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580" yWindow="1008" windowWidth="22992" windowHeight="9528"/>
  </bookViews>
  <sheets>
    <sheet name="MarketData" sheetId="1" r:id="rId1"/>
    <sheet name="Sheet2" sheetId="2" r:id="rId2"/>
    <sheet name="Sheet3" sheetId="3" r:id="rId3"/>
  </sheets>
  <calcPr calcId="145621" calcMode="manual" calcOnSave="0"/>
</workbook>
</file>

<file path=xl/calcChain.xml><?xml version="1.0" encoding="utf-8"?>
<calcChain xmlns="http://schemas.openxmlformats.org/spreadsheetml/2006/main">
  <c r="Y10" i="1" l="1"/>
  <c r="AS430" i="1" l="1"/>
  <c r="AS431" i="1" s="1"/>
  <c r="F25" i="1"/>
  <c r="X20" i="1" l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F5" i="1"/>
  <c r="C3" i="1"/>
  <c r="F26" i="1"/>
  <c r="I30" i="1"/>
  <c r="C5" i="1"/>
  <c r="F28" i="1"/>
  <c r="F34" i="1"/>
  <c r="F35" i="1" s="1"/>
  <c r="E37" i="1" l="1"/>
  <c r="F27" i="1"/>
  <c r="F29" i="1" s="1"/>
  <c r="Y5" i="1" s="1"/>
  <c r="Y14" i="1"/>
  <c r="Y16" i="1"/>
  <c r="AS14" i="1" a="1"/>
  <c r="I33" i="1"/>
  <c r="H48" i="1" a="1"/>
  <c r="AR14" i="1" a="1"/>
  <c r="F37" i="1" a="1"/>
  <c r="AA9" i="1"/>
  <c r="Y15" i="1"/>
  <c r="AR46" i="1" l="1"/>
  <c r="AR41" i="1"/>
  <c r="AR83" i="1"/>
  <c r="AR58" i="1"/>
  <c r="AR114" i="1"/>
  <c r="AR120" i="1"/>
  <c r="AR70" i="1"/>
  <c r="AR40" i="1"/>
  <c r="AR110" i="1"/>
  <c r="AR57" i="1"/>
  <c r="AR84" i="1"/>
  <c r="AR43" i="1"/>
  <c r="AR35" i="1"/>
  <c r="AR109" i="1"/>
  <c r="AR37" i="1"/>
  <c r="AR47" i="1"/>
  <c r="AR69" i="1"/>
  <c r="AR102" i="1"/>
  <c r="AR51" i="1"/>
  <c r="AR123" i="1"/>
  <c r="AR87" i="1"/>
  <c r="AR29" i="1"/>
  <c r="AR55" i="1"/>
  <c r="AR62" i="1"/>
  <c r="AR30" i="1"/>
  <c r="AR117" i="1"/>
  <c r="AR130" i="1"/>
  <c r="AR111" i="1"/>
  <c r="AR27" i="1"/>
  <c r="AR116" i="1"/>
  <c r="AR100" i="1"/>
  <c r="AR135" i="1"/>
  <c r="AR105" i="1"/>
  <c r="AR56" i="1"/>
  <c r="AR20" i="1"/>
  <c r="AR53" i="1"/>
  <c r="AR49" i="1"/>
  <c r="AR121" i="1"/>
  <c r="AR16" i="1"/>
  <c r="AR126" i="1"/>
  <c r="AR59" i="1"/>
  <c r="AR92" i="1"/>
  <c r="AR119" i="1"/>
  <c r="AR133" i="1"/>
  <c r="AR97" i="1"/>
  <c r="AR48" i="1"/>
  <c r="AR61" i="1"/>
  <c r="AR137" i="1"/>
  <c r="AR42" i="1"/>
  <c r="AR66" i="1"/>
  <c r="AR81" i="1"/>
  <c r="AR74" i="1"/>
  <c r="AR106" i="1"/>
  <c r="AR25" i="1"/>
  <c r="AR68" i="1"/>
  <c r="AR103" i="1"/>
  <c r="AR21" i="1"/>
  <c r="AR90" i="1"/>
  <c r="AR95" i="1"/>
  <c r="AR24" i="1"/>
  <c r="AR112" i="1"/>
  <c r="AR54" i="1"/>
  <c r="AR99" i="1"/>
  <c r="AR33" i="1"/>
  <c r="AR67" i="1"/>
  <c r="AR34" i="1"/>
  <c r="AR80" i="1"/>
  <c r="AR79" i="1"/>
  <c r="AR73" i="1"/>
  <c r="AR96" i="1"/>
  <c r="AR26" i="1"/>
  <c r="AR39" i="1"/>
  <c r="AR132" i="1"/>
  <c r="AR113" i="1"/>
  <c r="AR118" i="1"/>
  <c r="AR64" i="1"/>
  <c r="AR65" i="1"/>
  <c r="AR93" i="1"/>
  <c r="AR22" i="1"/>
  <c r="AR28" i="1"/>
  <c r="AR134" i="1"/>
  <c r="AR108" i="1"/>
  <c r="AR127" i="1"/>
  <c r="AR50" i="1"/>
  <c r="AR38" i="1"/>
  <c r="AR78" i="1"/>
  <c r="AR71" i="1"/>
  <c r="AR23" i="1"/>
  <c r="AR75" i="1"/>
  <c r="AR94" i="1"/>
  <c r="AR31" i="1"/>
  <c r="AR131" i="1"/>
  <c r="AR136" i="1"/>
  <c r="AR72" i="1"/>
  <c r="AR101" i="1"/>
  <c r="AR19" i="1"/>
  <c r="AR98" i="1"/>
  <c r="AR77" i="1"/>
  <c r="AR107" i="1"/>
  <c r="AR91" i="1"/>
  <c r="AR88" i="1"/>
  <c r="AR104" i="1"/>
  <c r="AR85" i="1"/>
  <c r="AR45" i="1"/>
  <c r="AR63" i="1"/>
  <c r="AR52" i="1"/>
  <c r="AR129" i="1"/>
  <c r="AR44" i="1"/>
  <c r="AR17" i="1"/>
  <c r="AR124" i="1"/>
  <c r="AR82" i="1"/>
  <c r="AR86" i="1"/>
  <c r="AR15" i="1"/>
  <c r="AR32" i="1"/>
  <c r="AR18" i="1"/>
  <c r="AR122" i="1"/>
  <c r="AR60" i="1"/>
  <c r="AR125" i="1"/>
  <c r="AR14" i="1"/>
  <c r="AR89" i="1"/>
  <c r="AR76" i="1"/>
  <c r="AR115" i="1"/>
  <c r="AR128" i="1"/>
  <c r="AR36" i="1"/>
  <c r="I64" i="1"/>
  <c r="R94" i="1"/>
  <c r="T87" i="1"/>
  <c r="R97" i="1"/>
  <c r="I76" i="1"/>
  <c r="O58" i="1"/>
  <c r="J58" i="1"/>
  <c r="I94" i="1"/>
  <c r="N86" i="1"/>
  <c r="I77" i="1"/>
  <c r="S87" i="1"/>
  <c r="Q63" i="1"/>
  <c r="P64" i="1"/>
  <c r="S97" i="1"/>
  <c r="Q86" i="1"/>
  <c r="H88" i="1"/>
  <c r="S63" i="1"/>
  <c r="S75" i="1"/>
  <c r="H89" i="1"/>
  <c r="J54" i="1"/>
  <c r="K53" i="1"/>
  <c r="M54" i="1"/>
  <c r="L101" i="1"/>
  <c r="N77" i="1"/>
  <c r="K78" i="1"/>
  <c r="R69" i="1"/>
  <c r="O71" i="1"/>
  <c r="I66" i="1"/>
  <c r="M88" i="1"/>
  <c r="R91" i="1"/>
  <c r="T93" i="1"/>
  <c r="T96" i="1"/>
  <c r="T88" i="1"/>
  <c r="L78" i="1"/>
  <c r="T77" i="1"/>
  <c r="N97" i="1"/>
  <c r="R63" i="1"/>
  <c r="K58" i="1"/>
  <c r="H72" i="1"/>
  <c r="L55" i="1"/>
  <c r="L86" i="1"/>
  <c r="H66" i="1"/>
  <c r="Q55" i="1"/>
  <c r="I65" i="1"/>
  <c r="J78" i="1"/>
  <c r="I67" i="1"/>
  <c r="M90" i="1"/>
  <c r="K49" i="1"/>
  <c r="S85" i="1"/>
  <c r="K98" i="1"/>
  <c r="I49" i="1"/>
  <c r="P69" i="1"/>
  <c r="R59" i="1"/>
  <c r="T56" i="1"/>
  <c r="M101" i="1"/>
  <c r="K91" i="1"/>
  <c r="Q76" i="1"/>
  <c r="H59" i="1"/>
  <c r="I56" i="1"/>
  <c r="R55" i="1"/>
  <c r="R70" i="1"/>
  <c r="R78" i="1"/>
  <c r="J100" i="1"/>
  <c r="H90" i="1"/>
  <c r="Q62" i="1"/>
  <c r="K84" i="1"/>
  <c r="H68" i="1"/>
  <c r="H53" i="1"/>
  <c r="J88" i="1"/>
  <c r="P65" i="1"/>
  <c r="K67" i="1"/>
  <c r="L74" i="1"/>
  <c r="I63" i="1"/>
  <c r="I99" i="1"/>
  <c r="S78" i="1"/>
  <c r="L66" i="1"/>
  <c r="J80" i="1"/>
  <c r="J82" i="1"/>
  <c r="Q98" i="1"/>
  <c r="K88" i="1"/>
  <c r="P62" i="1"/>
  <c r="M70" i="1"/>
  <c r="I85" i="1"/>
  <c r="N87" i="1"/>
  <c r="K56" i="1"/>
  <c r="T92" i="1"/>
  <c r="P84" i="1"/>
  <c r="O51" i="1"/>
  <c r="P76" i="1"/>
  <c r="H92" i="1"/>
  <c r="Q75" i="1"/>
  <c r="Q94" i="1"/>
  <c r="O52" i="1"/>
  <c r="R96" i="1"/>
  <c r="I81" i="1"/>
  <c r="S49" i="1"/>
  <c r="H65" i="1"/>
  <c r="P73" i="1"/>
  <c r="N64" i="1"/>
  <c r="T81" i="1"/>
  <c r="I89" i="1"/>
  <c r="O91" i="1"/>
  <c r="L64" i="1"/>
  <c r="J72" i="1"/>
  <c r="J83" i="1"/>
  <c r="Q57" i="1"/>
  <c r="I74" i="1"/>
  <c r="P87" i="1"/>
  <c r="I93" i="1"/>
  <c r="Q96" i="1"/>
  <c r="I52" i="1"/>
  <c r="M81" i="1"/>
  <c r="T51" i="1"/>
  <c r="Q71" i="1"/>
  <c r="N52" i="1"/>
  <c r="N95" i="1"/>
  <c r="N63" i="1"/>
  <c r="T54" i="1"/>
  <c r="K59" i="1"/>
  <c r="T72" i="1"/>
  <c r="P68" i="1"/>
  <c r="L79" i="1"/>
  <c r="T78" i="1"/>
  <c r="S99" i="1"/>
  <c r="O48" i="1"/>
  <c r="S70" i="1"/>
  <c r="L48" i="1"/>
  <c r="T66" i="1"/>
  <c r="H99" i="1"/>
  <c r="T67" i="1"/>
  <c r="H67" i="1"/>
  <c r="N93" i="1"/>
  <c r="H77" i="1"/>
  <c r="P85" i="1"/>
  <c r="T89" i="1"/>
  <c r="R53" i="1"/>
  <c r="I58" i="1"/>
  <c r="S93" i="1"/>
  <c r="S64" i="1"/>
  <c r="P99" i="1"/>
  <c r="I95" i="1"/>
  <c r="R95" i="1"/>
  <c r="M66" i="1"/>
  <c r="P86" i="1"/>
  <c r="S71" i="1"/>
  <c r="L84" i="1"/>
  <c r="H91" i="1"/>
  <c r="N99" i="1"/>
  <c r="N67" i="1"/>
  <c r="Q52" i="1"/>
  <c r="H63" i="1"/>
  <c r="K70" i="1"/>
  <c r="L52" i="1"/>
  <c r="S98" i="1"/>
  <c r="P96" i="1"/>
  <c r="S100" i="1"/>
  <c r="H75" i="1"/>
  <c r="M49" i="1"/>
  <c r="J90" i="1"/>
  <c r="T97" i="1"/>
  <c r="I57" i="1"/>
  <c r="Q78" i="1"/>
  <c r="N60" i="1"/>
  <c r="L94" i="1"/>
  <c r="M74" i="1"/>
  <c r="R57" i="1"/>
  <c r="P72" i="1"/>
  <c r="I60" i="1"/>
  <c r="L85" i="1"/>
  <c r="H50" i="1"/>
  <c r="S54" i="1"/>
  <c r="H86" i="1"/>
  <c r="M100" i="1"/>
  <c r="H60" i="1"/>
  <c r="P59" i="1"/>
  <c r="J63" i="1"/>
  <c r="O70" i="1"/>
  <c r="P51" i="1"/>
  <c r="P61" i="1"/>
  <c r="R100" i="1"/>
  <c r="M75" i="1"/>
  <c r="J57" i="1"/>
  <c r="T76" i="1"/>
  <c r="P81" i="1"/>
  <c r="O83" i="1"/>
  <c r="P78" i="1"/>
  <c r="R60" i="1"/>
  <c r="Q60" i="1"/>
  <c r="H73" i="1"/>
  <c r="P71" i="1"/>
  <c r="T95" i="1"/>
  <c r="T53" i="1"/>
  <c r="Q100" i="1"/>
  <c r="N57" i="1"/>
  <c r="Q67" i="1"/>
  <c r="J98" i="1"/>
  <c r="T48" i="1"/>
  <c r="J87" i="1"/>
  <c r="O55" i="1"/>
  <c r="S77" i="1"/>
  <c r="O77" i="1"/>
  <c r="S50" i="1"/>
  <c r="L99" i="1"/>
  <c r="T101" i="1"/>
  <c r="I78" i="1"/>
  <c r="R48" i="1"/>
  <c r="H80" i="1"/>
  <c r="O84" i="1"/>
  <c r="J74" i="1"/>
  <c r="Q79" i="1"/>
  <c r="S92" i="1"/>
  <c r="R82" i="1"/>
  <c r="H64" i="1"/>
  <c r="J86" i="1"/>
  <c r="H70" i="1"/>
  <c r="O90" i="1"/>
  <c r="H69" i="1"/>
  <c r="M57" i="1"/>
  <c r="Q61" i="1"/>
  <c r="M56" i="1"/>
  <c r="T49" i="1"/>
  <c r="Q87" i="1"/>
  <c r="S57" i="1"/>
  <c r="H98" i="1"/>
  <c r="M60" i="1"/>
  <c r="K61" i="1"/>
  <c r="P57" i="1"/>
  <c r="R52" i="1"/>
  <c r="O75" i="1"/>
  <c r="T85" i="1"/>
  <c r="U85" i="1" s="1"/>
  <c r="L68" i="1"/>
  <c r="M87" i="1"/>
  <c r="L77" i="1"/>
  <c r="P56" i="1"/>
  <c r="N80" i="1"/>
  <c r="S69" i="1"/>
  <c r="T75" i="1"/>
  <c r="Q53" i="1"/>
  <c r="S90" i="1"/>
  <c r="O68" i="1"/>
  <c r="J79" i="1"/>
  <c r="I59" i="1"/>
  <c r="O61" i="1"/>
  <c r="N79" i="1"/>
  <c r="T59" i="1"/>
  <c r="J48" i="1"/>
  <c r="H85" i="1"/>
  <c r="S74" i="1"/>
  <c r="T58" i="1"/>
  <c r="P92" i="1"/>
  <c r="R90" i="1"/>
  <c r="T79" i="1"/>
  <c r="O57" i="1"/>
  <c r="Q77" i="1"/>
  <c r="H100" i="1"/>
  <c r="T62" i="1"/>
  <c r="J76" i="1"/>
  <c r="M69" i="1"/>
  <c r="P77" i="1"/>
  <c r="O79" i="1"/>
  <c r="J51" i="1"/>
  <c r="I79" i="1"/>
  <c r="T70" i="1"/>
  <c r="L70" i="1"/>
  <c r="T73" i="1"/>
  <c r="H84" i="1"/>
  <c r="L88" i="1"/>
  <c r="J52" i="1"/>
  <c r="L53" i="1"/>
  <c r="S59" i="1"/>
  <c r="K73" i="1"/>
  <c r="S61" i="1"/>
  <c r="I96" i="1"/>
  <c r="L63" i="1"/>
  <c r="L61" i="1"/>
  <c r="Q65" i="1"/>
  <c r="P98" i="1"/>
  <c r="N83" i="1"/>
  <c r="O62" i="1"/>
  <c r="I90" i="1"/>
  <c r="O76" i="1"/>
  <c r="K69" i="1"/>
  <c r="M93" i="1"/>
  <c r="K89" i="1"/>
  <c r="J94" i="1"/>
  <c r="S86" i="1"/>
  <c r="M79" i="1"/>
  <c r="R68" i="1"/>
  <c r="O96" i="1"/>
  <c r="L72" i="1"/>
  <c r="L50" i="1"/>
  <c r="K51" i="1"/>
  <c r="M65" i="1"/>
  <c r="R99" i="1"/>
  <c r="M95" i="1"/>
  <c r="L80" i="1"/>
  <c r="I61" i="1"/>
  <c r="Q92" i="1"/>
  <c r="T61" i="1"/>
  <c r="U61" i="1" s="1"/>
  <c r="K85" i="1"/>
  <c r="S76" i="1"/>
  <c r="S55" i="1"/>
  <c r="T55" i="1"/>
  <c r="T65" i="1"/>
  <c r="P55" i="1"/>
  <c r="L89" i="1"/>
  <c r="T80" i="1"/>
  <c r="N59" i="1"/>
  <c r="Q50" i="1"/>
  <c r="P54" i="1"/>
  <c r="O100" i="1"/>
  <c r="N50" i="1"/>
  <c r="N69" i="1"/>
  <c r="J69" i="1"/>
  <c r="Q97" i="1"/>
  <c r="S53" i="1"/>
  <c r="K90" i="1"/>
  <c r="M53" i="1"/>
  <c r="N100" i="1"/>
  <c r="S88" i="1"/>
  <c r="S62" i="1"/>
  <c r="N73" i="1"/>
  <c r="N70" i="1"/>
  <c r="M48" i="1"/>
  <c r="S81" i="1"/>
  <c r="P95" i="1"/>
  <c r="Q48" i="1"/>
  <c r="K97" i="1"/>
  <c r="Q82" i="1"/>
  <c r="P94" i="1"/>
  <c r="R92" i="1"/>
  <c r="P82" i="1"/>
  <c r="T94" i="1"/>
  <c r="I72" i="1"/>
  <c r="K74" i="1"/>
  <c r="R74" i="1"/>
  <c r="N90" i="1"/>
  <c r="P49" i="1"/>
  <c r="H79" i="1"/>
  <c r="I68" i="1"/>
  <c r="J95" i="1"/>
  <c r="O101" i="1"/>
  <c r="I69" i="1"/>
  <c r="I80" i="1"/>
  <c r="K81" i="1"/>
  <c r="H97" i="1"/>
  <c r="R50" i="1"/>
  <c r="Q66" i="1"/>
  <c r="R89" i="1"/>
  <c r="I88" i="1"/>
  <c r="L93" i="1"/>
  <c r="N58" i="1"/>
  <c r="N88" i="1"/>
  <c r="R72" i="1"/>
  <c r="O53" i="1"/>
  <c r="K96" i="1"/>
  <c r="S91" i="1"/>
  <c r="I71" i="1"/>
  <c r="K77" i="1"/>
  <c r="L82" i="1"/>
  <c r="J53" i="1"/>
  <c r="P89" i="1"/>
  <c r="O72" i="1"/>
  <c r="L91" i="1"/>
  <c r="I54" i="1"/>
  <c r="L75" i="1"/>
  <c r="K93" i="1"/>
  <c r="L51" i="1"/>
  <c r="H54" i="1"/>
  <c r="M58" i="1"/>
  <c r="M97" i="1"/>
  <c r="Q69" i="1"/>
  <c r="S84" i="1"/>
  <c r="O64" i="1"/>
  <c r="R62" i="1"/>
  <c r="K55" i="1"/>
  <c r="S89" i="1"/>
  <c r="M55" i="1"/>
  <c r="R80" i="1"/>
  <c r="L83" i="1"/>
  <c r="H52" i="1"/>
  <c r="J85" i="1"/>
  <c r="K54" i="1"/>
  <c r="N65" i="1"/>
  <c r="K100" i="1"/>
  <c r="H82" i="1"/>
  <c r="M71" i="1"/>
  <c r="O74" i="1"/>
  <c r="M94" i="1"/>
  <c r="P74" i="1"/>
  <c r="J101" i="1"/>
  <c r="R49" i="1"/>
  <c r="L98" i="1"/>
  <c r="O87" i="1"/>
  <c r="Q49" i="1"/>
  <c r="L87" i="1"/>
  <c r="H95" i="1"/>
  <c r="M68" i="1"/>
  <c r="P100" i="1"/>
  <c r="P70" i="1"/>
  <c r="P48" i="1"/>
  <c r="N91" i="1"/>
  <c r="P66" i="1"/>
  <c r="O94" i="1"/>
  <c r="P83" i="1"/>
  <c r="S52" i="1"/>
  <c r="R79" i="1"/>
  <c r="R93" i="1"/>
  <c r="M62" i="1"/>
  <c r="K83" i="1"/>
  <c r="K80" i="1"/>
  <c r="T64" i="1"/>
  <c r="J91" i="1"/>
  <c r="Q83" i="1"/>
  <c r="S67" i="1"/>
  <c r="R51" i="1"/>
  <c r="N55" i="1"/>
  <c r="S73" i="1"/>
  <c r="K75" i="1"/>
  <c r="K87" i="1"/>
  <c r="R85" i="1"/>
  <c r="P80" i="1"/>
  <c r="S79" i="1"/>
  <c r="P67" i="1"/>
  <c r="L49" i="1"/>
  <c r="M63" i="1"/>
  <c r="S96" i="1"/>
  <c r="U96" i="1" s="1"/>
  <c r="R87" i="1"/>
  <c r="J67" i="1"/>
  <c r="M80" i="1"/>
  <c r="N89" i="1"/>
  <c r="J49" i="1"/>
  <c r="O80" i="1"/>
  <c r="T50" i="1"/>
  <c r="P53" i="1"/>
  <c r="O54" i="1"/>
  <c r="J73" i="1"/>
  <c r="J71" i="1"/>
  <c r="O98" i="1"/>
  <c r="H61" i="1"/>
  <c r="Q68" i="1"/>
  <c r="J96" i="1"/>
  <c r="L59" i="1"/>
  <c r="M85" i="1"/>
  <c r="S56" i="1"/>
  <c r="S82" i="1"/>
  <c r="R61" i="1"/>
  <c r="R83" i="1"/>
  <c r="O66" i="1"/>
  <c r="J81" i="1"/>
  <c r="S72" i="1"/>
  <c r="O65" i="1"/>
  <c r="P97" i="1"/>
  <c r="R67" i="1"/>
  <c r="T82" i="1"/>
  <c r="O56" i="1"/>
  <c r="Q91" i="1"/>
  <c r="H93" i="1"/>
  <c r="N94" i="1"/>
  <c r="H94" i="1"/>
  <c r="Q73" i="1"/>
  <c r="M50" i="1"/>
  <c r="Q74" i="1"/>
  <c r="K95" i="1"/>
  <c r="O99" i="1"/>
  <c r="P79" i="1"/>
  <c r="N81" i="1"/>
  <c r="H96" i="1"/>
  <c r="K72" i="1"/>
  <c r="R88" i="1"/>
  <c r="K65" i="1"/>
  <c r="R56" i="1"/>
  <c r="J70" i="1"/>
  <c r="T100" i="1"/>
  <c r="U100" i="1" s="1"/>
  <c r="T52" i="1"/>
  <c r="Q90" i="1"/>
  <c r="N66" i="1"/>
  <c r="P50" i="1"/>
  <c r="M72" i="1"/>
  <c r="T99" i="1"/>
  <c r="U99" i="1" s="1"/>
  <c r="Q95" i="1"/>
  <c r="M61" i="1"/>
  <c r="K62" i="1"/>
  <c r="H101" i="1"/>
  <c r="R86" i="1"/>
  <c r="P88" i="1"/>
  <c r="I84" i="1"/>
  <c r="T69" i="1"/>
  <c r="P93" i="1"/>
  <c r="J92" i="1"/>
  <c r="Q72" i="1"/>
  <c r="Q51" i="1"/>
  <c r="L57" i="1"/>
  <c r="P75" i="1"/>
  <c r="I48" i="1"/>
  <c r="J55" i="1"/>
  <c r="S65" i="1"/>
  <c r="L54" i="1"/>
  <c r="L67" i="1"/>
  <c r="H56" i="1"/>
  <c r="H51" i="1"/>
  <c r="S58" i="1"/>
  <c r="V58" i="1" s="1"/>
  <c r="M86" i="1"/>
  <c r="L100" i="1"/>
  <c r="R77" i="1"/>
  <c r="I53" i="1"/>
  <c r="Q64" i="1"/>
  <c r="K101" i="1"/>
  <c r="L92" i="1"/>
  <c r="J56" i="1"/>
  <c r="K60" i="1"/>
  <c r="T90" i="1"/>
  <c r="N71" i="1"/>
  <c r="O50" i="1"/>
  <c r="L62" i="1"/>
  <c r="M91" i="1"/>
  <c r="K71" i="1"/>
  <c r="N49" i="1"/>
  <c r="N98" i="1"/>
  <c r="H83" i="1"/>
  <c r="T71" i="1"/>
  <c r="J75" i="1"/>
  <c r="N74" i="1"/>
  <c r="M82" i="1"/>
  <c r="I97" i="1"/>
  <c r="I62" i="1"/>
  <c r="L73" i="1"/>
  <c r="H55" i="1"/>
  <c r="O63" i="1"/>
  <c r="R64" i="1"/>
  <c r="N75" i="1"/>
  <c r="N68" i="1"/>
  <c r="O89" i="1"/>
  <c r="K99" i="1"/>
  <c r="O73" i="1"/>
  <c r="J97" i="1"/>
  <c r="K64" i="1"/>
  <c r="K50" i="1"/>
  <c r="P91" i="1"/>
  <c r="M92" i="1"/>
  <c r="O49" i="1"/>
  <c r="O59" i="1"/>
  <c r="H78" i="1"/>
  <c r="O86" i="1"/>
  <c r="M98" i="1"/>
  <c r="R98" i="1"/>
  <c r="J59" i="1"/>
  <c r="I51" i="1"/>
  <c r="S68" i="1"/>
  <c r="L97" i="1"/>
  <c r="J84" i="1"/>
  <c r="K82" i="1"/>
  <c r="I87" i="1"/>
  <c r="S48" i="1"/>
  <c r="U48" i="1" s="1"/>
  <c r="L96" i="1"/>
  <c r="P63" i="1"/>
  <c r="T68" i="1"/>
  <c r="O67" i="1"/>
  <c r="T84" i="1"/>
  <c r="U84" i="1" s="1"/>
  <c r="I101" i="1"/>
  <c r="P101" i="1"/>
  <c r="R73" i="1"/>
  <c r="P90" i="1"/>
  <c r="R54" i="1"/>
  <c r="J61" i="1"/>
  <c r="K68" i="1"/>
  <c r="O97" i="1"/>
  <c r="L65" i="1"/>
  <c r="N54" i="1"/>
  <c r="R71" i="1"/>
  <c r="Q84" i="1"/>
  <c r="K52" i="1"/>
  <c r="M78" i="1"/>
  <c r="Q80" i="1"/>
  <c r="O60" i="1"/>
  <c r="H48" i="1"/>
  <c r="Q56" i="1"/>
  <c r="I50" i="1"/>
  <c r="N84" i="1"/>
  <c r="H57" i="1"/>
  <c r="J68" i="1"/>
  <c r="O81" i="1"/>
  <c r="K94" i="1"/>
  <c r="Q59" i="1"/>
  <c r="P58" i="1"/>
  <c r="I92" i="1"/>
  <c r="M52" i="1"/>
  <c r="M83" i="1"/>
  <c r="J60" i="1"/>
  <c r="Q81" i="1"/>
  <c r="M64" i="1"/>
  <c r="T60" i="1"/>
  <c r="M73" i="1"/>
  <c r="N51" i="1"/>
  <c r="K79" i="1"/>
  <c r="N82" i="1"/>
  <c r="Q89" i="1"/>
  <c r="J64" i="1"/>
  <c r="S83" i="1"/>
  <c r="N72" i="1"/>
  <c r="H81" i="1"/>
  <c r="Q85" i="1"/>
  <c r="K66" i="1"/>
  <c r="R76" i="1"/>
  <c r="O82" i="1"/>
  <c r="L90" i="1"/>
  <c r="T98" i="1"/>
  <c r="I82" i="1"/>
  <c r="Q58" i="1"/>
  <c r="S101" i="1"/>
  <c r="V101" i="1" s="1"/>
  <c r="N48" i="1"/>
  <c r="O95" i="1"/>
  <c r="I75" i="1"/>
  <c r="M99" i="1"/>
  <c r="N92" i="1"/>
  <c r="L60" i="1"/>
  <c r="H62" i="1"/>
  <c r="O92" i="1"/>
  <c r="S94" i="1"/>
  <c r="V94" i="1" s="1"/>
  <c r="R58" i="1"/>
  <c r="T57" i="1"/>
  <c r="P60" i="1"/>
  <c r="J77" i="1"/>
  <c r="R75" i="1"/>
  <c r="S51" i="1"/>
  <c r="H74" i="1"/>
  <c r="O93" i="1"/>
  <c r="J65" i="1"/>
  <c r="R81" i="1"/>
  <c r="L71" i="1"/>
  <c r="S95" i="1"/>
  <c r="V95" i="1" s="1"/>
  <c r="L56" i="1"/>
  <c r="N96" i="1"/>
  <c r="L95" i="1"/>
  <c r="K63" i="1"/>
  <c r="T91" i="1"/>
  <c r="R101" i="1"/>
  <c r="I70" i="1"/>
  <c r="K48" i="1"/>
  <c r="I86" i="1"/>
  <c r="M51" i="1"/>
  <c r="L76" i="1"/>
  <c r="T74" i="1"/>
  <c r="U74" i="1" s="1"/>
  <c r="M76" i="1"/>
  <c r="L69" i="1"/>
  <c r="O69" i="1"/>
  <c r="I55" i="1"/>
  <c r="J62" i="1"/>
  <c r="N76" i="1"/>
  <c r="J89" i="1"/>
  <c r="Q93" i="1"/>
  <c r="O85" i="1"/>
  <c r="K92" i="1"/>
  <c r="L81" i="1"/>
  <c r="N101" i="1"/>
  <c r="M67" i="1"/>
  <c r="H58" i="1"/>
  <c r="R84" i="1"/>
  <c r="S66" i="1"/>
  <c r="U66" i="1" s="1"/>
  <c r="O88" i="1"/>
  <c r="T86" i="1"/>
  <c r="Q101" i="1"/>
  <c r="I98" i="1"/>
  <c r="J93" i="1"/>
  <c r="R66" i="1"/>
  <c r="M96" i="1"/>
  <c r="L58" i="1"/>
  <c r="S80" i="1"/>
  <c r="J99" i="1"/>
  <c r="M84" i="1"/>
  <c r="N61" i="1"/>
  <c r="I73" i="1"/>
  <c r="H49" i="1"/>
  <c r="N56" i="1"/>
  <c r="Q88" i="1"/>
  <c r="H87" i="1"/>
  <c r="H76" i="1"/>
  <c r="M89" i="1"/>
  <c r="O78" i="1"/>
  <c r="I91" i="1"/>
  <c r="N53" i="1"/>
  <c r="R65" i="1"/>
  <c r="V65" i="1" s="1"/>
  <c r="K86" i="1"/>
  <c r="T63" i="1"/>
  <c r="S60" i="1"/>
  <c r="Q99" i="1"/>
  <c r="M77" i="1"/>
  <c r="T83" i="1"/>
  <c r="H71" i="1"/>
  <c r="J50" i="1"/>
  <c r="M59" i="1"/>
  <c r="N85" i="1"/>
  <c r="N62" i="1"/>
  <c r="K57" i="1"/>
  <c r="P52" i="1"/>
  <c r="I83" i="1"/>
  <c r="Q70" i="1"/>
  <c r="I100" i="1"/>
  <c r="K76" i="1"/>
  <c r="Q54" i="1"/>
  <c r="N78" i="1"/>
  <c r="J66" i="1"/>
  <c r="AV46" i="1"/>
  <c r="AS65" i="1"/>
  <c r="AS35" i="1"/>
  <c r="AT117" i="1"/>
  <c r="AS115" i="1"/>
  <c r="AU118" i="1"/>
  <c r="AU70" i="1"/>
  <c r="AT28" i="1"/>
  <c r="AV21" i="1"/>
  <c r="AT38" i="1"/>
  <c r="AS87" i="1"/>
  <c r="AV45" i="1"/>
  <c r="AV130" i="1"/>
  <c r="AU35" i="1"/>
  <c r="AT31" i="1"/>
  <c r="AU100" i="1"/>
  <c r="AT29" i="1"/>
  <c r="AU51" i="1"/>
  <c r="AV55" i="1"/>
  <c r="AV88" i="1"/>
  <c r="AS92" i="1"/>
  <c r="AS73" i="1"/>
  <c r="AT63" i="1"/>
  <c r="AS58" i="1"/>
  <c r="AT98" i="1"/>
  <c r="AT39" i="1"/>
  <c r="AV104" i="1"/>
  <c r="AS96" i="1"/>
  <c r="AT77" i="1"/>
  <c r="AV37" i="1"/>
  <c r="AV68" i="1"/>
  <c r="AS37" i="1"/>
  <c r="AV24" i="1"/>
  <c r="AU136" i="1"/>
  <c r="AS111" i="1"/>
  <c r="AU15" i="1"/>
  <c r="AU130" i="1"/>
  <c r="AT79" i="1"/>
  <c r="AV49" i="1"/>
  <c r="AT82" i="1"/>
  <c r="AT115" i="1"/>
  <c r="AU103" i="1"/>
  <c r="AS50" i="1"/>
  <c r="AS56" i="1"/>
  <c r="AT19" i="1"/>
  <c r="AT110" i="1"/>
  <c r="AS15" i="1"/>
  <c r="AV129" i="1"/>
  <c r="AV132" i="1"/>
  <c r="AV66" i="1"/>
  <c r="AS108" i="1"/>
  <c r="AV119" i="1"/>
  <c r="AT74" i="1"/>
  <c r="AU40" i="1"/>
  <c r="AS77" i="1"/>
  <c r="AS99" i="1"/>
  <c r="AU113" i="1"/>
  <c r="AS76" i="1"/>
  <c r="AS75" i="1"/>
  <c r="AU137" i="1"/>
  <c r="AV116" i="1"/>
  <c r="AT35" i="1"/>
  <c r="AT14" i="1"/>
  <c r="AS46" i="1"/>
  <c r="AU85" i="1"/>
  <c r="AT88" i="1"/>
  <c r="AU34" i="1"/>
  <c r="AT58" i="1"/>
  <c r="AV94" i="1"/>
  <c r="AV100" i="1"/>
  <c r="AS36" i="1"/>
  <c r="AS42" i="1"/>
  <c r="AU128" i="1"/>
  <c r="AU16" i="1"/>
  <c r="AU31" i="1"/>
  <c r="AU50" i="1"/>
  <c r="AS129" i="1"/>
  <c r="AT43" i="1"/>
  <c r="AS33" i="1"/>
  <c r="AS34" i="1"/>
  <c r="AS80" i="1"/>
  <c r="AV110" i="1"/>
  <c r="AT68" i="1"/>
  <c r="AT24" i="1"/>
  <c r="AV59" i="1"/>
  <c r="AV22" i="1"/>
  <c r="AT137" i="1"/>
  <c r="AV20" i="1"/>
  <c r="AS28" i="1"/>
  <c r="AS123" i="1"/>
  <c r="AU132" i="1"/>
  <c r="AV76" i="1"/>
  <c r="AU115" i="1"/>
  <c r="AV36" i="1"/>
  <c r="AS24" i="1"/>
  <c r="AU25" i="1"/>
  <c r="AS63" i="1"/>
  <c r="AU104" i="1"/>
  <c r="AV48" i="1"/>
  <c r="AU96" i="1"/>
  <c r="AT84" i="1"/>
  <c r="AT55" i="1"/>
  <c r="AS16" i="1"/>
  <c r="AS116" i="1"/>
  <c r="AU87" i="1"/>
  <c r="AV67" i="1"/>
  <c r="AS69" i="1"/>
  <c r="AV77" i="1"/>
  <c r="AV84" i="1"/>
  <c r="AS53" i="1"/>
  <c r="AU102" i="1"/>
  <c r="AU62" i="1"/>
  <c r="AU63" i="1"/>
  <c r="AS78" i="1"/>
  <c r="AT112" i="1"/>
  <c r="AV82" i="1"/>
  <c r="AT127" i="1"/>
  <c r="AV15" i="1"/>
  <c r="AT60" i="1"/>
  <c r="AS72" i="1"/>
  <c r="AU125" i="1"/>
  <c r="AV62" i="1"/>
  <c r="AS102" i="1"/>
  <c r="AS38" i="1"/>
  <c r="AU33" i="1"/>
  <c r="AT49" i="1"/>
  <c r="AS131" i="1"/>
  <c r="AS90" i="1"/>
  <c r="AS54" i="1"/>
  <c r="AS95" i="1"/>
  <c r="AV128" i="1"/>
  <c r="AU71" i="1"/>
  <c r="AT100" i="1"/>
  <c r="AU66" i="1"/>
  <c r="AV27" i="1"/>
  <c r="AT37" i="1"/>
  <c r="AT53" i="1"/>
  <c r="AU83" i="1"/>
  <c r="AT75" i="1"/>
  <c r="AT96" i="1"/>
  <c r="AS100" i="1"/>
  <c r="AT18" i="1"/>
  <c r="AU89" i="1"/>
  <c r="AU56" i="1"/>
  <c r="AU94" i="1"/>
  <c r="AV17" i="1"/>
  <c r="AS119" i="1"/>
  <c r="AV95" i="1"/>
  <c r="AV101" i="1"/>
  <c r="AU26" i="1"/>
  <c r="AT129" i="1"/>
  <c r="AU86" i="1"/>
  <c r="AV85" i="1"/>
  <c r="AS107" i="1"/>
  <c r="AS84" i="1"/>
  <c r="AU68" i="1"/>
  <c r="AU131" i="1"/>
  <c r="AV34" i="1"/>
  <c r="AU41" i="1"/>
  <c r="AS113" i="1"/>
  <c r="AV120" i="1"/>
  <c r="AT46" i="1"/>
  <c r="AU126" i="1"/>
  <c r="AS21" i="1"/>
  <c r="AV98" i="1"/>
  <c r="AT128" i="1"/>
  <c r="AU24" i="1"/>
  <c r="AT85" i="1"/>
  <c r="AU38" i="1"/>
  <c r="AS43" i="1"/>
  <c r="AV80" i="1"/>
  <c r="AT109" i="1"/>
  <c r="AT120" i="1"/>
  <c r="AV97" i="1"/>
  <c r="AT44" i="1"/>
  <c r="AT78" i="1"/>
  <c r="AU65" i="1"/>
  <c r="AU67" i="1"/>
  <c r="AT50" i="1"/>
  <c r="AT48" i="1"/>
  <c r="AS61" i="1"/>
  <c r="AS39" i="1"/>
  <c r="AS121" i="1"/>
  <c r="AU84" i="1"/>
  <c r="AS132" i="1"/>
  <c r="AS118" i="1"/>
  <c r="AU57" i="1"/>
  <c r="AT107" i="1"/>
  <c r="AU124" i="1"/>
  <c r="AU55" i="1"/>
  <c r="AU123" i="1"/>
  <c r="AS135" i="1"/>
  <c r="AU30" i="1"/>
  <c r="AV43" i="1"/>
  <c r="AS30" i="1"/>
  <c r="AV39" i="1"/>
  <c r="AV99" i="1"/>
  <c r="AV44" i="1"/>
  <c r="AU106" i="1"/>
  <c r="AT32" i="1"/>
  <c r="AS19" i="1"/>
  <c r="AS40" i="1"/>
  <c r="AS52" i="1"/>
  <c r="AV126" i="1"/>
  <c r="AS70" i="1"/>
  <c r="AT126" i="1"/>
  <c r="AT113" i="1"/>
  <c r="AT33" i="1"/>
  <c r="AT57" i="1"/>
  <c r="AU88" i="1"/>
  <c r="AT102" i="1"/>
  <c r="AS49" i="1"/>
  <c r="AV127" i="1"/>
  <c r="AS71" i="1"/>
  <c r="AU92" i="1"/>
  <c r="AT87" i="1"/>
  <c r="AS41" i="1"/>
  <c r="AT134" i="1"/>
  <c r="AT40" i="1"/>
  <c r="AU53" i="1"/>
  <c r="AT131" i="1"/>
  <c r="AV117" i="1"/>
  <c r="AS59" i="1"/>
  <c r="AS97" i="1"/>
  <c r="AT42" i="1"/>
  <c r="AT26" i="1"/>
  <c r="AV114" i="1"/>
  <c r="AT119" i="1"/>
  <c r="AV136" i="1"/>
  <c r="AU122" i="1"/>
  <c r="AS62" i="1"/>
  <c r="AU47" i="1"/>
  <c r="AV133" i="1"/>
  <c r="AV112" i="1"/>
  <c r="AS74" i="1"/>
  <c r="AU54" i="1"/>
  <c r="AT47" i="1"/>
  <c r="AV29" i="1"/>
  <c r="AT22" i="1"/>
  <c r="AT34" i="1"/>
  <c r="AS20" i="1"/>
  <c r="AT133" i="1"/>
  <c r="AU93" i="1"/>
  <c r="AS55" i="1"/>
  <c r="AV125" i="1"/>
  <c r="AV51" i="1"/>
  <c r="AV25" i="1"/>
  <c r="AS60" i="1"/>
  <c r="AU116" i="1"/>
  <c r="AT93" i="1"/>
  <c r="AT94" i="1"/>
  <c r="AT61" i="1"/>
  <c r="AV109" i="1"/>
  <c r="AU64" i="1"/>
  <c r="AS66" i="1"/>
  <c r="AT103" i="1"/>
  <c r="AS14" i="1"/>
  <c r="AU112" i="1"/>
  <c r="AU61" i="1"/>
  <c r="AT97" i="1"/>
  <c r="AU20" i="1"/>
  <c r="AS124" i="1"/>
  <c r="AU121" i="1"/>
  <c r="AT17" i="1"/>
  <c r="AT122" i="1"/>
  <c r="AS127" i="1"/>
  <c r="AT125" i="1"/>
  <c r="AV58" i="1"/>
  <c r="AV63" i="1"/>
  <c r="AT51" i="1"/>
  <c r="AV86" i="1"/>
  <c r="AV111" i="1"/>
  <c r="AU73" i="1"/>
  <c r="AV32" i="1"/>
  <c r="AT95" i="1"/>
  <c r="AU78" i="1"/>
  <c r="AU60" i="1"/>
  <c r="AS31" i="1"/>
  <c r="AT73" i="1"/>
  <c r="AV42" i="1"/>
  <c r="AV96" i="1"/>
  <c r="AV102" i="1"/>
  <c r="AV23" i="1"/>
  <c r="AT23" i="1"/>
  <c r="AT106" i="1"/>
  <c r="AT123" i="1"/>
  <c r="AS23" i="1"/>
  <c r="AS22" i="1"/>
  <c r="AU48" i="1"/>
  <c r="AV123" i="1"/>
  <c r="AS110" i="1"/>
  <c r="AS128" i="1"/>
  <c r="AU99" i="1"/>
  <c r="AT41" i="1"/>
  <c r="AV73" i="1"/>
  <c r="AU91" i="1"/>
  <c r="AU37" i="1"/>
  <c r="AV65" i="1"/>
  <c r="AU134" i="1"/>
  <c r="AT114" i="1"/>
  <c r="AS109" i="1"/>
  <c r="AU82" i="1"/>
  <c r="AT83" i="1"/>
  <c r="AV78" i="1"/>
  <c r="AU81" i="1"/>
  <c r="AV113" i="1"/>
  <c r="AS126" i="1"/>
  <c r="AS91" i="1"/>
  <c r="AT99" i="1"/>
  <c r="AV16" i="1"/>
  <c r="AS68" i="1"/>
  <c r="AV57" i="1"/>
  <c r="AU117" i="1"/>
  <c r="AS85" i="1"/>
  <c r="AT92" i="1"/>
  <c r="AV89" i="1"/>
  <c r="AT108" i="1"/>
  <c r="AS98" i="1"/>
  <c r="AT86" i="1"/>
  <c r="AV137" i="1"/>
  <c r="AV90" i="1"/>
  <c r="AV14" i="1"/>
  <c r="AV83" i="1"/>
  <c r="AU76" i="1"/>
  <c r="AU108" i="1"/>
  <c r="AU45" i="1"/>
  <c r="AV52" i="1"/>
  <c r="AT130" i="1"/>
  <c r="AT90" i="1"/>
  <c r="AT45" i="1"/>
  <c r="AV31" i="1"/>
  <c r="AS89" i="1"/>
  <c r="AV35" i="1"/>
  <c r="AT71" i="1"/>
  <c r="AV72" i="1"/>
  <c r="AT27" i="1"/>
  <c r="AT104" i="1"/>
  <c r="AU129" i="1"/>
  <c r="AU110" i="1"/>
  <c r="AS101" i="1"/>
  <c r="AV87" i="1"/>
  <c r="AS130" i="1"/>
  <c r="AS81" i="1"/>
  <c r="AU109" i="1"/>
  <c r="AU58" i="1"/>
  <c r="AV40" i="1"/>
  <c r="AT69" i="1"/>
  <c r="AU14" i="1"/>
  <c r="AS47" i="1"/>
  <c r="AV53" i="1"/>
  <c r="AS106" i="1"/>
  <c r="AT20" i="1"/>
  <c r="AV124" i="1"/>
  <c r="AT121" i="1"/>
  <c r="AS29" i="1"/>
  <c r="AT64" i="1"/>
  <c r="AS57" i="1"/>
  <c r="AU69" i="1"/>
  <c r="AU80" i="1"/>
  <c r="AT54" i="1"/>
  <c r="AU72" i="1"/>
  <c r="AT76" i="1"/>
  <c r="AV47" i="1"/>
  <c r="AU74" i="1"/>
  <c r="AS112" i="1"/>
  <c r="AV118" i="1"/>
  <c r="AU111" i="1"/>
  <c r="AS117" i="1"/>
  <c r="AS79" i="1"/>
  <c r="AV56" i="1"/>
  <c r="AS122" i="1"/>
  <c r="AV19" i="1"/>
  <c r="AU18" i="1"/>
  <c r="AU105" i="1"/>
  <c r="AU22" i="1"/>
  <c r="AS67" i="1"/>
  <c r="AS32" i="1"/>
  <c r="AT136" i="1"/>
  <c r="AV64" i="1"/>
  <c r="AU135" i="1"/>
  <c r="AS64" i="1"/>
  <c r="AT36" i="1"/>
  <c r="AU29" i="1"/>
  <c r="AV33" i="1"/>
  <c r="AT56" i="1"/>
  <c r="AS18" i="1"/>
  <c r="AS48" i="1"/>
  <c r="AT105" i="1"/>
  <c r="AV60" i="1"/>
  <c r="AV81" i="1"/>
  <c r="AV75" i="1"/>
  <c r="AS103" i="1"/>
  <c r="AU95" i="1"/>
  <c r="AU36" i="1"/>
  <c r="AV106" i="1"/>
  <c r="AU19" i="1"/>
  <c r="AT67" i="1"/>
  <c r="AU44" i="1"/>
  <c r="AV18" i="1"/>
  <c r="AT59" i="1"/>
  <c r="AS133" i="1"/>
  <c r="AS44" i="1"/>
  <c r="AU43" i="1"/>
  <c r="AT30" i="1"/>
  <c r="AU49" i="1"/>
  <c r="AS51" i="1"/>
  <c r="AV69" i="1"/>
  <c r="AV122" i="1"/>
  <c r="AU119" i="1"/>
  <c r="AU28" i="1"/>
  <c r="AU46" i="1"/>
  <c r="AU127" i="1"/>
  <c r="AV26" i="1"/>
  <c r="AS86" i="1"/>
  <c r="AV30" i="1"/>
  <c r="AT66" i="1"/>
  <c r="AU39" i="1"/>
  <c r="AV28" i="1"/>
  <c r="AS26" i="1"/>
  <c r="AS114" i="1"/>
  <c r="AT101" i="1"/>
  <c r="AT80" i="1"/>
  <c r="AU59" i="1"/>
  <c r="AT81" i="1"/>
  <c r="AV92" i="1"/>
  <c r="AT62" i="1"/>
  <c r="AV54" i="1"/>
  <c r="AU77" i="1"/>
  <c r="AU21" i="1"/>
  <c r="AS88" i="1"/>
  <c r="AS104" i="1"/>
  <c r="AS93" i="1"/>
  <c r="AU120" i="1"/>
  <c r="AU32" i="1"/>
  <c r="AV105" i="1"/>
  <c r="AV134" i="1"/>
  <c r="AS105" i="1"/>
  <c r="AU75" i="1"/>
  <c r="AV115" i="1"/>
  <c r="AT89" i="1"/>
  <c r="AU17" i="1"/>
  <c r="AV41" i="1"/>
  <c r="AV107" i="1"/>
  <c r="AU42" i="1"/>
  <c r="AT65" i="1"/>
  <c r="AV38" i="1"/>
  <c r="AU52" i="1"/>
  <c r="AV121" i="1"/>
  <c r="AS25" i="1"/>
  <c r="AU27" i="1"/>
  <c r="AS27" i="1"/>
  <c r="AS125" i="1"/>
  <c r="AV50" i="1"/>
  <c r="AU101" i="1"/>
  <c r="AT70" i="1"/>
  <c r="AV61" i="1"/>
  <c r="AV70" i="1"/>
  <c r="AV108" i="1"/>
  <c r="AV93" i="1"/>
  <c r="AV131" i="1"/>
  <c r="AT16" i="1"/>
  <c r="AT91" i="1"/>
  <c r="AV135" i="1"/>
  <c r="AU98" i="1"/>
  <c r="AT118" i="1"/>
  <c r="AT116" i="1"/>
  <c r="AT135" i="1"/>
  <c r="AT52" i="1"/>
  <c r="AS17" i="1"/>
  <c r="AU23" i="1"/>
  <c r="AV74" i="1"/>
  <c r="AS94" i="1"/>
  <c r="AT132" i="1"/>
  <c r="AV103" i="1"/>
  <c r="AU114" i="1"/>
  <c r="AU79" i="1"/>
  <c r="AT124" i="1"/>
  <c r="AS45" i="1"/>
  <c r="AS82" i="1"/>
  <c r="AU90" i="1"/>
  <c r="AV79" i="1"/>
  <c r="AT15" i="1"/>
  <c r="AU107" i="1"/>
  <c r="AS134" i="1"/>
  <c r="AT111" i="1"/>
  <c r="AS83" i="1"/>
  <c r="AS137" i="1"/>
  <c r="AU97" i="1"/>
  <c r="AT21" i="1"/>
  <c r="AV71" i="1"/>
  <c r="AT25" i="1"/>
  <c r="AV91" i="1"/>
  <c r="AT72" i="1"/>
  <c r="AU133" i="1"/>
  <c r="AS136" i="1"/>
  <c r="AS120" i="1"/>
  <c r="U86" i="1"/>
  <c r="U68" i="1"/>
  <c r="V48" i="1"/>
  <c r="U69" i="1"/>
  <c r="U63" i="1"/>
  <c r="V75" i="1"/>
  <c r="U97" i="1"/>
  <c r="U91" i="1"/>
  <c r="U50" i="1"/>
  <c r="V53" i="1"/>
  <c r="U65" i="1"/>
  <c r="V71" i="1"/>
  <c r="U78" i="1"/>
  <c r="U72" i="1"/>
  <c r="U51" i="1"/>
  <c r="U92" i="1"/>
  <c r="U80" i="1"/>
  <c r="V100" i="1"/>
  <c r="V98" i="1"/>
  <c r="V70" i="1"/>
  <c r="V49" i="1"/>
  <c r="U79" i="1"/>
  <c r="U59" i="1"/>
  <c r="U88" i="1"/>
  <c r="V87" i="1"/>
  <c r="F37" i="1"/>
  <c r="V91" i="1"/>
  <c r="U94" i="1"/>
  <c r="U81" i="1"/>
  <c r="V81" i="1"/>
  <c r="V62" i="1"/>
  <c r="V88" i="1"/>
  <c r="V68" i="1"/>
  <c r="U57" i="1"/>
  <c r="V79" i="1"/>
  <c r="V99" i="1"/>
  <c r="U98" i="1"/>
  <c r="U101" i="1"/>
  <c r="V50" i="1"/>
  <c r="U71" i="1"/>
  <c r="U77" i="1"/>
  <c r="V77" i="1"/>
  <c r="U53" i="1"/>
  <c r="U95" i="1"/>
  <c r="U73" i="1"/>
  <c r="U90" i="1"/>
  <c r="U62" i="1"/>
  <c r="E38" i="1"/>
  <c r="V66" i="1"/>
  <c r="V72" i="1"/>
  <c r="U60" i="1"/>
  <c r="V60" i="1"/>
  <c r="U58" i="1"/>
  <c r="V69" i="1"/>
  <c r="V57" i="1"/>
  <c r="U49" i="1"/>
  <c r="U56" i="1"/>
  <c r="V85" i="1"/>
  <c r="V63" i="1"/>
  <c r="V97" i="1"/>
  <c r="U87" i="1"/>
  <c r="V51" i="1"/>
  <c r="V67" i="1"/>
  <c r="V52" i="1"/>
  <c r="U52" i="1"/>
  <c r="V59" i="1"/>
  <c r="U70" i="1"/>
  <c r="AB14" i="1" a="1"/>
  <c r="F38" i="1"/>
  <c r="K38" i="1"/>
  <c r="H36" i="1" a="1"/>
  <c r="U83" i="1" l="1"/>
  <c r="U82" i="1"/>
  <c r="U55" i="1"/>
  <c r="V76" i="1"/>
  <c r="V54" i="1"/>
  <c r="V64" i="1"/>
  <c r="V89" i="1"/>
  <c r="U93" i="1"/>
  <c r="V86" i="1"/>
  <c r="V56" i="1"/>
  <c r="AB240" i="1"/>
  <c r="AB259" i="1"/>
  <c r="AB1264" i="1"/>
  <c r="AB903" i="1"/>
  <c r="AB862" i="1"/>
  <c r="AB3721" i="1"/>
  <c r="AB1242" i="1"/>
  <c r="AB168" i="1"/>
  <c r="AB817" i="1"/>
  <c r="AB3613" i="1"/>
  <c r="AB2450" i="1"/>
  <c r="AB25" i="1"/>
  <c r="AB1779" i="1"/>
  <c r="AB4962" i="1"/>
  <c r="AB985" i="1"/>
  <c r="AB2809" i="1"/>
  <c r="AB2188" i="1"/>
  <c r="AB1551" i="1"/>
  <c r="AB2817" i="1"/>
  <c r="AB2020" i="1"/>
  <c r="AB7019" i="1"/>
  <c r="AB1257" i="1"/>
  <c r="AB1338" i="1"/>
  <c r="AB2965" i="1"/>
  <c r="AB230" i="1"/>
  <c r="AB2611" i="1"/>
  <c r="AB2466" i="1"/>
  <c r="AB127" i="1"/>
  <c r="AB1139" i="1"/>
  <c r="AB1759" i="1"/>
  <c r="AB3871" i="1"/>
  <c r="AB900" i="1"/>
  <c r="AB3261" i="1"/>
  <c r="AB1569" i="1"/>
  <c r="AB175" i="1"/>
  <c r="AB2530" i="1"/>
  <c r="AB2152" i="1"/>
  <c r="AB2988" i="1"/>
  <c r="AB8849" i="1"/>
  <c r="AB135" i="1"/>
  <c r="AB2698" i="1"/>
  <c r="AB6090" i="1"/>
  <c r="AB723" i="1"/>
  <c r="AB542" i="1"/>
  <c r="AB2178" i="1"/>
  <c r="AB94" i="1"/>
  <c r="AB890" i="1"/>
  <c r="AB1920" i="1"/>
  <c r="AB1054" i="1"/>
  <c r="AB3226" i="1"/>
  <c r="AB771" i="1"/>
  <c r="AB2067" i="1"/>
  <c r="AB2869" i="1"/>
  <c r="AB2186" i="1"/>
  <c r="AB4094" i="1"/>
  <c r="AB199" i="1"/>
  <c r="AB5200" i="1"/>
  <c r="AB5336" i="1"/>
  <c r="AB1628" i="1"/>
  <c r="AB302" i="1"/>
  <c r="AB582" i="1"/>
  <c r="AB4782" i="1"/>
  <c r="AB447" i="1"/>
  <c r="AB874" i="1"/>
  <c r="AB625" i="1"/>
  <c r="AB3674" i="1"/>
  <c r="AB2327" i="1"/>
  <c r="AB489" i="1"/>
  <c r="AB4576" i="1"/>
  <c r="AB154" i="1"/>
  <c r="AB1028" i="1"/>
  <c r="AB4194" i="1"/>
  <c r="AB1677" i="1"/>
  <c r="AB4878" i="1"/>
  <c r="AB169" i="1"/>
  <c r="AB3994" i="1"/>
  <c r="AB2357" i="1"/>
  <c r="AB1949" i="1"/>
  <c r="AB351" i="1"/>
  <c r="AB1599" i="1"/>
  <c r="AB3659" i="1"/>
  <c r="AB2967" i="1"/>
  <c r="AB179" i="1"/>
  <c r="AB3846" i="1"/>
  <c r="AB445" i="1"/>
  <c r="AB1008" i="1"/>
  <c r="AB667" i="1"/>
  <c r="AB656" i="1"/>
  <c r="AB412" i="1"/>
  <c r="AB757" i="1"/>
  <c r="AB2884" i="1"/>
  <c r="AB298" i="1"/>
  <c r="AB399" i="1"/>
  <c r="AB3547" i="1"/>
  <c r="AB955" i="1"/>
  <c r="AB630" i="1"/>
  <c r="AB5542" i="1"/>
  <c r="AB1085" i="1"/>
  <c r="AB386" i="1"/>
  <c r="AB4543" i="1"/>
  <c r="AB555" i="1"/>
  <c r="AB4072" i="1"/>
  <c r="AB5624" i="1"/>
  <c r="AB422" i="1"/>
  <c r="AB111" i="1"/>
  <c r="AB491" i="1"/>
  <c r="AB1511" i="1"/>
  <c r="AB2653" i="1"/>
  <c r="AB3029" i="1"/>
  <c r="AB335" i="1"/>
  <c r="AB498" i="1"/>
  <c r="AB814" i="1"/>
  <c r="AB1848" i="1"/>
  <c r="AB2061" i="1"/>
  <c r="AB1918" i="1"/>
  <c r="AB3282" i="1"/>
  <c r="AB4742" i="1"/>
  <c r="AB1146" i="1"/>
  <c r="AB1863" i="1"/>
  <c r="AB2100" i="1"/>
  <c r="AB5617" i="1"/>
  <c r="AB1554" i="1"/>
  <c r="AB1220" i="1"/>
  <c r="AB3297" i="1"/>
  <c r="AB5725" i="1"/>
  <c r="AB6289" i="1"/>
  <c r="AB695" i="1"/>
  <c r="AB1118" i="1"/>
  <c r="AB439" i="1"/>
  <c r="AB1020" i="1"/>
  <c r="AB244" i="1"/>
  <c r="AB1326" i="1"/>
  <c r="AB821" i="1"/>
  <c r="AB1221" i="1"/>
  <c r="AB1675" i="1"/>
  <c r="AB4051" i="1"/>
  <c r="AB3977" i="1"/>
  <c r="AB367" i="1"/>
  <c r="AB2810" i="1"/>
  <c r="AB1379" i="1"/>
  <c r="AB2453" i="1"/>
  <c r="AB4442" i="1"/>
  <c r="AB5394" i="1"/>
  <c r="AB2992" i="1"/>
  <c r="AB280" i="1"/>
  <c r="AB2219" i="1"/>
  <c r="AB8215" i="1"/>
  <c r="AB125" i="1"/>
  <c r="AB1164" i="1"/>
  <c r="AB343" i="1"/>
  <c r="AB4806" i="1"/>
  <c r="AB4756" i="1"/>
  <c r="AB4347" i="1"/>
  <c r="AB961" i="1"/>
  <c r="AB254" i="1"/>
  <c r="AB844" i="1"/>
  <c r="AB2299" i="1"/>
  <c r="AB459" i="1"/>
  <c r="AB939" i="1"/>
  <c r="AB5512" i="1"/>
  <c r="AB1025" i="1"/>
  <c r="AB2037" i="1"/>
  <c r="AB1701" i="1"/>
  <c r="AB482" i="1"/>
  <c r="AB2755" i="1"/>
  <c r="AB3692" i="1"/>
  <c r="AB68" i="1"/>
  <c r="AB17268" i="1"/>
  <c r="AB2615" i="1"/>
  <c r="AB446" i="1"/>
  <c r="AB715" i="1"/>
  <c r="AB519" i="1"/>
  <c r="AB3930" i="1"/>
  <c r="AB754" i="1"/>
  <c r="AB5895" i="1"/>
  <c r="AB411" i="1"/>
  <c r="AB1734" i="1"/>
  <c r="AB4151" i="1"/>
  <c r="AB4322" i="1"/>
  <c r="AB246" i="1"/>
  <c r="AB346" i="1"/>
  <c r="AB1862" i="1"/>
  <c r="AB4566" i="1"/>
  <c r="AB2770" i="1"/>
  <c r="AB538" i="1"/>
  <c r="AB2381" i="1"/>
  <c r="AB2867" i="1"/>
  <c r="AB5576" i="1"/>
  <c r="AB3312" i="1"/>
  <c r="AB1194" i="1"/>
  <c r="AB747" i="1"/>
  <c r="AB2909" i="1"/>
  <c r="AB1299" i="1"/>
  <c r="AB3148" i="1"/>
  <c r="AB2181" i="1"/>
  <c r="AB1882" i="1"/>
  <c r="AB6136" i="1"/>
  <c r="AB3495" i="1"/>
  <c r="AB4775" i="1"/>
  <c r="AB1423" i="1"/>
  <c r="AB5295" i="1"/>
  <c r="AB64" i="1"/>
  <c r="AB4118" i="1"/>
  <c r="AB170" i="1"/>
  <c r="AB834" i="1"/>
  <c r="AB1450" i="1"/>
  <c r="AB947" i="1"/>
  <c r="AB4041" i="1"/>
  <c r="AB2359" i="1"/>
  <c r="AB2513" i="1"/>
  <c r="AB620" i="1"/>
  <c r="AB83" i="1"/>
  <c r="AB480" i="1"/>
  <c r="AB266" i="1"/>
  <c r="AB2781" i="1"/>
  <c r="AB3334" i="1"/>
  <c r="AB832" i="1"/>
  <c r="AB3174" i="1"/>
  <c r="AB3309" i="1"/>
  <c r="AB1766" i="1"/>
  <c r="AB4529" i="1"/>
  <c r="AB3027" i="1"/>
  <c r="AB1901" i="1"/>
  <c r="AB4127" i="1"/>
  <c r="AB75" i="1"/>
  <c r="AB426" i="1"/>
  <c r="AB59" i="1"/>
  <c r="AB583" i="1"/>
  <c r="AB303" i="1"/>
  <c r="AB1027" i="1"/>
  <c r="AB100" i="1"/>
  <c r="AB1499" i="1"/>
  <c r="AB2925" i="1"/>
  <c r="AB822" i="1"/>
  <c r="AB3279" i="1"/>
  <c r="AB4175" i="1"/>
  <c r="AB3515" i="1"/>
  <c r="AB6008" i="1"/>
  <c r="AB7758" i="1"/>
  <c r="AB5309" i="1"/>
  <c r="AB1138" i="1"/>
  <c r="AB3783" i="1"/>
  <c r="AB2302" i="1"/>
  <c r="AB1983" i="1"/>
  <c r="AB72" i="1"/>
  <c r="AB73" i="1"/>
  <c r="AB807" i="1"/>
  <c r="AB956" i="1"/>
  <c r="AB1370" i="1"/>
  <c r="AB4984" i="1"/>
  <c r="AB2145" i="1"/>
  <c r="AB4809" i="1"/>
  <c r="AB1510" i="1"/>
  <c r="AB1902" i="1"/>
  <c r="AB3695" i="1"/>
  <c r="AB4157" i="1"/>
  <c r="AB1565" i="1"/>
  <c r="AB1872" i="1"/>
  <c r="AB7820" i="1"/>
  <c r="AB1536" i="1"/>
  <c r="AB1022" i="1"/>
  <c r="AB1443" i="1"/>
  <c r="AB4724" i="1"/>
  <c r="AB1429" i="1"/>
  <c r="AB1023" i="1"/>
  <c r="AB253" i="1"/>
  <c r="AB3693" i="1"/>
  <c r="AB1133" i="1"/>
  <c r="AB3316" i="1"/>
  <c r="AB12036" i="1"/>
  <c r="AB3163" i="1"/>
  <c r="AB1212" i="1"/>
  <c r="AB20" i="1"/>
  <c r="AB1605" i="1"/>
  <c r="AB3738" i="1"/>
  <c r="AB2408" i="1"/>
  <c r="AB2241" i="1"/>
  <c r="AB1069" i="1"/>
  <c r="AB1126" i="1"/>
  <c r="AB3121" i="1"/>
  <c r="AB3516" i="1"/>
  <c r="AB3945" i="1"/>
  <c r="AB3748" i="1"/>
  <c r="AB1698" i="1"/>
  <c r="AB212" i="1"/>
  <c r="AB71" i="1"/>
  <c r="AB923" i="1"/>
  <c r="AB4550" i="1"/>
  <c r="AB1567" i="1"/>
  <c r="AB1004" i="1"/>
  <c r="AB2176" i="1"/>
  <c r="AB565" i="1"/>
  <c r="AB505" i="1"/>
  <c r="AB1518" i="1"/>
  <c r="AB370" i="1"/>
  <c r="AB207" i="1"/>
  <c r="AB2729" i="1"/>
  <c r="AB1777" i="1"/>
  <c r="AB3607" i="1"/>
  <c r="AB69" i="1"/>
  <c r="AB248" i="1"/>
  <c r="AB940" i="1"/>
  <c r="AB214" i="1"/>
  <c r="AB1607" i="1"/>
  <c r="AB6773" i="1"/>
  <c r="AB1659" i="1"/>
  <c r="AB7536" i="1"/>
  <c r="AB1266" i="1"/>
  <c r="AB2589" i="1"/>
  <c r="AB3324" i="1"/>
  <c r="AB4538" i="1"/>
  <c r="AB1538" i="1"/>
  <c r="AB1898" i="1"/>
  <c r="AB1342" i="1"/>
  <c r="AB1555" i="1"/>
  <c r="AB2818" i="1"/>
  <c r="AB2622" i="1"/>
  <c r="AB196" i="1"/>
  <c r="AB4202" i="1"/>
  <c r="AB428" i="1"/>
  <c r="AB857" i="1"/>
  <c r="AB1169" i="1"/>
  <c r="AB4815" i="1"/>
  <c r="AB278" i="1"/>
  <c r="AB1181" i="1"/>
  <c r="AB536" i="1"/>
  <c r="AB1103" i="1"/>
  <c r="AB2581" i="1"/>
  <c r="AB2349" i="1"/>
  <c r="AB3305" i="1"/>
  <c r="AB517" i="1"/>
  <c r="AB3439" i="1"/>
  <c r="AB1473" i="1"/>
  <c r="AB1253" i="1"/>
  <c r="AB752" i="1"/>
  <c r="AB1670" i="1"/>
  <c r="AB1819" i="1"/>
  <c r="AB7407" i="1"/>
  <c r="AB1522" i="1"/>
  <c r="AB148" i="1"/>
  <c r="AB1491" i="1"/>
  <c r="AB3874" i="1"/>
  <c r="AB2657" i="1"/>
  <c r="AB3591" i="1"/>
  <c r="AB4694" i="1"/>
  <c r="AB2605" i="1"/>
  <c r="AB1823" i="1"/>
  <c r="AB592" i="1"/>
  <c r="AB40" i="1"/>
  <c r="AB795" i="1"/>
  <c r="AB1346" i="1"/>
  <c r="AB4422" i="1"/>
  <c r="AB3032" i="1"/>
  <c r="AB85" i="1"/>
  <c r="AB1407" i="1"/>
  <c r="AB305" i="1"/>
  <c r="AB3302" i="1"/>
  <c r="AB612" i="1"/>
  <c r="AB60" i="1"/>
  <c r="AB249" i="1"/>
  <c r="AB2446" i="1"/>
  <c r="AB2203" i="1"/>
  <c r="AB3092" i="1"/>
  <c r="AB7104" i="1"/>
  <c r="AB3249" i="1"/>
  <c r="AB512" i="1"/>
  <c r="AB1639" i="1"/>
  <c r="AB3832" i="1"/>
  <c r="AB920" i="1"/>
  <c r="AB3684" i="1"/>
  <c r="AB3875" i="1"/>
  <c r="AB2082" i="1"/>
  <c r="AB10406" i="1"/>
  <c r="AB2251" i="1"/>
  <c r="AB6212" i="1"/>
  <c r="AB5318" i="1"/>
  <c r="AB2709" i="1"/>
  <c r="AB430" i="1"/>
  <c r="AB198" i="1"/>
  <c r="AB2147" i="1"/>
  <c r="AB2437" i="1"/>
  <c r="AB2639" i="1"/>
  <c r="AB1249" i="1"/>
  <c r="AB1478" i="1"/>
  <c r="AB1720" i="1"/>
  <c r="AB4569" i="1"/>
  <c r="AB2537" i="1"/>
  <c r="AB3711" i="1"/>
  <c r="AB2752" i="1"/>
  <c r="AB292" i="1"/>
  <c r="AB1891" i="1"/>
  <c r="AB1847" i="1"/>
  <c r="AB2528" i="1"/>
  <c r="AB864" i="1"/>
  <c r="AB1276" i="1"/>
  <c r="AB3003" i="1"/>
  <c r="AB10995" i="1"/>
  <c r="AB4562" i="1"/>
  <c r="AB1387" i="1"/>
  <c r="AB1322" i="1"/>
  <c r="AB1933" i="1"/>
  <c r="AB3828" i="1"/>
  <c r="AB734" i="1"/>
  <c r="AB3380" i="1"/>
  <c r="AB887" i="1"/>
  <c r="AB4131" i="1"/>
  <c r="AB1594" i="1"/>
  <c r="AB584" i="1"/>
  <c r="AB2444" i="1"/>
  <c r="AB174" i="1"/>
  <c r="AB1503" i="1"/>
  <c r="AB562" i="1"/>
  <c r="AB201" i="1"/>
  <c r="AB1707" i="1"/>
  <c r="AB304" i="1"/>
  <c r="AB1178" i="1"/>
  <c r="AB4713" i="1"/>
  <c r="AB2777" i="1"/>
  <c r="AB1268" i="1"/>
  <c r="AB586" i="1"/>
  <c r="AB2018" i="1"/>
  <c r="AB1104" i="1"/>
  <c r="AB578" i="1"/>
  <c r="AB3648" i="1"/>
  <c r="AB4546" i="1"/>
  <c r="AB3185" i="1"/>
  <c r="AB772" i="1"/>
  <c r="AB4212" i="1"/>
  <c r="AB2032" i="1"/>
  <c r="AB606" i="1"/>
  <c r="AB27" i="1"/>
  <c r="AB1243" i="1"/>
  <c r="AB323" i="1"/>
  <c r="AB917" i="1"/>
  <c r="AB5112" i="1"/>
  <c r="AB2062" i="1"/>
  <c r="AB57" i="1"/>
  <c r="AB2484" i="1"/>
  <c r="AB400" i="1"/>
  <c r="AB82" i="1"/>
  <c r="AB634" i="1"/>
  <c r="AB1285" i="1"/>
  <c r="AB18" i="1"/>
  <c r="AB1763" i="1"/>
  <c r="AB2187" i="1"/>
  <c r="AB1320" i="1"/>
  <c r="AB3419" i="1"/>
  <c r="AB1624" i="1"/>
  <c r="AB1016" i="1"/>
  <c r="AB1955" i="1"/>
  <c r="AB4894" i="1"/>
  <c r="AB2309" i="1"/>
  <c r="AB850" i="1"/>
  <c r="AB6960" i="1"/>
  <c r="AB675" i="1"/>
  <c r="AB5380" i="1"/>
  <c r="AB9665" i="1"/>
  <c r="AB1475" i="1"/>
  <c r="AB1959" i="1"/>
  <c r="AB3944" i="1"/>
  <c r="AB485" i="1"/>
  <c r="AB1000" i="1"/>
  <c r="AB3059" i="1"/>
  <c r="AB3243" i="1"/>
  <c r="AB3336" i="1"/>
  <c r="AB4294" i="1"/>
  <c r="AB2773" i="1"/>
  <c r="AB490" i="1"/>
  <c r="AB2333" i="1"/>
  <c r="AB4154" i="1"/>
  <c r="AB1516" i="1"/>
  <c r="AB1374" i="1"/>
  <c r="AB2824" i="1"/>
  <c r="AB2728" i="1"/>
  <c r="AB122" i="1"/>
  <c r="AB384" i="1"/>
  <c r="AB2441" i="1"/>
  <c r="AB1859" i="1"/>
  <c r="AB2724" i="1"/>
  <c r="AB42" i="1"/>
  <c r="AB1709" i="1"/>
  <c r="AB2215" i="1"/>
  <c r="AB376" i="1"/>
  <c r="AB1161" i="1"/>
  <c r="AB2619" i="1"/>
  <c r="AB3057" i="1"/>
  <c r="AB803" i="1"/>
  <c r="AB3441" i="1"/>
  <c r="AB1045" i="1"/>
  <c r="AB1681" i="1"/>
  <c r="AB3113" i="1"/>
  <c r="AB2831" i="1"/>
  <c r="AB1911" i="1"/>
  <c r="AB2994" i="1"/>
  <c r="AB2330" i="1"/>
  <c r="AB1903" i="1"/>
  <c r="AB2131" i="1"/>
  <c r="AB596" i="1"/>
  <c r="AB2312" i="1"/>
  <c r="AB2371" i="1"/>
  <c r="AB6564" i="1"/>
  <c r="AB735" i="1"/>
  <c r="AB972" i="1"/>
  <c r="AB6501" i="1"/>
  <c r="AB1149" i="1"/>
  <c r="AB1982" i="1"/>
  <c r="AB1265" i="1"/>
  <c r="AB6679" i="1"/>
  <c r="AB3428" i="1"/>
  <c r="AB999" i="1"/>
  <c r="AB977" i="1"/>
  <c r="AB3066" i="1"/>
  <c r="AB1803" i="1"/>
  <c r="AB687" i="1"/>
  <c r="AB589" i="1"/>
  <c r="AB1209" i="1"/>
  <c r="AB1874" i="1"/>
  <c r="AB1938" i="1"/>
  <c r="AB7587" i="1"/>
  <c r="AB6153" i="1"/>
  <c r="AB937" i="1"/>
  <c r="AB1410" i="1"/>
  <c r="AB1014" i="1"/>
  <c r="AB1006" i="1"/>
  <c r="AB3798" i="1"/>
  <c r="AB1150" i="1"/>
  <c r="AB996" i="1"/>
  <c r="AB4488" i="1"/>
  <c r="AB869" i="1"/>
  <c r="AB3724" i="1"/>
  <c r="AB1455" i="1"/>
  <c r="AB1033" i="1"/>
  <c r="AB932" i="1"/>
  <c r="AB2941" i="1"/>
  <c r="AB4590" i="1"/>
  <c r="AB6256" i="1"/>
  <c r="AB22" i="1"/>
  <c r="AB1526" i="1"/>
  <c r="AB23" i="1"/>
  <c r="AB415" i="1"/>
  <c r="AB5880" i="1"/>
  <c r="AB1533" i="1"/>
  <c r="AB1369" i="1"/>
  <c r="AB123" i="1"/>
  <c r="AB2244" i="1"/>
  <c r="AB6135" i="1"/>
  <c r="AB2850" i="1"/>
  <c r="AB1542" i="1"/>
  <c r="AB962" i="1"/>
  <c r="AB1337" i="1"/>
  <c r="AB1148" i="1"/>
  <c r="AB6308" i="1"/>
  <c r="AB319" i="1"/>
  <c r="AB3809" i="1"/>
  <c r="AB769" i="1"/>
  <c r="AB6203" i="1"/>
  <c r="AB5636" i="1"/>
  <c r="AB2853" i="1"/>
  <c r="AB5344" i="1"/>
  <c r="AB13131" i="1"/>
  <c r="AB1308" i="1"/>
  <c r="AB727" i="1"/>
  <c r="AB849" i="1"/>
  <c r="AB621" i="1"/>
  <c r="AB2962" i="1"/>
  <c r="AB1361" i="1"/>
  <c r="AB3669" i="1"/>
  <c r="AB4829" i="1"/>
  <c r="AB2423" i="1"/>
  <c r="AB1053" i="1"/>
  <c r="AB4553" i="1"/>
  <c r="AB2613" i="1"/>
  <c r="AB1366" i="1"/>
  <c r="AB7326" i="1"/>
  <c r="AB3837" i="1"/>
  <c r="AB3560" i="1"/>
  <c r="AB1532" i="1"/>
  <c r="AB1368" i="1"/>
  <c r="AB3581" i="1"/>
  <c r="AB3115" i="1"/>
  <c r="AB431" i="1"/>
  <c r="AB3974" i="1"/>
  <c r="AB3548" i="1"/>
  <c r="AB571" i="1"/>
  <c r="AB4048" i="1"/>
  <c r="AB610" i="1"/>
  <c r="AB26" i="1"/>
  <c r="AB1867" i="1"/>
  <c r="AB403" i="1"/>
  <c r="AB140" i="1"/>
  <c r="AB405" i="1"/>
  <c r="AB756" i="1"/>
  <c r="AB12855" i="1"/>
  <c r="AB1246" i="1"/>
  <c r="AB2711" i="1"/>
  <c r="AB2541" i="1"/>
  <c r="AB120" i="1"/>
  <c r="AB1347" i="1"/>
  <c r="AB3532" i="1"/>
  <c r="AB5405" i="1"/>
  <c r="AB1893" i="1"/>
  <c r="AB4425" i="1"/>
  <c r="AB11603" i="1"/>
  <c r="AB118" i="1"/>
  <c r="AB893" i="1"/>
  <c r="AB3600" i="1"/>
  <c r="AB3041" i="1"/>
  <c r="AB5757" i="1"/>
  <c r="AB18612" i="1"/>
  <c r="AB3776" i="1"/>
  <c r="AB3420" i="1"/>
  <c r="AB11404" i="1"/>
  <c r="AB3637" i="1"/>
  <c r="AB15236" i="1"/>
  <c r="AB770" i="1"/>
  <c r="AB2832" i="1"/>
  <c r="AB12171" i="1"/>
  <c r="AB5834" i="1"/>
  <c r="AB8342" i="1"/>
  <c r="AB1825" i="1"/>
  <c r="AB1471" i="1"/>
  <c r="AB617" i="1"/>
  <c r="AB669" i="1"/>
  <c r="AB1792" i="1"/>
  <c r="AB969" i="1"/>
  <c r="AB1110" i="1"/>
  <c r="AB1474" i="1"/>
  <c r="AB2118" i="1"/>
  <c r="AB785" i="1"/>
  <c r="AB3526" i="1"/>
  <c r="AB3938" i="1"/>
  <c r="AB4434" i="1"/>
  <c r="AB506" i="1"/>
  <c r="AB7127" i="1"/>
  <c r="AB1947" i="1"/>
  <c r="AB3411" i="1"/>
  <c r="AB6441" i="1"/>
  <c r="AB2929" i="1"/>
  <c r="AB11513" i="1"/>
  <c r="AB1932" i="1"/>
  <c r="AB16244" i="1"/>
  <c r="AB1747" i="1"/>
  <c r="AB12939" i="1"/>
  <c r="AB4516" i="1"/>
  <c r="AB12491" i="1"/>
  <c r="AB6542" i="1"/>
  <c r="AB4401" i="1"/>
  <c r="AB11767" i="1"/>
  <c r="AB7210" i="1"/>
  <c r="AB61" i="1"/>
  <c r="AB2669" i="1"/>
  <c r="AB2712" i="1"/>
  <c r="AB2977" i="1"/>
  <c r="AB5094" i="1"/>
  <c r="AB5848" i="1"/>
  <c r="AB6811" i="1"/>
  <c r="AB524" i="1"/>
  <c r="AB1182" i="1"/>
  <c r="AB1250" i="1"/>
  <c r="AB2045" i="1"/>
  <c r="AB1060" i="1"/>
  <c r="AB1821" i="1"/>
  <c r="AB6160" i="1"/>
  <c r="AB3368" i="1"/>
  <c r="AB2104" i="1"/>
  <c r="AB1559" i="1"/>
  <c r="AB9710" i="1"/>
  <c r="AB8202" i="1"/>
  <c r="AB3642" i="1"/>
  <c r="AB6789" i="1"/>
  <c r="AB2413" i="1"/>
  <c r="AB4218" i="1"/>
  <c r="AB859" i="1"/>
  <c r="AB58" i="1"/>
  <c r="AB3070" i="1"/>
  <c r="AB11991" i="1"/>
  <c r="AB5659" i="1"/>
  <c r="AB7893" i="1"/>
  <c r="AB3139" i="1"/>
  <c r="AB3868" i="1"/>
  <c r="AB24975" i="1"/>
  <c r="AB6214" i="1"/>
  <c r="AB1967" i="1"/>
  <c r="AB38" i="1"/>
  <c r="AB1343" i="1"/>
  <c r="AB4757" i="1"/>
  <c r="AB5298" i="1"/>
  <c r="AB10166" i="1"/>
  <c r="AB7395" i="1"/>
  <c r="AB8133" i="1"/>
  <c r="AB12009" i="1"/>
  <c r="AB4758" i="1"/>
  <c r="AB99" i="1"/>
  <c r="AB2077" i="1"/>
  <c r="AB10750" i="1"/>
  <c r="AB4503" i="1"/>
  <c r="AB6552" i="1"/>
  <c r="AB1049" i="1"/>
  <c r="AB614" i="1"/>
  <c r="AB674" i="1"/>
  <c r="AB4360" i="1"/>
  <c r="AB1917" i="1"/>
  <c r="AB295" i="1"/>
  <c r="AB2210" i="1"/>
  <c r="AB2793" i="1"/>
  <c r="AB946" i="1"/>
  <c r="AB907" i="1"/>
  <c r="AB92" i="1"/>
  <c r="AB371" i="1"/>
  <c r="AB838" i="1"/>
  <c r="AB3012" i="1"/>
  <c r="AB2354" i="1"/>
  <c r="AB4870" i="1"/>
  <c r="AB4005" i="1"/>
  <c r="AB8686" i="1"/>
  <c r="AB746" i="1"/>
  <c r="AB1278" i="1"/>
  <c r="AB180" i="1"/>
  <c r="AB2033" i="1"/>
  <c r="AB15" i="1"/>
  <c r="AB2196" i="1"/>
  <c r="AB2633" i="1"/>
  <c r="AB2973" i="1"/>
  <c r="AB983" i="1"/>
  <c r="AB532" i="1"/>
  <c r="AB3415" i="1"/>
  <c r="AB1236" i="1"/>
  <c r="AB315" i="1"/>
  <c r="AB1566" i="1"/>
  <c r="AB1071" i="1"/>
  <c r="AB2862" i="1"/>
  <c r="AB3525" i="1"/>
  <c r="AB14081" i="1"/>
  <c r="AB4767" i="1"/>
  <c r="AB2156" i="1"/>
  <c r="AB4626" i="1"/>
  <c r="AB5111" i="1"/>
  <c r="AB1459" i="1"/>
  <c r="AB223" i="1"/>
  <c r="AB4579" i="1"/>
  <c r="AB1336" i="1"/>
  <c r="AB13907" i="1"/>
  <c r="AB6648" i="1"/>
  <c r="AB9473" i="1"/>
  <c r="AB14468" i="1"/>
  <c r="AB8929" i="1"/>
  <c r="AB5415" i="1"/>
  <c r="AB5027" i="1"/>
  <c r="AB12339" i="1"/>
  <c r="AB13636" i="1"/>
  <c r="AB2624" i="1"/>
  <c r="AB2269" i="1"/>
  <c r="AB6436" i="1"/>
  <c r="AB4330" i="1"/>
  <c r="AB1325" i="1"/>
  <c r="AB4374" i="1"/>
  <c r="AB2304" i="1"/>
  <c r="AB1116" i="1"/>
  <c r="AB1067" i="1"/>
  <c r="AB1968" i="1"/>
  <c r="AB2383" i="1"/>
  <c r="AB3042" i="1"/>
  <c r="AB2044" i="1"/>
  <c r="AB2025" i="1"/>
  <c r="AB6264" i="1"/>
  <c r="AB2370" i="1"/>
  <c r="AB889" i="1"/>
  <c r="AB4201" i="1"/>
  <c r="AB3879" i="1"/>
  <c r="AB2668" i="1"/>
  <c r="AB4514" i="1"/>
  <c r="AB1695" i="1"/>
  <c r="AB5519" i="1"/>
  <c r="AB9170" i="1"/>
  <c r="AB2529" i="1"/>
  <c r="AB6742" i="1"/>
  <c r="AB9974" i="1"/>
  <c r="AB6265" i="1"/>
  <c r="AB7648" i="1"/>
  <c r="AB3212" i="1"/>
  <c r="AB16884" i="1"/>
  <c r="AB3780" i="1"/>
  <c r="AB1330" i="1"/>
  <c r="AB704" i="1"/>
  <c r="AB5432" i="1"/>
  <c r="AB952" i="1"/>
  <c r="AB1575" i="1"/>
  <c r="AB17140" i="1"/>
  <c r="AB470" i="1"/>
  <c r="AB829" i="1"/>
  <c r="AB4088" i="1"/>
  <c r="AB2066" i="1"/>
  <c r="AB35" i="1"/>
  <c r="AB906" i="1"/>
  <c r="AB1850" i="1"/>
  <c r="AB493" i="1"/>
  <c r="AB534" i="1"/>
  <c r="AB5521" i="1"/>
  <c r="AB4261" i="1"/>
  <c r="AB2621" i="1"/>
  <c r="AB1367" i="1"/>
  <c r="AB7434" i="1"/>
  <c r="AB4205" i="1"/>
  <c r="AB709" i="1"/>
  <c r="AB7913" i="1"/>
  <c r="AB3143" i="1"/>
  <c r="AB8777" i="1"/>
  <c r="AB3404" i="1"/>
  <c r="AB10606" i="1"/>
  <c r="AB2411" i="1"/>
  <c r="AB17332" i="1"/>
  <c r="AB14475" i="1"/>
  <c r="AB1756" i="1"/>
  <c r="AB9136" i="1"/>
  <c r="AB1415" i="1"/>
  <c r="AB9766" i="1"/>
  <c r="AB1613" i="1"/>
  <c r="AB9318" i="1"/>
  <c r="AB6827" i="1"/>
  <c r="AB953" i="1"/>
  <c r="AB4939" i="1"/>
  <c r="AB4411" i="1"/>
  <c r="AB13175" i="1"/>
  <c r="AB1317" i="1"/>
  <c r="AB2898" i="1"/>
  <c r="AB3022" i="1"/>
  <c r="AB1927" i="1"/>
  <c r="AB4697" i="1"/>
  <c r="AB2783" i="1"/>
  <c r="AB6503" i="1"/>
  <c r="AB9081" i="1"/>
  <c r="AB5222" i="1"/>
  <c r="AB17106" i="1"/>
  <c r="AB6002" i="1"/>
  <c r="AB9857" i="1"/>
  <c r="AB147" i="1"/>
  <c r="AB2897" i="1"/>
  <c r="AB7673" i="1"/>
  <c r="AB1808" i="1"/>
  <c r="AB2375" i="1"/>
  <c r="AB21726" i="1"/>
  <c r="AB2511" i="1"/>
  <c r="AB8383" i="1"/>
  <c r="AB2363" i="1"/>
  <c r="AB165" i="1"/>
  <c r="AB185" i="1"/>
  <c r="AB3544" i="1"/>
  <c r="AB4980" i="1"/>
  <c r="AB605" i="1"/>
  <c r="AB5872" i="1"/>
  <c r="AB5684" i="1"/>
  <c r="AB3481" i="1"/>
  <c r="AB3307" i="1"/>
  <c r="AB5656" i="1"/>
  <c r="AB2816" i="1"/>
  <c r="AB2439" i="1"/>
  <c r="AB4111" i="1"/>
  <c r="AB4171" i="1"/>
  <c r="AB1291" i="1"/>
  <c r="AB2599" i="1"/>
  <c r="AB9273" i="1"/>
  <c r="AB3167" i="1"/>
  <c r="AB6775" i="1"/>
  <c r="AB9873" i="1"/>
  <c r="AB9681" i="1"/>
  <c r="AB2035" i="1"/>
  <c r="AB1464" i="1"/>
  <c r="AB3761" i="1"/>
  <c r="AB429" i="1"/>
  <c r="AB19188" i="1"/>
  <c r="AB1300" i="1"/>
  <c r="AB4774" i="1"/>
  <c r="AB4493" i="1"/>
  <c r="AB1093" i="1"/>
  <c r="AB8128" i="1"/>
  <c r="AB2096" i="1"/>
  <c r="AB50" i="1"/>
  <c r="AB3511" i="1"/>
  <c r="AB2845" i="1"/>
  <c r="AB2935" i="1"/>
  <c r="AB1010" i="1"/>
  <c r="AB3127" i="1"/>
  <c r="AB2477" i="1"/>
  <c r="AB4136" i="1"/>
  <c r="AB3319" i="1"/>
  <c r="AB3076" i="1"/>
  <c r="AB3634" i="1"/>
  <c r="AB2774" i="1"/>
  <c r="AB1238" i="1"/>
  <c r="AB692" i="1"/>
  <c r="AB6094" i="1"/>
  <c r="AB3073" i="1"/>
  <c r="AB354" i="1"/>
  <c r="AB7071" i="1"/>
  <c r="AB2597" i="1"/>
  <c r="AB2871" i="1"/>
  <c r="AB1545" i="1"/>
  <c r="AB1854" i="1"/>
  <c r="AB965" i="1"/>
  <c r="AB871" i="1"/>
  <c r="AB728" i="1"/>
  <c r="AB5369" i="1"/>
  <c r="AB1615" i="1"/>
  <c r="AB5635" i="1"/>
  <c r="AB4777" i="1"/>
  <c r="AB388" i="1"/>
  <c r="AB117" i="1"/>
  <c r="AB7865" i="1"/>
  <c r="AB7694" i="1"/>
  <c r="AB1095" i="1"/>
  <c r="AB1632" i="1"/>
  <c r="AB1211" i="1"/>
  <c r="AB11310" i="1"/>
  <c r="AB7915" i="1"/>
  <c r="AB12643" i="1"/>
  <c r="AB11566" i="1"/>
  <c r="AB12451" i="1"/>
  <c r="AB525" i="1"/>
  <c r="AB5118" i="1"/>
  <c r="AB362" i="1"/>
  <c r="AB3822" i="1"/>
  <c r="AB5821" i="1"/>
  <c r="AB2237" i="1"/>
  <c r="AB4134" i="1"/>
  <c r="AB1585" i="1"/>
  <c r="AB427" i="1"/>
  <c r="AB2116" i="1"/>
  <c r="AB4303" i="1"/>
  <c r="AB1579" i="1"/>
  <c r="AB2764" i="1"/>
  <c r="AB1509" i="1"/>
  <c r="AB4934" i="1"/>
  <c r="AB11516" i="1"/>
  <c r="AB7843" i="1"/>
  <c r="AB916" i="1"/>
  <c r="AB1746" i="1"/>
  <c r="AB2433" i="1"/>
  <c r="AB1259" i="1"/>
  <c r="AB960" i="1"/>
  <c r="AB4888" i="1"/>
  <c r="AB2311" i="1"/>
  <c r="AB9167" i="1"/>
  <c r="AB4165" i="1"/>
  <c r="AB5185" i="1"/>
  <c r="AB1147" i="1"/>
  <c r="AB7417" i="1"/>
  <c r="AB6145" i="1"/>
  <c r="AB87" i="1"/>
  <c r="AB364" i="1"/>
  <c r="AB12713" i="1"/>
  <c r="AB4985" i="1"/>
  <c r="AB8232" i="1"/>
  <c r="AB45" i="1"/>
  <c r="AB5296" i="1"/>
  <c r="AB1931" i="1"/>
  <c r="AB1040" i="1"/>
  <c r="AB2837" i="1"/>
  <c r="AB3672" i="1"/>
  <c r="AB1519" i="1"/>
  <c r="AB601" i="1"/>
  <c r="AB440" i="1"/>
  <c r="AB141" i="1"/>
  <c r="AB800" i="1"/>
  <c r="AB353" i="1"/>
  <c r="AB4953" i="1"/>
  <c r="AB3018" i="1"/>
  <c r="AB9495" i="1"/>
  <c r="AB1493" i="1"/>
  <c r="AB166" i="1"/>
  <c r="AB3171" i="1"/>
  <c r="AB455" i="1"/>
  <c r="AB7054" i="1"/>
  <c r="AB1306" i="1"/>
  <c r="AB2772" i="1"/>
  <c r="AB2326" i="1"/>
  <c r="AB712" i="1"/>
  <c r="AB6075" i="1"/>
  <c r="AB964" i="1"/>
  <c r="AB3426" i="1"/>
  <c r="AB10675" i="1"/>
  <c r="AB9782" i="1"/>
  <c r="AB6704" i="1"/>
  <c r="AB8017" i="1"/>
  <c r="AB2058" i="1"/>
  <c r="AB12107" i="1"/>
  <c r="AB13323" i="1"/>
  <c r="AB1540" i="1"/>
  <c r="AB13387" i="1"/>
  <c r="AB5957" i="1"/>
  <c r="AB5627" i="1"/>
  <c r="AB5596" i="1"/>
  <c r="AB342" i="1"/>
  <c r="AB5861" i="1"/>
  <c r="AB21164" i="1"/>
  <c r="AB1560" i="1"/>
  <c r="AB3467" i="1"/>
  <c r="AB12883" i="1"/>
  <c r="AB6935" i="1"/>
  <c r="AB81" i="1"/>
  <c r="AB138" i="1"/>
  <c r="AB10322" i="1"/>
  <c r="AB1066" i="1"/>
  <c r="AB5019" i="1"/>
  <c r="AB334" i="1"/>
  <c r="AB8417" i="1"/>
  <c r="AB4665" i="1"/>
  <c r="AB13139" i="1"/>
  <c r="AB7446" i="1"/>
  <c r="AB6808" i="1"/>
  <c r="AB14596" i="1"/>
  <c r="AB4856" i="1"/>
  <c r="AB1641" i="1"/>
  <c r="AB2847" i="1"/>
  <c r="AB4948" i="1"/>
  <c r="AB7612" i="1"/>
  <c r="AB1046" i="1"/>
  <c r="AB314" i="1"/>
  <c r="AB237" i="1"/>
  <c r="AB245" i="1"/>
  <c r="AB3361" i="1"/>
  <c r="AB1284" i="1"/>
  <c r="AB3922" i="1"/>
  <c r="AB465" i="1"/>
  <c r="AB285" i="1"/>
  <c r="AB5244" i="1"/>
  <c r="AB2987" i="1"/>
  <c r="AB1397" i="1"/>
  <c r="AB423" i="1"/>
  <c r="AB8955" i="1"/>
  <c r="AB5811" i="1"/>
  <c r="AB6331" i="1"/>
  <c r="AB9617" i="1"/>
  <c r="AB9191" i="1"/>
  <c r="AB1228" i="1"/>
  <c r="AB529" i="1"/>
  <c r="AB7191" i="1"/>
  <c r="AB768" i="1"/>
  <c r="AB543" i="1"/>
  <c r="AB6731" i="1"/>
  <c r="AB1044" i="1"/>
  <c r="AB3204" i="1"/>
  <c r="AB5305" i="1"/>
  <c r="AB4867" i="1"/>
  <c r="AB282" i="1"/>
  <c r="AB4200" i="1"/>
  <c r="AB763" i="1"/>
  <c r="AB2957" i="1"/>
  <c r="AB2117" i="1"/>
  <c r="AB1420" i="1"/>
  <c r="AB984" i="1"/>
  <c r="AB137" i="1"/>
  <c r="AB13188" i="1"/>
  <c r="AB3627" i="1"/>
  <c r="AB4539" i="1"/>
  <c r="AB5906" i="1"/>
  <c r="AB6623" i="1"/>
  <c r="AB463" i="1"/>
  <c r="AB6051" i="1"/>
  <c r="AB9126" i="1"/>
  <c r="AB1111" i="1"/>
  <c r="AB4444" i="1"/>
  <c r="AB2516" i="1"/>
  <c r="AB19300" i="1"/>
  <c r="AB2882" i="1"/>
  <c r="AB736" i="1"/>
  <c r="AB767" i="1"/>
  <c r="AB2175" i="1"/>
  <c r="AB1333" i="1"/>
  <c r="AB3116" i="1"/>
  <c r="AB6519" i="1"/>
  <c r="AB5881" i="1"/>
  <c r="AB1283" i="1"/>
  <c r="AB2127" i="1"/>
  <c r="AB826" i="1"/>
  <c r="AB3436" i="1"/>
  <c r="AB3111" i="1"/>
  <c r="AB9921" i="1"/>
  <c r="AB3178" i="1"/>
  <c r="AB14508" i="1"/>
  <c r="AB2614" i="1"/>
  <c r="AB1534" i="1"/>
  <c r="AB407" i="1"/>
  <c r="AB1137" i="1"/>
  <c r="AB2094" i="1"/>
  <c r="AB1612" i="1"/>
  <c r="AB14215" i="1"/>
  <c r="AB7199" i="1"/>
  <c r="AB4234" i="1"/>
  <c r="AB6365" i="1"/>
  <c r="AB651" i="1"/>
  <c r="AB6608" i="1"/>
  <c r="AB1318" i="1"/>
  <c r="AB13764" i="1"/>
  <c r="AB5927" i="1"/>
  <c r="AB2903" i="1"/>
  <c r="AB2431" i="1"/>
  <c r="AB8041" i="1"/>
  <c r="AB2011" i="1"/>
  <c r="AB11657" i="1"/>
  <c r="AB608" i="1"/>
  <c r="AB652" i="1"/>
  <c r="AB291" i="1"/>
  <c r="AB739" i="1"/>
  <c r="AB3442" i="1"/>
  <c r="AB210" i="1"/>
  <c r="AB759" i="1"/>
  <c r="AB4898" i="1"/>
  <c r="AB2697" i="1"/>
  <c r="AB234" i="1"/>
  <c r="AB1549" i="1"/>
  <c r="AB3096" i="1"/>
  <c r="AB3035" i="1"/>
  <c r="AB2641" i="1"/>
  <c r="AB9985" i="1"/>
  <c r="AB3298" i="1"/>
  <c r="AB3608" i="1"/>
  <c r="AB1562" i="1"/>
  <c r="AB11716" i="1"/>
  <c r="AB12932" i="1"/>
  <c r="AB3432" i="1"/>
  <c r="AB11972" i="1"/>
  <c r="AB10940" i="1"/>
  <c r="AB5723" i="1"/>
  <c r="AB5692" i="1"/>
  <c r="AB5539" i="1"/>
  <c r="AB4935" i="1"/>
  <c r="AB18393" i="1"/>
  <c r="AB3771" i="1"/>
  <c r="AB3794" i="1"/>
  <c r="AB13495" i="1"/>
  <c r="AB2404" i="1"/>
  <c r="AB16260" i="1"/>
  <c r="AB6383" i="1"/>
  <c r="AB10575" i="1"/>
  <c r="AB3037" i="1"/>
  <c r="AB4223" i="1"/>
  <c r="AB1241" i="1"/>
  <c r="AB13367" i="1"/>
  <c r="AB3451" i="1"/>
  <c r="AB10351" i="1"/>
  <c r="AB5341" i="1"/>
  <c r="AB4729" i="1"/>
  <c r="AB813" i="1"/>
  <c r="AB2733" i="1"/>
  <c r="AB418" i="1"/>
  <c r="AB1013" i="1"/>
  <c r="AB2649" i="1"/>
  <c r="AB4319" i="1"/>
  <c r="AB2095" i="1"/>
  <c r="AB613" i="1"/>
  <c r="AB272" i="1"/>
  <c r="AB158" i="1"/>
  <c r="AB10653" i="1"/>
  <c r="AB4458" i="1"/>
  <c r="AB1853" i="1"/>
  <c r="AB10286" i="1"/>
  <c r="AB1508" i="1"/>
  <c r="AB11502" i="1"/>
  <c r="AB2139" i="1"/>
  <c r="AB3864" i="1"/>
  <c r="AB6768" i="1"/>
  <c r="AB4686" i="1"/>
  <c r="AB5266" i="1"/>
  <c r="AB3371" i="1"/>
  <c r="AB5080" i="1"/>
  <c r="AB7803" i="1"/>
  <c r="AB4964" i="1"/>
  <c r="AB1666" i="1"/>
  <c r="AB16044" i="1"/>
  <c r="AB144" i="1"/>
  <c r="AB8786" i="1"/>
  <c r="AB11218" i="1"/>
  <c r="AB1282" i="1"/>
  <c r="AB11346" i="1"/>
  <c r="AB10998" i="1"/>
  <c r="AB3364" i="1"/>
  <c r="AB9382" i="1"/>
  <c r="AB6536" i="1"/>
  <c r="AB713" i="1"/>
  <c r="AB2800" i="1"/>
  <c r="AB659" i="1"/>
  <c r="AB1290" i="1"/>
  <c r="AB4660" i="1"/>
  <c r="AB2747" i="1"/>
  <c r="AB1831" i="1"/>
  <c r="AB1883" i="1"/>
  <c r="AB190" i="1"/>
  <c r="AB160" i="1"/>
  <c r="AB481" i="1"/>
  <c r="AB664" i="1"/>
  <c r="AB4794" i="1"/>
  <c r="AB6098" i="1"/>
  <c r="AB332" i="1"/>
  <c r="AB6998" i="1"/>
  <c r="AB379" i="1"/>
  <c r="AB4358" i="1"/>
  <c r="AB2685" i="1"/>
  <c r="AB12555" i="1"/>
  <c r="AB1072" i="1"/>
  <c r="AB627" i="1"/>
  <c r="AB1745" i="1"/>
  <c r="AB2594" i="1"/>
  <c r="AB6736" i="1"/>
  <c r="AB2860" i="1"/>
  <c r="AB635" i="1"/>
  <c r="AB7760" i="1"/>
  <c r="AB360" i="1"/>
  <c r="AB12619" i="1"/>
  <c r="AB5274" i="1"/>
  <c r="AB5801" i="1"/>
  <c r="AB4350" i="1"/>
  <c r="AB1105" i="1"/>
  <c r="AB1629" i="1"/>
  <c r="AB5064" i="1"/>
  <c r="AB778" i="1"/>
  <c r="AB1348" i="1"/>
  <c r="AB3094" i="1"/>
  <c r="AB3208" i="1"/>
  <c r="AB5479" i="1"/>
  <c r="AB3044" i="1"/>
  <c r="AB4959" i="1"/>
  <c r="AB4783" i="1"/>
  <c r="AB5558" i="1"/>
  <c r="AB1357" i="1"/>
  <c r="AB9753" i="1"/>
  <c r="AB559" i="1"/>
  <c r="AB2949" i="1"/>
  <c r="AB7886" i="1"/>
  <c r="AB2486" i="1"/>
  <c r="AB6480" i="1"/>
  <c r="AB1794" i="1"/>
  <c r="AB9439" i="1"/>
  <c r="AB1154" i="1"/>
  <c r="AB1953" i="1"/>
  <c r="AB464" i="1"/>
  <c r="AB5732" i="1"/>
  <c r="AB2590" i="1"/>
  <c r="AB649" i="1"/>
  <c r="AB2812" i="1"/>
  <c r="AB3271" i="1"/>
  <c r="AB2725" i="1"/>
  <c r="AB5768" i="1"/>
  <c r="AB18260" i="1"/>
  <c r="AB1274" i="1"/>
  <c r="AB3026" i="1"/>
  <c r="AB513" i="1"/>
  <c r="AB7060" i="1"/>
  <c r="AB13751" i="1"/>
  <c r="AB7654" i="1"/>
  <c r="AB1797" i="1"/>
  <c r="AB748" i="1"/>
  <c r="AB587" i="1"/>
  <c r="AB1417" i="1"/>
  <c r="AB2394" i="1"/>
  <c r="AB1187" i="1"/>
  <c r="AB3394" i="1"/>
  <c r="AB3555" i="1"/>
  <c r="AB1762" i="1"/>
  <c r="AB193" i="1"/>
  <c r="AB478" i="1"/>
  <c r="AB12887" i="1"/>
  <c r="AB718" i="1"/>
  <c r="AB1184" i="1"/>
  <c r="AB1972" i="1"/>
  <c r="AB4037" i="1"/>
  <c r="AB54" i="1"/>
  <c r="AB5115" i="1"/>
  <c r="AB11001" i="1"/>
  <c r="AB13147" i="1"/>
  <c r="AB103" i="1"/>
  <c r="AB784" i="1"/>
  <c r="AB3008" i="1"/>
  <c r="AB1905" i="1"/>
  <c r="AB6751" i="1"/>
  <c r="AB1586" i="1"/>
  <c r="AB2015" i="1"/>
  <c r="AB6241" i="1"/>
  <c r="AB6815" i="1"/>
  <c r="AB603" i="1"/>
  <c r="AB4500" i="1"/>
  <c r="AB1158" i="1"/>
  <c r="AB1395" i="1"/>
  <c r="AB3805" i="1"/>
  <c r="AB12899" i="1"/>
  <c r="AB5138" i="1"/>
  <c r="AB4635" i="1"/>
  <c r="AB3919" i="1"/>
  <c r="AB8702" i="1"/>
  <c r="AB2591" i="1"/>
  <c r="AB5794" i="1"/>
  <c r="AB8958" i="1"/>
  <c r="AB1923" i="1"/>
  <c r="AB6976" i="1"/>
  <c r="AB17604" i="1"/>
  <c r="AB5171" i="1"/>
  <c r="AB10274" i="1"/>
  <c r="AB2166" i="1"/>
  <c r="AB2449" i="1"/>
  <c r="AB2911" i="1"/>
  <c r="AB6277" i="1"/>
  <c r="AB12553" i="1"/>
  <c r="AB5082" i="1"/>
  <c r="AB1191" i="1"/>
  <c r="AB3447" i="1"/>
  <c r="AB2885" i="1"/>
  <c r="AB17612" i="1"/>
  <c r="AB1876" i="1"/>
  <c r="AB2650" i="1"/>
  <c r="AB9425" i="1"/>
  <c r="AB2013" i="1"/>
  <c r="AB3735" i="1"/>
  <c r="AB1281" i="1"/>
  <c r="AB96" i="1"/>
  <c r="AB823" i="1"/>
  <c r="AB2435" i="1"/>
  <c r="AB1124" i="1"/>
  <c r="AB7600" i="1"/>
  <c r="AB8099" i="1"/>
  <c r="AB5640" i="1"/>
  <c r="AB2180" i="1"/>
  <c r="AB6728" i="1"/>
  <c r="AB3376" i="1"/>
  <c r="AB919" i="1"/>
  <c r="AB3209" i="1"/>
  <c r="AB3061" i="1"/>
  <c r="AB2377" i="1"/>
  <c r="AB1963" i="1"/>
  <c r="AB5212" i="1"/>
  <c r="AB95" i="1"/>
  <c r="AB2954" i="1"/>
  <c r="AB3475" i="1"/>
  <c r="AB3886" i="1"/>
  <c r="AB2974" i="1"/>
  <c r="AB2340" i="1"/>
  <c r="AB11831" i="1"/>
  <c r="AB5778" i="1"/>
  <c r="AB1378" i="1"/>
  <c r="AB12503" i="1"/>
  <c r="AB20468" i="1"/>
  <c r="AB7115" i="1"/>
  <c r="AB5239" i="1"/>
  <c r="AB2097" i="1"/>
  <c r="AB3418" i="1"/>
  <c r="AB8312" i="1"/>
  <c r="AB156" i="1"/>
  <c r="AB1563" i="1"/>
  <c r="AB2338" i="1"/>
  <c r="AB7038" i="1"/>
  <c r="AB4534" i="1"/>
  <c r="AB484" i="1"/>
  <c r="AB575" i="1"/>
  <c r="AB1151" i="1"/>
  <c r="AB4666" i="1"/>
  <c r="AB9041" i="1"/>
  <c r="AB1663" i="1"/>
  <c r="AB1052" i="1"/>
  <c r="AB8304" i="1"/>
  <c r="AB2284" i="1"/>
  <c r="AB8112" i="1"/>
  <c r="AB1857" i="1"/>
  <c r="AB3433" i="1"/>
  <c r="AB2927" i="1"/>
  <c r="AB1210" i="1"/>
  <c r="AB1492" i="1"/>
  <c r="AB7372" i="1"/>
  <c r="AB4730" i="1"/>
  <c r="AB395" i="1"/>
  <c r="AB3963" i="1"/>
  <c r="AB3620" i="1"/>
  <c r="AB7872" i="1"/>
  <c r="AB7533" i="1"/>
  <c r="AB1446" i="1"/>
  <c r="AB3287" i="1"/>
  <c r="AB9702" i="1"/>
  <c r="AB2707" i="1"/>
  <c r="AB4803" i="1"/>
  <c r="AB811" i="1"/>
  <c r="AB2932" i="1"/>
  <c r="AB4954" i="1"/>
  <c r="AB7100" i="1"/>
  <c r="AB10097" i="1"/>
  <c r="AB1303" i="1"/>
  <c r="AB7032" i="1"/>
  <c r="AB495" i="1"/>
  <c r="AB796" i="1"/>
  <c r="AB753" i="1"/>
  <c r="AB762" i="1"/>
  <c r="AB2678" i="1"/>
  <c r="AB1944" i="1"/>
  <c r="AB462" i="1"/>
  <c r="AB7157" i="1"/>
  <c r="AB1807" i="1"/>
  <c r="AB3430" i="1"/>
  <c r="AB6400" i="1"/>
  <c r="AB18356" i="1"/>
  <c r="AB164" i="1"/>
  <c r="AB1101" i="1"/>
  <c r="AB2427" i="1"/>
  <c r="AB4438" i="1"/>
  <c r="AB809" i="1"/>
  <c r="AB2172" i="1"/>
  <c r="AB3775" i="1"/>
  <c r="AB2028" i="1"/>
  <c r="AB1816" i="1"/>
  <c r="AB8358" i="1"/>
  <c r="AB1625" i="1"/>
  <c r="AB2078" i="1"/>
  <c r="AB2576" i="1"/>
  <c r="AB4389" i="1"/>
  <c r="AB2038" i="1"/>
  <c r="AB5254" i="1"/>
  <c r="AB918" i="1"/>
  <c r="AB5453" i="1"/>
  <c r="AB1512" i="1"/>
  <c r="AB6743" i="1"/>
  <c r="AB7918" i="1"/>
  <c r="AB2738" i="1"/>
  <c r="AB2119" i="1"/>
  <c r="AB2474" i="1"/>
  <c r="AB3943" i="1"/>
  <c r="AB2660" i="1"/>
  <c r="AB665" i="1"/>
  <c r="AB1026" i="1"/>
  <c r="AB3810" i="1"/>
  <c r="AB2213" i="1"/>
  <c r="AB5730" i="1"/>
  <c r="AB4089" i="1"/>
  <c r="AB1815" i="1"/>
  <c r="AB7128" i="1"/>
  <c r="AB7254" i="1"/>
  <c r="AB4241" i="1"/>
  <c r="AB3221" i="1"/>
  <c r="AB109" i="1"/>
  <c r="AB4695" i="1"/>
  <c r="AB717" i="1"/>
  <c r="AB3097" i="1"/>
  <c r="AB9147" i="1"/>
  <c r="AB5440" i="1"/>
  <c r="AB13577" i="1"/>
  <c r="AB1827" i="1"/>
  <c r="AB595" i="1"/>
  <c r="AB162" i="1"/>
  <c r="AB1784" i="1"/>
  <c r="AB441" i="1"/>
  <c r="AB330" i="1"/>
  <c r="AB290" i="1"/>
  <c r="AB4766" i="1"/>
  <c r="AB202" i="1"/>
  <c r="AB636" i="1"/>
  <c r="AB3508" i="1"/>
  <c r="AB9407" i="1"/>
  <c r="AB4814" i="1"/>
  <c r="AB3575" i="1"/>
  <c r="AB3373" i="1"/>
  <c r="AB1660" i="1"/>
  <c r="AB3838" i="1"/>
  <c r="AB4664" i="1"/>
  <c r="AB2552" i="1"/>
  <c r="AB2807" i="1"/>
  <c r="AB409" i="1"/>
  <c r="AB340" i="1"/>
  <c r="AB1751" i="1"/>
  <c r="AB5505" i="1"/>
  <c r="AB3339" i="1"/>
  <c r="AB6318" i="1"/>
  <c r="AB15492" i="1"/>
  <c r="AB9685" i="1"/>
  <c r="AB837" i="1"/>
  <c r="AB7403" i="1"/>
  <c r="AB10063" i="1"/>
  <c r="AB13667" i="1"/>
  <c r="AB10191" i="1"/>
  <c r="AB13475" i="1"/>
  <c r="AB2768" i="1"/>
  <c r="AB3818" i="1"/>
  <c r="AB5218" i="1"/>
  <c r="AB590" i="1"/>
  <c r="AB5389" i="1"/>
  <c r="AB8818" i="1"/>
  <c r="AB9166" i="1"/>
  <c r="AB36" i="1"/>
  <c r="AB9071" i="1"/>
  <c r="AB1135" i="1"/>
  <c r="AB70" i="1"/>
  <c r="AB2257" i="1"/>
  <c r="AB437" i="1"/>
  <c r="AB2727" i="1"/>
  <c r="AB2397" i="1"/>
  <c r="AB6280" i="1"/>
  <c r="AB238" i="1"/>
  <c r="AB4162" i="1"/>
  <c r="AB1835" i="1"/>
  <c r="AB5232" i="1"/>
  <c r="AB337" i="1"/>
  <c r="AB3812" i="1"/>
  <c r="AB11859" i="1"/>
  <c r="AB13451" i="1"/>
  <c r="AB5053" i="1"/>
  <c r="AB2358" i="1"/>
  <c r="AB1787" i="1"/>
  <c r="AB3536" i="1"/>
  <c r="AB1952" i="1"/>
  <c r="AB1393" i="1"/>
  <c r="AB3494" i="1"/>
  <c r="AB11732" i="1"/>
  <c r="AB9089" i="1"/>
  <c r="AB6545" i="1"/>
  <c r="AB6647" i="1"/>
  <c r="AB10806" i="1"/>
  <c r="AB14378" i="1"/>
  <c r="AB1788" i="1"/>
  <c r="AB2821" i="1"/>
  <c r="AB2455" i="1"/>
  <c r="AB7015" i="1"/>
  <c r="AB2184" i="1"/>
  <c r="AB1029" i="1"/>
  <c r="AB11345" i="1"/>
  <c r="AB5816" i="1"/>
  <c r="AB3100" i="1"/>
  <c r="AB8633" i="1"/>
  <c r="AB6639" i="1"/>
  <c r="AB12375" i="1"/>
  <c r="AB4254" i="1"/>
  <c r="AB492" i="1"/>
  <c r="AB6668" i="1"/>
  <c r="AB1995" i="1"/>
  <c r="AB943" i="1"/>
  <c r="AB743" i="1"/>
  <c r="AB5944" i="1"/>
  <c r="AB2442" i="1"/>
  <c r="AB1994" i="1"/>
  <c r="AB2796" i="1"/>
  <c r="AB1275" i="1"/>
  <c r="AB4426" i="1"/>
  <c r="AB632" i="1"/>
  <c r="AB1573" i="1"/>
  <c r="AB7280" i="1"/>
  <c r="AB1145" i="1"/>
  <c r="AB9337" i="1"/>
  <c r="AB3521" i="1"/>
  <c r="AB10553" i="1"/>
  <c r="AB788" i="1"/>
  <c r="AB3233" i="1"/>
  <c r="AB1622" i="1"/>
  <c r="AB3460" i="1"/>
  <c r="AB8614" i="1"/>
  <c r="AB2305" i="1"/>
  <c r="AB3391" i="1"/>
  <c r="AB3550" i="1"/>
  <c r="AB5767" i="1"/>
  <c r="AB9537" i="1"/>
  <c r="AB9388" i="1"/>
  <c r="AB41" i="1"/>
  <c r="AB3160" i="1"/>
  <c r="AB293" i="1"/>
  <c r="AB3469" i="1"/>
  <c r="AB1271" i="1"/>
  <c r="AB84" i="1"/>
  <c r="AB3990" i="1"/>
  <c r="AB3611" i="1"/>
  <c r="AB5568" i="1"/>
  <c r="AB1153" i="1"/>
  <c r="AB8721" i="1"/>
  <c r="AB1157" i="1"/>
  <c r="AB1381" i="1"/>
  <c r="AB12841" i="1"/>
  <c r="AB4489" i="1"/>
  <c r="AB11964" i="1"/>
  <c r="AB3188" i="1"/>
  <c r="AB1122" i="1"/>
  <c r="AB4383" i="1"/>
  <c r="AB15796" i="1"/>
  <c r="AB2179" i="1"/>
  <c r="AB9554" i="1"/>
  <c r="AB12707" i="1"/>
  <c r="AB7424" i="1"/>
  <c r="AB861" i="1"/>
  <c r="AB3580" i="1"/>
  <c r="AB3556" i="1"/>
  <c r="AB1479" i="1"/>
  <c r="AB269" i="1"/>
  <c r="AB2403" i="1"/>
  <c r="AB2471" i="1"/>
  <c r="AB10030" i="1"/>
  <c r="AB9657" i="1"/>
  <c r="AB2009" i="1"/>
  <c r="AB1448" i="1"/>
  <c r="AB475" i="1"/>
  <c r="AB12891" i="1"/>
  <c r="AB831" i="1"/>
  <c r="AB570" i="1"/>
  <c r="AB9679" i="1"/>
  <c r="AB2999" i="1"/>
  <c r="AB3093" i="1"/>
  <c r="AB4206" i="1"/>
  <c r="AB2109" i="1"/>
  <c r="AB1227" i="1"/>
  <c r="AB10433" i="1"/>
  <c r="AB2428" i="1"/>
  <c r="AB9801" i="1"/>
  <c r="AB3767" i="1"/>
  <c r="AB11731" i="1"/>
  <c r="AB4831" i="1"/>
  <c r="AB287" i="1"/>
  <c r="AB15516" i="1"/>
  <c r="AB2273" i="1"/>
  <c r="AB8430" i="1"/>
  <c r="AB8068" i="1"/>
  <c r="AB4545" i="1"/>
  <c r="AB531" i="1"/>
  <c r="AB576" i="1"/>
  <c r="AB3068" i="1"/>
  <c r="AB2901" i="1"/>
  <c r="AB1997" i="1"/>
  <c r="AB5675" i="1"/>
  <c r="AB12804" i="1"/>
  <c r="AB5501" i="1"/>
  <c r="AB5728" i="1"/>
  <c r="AB3691" i="1"/>
  <c r="AB5578" i="1"/>
  <c r="AB296" i="1"/>
  <c r="AB1678" i="1"/>
  <c r="AB6507" i="1"/>
  <c r="AB4715" i="1"/>
  <c r="AB1737" i="1"/>
  <c r="AB1192" i="1"/>
  <c r="AB2532" i="1"/>
  <c r="AB187" i="1"/>
  <c r="AB2561" i="1"/>
  <c r="AB5795" i="1"/>
  <c r="AB7718" i="1"/>
  <c r="AB2322" i="1"/>
  <c r="AB1504" i="1"/>
  <c r="AB1143" i="1"/>
  <c r="AB3802" i="1"/>
  <c r="AB10369" i="1"/>
  <c r="AB2088" i="1"/>
  <c r="AB11607" i="1"/>
  <c r="AB9146" i="1"/>
  <c r="AB3256" i="1"/>
  <c r="AB1981" i="1"/>
  <c r="AB945" i="1"/>
  <c r="AB5777" i="1"/>
  <c r="AB1087" i="1"/>
  <c r="AB326" i="1"/>
  <c r="AB6486" i="1"/>
  <c r="AB9295" i="1"/>
  <c r="AB6475" i="1"/>
  <c r="AB5073" i="1"/>
  <c r="AB220" i="1"/>
  <c r="AB9446" i="1"/>
  <c r="AB6018" i="1"/>
  <c r="AB9534" i="1"/>
  <c r="AB5787" i="1"/>
  <c r="AB5969" i="1"/>
  <c r="AB3594" i="1"/>
  <c r="AB7608" i="1"/>
  <c r="AB680" i="1"/>
  <c r="AB4063" i="1"/>
  <c r="AB1356" i="1"/>
  <c r="AB1434" i="1"/>
  <c r="AB1483" i="1"/>
  <c r="AB5121" i="1"/>
  <c r="AB2281" i="1"/>
  <c r="AB7197" i="1"/>
  <c r="AB9409" i="1"/>
  <c r="AB3259" i="1"/>
  <c r="AB2713" i="1"/>
  <c r="AB381" i="1"/>
  <c r="AB13527" i="1"/>
  <c r="AB13803" i="1"/>
  <c r="AB5272" i="1"/>
  <c r="AB1849" i="1"/>
  <c r="AB633" i="1"/>
  <c r="AB1301" i="1"/>
  <c r="AB9134" i="1"/>
  <c r="AB7939" i="1"/>
  <c r="AB1520" i="1"/>
  <c r="AB3917" i="1"/>
  <c r="AB14247" i="1"/>
  <c r="AB13820" i="1"/>
  <c r="AB8142" i="1"/>
  <c r="AB597" i="1"/>
  <c r="AB5377" i="1"/>
  <c r="AB401" i="1"/>
  <c r="AB6088" i="1"/>
  <c r="AB1018" i="1"/>
  <c r="AB2331" i="1"/>
  <c r="AB11785" i="1"/>
  <c r="AB1935" i="1"/>
  <c r="AB13547" i="1"/>
  <c r="AB5245" i="1"/>
  <c r="AB843" i="1"/>
  <c r="AB12937" i="1"/>
  <c r="AB3083" i="1"/>
  <c r="AB18976" i="1"/>
  <c r="AB10278" i="1"/>
  <c r="AB6296" i="1"/>
  <c r="AB1375" i="1"/>
  <c r="AB1892" i="1"/>
  <c r="AB1899" i="1"/>
  <c r="AB2512" i="1"/>
  <c r="AB886" i="1"/>
  <c r="AB3584" i="1"/>
  <c r="AB4110" i="1"/>
  <c r="AB4506" i="1"/>
  <c r="AB2964" i="1"/>
  <c r="AB3095" i="1"/>
  <c r="AB2492" i="1"/>
  <c r="AB15540" i="1"/>
  <c r="AB1231" i="1"/>
  <c r="AB9545" i="1"/>
  <c r="AB8415" i="1"/>
  <c r="AB2956" i="1"/>
  <c r="AB4288" i="1"/>
  <c r="AB4593" i="1"/>
  <c r="AB1813" i="1"/>
  <c r="AB1354" i="1"/>
  <c r="AB24615" i="1"/>
  <c r="AB4785" i="1"/>
  <c r="AB8767" i="1"/>
  <c r="AB2681" i="1"/>
  <c r="AB11014" i="1"/>
  <c r="AB2672" i="1"/>
  <c r="AB805" i="1"/>
  <c r="AB233" i="1"/>
  <c r="AB5991" i="1"/>
  <c r="AB4188" i="1"/>
  <c r="AB257" i="1"/>
  <c r="AB9680" i="1"/>
  <c r="AB2701" i="1"/>
  <c r="AB7313" i="1"/>
  <c r="AB2556" i="1"/>
  <c r="AB12983" i="1"/>
  <c r="AB235" i="1"/>
  <c r="AB5831" i="1"/>
  <c r="AB8511" i="1"/>
  <c r="AB6373" i="1"/>
  <c r="AB1012" i="1"/>
  <c r="AB2229" i="1"/>
  <c r="AB397" i="1"/>
  <c r="AB2710" i="1"/>
  <c r="AB1769" i="1"/>
  <c r="AB5042" i="1"/>
  <c r="AB12371" i="1"/>
  <c r="AB11490" i="1"/>
  <c r="AB3110" i="1"/>
  <c r="AB5496" i="1"/>
  <c r="AB2608" i="1"/>
  <c r="AB3128" i="1"/>
  <c r="AB1706" i="1"/>
  <c r="AB877" i="1"/>
  <c r="AB600" i="1"/>
  <c r="AB4717" i="1"/>
  <c r="AB5104" i="1"/>
  <c r="AB4603" i="1"/>
  <c r="AB18292" i="1"/>
  <c r="AB2144" i="1"/>
  <c r="AB17428" i="1"/>
  <c r="AB22129" i="1"/>
  <c r="AB1517" i="1"/>
  <c r="AB982" i="1"/>
  <c r="AB7344" i="1"/>
  <c r="AB2658" i="1"/>
  <c r="AB3712" i="1"/>
  <c r="AB5390" i="1"/>
  <c r="AB782" i="1"/>
  <c r="AB567" i="1"/>
  <c r="AB4150" i="1"/>
  <c r="AB7504" i="1"/>
  <c r="AB2355" i="1"/>
  <c r="AB1219" i="1"/>
  <c r="AB11924" i="1"/>
  <c r="AB5214" i="1"/>
  <c r="AB4244" i="1"/>
  <c r="AB11641" i="1"/>
  <c r="AB761" i="1"/>
  <c r="AB8261" i="1"/>
  <c r="AB2940" i="1"/>
  <c r="AB4625" i="1"/>
  <c r="AB1248" i="1"/>
  <c r="AB1074" i="1"/>
  <c r="AB311" i="1"/>
  <c r="AB4877" i="1"/>
  <c r="AB2288" i="1"/>
  <c r="AB19332" i="1"/>
  <c r="AB9033" i="1"/>
  <c r="AB3570" i="1"/>
  <c r="AB2568" i="1"/>
  <c r="AB3723" i="1"/>
  <c r="AB4014" i="1"/>
  <c r="AB4168" i="1"/>
  <c r="AB10734" i="1"/>
  <c r="AB373" i="1"/>
  <c r="AB2075" i="1"/>
  <c r="AB191" i="1"/>
  <c r="AB432" i="1"/>
  <c r="AB2689" i="1"/>
  <c r="AB1740" i="1"/>
  <c r="AB4242" i="1"/>
  <c r="AB6685" i="1"/>
  <c r="AB74" i="1"/>
  <c r="AB5441" i="1"/>
  <c r="AB6187" i="1"/>
  <c r="AB5179" i="1"/>
  <c r="AB2763" i="1"/>
  <c r="AB19" i="1"/>
  <c r="AB8655" i="1"/>
  <c r="AB1652" i="1"/>
  <c r="AB9866" i="1"/>
  <c r="AB6831" i="1"/>
  <c r="AB2521" i="1"/>
  <c r="AB898" i="1"/>
  <c r="AB327" i="1"/>
  <c r="AB19316" i="1"/>
  <c r="AB276" i="1"/>
  <c r="AB1597" i="1"/>
  <c r="AB19572" i="1"/>
  <c r="AB7684" i="1"/>
  <c r="AB1376" i="1"/>
  <c r="AB949" i="1"/>
  <c r="AB3827" i="1"/>
  <c r="AB7959" i="1"/>
  <c r="AB2960" i="1"/>
  <c r="AB4596" i="1"/>
  <c r="AB2573" i="1"/>
  <c r="AB580" i="1"/>
  <c r="AB1351" i="1"/>
  <c r="AB3176" i="1"/>
  <c r="AB5256" i="1"/>
  <c r="AB2318" i="1"/>
  <c r="AB3505" i="1"/>
  <c r="AB1667" i="1"/>
  <c r="AB944" i="1"/>
  <c r="AB3962" i="1"/>
  <c r="AB4610" i="1"/>
  <c r="AB2283" i="1"/>
  <c r="AB2838" i="1"/>
  <c r="AB267" i="1"/>
  <c r="AB5853" i="1"/>
  <c r="AB9862" i="1"/>
  <c r="AB4741" i="1"/>
  <c r="AB899" i="1"/>
  <c r="AB2637" i="1"/>
  <c r="AB791" i="1"/>
  <c r="AB7455" i="1"/>
  <c r="AB4332" i="1"/>
  <c r="AB4356" i="1"/>
  <c r="AB5206" i="1"/>
  <c r="AB1627" i="1"/>
  <c r="AB3506" i="1"/>
  <c r="AB11672" i="1"/>
  <c r="AB1062" i="1"/>
  <c r="AB1729" i="1"/>
  <c r="AB5877" i="1"/>
  <c r="AB477" i="1"/>
  <c r="AB7445" i="1"/>
  <c r="AB5048" i="1"/>
  <c r="AB4399" i="1"/>
  <c r="AB2396" i="1"/>
  <c r="AB501" i="1"/>
  <c r="AB2261" i="1"/>
  <c r="AB5017" i="1"/>
  <c r="AB6306" i="1"/>
  <c r="AB14529" i="1"/>
  <c r="AB7545" i="1"/>
  <c r="AB9453" i="1"/>
  <c r="AB2247" i="1"/>
  <c r="AB3760" i="1"/>
  <c r="AB6137" i="1"/>
  <c r="AB151" i="1"/>
  <c r="AB1123" i="1"/>
  <c r="AB3579" i="1"/>
  <c r="AB3854" i="1"/>
  <c r="AB3527" i="1"/>
  <c r="AB2111" i="1"/>
  <c r="AB2141" i="1"/>
  <c r="AB2150" i="1"/>
  <c r="AB2231" i="1"/>
  <c r="AB10361" i="1"/>
  <c r="AB1136" i="1"/>
  <c r="AB7832" i="1"/>
  <c r="AB2154" i="1"/>
  <c r="AB6402" i="1"/>
  <c r="AB3444" i="1"/>
  <c r="AB10726" i="1"/>
  <c r="AB10583" i="1"/>
  <c r="AB6204" i="1"/>
  <c r="AB5429" i="1"/>
  <c r="AB2549" i="1"/>
  <c r="AB5785" i="1"/>
  <c r="AB3498" i="1"/>
  <c r="AB9694" i="1"/>
  <c r="AB10409" i="1"/>
  <c r="AB6366" i="1"/>
  <c r="AB4239" i="1"/>
  <c r="AB8000" i="1"/>
  <c r="AB4606" i="1"/>
  <c r="AB581" i="1"/>
  <c r="AB4370" i="1"/>
  <c r="AB1070" i="1"/>
  <c r="AB3763" i="1"/>
  <c r="AB3054" i="1"/>
  <c r="AB8558" i="1"/>
  <c r="AB3461" i="1"/>
  <c r="AB9262" i="1"/>
  <c r="AB1910" i="1"/>
  <c r="AB5970" i="1"/>
  <c r="AB5402" i="1"/>
  <c r="AB867" i="1"/>
  <c r="AB1458" i="1"/>
  <c r="AB3357" i="1"/>
  <c r="AB221" i="1"/>
  <c r="AB17012" i="1"/>
  <c r="AB10450" i="1"/>
  <c r="AB406" i="1"/>
  <c r="AB5240" i="1"/>
  <c r="AB8402" i="1"/>
  <c r="AB4406" i="1"/>
  <c r="AB1838" i="1"/>
  <c r="AB1144" i="1"/>
  <c r="AB474" i="1"/>
  <c r="AB2679" i="1"/>
  <c r="AB5446" i="1"/>
  <c r="AB579" i="1"/>
  <c r="AB8374" i="1"/>
  <c r="AB5896" i="1"/>
  <c r="AB2543" i="1"/>
  <c r="AB2233" i="1"/>
  <c r="AB6575" i="1"/>
  <c r="AB3326" i="1"/>
  <c r="AB3593" i="1"/>
  <c r="AB1177" i="1"/>
  <c r="AB30" i="1"/>
  <c r="AB6840" i="1"/>
  <c r="AB3107" i="1"/>
  <c r="AB4502" i="1"/>
  <c r="AB23591" i="1"/>
  <c r="AB2630" i="1"/>
  <c r="AB3255" i="1"/>
  <c r="AB3141" i="1"/>
  <c r="AB3736" i="1"/>
  <c r="AB5177" i="1"/>
  <c r="AB7888" i="1"/>
  <c r="AB3354" i="1"/>
  <c r="AB7235" i="1"/>
  <c r="AB14534" i="1"/>
  <c r="AB6670" i="1"/>
  <c r="AB1866" i="1"/>
  <c r="AB5253" i="1"/>
  <c r="AB2267" i="1"/>
  <c r="AB4825" i="1"/>
  <c r="AB4575" i="1"/>
  <c r="AB2688" i="1"/>
  <c r="AB1385" i="1"/>
  <c r="AB2051" i="1"/>
  <c r="AB5704" i="1"/>
  <c r="AB13563" i="1"/>
  <c r="AB2808" i="1"/>
  <c r="AB3058" i="1"/>
  <c r="AB7225" i="1"/>
  <c r="AB13779" i="1"/>
  <c r="AB3924" i="1"/>
  <c r="AB1739" i="1"/>
  <c r="AB9648" i="1"/>
  <c r="AB5648" i="1"/>
  <c r="AB2855" i="1"/>
  <c r="AB2953" i="1"/>
  <c r="AB3804" i="1"/>
  <c r="AB2146" i="1"/>
  <c r="AB3300" i="1"/>
  <c r="AB2825" i="1"/>
  <c r="AB1155" i="1"/>
  <c r="AB11356" i="1"/>
  <c r="AB12627" i="1"/>
  <c r="AB1682" i="1"/>
  <c r="AB5360" i="1"/>
  <c r="AB4345" i="1"/>
  <c r="AB16004" i="1"/>
  <c r="AB5468" i="1"/>
  <c r="AB356" i="1"/>
  <c r="AB5916" i="1"/>
  <c r="AB6944" i="1"/>
  <c r="AB325" i="1"/>
  <c r="AB5320" i="1"/>
  <c r="AB4971" i="1"/>
  <c r="AB9189" i="1"/>
  <c r="AB9785" i="1"/>
  <c r="AB8399" i="1"/>
  <c r="AB3372" i="1"/>
  <c r="AB1255" i="1"/>
  <c r="AB3697" i="1"/>
  <c r="AB941" i="1"/>
  <c r="AB9061" i="1"/>
  <c r="AB10390" i="1"/>
  <c r="AB5710" i="1"/>
  <c r="AB1401" i="1"/>
  <c r="AB1339" i="1"/>
  <c r="AB966" i="1"/>
  <c r="AB350" i="1"/>
  <c r="AB419" i="1"/>
  <c r="AB2027" i="1"/>
  <c r="AB4692" i="1"/>
  <c r="AB11875" i="1"/>
  <c r="AB1080" i="1"/>
  <c r="AB4862" i="1"/>
  <c r="AB6104" i="1"/>
  <c r="AB2313" i="1"/>
  <c r="AB4267" i="1"/>
  <c r="AB4770" i="1"/>
  <c r="AB1576" i="1"/>
  <c r="AB8192" i="1"/>
  <c r="AB1635" i="1"/>
  <c r="AB2093" i="1"/>
  <c r="AB10662" i="1"/>
  <c r="AB2085" i="1"/>
  <c r="AB7630" i="1"/>
  <c r="AB12290" i="1"/>
  <c r="AB3788" i="1"/>
  <c r="AB13609" i="1"/>
  <c r="AB9423" i="1"/>
  <c r="AB13783" i="1"/>
  <c r="AB23759" i="1"/>
  <c r="AB6071" i="1"/>
  <c r="AB607" i="1"/>
  <c r="AB1050" i="1"/>
  <c r="AB3117" i="1"/>
  <c r="AB232" i="1"/>
  <c r="AB698" i="1"/>
  <c r="AB6315" i="1"/>
  <c r="AB5158" i="1"/>
  <c r="AB8303" i="1"/>
  <c r="AB4645" i="1"/>
  <c r="AB4531" i="1"/>
  <c r="AB5224" i="1"/>
  <c r="AB3399" i="1"/>
  <c r="AB938" i="1"/>
  <c r="AB1752" i="1"/>
  <c r="AB7244" i="1"/>
  <c r="AB7710" i="1"/>
  <c r="AB4492" i="1"/>
  <c r="AB1206" i="1"/>
  <c r="AB816" i="1"/>
  <c r="AB545" i="1"/>
  <c r="AB2242" i="1"/>
  <c r="AB8185" i="1"/>
  <c r="AB6516" i="1"/>
  <c r="AB2155" i="1"/>
  <c r="AB1564" i="1"/>
  <c r="AB1811" i="1"/>
  <c r="AB4143" i="1"/>
  <c r="AB3796" i="1"/>
  <c r="AB2190" i="1"/>
  <c r="AB1877" i="1"/>
  <c r="AB4348" i="1"/>
  <c r="AB645" i="1"/>
  <c r="AB8689" i="1"/>
  <c r="AB8433" i="1"/>
  <c r="AB10854" i="1"/>
  <c r="AB3134" i="1"/>
  <c r="AB8184" i="1"/>
  <c r="AB13780" i="1"/>
  <c r="AB585" i="1"/>
  <c r="AB25639" i="1"/>
  <c r="AB5597" i="1"/>
  <c r="AB5248" i="1"/>
  <c r="AB6335" i="1"/>
  <c r="AB2547" i="1"/>
  <c r="AB2756" i="1"/>
  <c r="AB1912" i="1"/>
  <c r="AB467" i="1"/>
  <c r="AB703" i="1"/>
  <c r="AB3878" i="1"/>
  <c r="AB4270" i="1"/>
  <c r="AB5623" i="1"/>
  <c r="AB3567" i="1"/>
  <c r="AB4927" i="1"/>
  <c r="AB13951" i="1"/>
  <c r="AB5529" i="1"/>
  <c r="AB4467" i="1"/>
  <c r="AB2785" i="1"/>
  <c r="AB6200" i="1"/>
  <c r="AB14644" i="1"/>
  <c r="AB14166" i="1"/>
  <c r="AB2473" i="1"/>
  <c r="AB11474" i="1"/>
  <c r="AB11044" i="1"/>
  <c r="AB1185" i="1"/>
  <c r="AB3965" i="1"/>
  <c r="AB5683" i="1"/>
  <c r="AB5492" i="1"/>
  <c r="AB10833" i="1"/>
  <c r="AB1332" i="1"/>
  <c r="AB8727" i="1"/>
  <c r="AB5211" i="1"/>
  <c r="AB2629" i="1"/>
  <c r="AB760" i="1"/>
  <c r="AB12249" i="1"/>
  <c r="AB2034" i="1"/>
  <c r="AB1580" i="1"/>
  <c r="AB107" i="1"/>
  <c r="AB2708" i="1"/>
  <c r="AB2343" i="1"/>
  <c r="AB14772" i="1"/>
  <c r="AB1349" i="1"/>
  <c r="AB1937" i="1"/>
  <c r="AB3333" i="1"/>
  <c r="AB8750" i="1"/>
  <c r="AB974" i="1"/>
  <c r="AB2369" i="1"/>
  <c r="AB3278" i="1"/>
  <c r="AB12436" i="1"/>
  <c r="AB3976" i="1"/>
  <c r="AB1394" i="1"/>
  <c r="AB504" i="1"/>
  <c r="AB6045" i="1"/>
  <c r="AB9726" i="1"/>
  <c r="AB1141" i="1"/>
  <c r="AB7371" i="1"/>
  <c r="AB11652" i="1"/>
  <c r="AB4193" i="1"/>
  <c r="AB16698" i="1"/>
  <c r="AB1059" i="1"/>
  <c r="AB3717" i="1"/>
  <c r="AB4317" i="1"/>
  <c r="AB2904" i="1"/>
  <c r="AB1523" i="1"/>
  <c r="AB3122" i="1"/>
  <c r="AB5407" i="1"/>
  <c r="AB10064" i="1"/>
  <c r="AB24783" i="1"/>
  <c r="AB13755" i="1"/>
  <c r="AB2873" i="1"/>
  <c r="AB8260" i="1"/>
  <c r="AB25743" i="1"/>
  <c r="AB6495" i="1"/>
  <c r="AB15556" i="1"/>
  <c r="AB6130" i="1"/>
  <c r="AB21993" i="1"/>
  <c r="AB679" i="1"/>
  <c r="AB1791" i="1"/>
  <c r="AB308" i="1"/>
  <c r="AB77" i="1"/>
  <c r="AB2356" i="1"/>
  <c r="AB1799" i="1"/>
  <c r="AB1323" i="1"/>
  <c r="AB2010" i="1"/>
  <c r="AB3866" i="1"/>
  <c r="AB5540" i="1"/>
  <c r="AB3454" i="1"/>
  <c r="AB4614" i="1"/>
  <c r="AB9142" i="1"/>
  <c r="AB8581" i="1"/>
  <c r="AB5265" i="1"/>
  <c r="AB1936" i="1"/>
  <c r="AB3225" i="1"/>
  <c r="AB3574" i="1"/>
  <c r="AB4670" i="1"/>
  <c r="AB13094" i="1"/>
  <c r="AB573" i="1"/>
  <c r="AB10032" i="1"/>
  <c r="AB7744" i="1"/>
  <c r="AB5847" i="1"/>
  <c r="AB1245" i="1"/>
  <c r="AB8371" i="1"/>
  <c r="AB801" i="1"/>
  <c r="AB12523" i="1"/>
  <c r="AB2207" i="1"/>
  <c r="AB7063" i="1"/>
  <c r="AB258" i="1"/>
  <c r="AB11046" i="1"/>
  <c r="AB4065" i="1"/>
  <c r="AB13179" i="1"/>
  <c r="AB4204" i="1"/>
  <c r="AB2337" i="1"/>
  <c r="AB10313" i="1"/>
  <c r="AB5484" i="1"/>
  <c r="AB2162" i="1"/>
  <c r="AB1770" i="1"/>
  <c r="AB751" i="1"/>
  <c r="AB776" i="1"/>
  <c r="AB777" i="1"/>
  <c r="AB4084" i="1"/>
  <c r="AB9605" i="1"/>
  <c r="AB4902" i="1"/>
  <c r="AB3006" i="1"/>
  <c r="AB1251" i="1"/>
  <c r="AB1261" i="1"/>
  <c r="AB3852" i="1"/>
  <c r="AB6466" i="1"/>
  <c r="AB6912" i="1"/>
  <c r="AB2975" i="1"/>
  <c r="AB1190" i="1"/>
  <c r="AB3047" i="1"/>
  <c r="AB102" i="1"/>
  <c r="AB2002" i="1"/>
  <c r="AB6539" i="1"/>
  <c r="AB12073" i="1"/>
  <c r="AB316" i="1"/>
  <c r="AB4616" i="1"/>
  <c r="AB1914" i="1"/>
  <c r="AB3306" i="1"/>
  <c r="AB3565" i="1"/>
  <c r="AB17540" i="1"/>
  <c r="AB10422" i="1"/>
  <c r="AB9282" i="1"/>
  <c r="AB14396" i="1"/>
  <c r="AB10255" i="1"/>
  <c r="AB200" i="1"/>
  <c r="AB1735" i="1"/>
  <c r="AB7632" i="1"/>
  <c r="AB12131" i="1"/>
  <c r="AB4417" i="1"/>
  <c r="AB4064" i="1"/>
  <c r="AB10414" i="1"/>
  <c r="AB16722" i="1"/>
  <c r="AB25097" i="1"/>
  <c r="AB2057" i="1"/>
  <c r="AB3025" i="1"/>
  <c r="AB18642" i="1"/>
  <c r="AB2279" i="1"/>
  <c r="AB12315" i="1"/>
  <c r="AB7057" i="1"/>
  <c r="AB25931" i="1"/>
  <c r="AB1604" i="1"/>
  <c r="AB820" i="1"/>
  <c r="AB1362" i="1"/>
  <c r="AB2461" i="1"/>
  <c r="AB6759" i="1"/>
  <c r="AB3530" i="1"/>
  <c r="AB1065" i="1"/>
  <c r="AB8761" i="1"/>
  <c r="AB9297" i="1"/>
  <c r="AB660" i="1"/>
  <c r="AB4380" i="1"/>
  <c r="AB7143" i="1"/>
  <c r="AB5611" i="1"/>
  <c r="AB5901" i="1"/>
  <c r="AB1358" i="1"/>
  <c r="AB4297" i="1"/>
  <c r="AB6408" i="1"/>
  <c r="AB3398" i="1"/>
  <c r="AB5151" i="1"/>
  <c r="AB12455" i="1"/>
  <c r="AB7468" i="1"/>
  <c r="AB2840" i="1"/>
  <c r="AB3826" i="1"/>
  <c r="AB5763" i="1"/>
  <c r="AB17177" i="1"/>
  <c r="AB5928" i="1"/>
  <c r="AB6384" i="1"/>
  <c r="AB2616" i="1"/>
  <c r="AB65" i="1"/>
  <c r="AB1688" i="1"/>
  <c r="AB8791" i="1"/>
  <c r="AB6149" i="1"/>
  <c r="AB3819" i="1"/>
  <c r="AB9890" i="1"/>
  <c r="AB6000" i="1"/>
  <c r="AB23440" i="1"/>
  <c r="AB11667" i="1"/>
  <c r="AB5107" i="1"/>
  <c r="AB654" i="1"/>
  <c r="AB1076" i="1"/>
  <c r="AB925" i="1"/>
  <c r="AB6520" i="1"/>
  <c r="AB2740" i="1"/>
  <c r="AB1541" i="1"/>
  <c r="AB7724" i="1"/>
  <c r="AB14092" i="1"/>
  <c r="AB3992" i="1"/>
  <c r="AB10354" i="1"/>
  <c r="AB3165" i="1"/>
  <c r="AB4586" i="1"/>
  <c r="AB14311" i="1"/>
  <c r="AB1486" i="1"/>
  <c r="AB7723" i="1"/>
  <c r="AB4082" i="1"/>
  <c r="AB4629" i="1"/>
  <c r="AB671" i="1"/>
  <c r="AB4009" i="1"/>
  <c r="AB11196" i="1"/>
  <c r="AB10095" i="1"/>
  <c r="AB537" i="1"/>
  <c r="AB655" i="1"/>
  <c r="AB5411" i="1"/>
  <c r="AB16001" i="1"/>
  <c r="AB7472" i="1"/>
  <c r="AB14676" i="1"/>
  <c r="AB4323" i="1"/>
  <c r="AB4068" i="1"/>
  <c r="AB2136" i="1"/>
  <c r="AB4372" i="1"/>
  <c r="AB13155" i="1"/>
  <c r="AB1307" i="1"/>
  <c r="AB833" i="1"/>
  <c r="AB1481" i="1"/>
  <c r="AB2142" i="1"/>
  <c r="AB1163" i="1"/>
  <c r="AB26663" i="1"/>
  <c r="AB3535" i="1"/>
  <c r="AB4812" i="1"/>
  <c r="AB4076" i="1"/>
  <c r="AB11913" i="1"/>
  <c r="AB2361" i="1"/>
  <c r="AB3576" i="1"/>
  <c r="AB11246" i="1"/>
  <c r="AB7433" i="1"/>
  <c r="AB4680" i="1"/>
  <c r="AB1703" i="1"/>
  <c r="AB3135" i="1"/>
  <c r="AB819" i="1"/>
  <c r="AB6118" i="1"/>
  <c r="AB3477" i="1"/>
  <c r="AB4233" i="1"/>
  <c r="AB208" i="1"/>
  <c r="AB3652" i="1"/>
  <c r="AB318" i="1"/>
  <c r="AB1783" i="1"/>
  <c r="AB3270" i="1"/>
  <c r="AB1636" i="1"/>
  <c r="AB1738" i="1"/>
  <c r="AB5396" i="1"/>
  <c r="AB7834" i="1"/>
  <c r="AB9582" i="1"/>
  <c r="AB1730" i="1"/>
  <c r="AB1201" i="1"/>
  <c r="AB4832" i="1"/>
  <c r="AB8085" i="1"/>
  <c r="AB2670" i="1"/>
  <c r="AB602" i="1"/>
  <c r="AB6615" i="1"/>
  <c r="AB5003" i="1"/>
  <c r="AB18592" i="1"/>
  <c r="AB27483" i="1"/>
  <c r="AB2574" i="1"/>
  <c r="AB10764" i="1"/>
  <c r="AB8527" i="1"/>
  <c r="AB4128" i="1"/>
  <c r="AB7716" i="1"/>
  <c r="AB3353" i="1"/>
  <c r="AB7874" i="1"/>
  <c r="AB15684" i="1"/>
  <c r="AB13766" i="1"/>
  <c r="AB14388" i="1"/>
  <c r="AB6949" i="1"/>
  <c r="AB8671" i="1"/>
  <c r="AB15955" i="1"/>
  <c r="AB4310" i="1"/>
  <c r="AB863" i="1"/>
  <c r="AB1609" i="1"/>
  <c r="AB10319" i="1"/>
  <c r="AB16820" i="1"/>
  <c r="AB5996" i="1"/>
  <c r="AB5044" i="1"/>
  <c r="AB14532" i="1"/>
  <c r="AB8088" i="1"/>
  <c r="AB2563" i="1"/>
  <c r="AB17908" i="1"/>
  <c r="AB5775" i="1"/>
  <c r="AB2086" i="1"/>
  <c r="AB3199" i="1"/>
  <c r="AB8569" i="1"/>
  <c r="AB6832" i="1"/>
  <c r="AB2863" i="1"/>
  <c r="AB7588" i="1"/>
  <c r="AB7776" i="1"/>
  <c r="AB8542" i="1"/>
  <c r="AB5700" i="1"/>
  <c r="AB13906" i="1"/>
  <c r="AB15065" i="1"/>
  <c r="AB27191" i="1"/>
  <c r="AB2050" i="1"/>
  <c r="AB378" i="1"/>
  <c r="AB13595" i="1"/>
  <c r="AB5004" i="1"/>
  <c r="AB11801" i="1"/>
  <c r="AB8255" i="1"/>
  <c r="AB2548" i="1"/>
  <c r="AB3750" i="1"/>
  <c r="AB23455" i="1"/>
  <c r="AB2195" i="1"/>
  <c r="AB3408" i="1"/>
  <c r="AB8179" i="1"/>
  <c r="AB9345" i="1"/>
  <c r="AB691" i="1"/>
  <c r="AB24444" i="1"/>
  <c r="AB14187" i="1"/>
  <c r="AB4634" i="1"/>
  <c r="AB9209" i="1"/>
  <c r="AB5930" i="1"/>
  <c r="AB21746" i="1"/>
  <c r="AB98" i="1"/>
  <c r="AB13956" i="1"/>
  <c r="AB6675" i="1"/>
  <c r="AB13193" i="1"/>
  <c r="AB3921" i="1"/>
  <c r="AB6680" i="1"/>
  <c r="AB1380" i="1"/>
  <c r="AB1098" i="1"/>
  <c r="AB1704" i="1"/>
  <c r="AB1820" i="1"/>
  <c r="AB13524" i="1"/>
  <c r="AB7275" i="1"/>
  <c r="AB4176" i="1"/>
  <c r="AB6033" i="1"/>
  <c r="AB2295" i="1"/>
  <c r="AB1077" i="1"/>
  <c r="AB6589" i="1"/>
  <c r="AB683" i="1"/>
  <c r="AB3755" i="1"/>
  <c r="AB2023" i="1"/>
  <c r="AB764" i="1"/>
  <c r="AB25999" i="1"/>
  <c r="AB3971" i="1"/>
  <c r="AB1196" i="1"/>
  <c r="AB911" i="1"/>
  <c r="AB15321" i="1"/>
  <c r="AB274" i="1"/>
  <c r="AB4474" i="1"/>
  <c r="AB6065" i="1"/>
  <c r="AB13219" i="1"/>
  <c r="AB7703" i="1"/>
  <c r="AB4745" i="1"/>
  <c r="AB4416" i="1"/>
  <c r="AB5601" i="1"/>
  <c r="AB880" i="1"/>
  <c r="AB145" i="1"/>
  <c r="AB12343" i="1"/>
  <c r="AB2499" i="1"/>
  <c r="AB5840" i="1"/>
  <c r="AB6093" i="1"/>
  <c r="AB6833" i="1"/>
  <c r="AB2626" i="1"/>
  <c r="AB12809" i="1"/>
  <c r="AB5030" i="1"/>
  <c r="AB4301" i="1"/>
  <c r="AB591" i="1"/>
  <c r="AB1529" i="1"/>
  <c r="AB6398" i="1"/>
  <c r="AB13457" i="1"/>
  <c r="AB8272" i="1"/>
  <c r="AB13833" i="1"/>
  <c r="AB2652" i="1"/>
  <c r="AB2306" i="1"/>
  <c r="AB3668" i="1"/>
  <c r="AB19154" i="1"/>
  <c r="AB546" i="1"/>
  <c r="AB3318" i="1"/>
  <c r="AB979" i="1"/>
  <c r="AB10561" i="1"/>
  <c r="AB6246" i="1"/>
  <c r="AB2553" i="1"/>
  <c r="AB472" i="1"/>
  <c r="AB502" i="1"/>
  <c r="AB2559" i="1"/>
  <c r="AB8193" i="1"/>
  <c r="AB5979" i="1"/>
  <c r="AB5041" i="1"/>
  <c r="AB4637" i="1"/>
  <c r="AB3862" i="1"/>
  <c r="AB2129" i="1"/>
  <c r="AB9718" i="1"/>
  <c r="AB7780" i="1"/>
  <c r="AB14219" i="1"/>
  <c r="AB13291" i="1"/>
  <c r="AB18284" i="1"/>
  <c r="AB2347" i="1"/>
  <c r="AB15260" i="1"/>
  <c r="AB1428" i="1"/>
  <c r="AB9361" i="1"/>
  <c r="AB7315" i="1"/>
  <c r="AB21937" i="1"/>
  <c r="AB228" i="1"/>
  <c r="AB533" i="1"/>
  <c r="AB2259" i="1"/>
  <c r="AB1021" i="1"/>
  <c r="AB461" i="1"/>
  <c r="AB1234" i="1"/>
  <c r="AB775" i="1"/>
  <c r="AB550" i="1"/>
  <c r="AB4892" i="1"/>
  <c r="AB2677" i="1"/>
  <c r="AB10919" i="1"/>
  <c r="AB1587" i="1"/>
  <c r="AB10377" i="1"/>
  <c r="AB2662" i="1"/>
  <c r="AB3103" i="1"/>
  <c r="AB2636" i="1"/>
  <c r="AB991" i="1"/>
  <c r="AB11016" i="1"/>
  <c r="AB8353" i="1"/>
  <c r="AB6108" i="1"/>
  <c r="AB51" i="1"/>
  <c r="AB2788" i="1"/>
  <c r="AB6085" i="1"/>
  <c r="AB8745" i="1"/>
  <c r="AB10983" i="1"/>
  <c r="AB9138" i="1"/>
  <c r="AB8337" i="1"/>
  <c r="AB8249" i="1"/>
  <c r="AB1984" i="1"/>
  <c r="AB9454" i="1"/>
  <c r="AB9518" i="1"/>
  <c r="AB6687" i="1"/>
  <c r="AB4115" i="1"/>
  <c r="AB1668" i="1"/>
  <c r="AB11150" i="1"/>
  <c r="AB16696" i="1"/>
  <c r="AB13529" i="1"/>
  <c r="AB3713" i="1"/>
  <c r="AB12019" i="1"/>
  <c r="AB2285" i="1"/>
  <c r="AB2262" i="1"/>
  <c r="AB971" i="1"/>
  <c r="AB4494" i="1"/>
  <c r="AB3395" i="1"/>
  <c r="AB7087" i="1"/>
  <c r="AB12259" i="1"/>
  <c r="AB6304" i="1"/>
  <c r="AB2036" i="1"/>
  <c r="AB7179" i="1"/>
  <c r="AB1881" i="1"/>
  <c r="AB12872" i="1"/>
  <c r="AB13010" i="1"/>
  <c r="AB4573" i="1"/>
  <c r="AB12681" i="1"/>
  <c r="AB8521" i="1"/>
  <c r="AB6936" i="1"/>
  <c r="AB825" i="1"/>
  <c r="AB4282" i="1"/>
  <c r="AB4714" i="1"/>
  <c r="AB11292" i="1"/>
  <c r="AB5430" i="1"/>
  <c r="AB184" i="1"/>
  <c r="AB1011" i="1"/>
  <c r="AB4262" i="1"/>
  <c r="AB7756" i="1"/>
  <c r="AB6710" i="1"/>
  <c r="AB9663" i="1"/>
  <c r="AB13347" i="1"/>
  <c r="AB23049" i="1"/>
  <c r="AB1574" i="1"/>
  <c r="AB3898" i="1"/>
  <c r="AB781" i="1"/>
  <c r="AB11507" i="1"/>
  <c r="AB10909" i="1"/>
  <c r="AB4572" i="1"/>
  <c r="AB3203" i="1"/>
  <c r="AB7096" i="1"/>
  <c r="AB2748" i="1"/>
  <c r="AB16140" i="1"/>
  <c r="AB8124" i="1"/>
  <c r="AB2924" i="1"/>
  <c r="AB5116" i="1"/>
  <c r="AB6336" i="1"/>
  <c r="AB4312" i="1"/>
  <c r="AB11129" i="1"/>
  <c r="AB3104" i="1"/>
  <c r="AB3183" i="1"/>
  <c r="AB2276" i="1"/>
  <c r="AB1233" i="1"/>
  <c r="AB1880" i="1"/>
  <c r="AB3640" i="1"/>
  <c r="AB1550" i="1"/>
  <c r="AB3126" i="1"/>
  <c r="AB3245" i="1"/>
  <c r="AB3710" i="1"/>
  <c r="AB4517" i="1"/>
  <c r="AB6917" i="1"/>
  <c r="AB5923" i="1"/>
  <c r="AB3671" i="1"/>
  <c r="AB6235" i="1"/>
  <c r="AB658" i="1"/>
  <c r="AB19060" i="1"/>
  <c r="AB19124" i="1"/>
  <c r="AB1768" i="1"/>
  <c r="AB3308" i="1"/>
  <c r="AB13157" i="1"/>
  <c r="AB6019" i="1"/>
  <c r="AB10449" i="1"/>
  <c r="AB13283" i="1"/>
  <c r="AB7685" i="1"/>
  <c r="AB4198" i="1"/>
  <c r="AB22416" i="1"/>
  <c r="AB10542" i="1"/>
  <c r="AB9762" i="1"/>
  <c r="AB3617" i="1"/>
  <c r="AB3676" i="1"/>
  <c r="AB824" i="1"/>
  <c r="AB7541" i="1"/>
  <c r="AB14012" i="1"/>
  <c r="AB9301" i="1"/>
  <c r="AB11807" i="1"/>
  <c r="AB3507" i="1"/>
  <c r="AB16772" i="1"/>
  <c r="AB5477" i="1"/>
  <c r="AB705" i="1"/>
  <c r="AB572" i="1"/>
  <c r="AB1744" i="1"/>
  <c r="AB1643" i="1"/>
  <c r="AB2507" i="1"/>
  <c r="AB13572" i="1"/>
  <c r="AB2623" i="1"/>
  <c r="AB3468" i="1"/>
  <c r="AB17652" i="1"/>
  <c r="AB1406" i="1"/>
  <c r="AB3009" i="1"/>
  <c r="AB10021" i="1"/>
  <c r="AB6231" i="1"/>
  <c r="AB1814" i="1"/>
  <c r="AB4022" i="1"/>
  <c r="AB6084" i="1"/>
  <c r="AB6150" i="1"/>
  <c r="AB10834" i="1"/>
  <c r="AB2554" i="1"/>
  <c r="AB2201" i="1"/>
  <c r="AB9711" i="1"/>
  <c r="AB5516" i="1"/>
  <c r="AB1237" i="1"/>
  <c r="AB7936" i="1"/>
  <c r="AB3236" i="1"/>
  <c r="AB10263" i="1"/>
  <c r="AB1439" i="1"/>
  <c r="AB6276" i="1"/>
  <c r="AB8896" i="1"/>
  <c r="AB13208" i="1"/>
  <c r="AB9399" i="1"/>
  <c r="AB12100" i="1"/>
  <c r="AB4331" i="1"/>
  <c r="AB10559" i="1"/>
  <c r="AB6418" i="1"/>
  <c r="AB5472" i="1"/>
  <c r="AB970" i="1"/>
  <c r="AB4843" i="1"/>
  <c r="AB4060" i="1"/>
  <c r="AB6409" i="1"/>
  <c r="AB2980" i="1"/>
  <c r="AB121" i="1"/>
  <c r="AB8429" i="1"/>
  <c r="AB3936" i="1"/>
  <c r="AB6528" i="1"/>
  <c r="AB3000" i="1"/>
  <c r="AB13084" i="1"/>
  <c r="AB793" i="1"/>
  <c r="AB424" i="1"/>
  <c r="AB112" i="1"/>
  <c r="AB1726" i="1"/>
  <c r="AB3381" i="1"/>
  <c r="AB49" i="1"/>
  <c r="AB3340" i="1"/>
  <c r="AB1294" i="1"/>
  <c r="AB5947" i="1"/>
  <c r="AB8048" i="1"/>
  <c r="AB4906" i="1"/>
  <c r="AB6981" i="1"/>
  <c r="AB6367" i="1"/>
  <c r="AB1976" i="1"/>
  <c r="AB2888" i="1"/>
  <c r="AB3791" i="1"/>
  <c r="AB2664" i="1"/>
  <c r="AB5319" i="1"/>
  <c r="AB6763" i="1"/>
  <c r="AB17393" i="1"/>
  <c r="AB2784" i="1"/>
  <c r="AB987" i="1"/>
  <c r="AB10578" i="1"/>
  <c r="AB12969" i="1"/>
  <c r="AB8221" i="1"/>
  <c r="AB9488" i="1"/>
  <c r="AB5404" i="1"/>
  <c r="AB10294" i="1"/>
  <c r="AB7382" i="1"/>
  <c r="AB1244" i="1"/>
  <c r="AB2365" i="1"/>
  <c r="AB4505" i="1"/>
  <c r="AB5817" i="1"/>
  <c r="AB2523" i="1"/>
  <c r="AB13924" i="1"/>
  <c r="AB11141" i="1"/>
  <c r="AB3164" i="1"/>
  <c r="AB10509" i="1"/>
  <c r="AB998" i="1"/>
  <c r="AB1001" i="1"/>
  <c r="AB6551" i="1"/>
  <c r="AB3585" i="1"/>
  <c r="AB5862" i="1"/>
  <c r="AB18036" i="1"/>
  <c r="AB1948" i="1"/>
  <c r="AB6291" i="1"/>
  <c r="AB5337" i="1"/>
  <c r="AB13321" i="1"/>
  <c r="AB3561" i="1"/>
  <c r="AB8630" i="1"/>
  <c r="AB14536" i="1"/>
  <c r="AB1108" i="1"/>
  <c r="AB6158" i="1"/>
  <c r="AB6114" i="1"/>
  <c r="AB11374" i="1"/>
  <c r="AB4227" i="1"/>
  <c r="AB7766" i="1"/>
  <c r="AB2429" i="1"/>
  <c r="AB5466" i="1"/>
  <c r="AB6909" i="1"/>
  <c r="AB19979" i="1"/>
  <c r="AB711" i="1"/>
  <c r="AB347" i="1"/>
  <c r="AB3377" i="1"/>
  <c r="AB2368" i="1"/>
  <c r="AB16116" i="1"/>
  <c r="AB5172" i="1"/>
  <c r="AB2323" i="1"/>
  <c r="AB848" i="1"/>
  <c r="AB547" i="1"/>
  <c r="AB12633" i="1"/>
  <c r="AB7841" i="1"/>
  <c r="AB12164" i="1"/>
  <c r="AB188" i="1"/>
  <c r="AB5066" i="1"/>
  <c r="AB1365" i="1"/>
  <c r="AB2612" i="1"/>
  <c r="AB16873" i="1"/>
  <c r="AB1216" i="1"/>
  <c r="AB4081" i="1"/>
  <c r="AB868" i="1"/>
  <c r="AB11640" i="1"/>
  <c r="AB6703" i="1"/>
  <c r="AB1645" i="1"/>
  <c r="AB4759" i="1"/>
  <c r="AB16331" i="1"/>
  <c r="AB1719" i="1"/>
  <c r="AB7720" i="1"/>
  <c r="AB8003" i="1"/>
  <c r="AB11639" i="1"/>
  <c r="AB3840" i="1"/>
  <c r="AB4943" i="1"/>
  <c r="AB3876" i="1"/>
  <c r="AB2481" i="1"/>
  <c r="AB10470" i="1"/>
  <c r="AB10075" i="1"/>
  <c r="AB2917" i="1"/>
  <c r="AB13067" i="1"/>
  <c r="AB3091" i="1"/>
  <c r="AB3463" i="1"/>
  <c r="AB7958" i="1"/>
  <c r="AB487" i="1"/>
  <c r="AB6987" i="1"/>
  <c r="AB10745" i="1"/>
  <c r="AB8559" i="1"/>
  <c r="AB113" i="1"/>
  <c r="AB4847" i="1"/>
  <c r="AB1405" i="1"/>
  <c r="AB6297" i="1"/>
  <c r="AB2509" i="1"/>
  <c r="AB9022" i="1"/>
  <c r="AB1391" i="1"/>
  <c r="AB366" i="1"/>
  <c r="AB12484" i="1"/>
  <c r="AB1828" i="1"/>
  <c r="AB2979" i="1"/>
  <c r="AB331" i="1"/>
  <c r="AB6757" i="1"/>
  <c r="AB2016" i="1"/>
  <c r="AB9861" i="1"/>
  <c r="AB4054" i="1"/>
  <c r="AB666" i="1"/>
  <c r="AB9198" i="1"/>
  <c r="AB1987" i="1"/>
  <c r="AB745" i="1"/>
  <c r="AB540" i="1"/>
  <c r="AB13579" i="1"/>
  <c r="AB6624" i="1"/>
  <c r="AB3493" i="1"/>
  <c r="AB8694" i="1"/>
  <c r="AB5553" i="1"/>
  <c r="AB7864" i="1"/>
  <c r="AB3820" i="1"/>
  <c r="AB1217" i="1"/>
  <c r="AB10866" i="1"/>
  <c r="AB5480" i="1"/>
  <c r="AB3072" i="1"/>
  <c r="AB789" i="1"/>
  <c r="AB4484" i="1"/>
  <c r="AB7423" i="1"/>
  <c r="AB2642" i="1"/>
  <c r="AB255" i="1"/>
  <c r="AB4373" i="1"/>
  <c r="AB644" i="1"/>
  <c r="AB5284" i="1"/>
  <c r="AB1109" i="1"/>
  <c r="AB1119" i="1"/>
  <c r="AB2216" i="1"/>
  <c r="AB11689" i="1"/>
  <c r="AB552" i="1"/>
  <c r="AB18628" i="1"/>
  <c r="AB3985" i="1"/>
  <c r="AB4921" i="1"/>
  <c r="AB14674" i="1"/>
  <c r="AB16920" i="1"/>
  <c r="AB16052" i="1"/>
  <c r="AB2239" i="1"/>
  <c r="AB5976" i="1"/>
  <c r="AB11787" i="1"/>
  <c r="AB5552" i="1"/>
  <c r="AB6655" i="1"/>
  <c r="AB15345" i="1"/>
  <c r="AB6889" i="1"/>
  <c r="AB2587" i="1"/>
  <c r="AB6769" i="1"/>
  <c r="AB3740" i="1"/>
  <c r="AB10980" i="1"/>
  <c r="AB9025" i="1"/>
  <c r="AB865" i="1"/>
  <c r="AB3019" i="1"/>
  <c r="AB12844" i="1"/>
  <c r="AB6391" i="1"/>
  <c r="AB211" i="1"/>
  <c r="AB622" i="1"/>
  <c r="AB773" i="1"/>
  <c r="AB1946" i="1"/>
  <c r="AB6904" i="1"/>
  <c r="AB9529" i="1"/>
  <c r="AB643" i="1"/>
  <c r="AB3473" i="1"/>
  <c r="AB535" i="1"/>
  <c r="AB4886" i="1"/>
  <c r="AB3337" i="1"/>
  <c r="AB5089" i="1"/>
  <c r="AB5533" i="1"/>
  <c r="AB14196" i="1"/>
  <c r="AB2149" i="1"/>
  <c r="AB8446" i="1"/>
  <c r="AB8234" i="1"/>
  <c r="AB4993" i="1"/>
  <c r="AB8913" i="1"/>
  <c r="AB2776" i="1"/>
  <c r="AB2059" i="1"/>
  <c r="AB183" i="1"/>
  <c r="AB22912" i="1"/>
  <c r="AB6350" i="1"/>
  <c r="AB10671" i="1"/>
  <c r="AB7590" i="1"/>
  <c r="AB678" i="1"/>
  <c r="AB2090" i="1"/>
  <c r="AB7499" i="1"/>
  <c r="AB14102" i="1"/>
  <c r="AB13411" i="1"/>
  <c r="AB9583" i="1"/>
  <c r="AB2320" i="1"/>
  <c r="AB13503" i="1"/>
  <c r="AB12106" i="1"/>
  <c r="AB3294" i="1"/>
  <c r="AB4042" i="1"/>
  <c r="AB9528" i="1"/>
  <c r="AB39" i="1"/>
  <c r="AB4418" i="1"/>
  <c r="AB1934" i="1"/>
  <c r="AB6119" i="1"/>
  <c r="AB5628" i="1"/>
  <c r="AB5469" i="1"/>
  <c r="AB1140" i="1"/>
  <c r="AB7195" i="1"/>
  <c r="AB3038" i="1"/>
  <c r="AB10552" i="1"/>
  <c r="AB2508" i="1"/>
  <c r="AB13975" i="1"/>
  <c r="AB20210" i="1"/>
  <c r="AB12791" i="1"/>
  <c r="AB2445" i="1"/>
  <c r="AB1626" i="1"/>
  <c r="AB1490" i="1"/>
  <c r="AB8465" i="1"/>
  <c r="AB10117" i="1"/>
  <c r="AB1810" i="1"/>
  <c r="AB2232" i="1"/>
  <c r="AB4526" i="1"/>
  <c r="AB12875" i="1"/>
  <c r="AB1430" i="1"/>
  <c r="AB2314" i="1"/>
  <c r="AB4736" i="1"/>
  <c r="AB888" i="1"/>
  <c r="AB11134" i="1"/>
  <c r="AB16868" i="1"/>
  <c r="AB13881" i="1"/>
  <c r="AB12811" i="1"/>
  <c r="AB152" i="1"/>
  <c r="AB10607" i="1"/>
  <c r="AB4334" i="1"/>
  <c r="AB1200" i="1"/>
  <c r="AB3689" i="1"/>
  <c r="AB13447" i="1"/>
  <c r="AB6927" i="1"/>
  <c r="AB15900" i="1"/>
  <c r="AB16834" i="1"/>
  <c r="AB11100" i="1"/>
  <c r="AB3757" i="1"/>
  <c r="AB2663" i="1"/>
  <c r="AB5960" i="1"/>
  <c r="AB14484" i="1"/>
  <c r="AB20972" i="1"/>
  <c r="AB213" i="1"/>
  <c r="AB1390" i="1"/>
  <c r="AB3800" i="1"/>
  <c r="AB44" i="1"/>
  <c r="AB836" i="1"/>
  <c r="AB3499" i="1"/>
  <c r="AB6043" i="1"/>
  <c r="AB1638" i="1"/>
  <c r="AB14084" i="1"/>
  <c r="AB1798" i="1"/>
  <c r="AB6631" i="1"/>
  <c r="AB476" i="1"/>
  <c r="AB639" i="1"/>
  <c r="AB5664" i="1"/>
  <c r="AB14100" i="1"/>
  <c r="AB5217" i="1"/>
  <c r="AB4290" i="1"/>
  <c r="AB7331" i="1"/>
  <c r="AB6550" i="1"/>
  <c r="AB3639" i="1"/>
  <c r="AB2520" i="1"/>
  <c r="AB6323" i="1"/>
  <c r="AB10185" i="1"/>
  <c r="AB12988" i="1"/>
  <c r="AB6030" i="1"/>
  <c r="AB5114" i="1"/>
  <c r="AB749" i="1"/>
  <c r="AB14724" i="1"/>
  <c r="AB1313" i="1"/>
  <c r="AB1311" i="1"/>
  <c r="AB3011" i="1"/>
  <c r="AB4826" i="1"/>
  <c r="AB4047" i="1"/>
  <c r="AB23951" i="1"/>
  <c r="AB10722" i="1"/>
  <c r="AB8290" i="1"/>
  <c r="AB6622" i="1"/>
  <c r="AB13987" i="1"/>
  <c r="AB11591" i="1"/>
  <c r="AB1736" i="1"/>
  <c r="AB3892" i="1"/>
  <c r="AB4447" i="1"/>
  <c r="AB4554" i="1"/>
  <c r="AB1693" i="1"/>
  <c r="AB5223" i="1"/>
  <c r="AB2063" i="1"/>
  <c r="AB15092" i="1"/>
  <c r="AB3956" i="1"/>
  <c r="AB5165" i="1"/>
  <c r="AB312" i="1"/>
  <c r="AB4007" i="1"/>
  <c r="AB23332" i="1"/>
  <c r="AB9211" i="1"/>
  <c r="AB3173" i="1"/>
  <c r="AB52" i="1"/>
  <c r="AB3438" i="1"/>
  <c r="AB5638" i="1"/>
  <c r="AB1618" i="1"/>
  <c r="AB8326" i="1"/>
  <c r="AB637" i="1"/>
  <c r="AB5213" i="1"/>
  <c r="AB2865" i="1"/>
  <c r="AB10831" i="1"/>
  <c r="AB7408" i="1"/>
  <c r="AB5749" i="1"/>
  <c r="AB12615" i="1"/>
  <c r="AB3929" i="1"/>
  <c r="AB5772" i="1"/>
  <c r="AB10280" i="1"/>
  <c r="AB4104" i="1"/>
  <c r="AB6447" i="1"/>
  <c r="AB6023" i="1"/>
  <c r="AB4485" i="1"/>
  <c r="AB3342" i="1"/>
  <c r="AB11979" i="1"/>
  <c r="AB6222" i="1"/>
  <c r="AB9087" i="1"/>
  <c r="AB3086" i="1"/>
  <c r="AB19425" i="1"/>
  <c r="AB4923" i="1"/>
  <c r="AB6846" i="1"/>
  <c r="AB2328" i="1"/>
  <c r="AB6232" i="1"/>
  <c r="AB11620" i="1"/>
  <c r="AB4011" i="1"/>
  <c r="AB9953" i="1"/>
  <c r="AB217" i="1"/>
  <c r="AB270" i="1"/>
  <c r="AB4240" i="1"/>
  <c r="AB646" i="1"/>
  <c r="AB398" i="1"/>
  <c r="AB3964" i="1"/>
  <c r="AB902" i="1"/>
  <c r="AB10288" i="1"/>
  <c r="AB11908" i="1"/>
  <c r="AB6322" i="1"/>
  <c r="AB7519" i="1"/>
  <c r="AB6782" i="1"/>
  <c r="AB4105" i="1"/>
  <c r="AB2592" i="1"/>
  <c r="AB1728" i="1"/>
  <c r="AB1871" i="1"/>
  <c r="AB6737" i="1"/>
  <c r="AB10721" i="1"/>
  <c r="AB4674" i="1"/>
  <c r="AB2274" i="1"/>
  <c r="AB2631" i="1"/>
  <c r="AB1773" i="1"/>
  <c r="AB4268" i="1"/>
  <c r="AB4537" i="1"/>
  <c r="AB8560" i="1"/>
  <c r="AB6858" i="1"/>
  <c r="AB2562" i="1"/>
  <c r="AB226" i="1"/>
  <c r="AB4685" i="1"/>
  <c r="AB12420" i="1"/>
  <c r="AB6319" i="1"/>
  <c r="AB9487" i="1"/>
  <c r="AB7312" i="1"/>
  <c r="AB15852" i="1"/>
  <c r="AB6577" i="1"/>
  <c r="AB8528" i="1"/>
  <c r="AB2600" i="1"/>
  <c r="AB876" i="1"/>
  <c r="AB663" i="1"/>
  <c r="AB4286" i="1"/>
  <c r="AB4386" i="1"/>
  <c r="AB697" i="1"/>
  <c r="AB5252" i="1"/>
  <c r="AB3020" i="1"/>
  <c r="AB4719" i="1"/>
  <c r="AB1602" i="1"/>
  <c r="AB4974" i="1"/>
  <c r="AB5103" i="1"/>
  <c r="AB551" i="1"/>
  <c r="AB7806" i="1"/>
  <c r="AB18020" i="1"/>
  <c r="AB5897" i="1"/>
  <c r="AB8505" i="1"/>
  <c r="AB879" i="1"/>
  <c r="AB6364" i="1"/>
  <c r="AB1273" i="1"/>
  <c r="AB12740" i="1"/>
  <c r="AB20441" i="1"/>
  <c r="AB6320" i="1"/>
  <c r="AB1063" i="1"/>
  <c r="AB5350" i="1"/>
  <c r="AB3472" i="1"/>
  <c r="AB2673" i="1"/>
  <c r="AB3549" i="1"/>
  <c r="AB1954" i="1"/>
  <c r="AB7048" i="1"/>
  <c r="AB8227" i="1"/>
  <c r="AB4813" i="1"/>
  <c r="AB12959" i="1"/>
  <c r="AB786" i="1"/>
  <c r="AB9713" i="1"/>
  <c r="AB6510" i="1"/>
  <c r="AB32" i="1"/>
  <c r="AB3172" i="1"/>
  <c r="AB4226" i="1"/>
  <c r="AB4031" i="1"/>
  <c r="AB15745" i="1"/>
  <c r="AB173" i="1"/>
  <c r="AB17025" i="1"/>
  <c r="AB13623" i="1"/>
  <c r="AB13689" i="1"/>
  <c r="AB15329" i="1"/>
  <c r="AB10105" i="1"/>
  <c r="AB4728" i="1"/>
  <c r="AB19417" i="1"/>
  <c r="AB2714" i="1"/>
  <c r="AB2113" i="1"/>
  <c r="AB13844" i="1"/>
  <c r="AB511" i="1"/>
  <c r="AB4259" i="1"/>
  <c r="AB1213" i="1"/>
  <c r="AB7664" i="1"/>
  <c r="AB1908" i="1"/>
  <c r="AB2723" i="1"/>
  <c r="AB242" i="1"/>
  <c r="AB5507" i="1"/>
  <c r="AB2640" i="1"/>
  <c r="AB926" i="1"/>
  <c r="AB1064" i="1"/>
  <c r="AB8806" i="1"/>
  <c r="AB7267" i="1"/>
  <c r="AB2780" i="1"/>
  <c r="AB693" i="1"/>
  <c r="AB4957" i="1"/>
  <c r="AB15732" i="1"/>
  <c r="AB3080" i="1"/>
  <c r="AB6216" i="1"/>
  <c r="AB1256" i="1"/>
  <c r="AB7182" i="1"/>
  <c r="AB731" i="1"/>
  <c r="AB11340" i="1"/>
  <c r="AB2545" i="1"/>
  <c r="AB2914" i="1"/>
  <c r="AB1263" i="1"/>
  <c r="AB1687" i="1"/>
  <c r="AB1202" i="1"/>
  <c r="AB18868" i="1"/>
  <c r="AB2212" i="1"/>
  <c r="AB1073" i="1"/>
  <c r="AB4536" i="1"/>
  <c r="AB7443" i="1"/>
  <c r="AB21096" i="1"/>
  <c r="AB11619" i="1"/>
  <c r="AB9253" i="1"/>
  <c r="AB6070" i="1"/>
  <c r="AB3108" i="1"/>
  <c r="AB9719" i="1"/>
  <c r="AB5532" i="1"/>
  <c r="AB2645" i="1"/>
  <c r="AB2101" i="1"/>
  <c r="AB264" i="1"/>
  <c r="AB6481" i="1"/>
  <c r="AB10497" i="1"/>
  <c r="AB6683" i="1"/>
  <c r="AB15560" i="1"/>
  <c r="AB3799" i="1"/>
  <c r="AB10738" i="1"/>
  <c r="AB352" i="1"/>
  <c r="AB2414" i="1"/>
  <c r="AB7500" i="1"/>
  <c r="AB1258" i="1"/>
  <c r="AB2841" i="1"/>
  <c r="AB5221" i="1"/>
  <c r="AB129" i="1"/>
  <c r="AB4462" i="1"/>
  <c r="AB3497" i="1"/>
  <c r="AB1956" i="1"/>
  <c r="AB13124" i="1"/>
  <c r="AB1293" i="1"/>
  <c r="AB1449" i="1"/>
  <c r="AB3524" i="1"/>
  <c r="AB8144" i="1"/>
  <c r="AB3087" i="1"/>
  <c r="AB18065" i="1"/>
  <c r="AB1929" i="1"/>
  <c r="AB7839" i="1"/>
  <c r="AB9878" i="1"/>
  <c r="AB2192" i="1"/>
  <c r="AB6128" i="1"/>
  <c r="AB2676" i="1"/>
  <c r="AB2137" i="1"/>
  <c r="AB5489" i="1"/>
  <c r="AB8126" i="1"/>
  <c r="AB1705" i="1"/>
  <c r="AB1979" i="1"/>
  <c r="AB16308" i="1"/>
  <c r="AB15339" i="1"/>
  <c r="AB682" i="1"/>
  <c r="AB2601" i="1"/>
  <c r="AB3725" i="1"/>
  <c r="AB19349" i="1"/>
  <c r="AB7827" i="1"/>
  <c r="AB3655" i="1"/>
  <c r="AB355" i="1"/>
  <c r="AB1582" i="1"/>
  <c r="AB2996" i="1"/>
  <c r="AB4283" i="1"/>
  <c r="AB1198" i="1"/>
  <c r="AB5083" i="1"/>
  <c r="AB3328" i="1"/>
  <c r="AB1176" i="1"/>
  <c r="AB19396" i="1"/>
  <c r="AB2868" i="1"/>
  <c r="AB912" i="1"/>
  <c r="AB17873" i="1"/>
  <c r="AB1288" i="1"/>
  <c r="AB6294" i="1"/>
  <c r="AB11795" i="1"/>
  <c r="AB14868" i="1"/>
  <c r="AB7365" i="1"/>
  <c r="AB6995" i="1"/>
  <c r="AB10855" i="1"/>
  <c r="AB3522" i="1"/>
  <c r="AB3055" i="1"/>
  <c r="AB3916" i="1"/>
  <c r="AB4846" i="1"/>
  <c r="AB19745" i="1"/>
  <c r="AB6950" i="1"/>
  <c r="AB5868" i="1"/>
  <c r="AB1034" i="1"/>
  <c r="AB11249" i="1"/>
  <c r="AB10292" i="1"/>
  <c r="AB19220" i="1"/>
  <c r="AB10908" i="1"/>
  <c r="AB25116" i="1"/>
  <c r="AB6696" i="1"/>
  <c r="AB10334" i="1"/>
  <c r="AB26015" i="1"/>
  <c r="AB19491" i="1"/>
  <c r="AB2833" i="1"/>
  <c r="AB5753" i="1"/>
  <c r="AB5699" i="1"/>
  <c r="AB12179" i="1"/>
  <c r="AB6576" i="1"/>
  <c r="AB8087" i="1"/>
  <c r="AB686" i="1"/>
  <c r="AB26383" i="1"/>
  <c r="AB4349" i="1"/>
  <c r="AB3101" i="1"/>
  <c r="AB1780" i="1"/>
  <c r="AB3694" i="1"/>
  <c r="AB5012" i="1"/>
  <c r="AB2786" i="1"/>
  <c r="AB6920" i="1"/>
  <c r="AB22375" i="1"/>
  <c r="AB2469" i="1"/>
  <c r="AB13403" i="1"/>
  <c r="AB14422" i="1"/>
  <c r="AB700" i="1"/>
  <c r="AB5176" i="1"/>
  <c r="AB11430" i="1"/>
  <c r="AB4354" i="1"/>
  <c r="AB10352" i="1"/>
  <c r="AB21970" i="1"/>
  <c r="AB10096" i="1"/>
  <c r="AB2849" i="1"/>
  <c r="AB2406" i="1"/>
  <c r="AB14932" i="1"/>
  <c r="AB5592" i="1"/>
  <c r="AB5026" i="1"/>
  <c r="AB11665" i="1"/>
  <c r="AB20885" i="1"/>
  <c r="AB2952" i="1"/>
  <c r="AB6439" i="1"/>
  <c r="AB9364" i="1"/>
  <c r="AB20501" i="1"/>
  <c r="AB11938" i="1"/>
  <c r="AB35374" i="1"/>
  <c r="AB13172" i="1"/>
  <c r="AB9185" i="1"/>
  <c r="AB20388" i="1"/>
  <c r="AB14140" i="1"/>
  <c r="AB3040" i="1"/>
  <c r="AB981" i="1"/>
  <c r="AB62" i="1"/>
  <c r="AB1962" i="1"/>
  <c r="AB6600" i="1"/>
  <c r="AB23399" i="1"/>
  <c r="AB1561" i="1"/>
  <c r="AB13039" i="1"/>
  <c r="AB638" i="1"/>
  <c r="AB22041" i="1"/>
  <c r="AB6526" i="1"/>
  <c r="AB6143" i="1"/>
  <c r="AB12648" i="1"/>
  <c r="AB11896" i="1"/>
  <c r="AB13935" i="1"/>
  <c r="AB28404" i="1"/>
  <c r="AB13688" i="1"/>
  <c r="AB19606" i="1"/>
  <c r="AB392" i="1"/>
  <c r="AB11070" i="1"/>
  <c r="AB10828" i="1"/>
  <c r="AB6677" i="1"/>
  <c r="AB12935" i="1"/>
  <c r="AB5024" i="1"/>
  <c r="AB7212" i="1"/>
  <c r="AB19424" i="1"/>
  <c r="AB2734" i="1"/>
  <c r="AB9874" i="1"/>
  <c r="AB16626" i="1"/>
  <c r="AB19084" i="1"/>
  <c r="AB8596" i="1"/>
  <c r="AB3529" i="1"/>
  <c r="AB8219" i="1"/>
  <c r="AB20548" i="1"/>
  <c r="AB26075" i="1"/>
  <c r="AB26889" i="1"/>
  <c r="AB29883" i="1"/>
  <c r="AB10368" i="1"/>
  <c r="AB5779" i="1"/>
  <c r="AB13267" i="1"/>
  <c r="AB13745" i="1"/>
  <c r="AB20932" i="1"/>
  <c r="AB8044" i="1"/>
  <c r="AB11318" i="1"/>
  <c r="AB9566" i="1"/>
  <c r="AB18433" i="1"/>
  <c r="AB10703" i="1"/>
  <c r="AB5347" i="1"/>
  <c r="AB20020" i="1"/>
  <c r="AB21292" i="1"/>
  <c r="AB32859" i="1"/>
  <c r="AB35191" i="1"/>
  <c r="AB37691" i="1"/>
  <c r="AB20053" i="1"/>
  <c r="AB35360" i="1"/>
  <c r="AB29934" i="1"/>
  <c r="AB35784" i="1"/>
  <c r="AB35243" i="1"/>
  <c r="AB7968" i="1"/>
  <c r="AB361" i="1"/>
  <c r="AB564" i="1"/>
  <c r="AB8736" i="1"/>
  <c r="AB10873" i="1"/>
  <c r="AB11005" i="1"/>
  <c r="AB1595" i="1"/>
  <c r="AB91" i="1"/>
  <c r="AB486" i="1"/>
  <c r="AB3220" i="1"/>
  <c r="AB2240" i="1"/>
  <c r="AB18228" i="1"/>
  <c r="AB10230" i="1"/>
  <c r="AB7151" i="1"/>
  <c r="AB3341" i="1"/>
  <c r="AB1117" i="1"/>
  <c r="AB2336" i="1"/>
  <c r="AB2646" i="1"/>
  <c r="AB19945" i="1"/>
  <c r="AB3492" i="1"/>
  <c r="AB1889" i="1"/>
  <c r="AB10642" i="1"/>
  <c r="AB12536" i="1"/>
  <c r="AB4524" i="1"/>
  <c r="AB14456" i="1"/>
  <c r="AB9017" i="1"/>
  <c r="AB2595" i="1"/>
  <c r="AB31671" i="1"/>
  <c r="AB12204" i="1"/>
  <c r="AB6351" i="1"/>
  <c r="AB4905" i="1"/>
  <c r="AB1131" i="1"/>
  <c r="AB6901" i="1"/>
  <c r="AB4216" i="1"/>
  <c r="AB6061" i="1"/>
  <c r="AB5818" i="1"/>
  <c r="AB1685" i="1"/>
  <c r="AB17592" i="1"/>
  <c r="AB7700" i="1"/>
  <c r="AB17248" i="1"/>
  <c r="AB1175" i="1"/>
  <c r="AB14696" i="1"/>
  <c r="AB22793" i="1"/>
  <c r="AB3946" i="1"/>
  <c r="AB15024" i="1"/>
  <c r="AB851" i="1"/>
  <c r="AB2098" i="1"/>
  <c r="AB4144" i="1"/>
  <c r="AB4000" i="1"/>
  <c r="AB1655" i="1"/>
  <c r="AB21209" i="1"/>
  <c r="AB8774" i="1"/>
  <c r="AB17241" i="1"/>
  <c r="AB3500" i="1"/>
  <c r="AB18673" i="1"/>
  <c r="AB15956" i="1"/>
  <c r="AB16793" i="1"/>
  <c r="AB20099" i="1"/>
  <c r="AB29743" i="1"/>
  <c r="AB8983" i="1"/>
  <c r="AB16689" i="1"/>
  <c r="AB12004" i="1"/>
  <c r="AB21511" i="1"/>
  <c r="AB8546" i="1"/>
  <c r="AB3633" i="1"/>
  <c r="AB6958" i="1"/>
  <c r="AB5126" i="1"/>
  <c r="AB7605" i="1"/>
  <c r="AB2892" i="1"/>
  <c r="AB12540" i="1"/>
  <c r="AB6581" i="1"/>
  <c r="AB12370" i="1"/>
  <c r="AB4397" i="1"/>
  <c r="AB3631" i="1"/>
  <c r="AB21180" i="1"/>
  <c r="AB28551" i="1"/>
  <c r="AB18070" i="1"/>
  <c r="AB2164" i="1"/>
  <c r="AB8904" i="1"/>
  <c r="AB3424" i="1"/>
  <c r="AB30527" i="1"/>
  <c r="AB14033" i="1"/>
  <c r="AB32198" i="1"/>
  <c r="AB14981" i="1"/>
  <c r="AB35942" i="1"/>
  <c r="AB27494" i="1"/>
  <c r="AB4315" i="1"/>
  <c r="AB17336" i="1"/>
  <c r="AB2174" i="1"/>
  <c r="AB17235" i="1"/>
  <c r="AB13259" i="1"/>
  <c r="AB2053" i="1"/>
  <c r="AB629" i="1"/>
  <c r="AB3841" i="1"/>
  <c r="AB1386" i="1"/>
  <c r="AB5063" i="1"/>
  <c r="AB2749" i="1"/>
  <c r="AB7966" i="1"/>
  <c r="AB2937" i="1"/>
  <c r="AB2966" i="1"/>
  <c r="AB11803" i="1"/>
  <c r="AB6193" i="1"/>
  <c r="AB15204" i="1"/>
  <c r="AB6561" i="1"/>
  <c r="AB5294" i="1"/>
  <c r="AB6829" i="1"/>
  <c r="AB7168" i="1"/>
  <c r="AB12242" i="1"/>
  <c r="AB14483" i="1"/>
  <c r="AB5462" i="1"/>
  <c r="AB2989" i="1"/>
  <c r="AB1056" i="1"/>
  <c r="AB12275" i="1"/>
  <c r="AB4248" i="1"/>
  <c r="AB1466" i="1"/>
  <c r="AB12409" i="1"/>
  <c r="AB2003" i="1"/>
  <c r="AB20996" i="1"/>
  <c r="AB176" i="1"/>
  <c r="AB3484" i="1"/>
  <c r="AB10684" i="1"/>
  <c r="AB725" i="1"/>
  <c r="AB20088" i="1"/>
  <c r="AB4363" i="1"/>
  <c r="AB19704" i="1"/>
  <c r="AB5353" i="1"/>
  <c r="AB10176" i="1"/>
  <c r="AB1270" i="1"/>
  <c r="AB13331" i="1"/>
  <c r="AB3186" i="1"/>
  <c r="AB369" i="1"/>
  <c r="AB6548" i="1"/>
  <c r="AB2746" i="1"/>
  <c r="AB1531" i="1"/>
  <c r="AB2040" i="1"/>
  <c r="AB5300" i="1"/>
  <c r="AB8629" i="1"/>
  <c r="AB3830" i="1"/>
  <c r="AB3273" i="1"/>
  <c r="AB1644" i="1"/>
  <c r="AB11006" i="1"/>
  <c r="AB13401" i="1"/>
  <c r="AB3678" i="1"/>
  <c r="AB24" i="1"/>
  <c r="AB7656" i="1"/>
  <c r="AB6424" i="1"/>
  <c r="AB3049" i="1"/>
  <c r="AB1592" i="1"/>
  <c r="AB12299" i="1"/>
  <c r="AB20140" i="1"/>
  <c r="AB8298" i="1"/>
  <c r="AB9214" i="1"/>
  <c r="AB1036" i="1"/>
  <c r="AB11377" i="1"/>
  <c r="AB9745" i="1"/>
  <c r="AB5752" i="1"/>
  <c r="AB4046" i="1"/>
  <c r="AB29" i="1"/>
  <c r="AB7596" i="1"/>
  <c r="AB10678" i="1"/>
  <c r="AB6340" i="1"/>
  <c r="AB2923" i="1"/>
  <c r="AB19588" i="1"/>
  <c r="AB988" i="1"/>
  <c r="AB1664" i="1"/>
  <c r="AB1715" i="1"/>
  <c r="AB4135" i="1"/>
  <c r="AB677" i="1"/>
  <c r="AB4445" i="1"/>
  <c r="AB90" i="1"/>
  <c r="AB10491" i="1"/>
  <c r="AB5762" i="1"/>
  <c r="AB2555" i="1"/>
  <c r="AB9245" i="1"/>
  <c r="AB8593" i="1"/>
  <c r="AB9225" i="1"/>
  <c r="AB6752" i="1"/>
  <c r="AB881" i="1"/>
  <c r="AB8172" i="1"/>
  <c r="AB7585" i="1"/>
  <c r="AB1039" i="1"/>
  <c r="AB1289" i="1"/>
  <c r="AB3562" i="1"/>
  <c r="AB724" i="1"/>
  <c r="AB6129" i="1"/>
  <c r="AB4355" i="1"/>
  <c r="AB11158" i="1"/>
  <c r="AB1223" i="1"/>
  <c r="AB7349" i="1"/>
  <c r="AB3396" i="1"/>
  <c r="AB7466" i="1"/>
  <c r="AB3201" i="1"/>
  <c r="AB5511" i="1"/>
  <c r="AB4798" i="1"/>
  <c r="AB14828" i="1"/>
  <c r="AB1922" i="1"/>
  <c r="AB2704" i="1"/>
  <c r="AB557" i="1"/>
  <c r="AB1222" i="1"/>
  <c r="AB17076" i="1"/>
  <c r="AB6155" i="1"/>
  <c r="AB12499" i="1"/>
  <c r="AB1552" i="1"/>
  <c r="AB2185" i="1"/>
  <c r="AB4114" i="1"/>
  <c r="AB11281" i="1"/>
  <c r="AB1875" i="1"/>
  <c r="AB4075" i="1"/>
  <c r="AB3503" i="1"/>
  <c r="AB9829" i="1"/>
  <c r="AB16803" i="1"/>
  <c r="AB5435" i="1"/>
  <c r="AB4510" i="1"/>
  <c r="AB897" i="1"/>
  <c r="AB34" i="1"/>
  <c r="AB7297" i="1"/>
  <c r="AB1476" i="1"/>
  <c r="AB922" i="1"/>
  <c r="AB4361" i="1"/>
  <c r="AB3902" i="1"/>
  <c r="AB6724" i="1"/>
  <c r="AB21397" i="1"/>
  <c r="AB6939" i="1"/>
  <c r="AB3223" i="1"/>
  <c r="AB8709" i="1"/>
  <c r="AB19225" i="1"/>
  <c r="AB4320" i="1"/>
  <c r="AB2456" i="1"/>
  <c r="AB15393" i="1"/>
  <c r="AB24188" i="1"/>
  <c r="AB4558" i="1"/>
  <c r="AB8948" i="1"/>
  <c r="AB10457" i="1"/>
  <c r="AB23996" i="1"/>
  <c r="AB38199" i="1"/>
  <c r="AB39667" i="1"/>
  <c r="AB15188" i="1"/>
  <c r="AB25959" i="1"/>
  <c r="AB15980" i="1"/>
  <c r="AB6994" i="1"/>
  <c r="AB15609" i="1"/>
  <c r="AB2069" i="1"/>
  <c r="AB827" i="1"/>
  <c r="AB88" i="1"/>
  <c r="AB3882" i="1"/>
  <c r="AB453" i="1"/>
  <c r="AB1058" i="1"/>
  <c r="AB8214" i="1"/>
  <c r="AB4910" i="1"/>
  <c r="AB852" i="1"/>
  <c r="AB6847" i="1"/>
  <c r="AB2124" i="1"/>
  <c r="AB3286" i="1"/>
  <c r="AB2170" i="1"/>
  <c r="AB4342" i="1"/>
  <c r="AB29623" i="1"/>
  <c r="AB3825" i="1"/>
  <c r="AB10318" i="1"/>
  <c r="AB5387" i="1"/>
  <c r="AB4177" i="1"/>
  <c r="AB7469" i="1"/>
  <c r="AB10265" i="1"/>
  <c r="AB2248" i="1"/>
  <c r="AB10201" i="1"/>
  <c r="AB992" i="1"/>
  <c r="AB9542" i="1"/>
  <c r="AB3356" i="1"/>
  <c r="AB10886" i="1"/>
  <c r="AB1761" i="1"/>
  <c r="AB3666" i="1"/>
  <c r="AB9328" i="1"/>
  <c r="AB3455" i="1"/>
  <c r="AB21628" i="1"/>
  <c r="AB4124" i="1"/>
  <c r="AB5281" i="1"/>
  <c r="AB8332" i="1"/>
  <c r="AB21362" i="1"/>
  <c r="AB28807" i="1"/>
  <c r="AB488" i="1"/>
  <c r="AB19628" i="1"/>
  <c r="AB13253" i="1"/>
  <c r="AB27719" i="1"/>
  <c r="AB15819" i="1"/>
  <c r="AB27603" i="1"/>
  <c r="AB673" i="1"/>
  <c r="AB11330" i="1"/>
  <c r="AB2859" i="1"/>
  <c r="AB3851" i="1"/>
  <c r="AB24359" i="1"/>
  <c r="AB11447" i="1"/>
  <c r="AB7051" i="1"/>
  <c r="AB7725" i="1"/>
  <c r="AB18808" i="1"/>
  <c r="AB8151" i="1"/>
  <c r="AB18208" i="1"/>
  <c r="AB22703" i="1"/>
  <c r="AB12039" i="1"/>
  <c r="AB20929" i="1"/>
  <c r="AB13395" i="1"/>
  <c r="AB6368" i="1"/>
  <c r="AB2609" i="1"/>
  <c r="AB2976" i="1"/>
  <c r="AB5201" i="1"/>
  <c r="AB8066" i="1"/>
  <c r="AB163" i="1"/>
  <c r="AB12408" i="1"/>
  <c r="AB11971" i="1"/>
  <c r="AB6126" i="1"/>
  <c r="AB11509" i="1"/>
  <c r="AB10513" i="1"/>
  <c r="AB13299" i="1"/>
  <c r="AB16476" i="1"/>
  <c r="AB10420" i="1"/>
  <c r="AB14296" i="1"/>
  <c r="AB2502" i="1"/>
  <c r="AB10769" i="1"/>
  <c r="AB7679" i="1"/>
  <c r="AB11671" i="1"/>
  <c r="AB18626" i="1"/>
  <c r="AB14369" i="1"/>
  <c r="AB11470" i="1"/>
  <c r="AB8556" i="1"/>
  <c r="AB6674" i="1"/>
  <c r="AB23387" i="1"/>
  <c r="AB236" i="1"/>
  <c r="AB10826" i="1"/>
  <c r="AB14931" i="1"/>
  <c r="AB9290" i="1"/>
  <c r="AB40352" i="1"/>
  <c r="AB27343" i="1"/>
  <c r="AB6110" i="1"/>
  <c r="AB10273" i="1"/>
  <c r="AB5203" i="1"/>
  <c r="AB13320" i="1"/>
  <c r="AB9396" i="1"/>
  <c r="AB15368" i="1"/>
  <c r="AB19356" i="1"/>
  <c r="AB33151" i="1"/>
  <c r="AB35482" i="1"/>
  <c r="AB32081" i="1"/>
  <c r="AB33982" i="1"/>
  <c r="AB9823" i="1"/>
  <c r="AB8097" i="1"/>
  <c r="AB523" i="1"/>
  <c r="AB5975" i="1"/>
  <c r="AB10281" i="1"/>
  <c r="AB878" i="1"/>
  <c r="AB1834" i="1"/>
  <c r="AB1477" i="1"/>
  <c r="AB5561" i="1"/>
  <c r="AB3378" i="1"/>
  <c r="AB541" i="1"/>
  <c r="AB9894" i="1"/>
  <c r="AB9869" i="1"/>
  <c r="AB6152" i="1"/>
  <c r="AB7575" i="1"/>
  <c r="AB5384" i="1"/>
  <c r="AB2341" i="1"/>
  <c r="AB19841" i="1"/>
  <c r="AB2068" i="1"/>
  <c r="AB8891" i="1"/>
  <c r="AB9791" i="1"/>
  <c r="AB9937" i="1"/>
  <c r="AB2454" i="1"/>
  <c r="AB7785" i="1"/>
  <c r="AB670" i="1"/>
  <c r="AB6175" i="1"/>
  <c r="AB9062" i="1"/>
  <c r="AB7099" i="1"/>
  <c r="AB17272" i="1"/>
  <c r="AB14755" i="1"/>
  <c r="AB6201" i="1"/>
  <c r="AB3538" i="1"/>
  <c r="AB4883" i="1"/>
  <c r="AB3610" i="1"/>
  <c r="AB6695" i="1"/>
  <c r="AB5340" i="1"/>
  <c r="AB15921" i="1"/>
  <c r="AB5194" i="1"/>
  <c r="AB7180" i="1"/>
  <c r="AB16497" i="1"/>
  <c r="AB18884" i="1"/>
  <c r="AB3443" i="1"/>
  <c r="AB23787" i="1"/>
  <c r="AB13855" i="1"/>
  <c r="AB4540" i="1"/>
  <c r="AB7871" i="1"/>
  <c r="AB6772" i="1"/>
  <c r="AB9279" i="1"/>
  <c r="AB32695" i="1"/>
  <c r="AB7152" i="1"/>
  <c r="AB6989" i="1"/>
  <c r="AB15032" i="1"/>
  <c r="AB10579" i="1"/>
  <c r="AB3355" i="1"/>
  <c r="AB1403" i="1"/>
  <c r="AB19995" i="1"/>
  <c r="AB7238" i="1"/>
  <c r="AB15841" i="1"/>
  <c r="AB39846" i="1"/>
  <c r="AB14057" i="1"/>
  <c r="AB5782" i="1"/>
  <c r="AB12066" i="1"/>
  <c r="AB15148" i="1"/>
  <c r="AB11052" i="1"/>
  <c r="AB13765" i="1"/>
  <c r="AB27099" i="1"/>
  <c r="AB7374" i="1"/>
  <c r="AB12628" i="1"/>
  <c r="AB9161" i="1"/>
  <c r="AB22479" i="1"/>
  <c r="AB3158" i="1"/>
  <c r="AB17355" i="1"/>
  <c r="AB16233" i="1"/>
  <c r="AB15857" i="1"/>
  <c r="AB14130" i="1"/>
  <c r="AB28463" i="1"/>
  <c r="AB25547" i="1"/>
  <c r="AB15984" i="1"/>
  <c r="AB20356" i="1"/>
  <c r="AB16853" i="1"/>
  <c r="AB26925" i="1"/>
  <c r="AB25007" i="1"/>
  <c r="AB30685" i="1"/>
  <c r="AB39870" i="1"/>
  <c r="AB23535" i="1"/>
  <c r="AB2462" i="1"/>
  <c r="AB6913" i="1"/>
  <c r="AB1003" i="1"/>
  <c r="AB4142" i="1"/>
  <c r="AB4907" i="1"/>
  <c r="AB10846" i="1"/>
  <c r="AB1482" i="1"/>
  <c r="AB131" i="1"/>
  <c r="AB3144" i="1"/>
  <c r="AB9009" i="1"/>
  <c r="AB161" i="1"/>
  <c r="AB599" i="1"/>
  <c r="AB4551" i="1"/>
  <c r="AB368" i="1"/>
  <c r="AB4937" i="1"/>
  <c r="AB12823" i="1"/>
  <c r="AB714" i="1"/>
  <c r="AB8063" i="1"/>
  <c r="AB21655" i="1"/>
  <c r="AB13195" i="1"/>
  <c r="AB2402" i="1"/>
  <c r="AB5362" i="1"/>
  <c r="AB15828" i="1"/>
  <c r="AB26167" i="1"/>
  <c r="AB17748" i="1"/>
  <c r="AB1463" i="1"/>
  <c r="AB3397" i="1"/>
  <c r="AB2459" i="1"/>
  <c r="AB6720" i="1"/>
  <c r="AB1254" i="1"/>
  <c r="AB11959" i="1"/>
  <c r="AB2695" i="1"/>
  <c r="AB7088" i="1"/>
  <c r="AB4293" i="1"/>
  <c r="AB9877" i="1"/>
  <c r="AB14251" i="1"/>
  <c r="AB5258" i="1"/>
  <c r="AB10138" i="1"/>
  <c r="AB11643" i="1"/>
  <c r="AB9370" i="1"/>
  <c r="AB6132" i="1"/>
  <c r="AB16828" i="1"/>
  <c r="AB13369" i="1"/>
  <c r="AB4928" i="1"/>
  <c r="AB3280" i="1"/>
  <c r="AB286" i="1"/>
  <c r="AB2006" i="1"/>
  <c r="AB6792" i="1"/>
  <c r="AB2518" i="1"/>
  <c r="AB7923" i="1"/>
  <c r="AB6427" i="1"/>
  <c r="AB6592" i="1"/>
  <c r="AB755" i="1"/>
  <c r="AB2225" i="1"/>
  <c r="AB110" i="1"/>
  <c r="AB1295" i="1"/>
  <c r="AB12947" i="1"/>
  <c r="AB7967" i="1"/>
  <c r="AB8083" i="1"/>
  <c r="AB14392" i="1"/>
  <c r="AB13425" i="1"/>
  <c r="AB16022" i="1"/>
  <c r="AB2029" i="1"/>
  <c r="AB963" i="1"/>
  <c r="AB11260" i="1"/>
  <c r="AB3074" i="1"/>
  <c r="AB12867" i="1"/>
  <c r="AB7904" i="1"/>
  <c r="AB3831" i="1"/>
  <c r="AB12612" i="1"/>
  <c r="AB13829" i="1"/>
  <c r="AB2151" i="1"/>
  <c r="AB3260" i="1"/>
  <c r="AB544" i="1"/>
  <c r="AB8826" i="1"/>
  <c r="AB2373" i="1"/>
  <c r="AB396" i="1"/>
  <c r="AB2080" i="1"/>
  <c r="AB11858" i="1"/>
  <c r="AB5372" i="1"/>
  <c r="AB12044" i="1"/>
  <c r="AB6864" i="1"/>
  <c r="AB6828" i="1"/>
  <c r="AB239" i="1"/>
  <c r="AB15988" i="1"/>
  <c r="AB3046" i="1"/>
  <c r="AB12920" i="1"/>
  <c r="AB6379" i="1"/>
  <c r="AB1321" i="1"/>
  <c r="AB7005" i="1"/>
  <c r="AB222" i="1"/>
  <c r="AB18201" i="1"/>
  <c r="AB19161" i="1"/>
  <c r="AB2245" i="1"/>
  <c r="AB2483" i="1"/>
  <c r="AB108" i="1"/>
  <c r="AB7647" i="1"/>
  <c r="AB5981" i="1"/>
  <c r="AB4926" i="1"/>
  <c r="AB375" i="1"/>
  <c r="AB9241" i="1"/>
  <c r="AB5900" i="1"/>
  <c r="AB4672" i="1"/>
  <c r="AB7272" i="1"/>
  <c r="AB2551" i="1"/>
  <c r="AB3346" i="1"/>
  <c r="AB9006" i="1"/>
  <c r="AB12500" i="1"/>
  <c r="AB4028" i="1"/>
  <c r="AB4650" i="1"/>
  <c r="AB8409" i="1"/>
  <c r="AB7079" i="1"/>
  <c r="AB6784" i="1"/>
  <c r="AB6738" i="1"/>
  <c r="AB1723" i="1"/>
  <c r="AB2726" i="1"/>
  <c r="AB2765" i="1"/>
  <c r="AB2005" i="1"/>
  <c r="AB12123" i="1"/>
  <c r="AB5696" i="1"/>
  <c r="AB5620" i="1"/>
  <c r="AB13444" i="1"/>
  <c r="AB7928" i="1"/>
  <c r="AB9397" i="1"/>
  <c r="AB5999" i="1"/>
  <c r="AB5458" i="1"/>
  <c r="AB12471" i="1"/>
  <c r="AB7680" i="1"/>
  <c r="AB1879" i="1"/>
  <c r="AB22431" i="1"/>
  <c r="AB12184" i="1"/>
  <c r="AB7359" i="1"/>
  <c r="AB986" i="1"/>
  <c r="AB16" i="1"/>
  <c r="AB13843" i="1"/>
  <c r="AB5392" i="1"/>
  <c r="AB10930" i="1"/>
  <c r="AB2173" i="1"/>
  <c r="AB11799" i="1"/>
  <c r="AB1414" i="1"/>
  <c r="AB3343" i="1"/>
  <c r="AB18563" i="1"/>
  <c r="AB4109" i="1"/>
  <c r="AB1651" i="1"/>
  <c r="AB4001" i="1"/>
  <c r="AB8853" i="1"/>
  <c r="AB6312" i="1"/>
  <c r="AB13993" i="1"/>
  <c r="AB11229" i="1"/>
  <c r="AB7945" i="1"/>
  <c r="AB18291" i="1"/>
  <c r="AB20708" i="1"/>
  <c r="AB8357" i="1"/>
  <c r="AB2632" i="1"/>
  <c r="AB14207" i="1"/>
  <c r="AB24079" i="1"/>
  <c r="AB2719" i="1"/>
  <c r="AB3052" i="1"/>
  <c r="AB933" i="1"/>
  <c r="AB14020" i="1"/>
  <c r="AB8400" i="1"/>
  <c r="AB14964" i="1"/>
  <c r="AB21465" i="1"/>
  <c r="AB8766" i="1"/>
  <c r="AB16345" i="1"/>
  <c r="AB3293" i="1"/>
  <c r="AB2857" i="1"/>
  <c r="AB5249" i="1"/>
  <c r="AB21105" i="1"/>
  <c r="AB2584" i="1"/>
  <c r="AB12228" i="1"/>
  <c r="AB3485" i="1"/>
  <c r="AB3250" i="1"/>
  <c r="AB4066" i="1"/>
  <c r="AB1557" i="1"/>
  <c r="AB812" i="1"/>
  <c r="AB12243" i="1"/>
  <c r="AB8781" i="1"/>
  <c r="AB6823" i="1"/>
  <c r="AB6971" i="1"/>
  <c r="AB2200" i="1"/>
  <c r="AB2310" i="1"/>
  <c r="AB2717" i="1"/>
  <c r="AB5615" i="1"/>
  <c r="AB9525" i="1"/>
  <c r="AB2278" i="1"/>
  <c r="AB9906" i="1"/>
  <c r="AB6292" i="1"/>
  <c r="AB4987" i="1"/>
  <c r="AB10593" i="1"/>
  <c r="AB19040" i="1"/>
  <c r="AB3222" i="1"/>
  <c r="AB7749" i="1"/>
  <c r="AB22688" i="1"/>
  <c r="AB8168" i="1"/>
  <c r="AB12467" i="1"/>
  <c r="AB14600" i="1"/>
  <c r="AB8397" i="1"/>
  <c r="AB18757" i="1"/>
  <c r="AB720" i="1"/>
  <c r="AB5329" i="1"/>
  <c r="AB11668" i="1"/>
  <c r="AB499" i="1"/>
  <c r="AB8159" i="1"/>
  <c r="AB4098" i="1"/>
  <c r="AB8330" i="1"/>
  <c r="AB915" i="1"/>
  <c r="AB7595" i="1"/>
  <c r="AB9249" i="1"/>
  <c r="AB5497" i="1"/>
  <c r="AB8195" i="1"/>
  <c r="AB8043" i="1"/>
  <c r="AB4958" i="1"/>
  <c r="AB12504" i="1"/>
  <c r="AB19409" i="1"/>
  <c r="AB23003" i="1"/>
  <c r="AB2890" i="1"/>
  <c r="AB10320" i="1"/>
  <c r="AB8223" i="1"/>
  <c r="AB7167" i="1"/>
  <c r="AB6644" i="1"/>
  <c r="AB7930" i="1"/>
  <c r="AB16945" i="1"/>
  <c r="AB22439" i="1"/>
  <c r="AB13028" i="1"/>
  <c r="AB6626" i="1"/>
  <c r="AB10366" i="1"/>
  <c r="AB21863" i="1"/>
  <c r="AB231" i="1"/>
  <c r="AB20378" i="1"/>
  <c r="AB132" i="1"/>
  <c r="AB10871" i="1"/>
  <c r="AB5955" i="1"/>
  <c r="AB20988" i="1"/>
  <c r="AB25835" i="1"/>
  <c r="AB189" i="1"/>
  <c r="AB4033" i="1"/>
  <c r="AB2814" i="1"/>
  <c r="AB3124" i="1"/>
  <c r="AB336" i="1"/>
  <c r="AB7529" i="1"/>
  <c r="AB6337" i="1"/>
  <c r="AB12873" i="1"/>
  <c r="AB10506" i="1"/>
  <c r="AB1568" i="1"/>
  <c r="AB13207" i="1"/>
  <c r="AB17267" i="1"/>
  <c r="AB13868" i="1"/>
  <c r="AB31392" i="1"/>
  <c r="AB38633" i="1"/>
  <c r="AB21843" i="1"/>
  <c r="AB24235" i="1"/>
  <c r="AB6213" i="1"/>
  <c r="AB22908" i="1"/>
  <c r="AB15538" i="1"/>
  <c r="AB34860" i="1"/>
  <c r="AB15760" i="1"/>
  <c r="AB7281" i="1"/>
  <c r="AB16668" i="1"/>
  <c r="AB128" i="1"/>
  <c r="AB5504" i="1"/>
  <c r="AB2501" i="1"/>
  <c r="AB935" i="1"/>
  <c r="AB521" i="1"/>
  <c r="AB2250" i="1"/>
  <c r="AB1514" i="1"/>
  <c r="AB2372" i="1"/>
  <c r="AB18676" i="1"/>
  <c r="AB1774" i="1"/>
  <c r="AB1789" i="1"/>
  <c r="AB710" i="1"/>
  <c r="AB3543" i="1"/>
  <c r="AB3542" i="1"/>
  <c r="AB4574" i="1"/>
  <c r="AB1765" i="1"/>
  <c r="AB1431" i="1"/>
  <c r="AB1662" i="1"/>
  <c r="AB9601" i="1"/>
  <c r="AB12361" i="1"/>
  <c r="AB13337" i="1"/>
  <c r="AB6013" i="1"/>
  <c r="AB12435" i="1"/>
  <c r="AB3707" i="1"/>
  <c r="AB11772" i="1"/>
  <c r="AB1132" i="1"/>
  <c r="AB4195" i="1"/>
  <c r="AB4069" i="1"/>
  <c r="AB2485" i="1"/>
  <c r="AB8585" i="1"/>
  <c r="AB30647" i="1"/>
  <c r="AB7164" i="1"/>
  <c r="AB46" i="1"/>
  <c r="AB10657" i="1"/>
  <c r="AB11987" i="1"/>
  <c r="AB1100" i="1"/>
  <c r="AB10419" i="1"/>
  <c r="AB25851" i="1"/>
  <c r="AB20593" i="1"/>
  <c r="AB24027" i="1"/>
  <c r="AB27639" i="1"/>
  <c r="AB11076" i="1"/>
  <c r="AB7145" i="1"/>
  <c r="AB4122" i="1"/>
  <c r="AB2364" i="1"/>
  <c r="AB9310" i="1"/>
  <c r="AB25503" i="1"/>
  <c r="AB6020" i="1"/>
  <c r="AB12260" i="1"/>
  <c r="AB6413" i="1"/>
  <c r="AB22839" i="1"/>
  <c r="AB8287" i="1"/>
  <c r="AB6822" i="1"/>
  <c r="AB13810" i="1"/>
  <c r="AB22647" i="1"/>
  <c r="AB29831" i="1"/>
  <c r="AB3106" i="1"/>
  <c r="AB6730" i="1"/>
  <c r="AB21778" i="1"/>
  <c r="AB28919" i="1"/>
  <c r="AB22040" i="1"/>
  <c r="AB28832" i="1"/>
  <c r="AB13095" i="1"/>
  <c r="AB4989" i="1"/>
  <c r="AB5454" i="1"/>
  <c r="AB25807" i="1"/>
  <c r="AB2720" i="1"/>
  <c r="AB2583" i="1"/>
  <c r="AB8461" i="1"/>
  <c r="AB2440" i="1"/>
  <c r="AB12384" i="1"/>
  <c r="AB1885" i="1"/>
  <c r="AB20850" i="1"/>
  <c r="AB3284" i="1"/>
  <c r="AB17906" i="1"/>
  <c r="AB30320" i="1"/>
  <c r="AB7338" i="1"/>
  <c r="AB32736" i="1"/>
  <c r="AB19757" i="1"/>
  <c r="AB2736" i="1"/>
  <c r="AB6586" i="1"/>
  <c r="AB23518" i="1"/>
  <c r="AB37042" i="1"/>
  <c r="AB9867" i="1"/>
  <c r="AB11720" i="1"/>
  <c r="AB1588" i="1"/>
  <c r="AB17826" i="1"/>
  <c r="AB8687" i="1"/>
  <c r="AB26215" i="1"/>
  <c r="AB2391" i="1"/>
  <c r="AB458" i="1"/>
  <c r="AB1048" i="1"/>
  <c r="AB3715" i="1"/>
  <c r="AB4598" i="1"/>
  <c r="AB5605" i="1"/>
  <c r="AB10622" i="1"/>
  <c r="AB16564" i="1"/>
  <c r="AB10569" i="1"/>
  <c r="AB6224" i="1"/>
  <c r="AB3365" i="1"/>
  <c r="AB11764" i="1"/>
  <c r="AB5889" i="1"/>
  <c r="AB2753" i="1"/>
  <c r="AB7165" i="1"/>
  <c r="AB215" i="1"/>
  <c r="AB4556" i="1"/>
  <c r="AB4949" i="1"/>
  <c r="AB10977" i="1"/>
  <c r="AB12691" i="1"/>
  <c r="AB16540" i="1"/>
  <c r="AB8937" i="1"/>
  <c r="AB6671" i="1"/>
  <c r="AB3382" i="1"/>
  <c r="AB1928" i="1"/>
  <c r="AB10427" i="1"/>
  <c r="AB12169" i="1"/>
  <c r="AB13043" i="1"/>
  <c r="AB9458" i="1"/>
  <c r="AB18820" i="1"/>
  <c r="AB13196" i="1"/>
  <c r="AB615" i="1"/>
  <c r="AB11186" i="1"/>
  <c r="AB17573" i="1"/>
  <c r="AB12564" i="1"/>
  <c r="AB13435" i="1"/>
  <c r="AB19730" i="1"/>
  <c r="AB1156" i="1"/>
  <c r="AB247" i="1"/>
  <c r="AB1897" i="1"/>
  <c r="AB6359" i="1"/>
  <c r="AB722" i="1"/>
  <c r="AB3880" i="1"/>
  <c r="AB3247" i="1"/>
  <c r="AB143" i="1"/>
  <c r="AB9086" i="1"/>
  <c r="AB18636" i="1"/>
  <c r="AB10929" i="1"/>
  <c r="AB11939" i="1"/>
  <c r="AB3276" i="1"/>
  <c r="AB389" i="1"/>
  <c r="AB4661" i="1"/>
  <c r="AB6848" i="1"/>
  <c r="AB11214" i="1"/>
  <c r="AB4876" i="1"/>
  <c r="AB2593" i="1"/>
  <c r="AB1465" i="1"/>
  <c r="AB15860" i="1"/>
  <c r="AB2218" i="1"/>
  <c r="AB6910" i="1"/>
  <c r="AB5968" i="1"/>
  <c r="AB13298" i="1"/>
  <c r="AB16617" i="1"/>
  <c r="AB16425" i="1"/>
  <c r="AB33207" i="1"/>
  <c r="AB1468" i="1"/>
  <c r="AB15028" i="1"/>
  <c r="AB8259" i="1"/>
  <c r="AB9728" i="1"/>
  <c r="AB10584" i="1"/>
  <c r="AB19012" i="1"/>
  <c r="AB12599" i="1"/>
  <c r="AB20185" i="1"/>
  <c r="AB16625" i="1"/>
  <c r="AB28719" i="1"/>
  <c r="AB19522" i="1"/>
  <c r="AB1861" i="1"/>
  <c r="AB8942" i="1"/>
  <c r="AB9767" i="1"/>
  <c r="AB6713" i="1"/>
  <c r="AB7948" i="1"/>
  <c r="AB11090" i="1"/>
  <c r="AB16290" i="1"/>
  <c r="AB35232" i="1"/>
  <c r="AB6006" i="1"/>
  <c r="AB3558" i="1"/>
  <c r="AB5170" i="1"/>
  <c r="AB17172" i="1"/>
  <c r="AB6468" i="1"/>
  <c r="AB12350" i="1"/>
  <c r="AB5722" i="1"/>
  <c r="AB12551" i="1"/>
  <c r="AB1826" i="1"/>
  <c r="AB5288" i="1"/>
  <c r="AB7031" i="1"/>
  <c r="AB3386" i="1"/>
  <c r="AB6106" i="1"/>
  <c r="AB1543" i="1"/>
  <c r="AB2625" i="1"/>
  <c r="AB18898" i="1"/>
  <c r="AB9922" i="1"/>
  <c r="AB3865" i="1"/>
  <c r="AB794" i="1"/>
  <c r="AB2569" i="1"/>
  <c r="AB17396" i="1"/>
  <c r="AB18956" i="1"/>
  <c r="AB10821" i="1"/>
  <c r="AB3615" i="1"/>
  <c r="AB18084" i="1"/>
  <c r="AB9331" i="1"/>
  <c r="AB4968" i="1"/>
  <c r="AB32261" i="1"/>
  <c r="AB5230" i="1"/>
  <c r="AB2399" i="1"/>
  <c r="AB4628" i="1"/>
  <c r="AB310" i="1"/>
  <c r="AB5677" i="1"/>
  <c r="AB1353" i="1"/>
  <c r="AB15964" i="1"/>
  <c r="AB3553" i="1"/>
  <c r="AB7669" i="1"/>
  <c r="AB19408" i="1"/>
  <c r="AB8912" i="1"/>
  <c r="AB7317" i="1"/>
  <c r="AB2902" i="1"/>
  <c r="AB1460" i="1"/>
  <c r="AB8657" i="1"/>
  <c r="AB20249" i="1"/>
  <c r="AB8401" i="1"/>
  <c r="AB11517" i="1"/>
  <c r="AB11553" i="1"/>
  <c r="AB21060" i="1"/>
  <c r="AB8609" i="1"/>
  <c r="AB11692" i="1"/>
  <c r="AB10744" i="1"/>
  <c r="AB20612" i="1"/>
  <c r="AB10009" i="1"/>
  <c r="AB24751" i="1"/>
  <c r="AB689" i="1"/>
  <c r="AB8320" i="1"/>
  <c r="AB9383" i="1"/>
  <c r="AB21953" i="1"/>
  <c r="AB15830" i="1"/>
  <c r="AB10918" i="1"/>
  <c r="AB13162" i="1"/>
  <c r="AB8506" i="1"/>
  <c r="AB8543" i="1"/>
  <c r="AB19644" i="1"/>
  <c r="AB8454" i="1"/>
  <c r="AB16353" i="1"/>
  <c r="AB4368" i="1"/>
  <c r="AB16097" i="1"/>
  <c r="AB806" i="1"/>
  <c r="AB7003" i="1"/>
  <c r="AB37687" i="1"/>
  <c r="AB8224" i="1"/>
  <c r="AB3321" i="1"/>
  <c r="AB33039" i="1"/>
  <c r="AB26665" i="1"/>
  <c r="AB26303" i="1"/>
  <c r="AB494" i="1"/>
  <c r="AB39081" i="1"/>
  <c r="AB36532" i="1"/>
  <c r="AB25638" i="1"/>
  <c r="AB38250" i="1"/>
  <c r="AB9975" i="1"/>
  <c r="AB20732" i="1"/>
  <c r="AB6431" i="1"/>
  <c r="AB16153" i="1"/>
  <c r="AB10466" i="1"/>
  <c r="AB301" i="1"/>
  <c r="AB297" i="1"/>
  <c r="AB12041" i="1"/>
  <c r="AB790" i="1"/>
  <c r="AB444" i="1"/>
  <c r="AB3200" i="1"/>
  <c r="AB3835" i="1"/>
  <c r="AB1722" i="1"/>
  <c r="AB2684" i="1"/>
  <c r="AB5641" i="1"/>
  <c r="AB5129" i="1"/>
  <c r="AB6517" i="1"/>
  <c r="AB4557" i="1"/>
  <c r="AB6123" i="1"/>
  <c r="AB4475" i="1"/>
  <c r="AB1884" i="1"/>
  <c r="AB3673" i="1"/>
  <c r="AB10496" i="1"/>
  <c r="AB4838" i="1"/>
  <c r="AB2916" i="1"/>
  <c r="AB1926" i="1"/>
  <c r="AB8850" i="1"/>
  <c r="AB3623" i="1"/>
  <c r="AB3814" i="1"/>
  <c r="AB4698" i="1"/>
  <c r="AB891" i="1"/>
  <c r="AB9846" i="1"/>
  <c r="AB5414" i="1"/>
  <c r="AB7294" i="1"/>
  <c r="AB17641" i="1"/>
  <c r="AB17449" i="1"/>
  <c r="AB35255" i="1"/>
  <c r="AB14313" i="1"/>
  <c r="AB8977" i="1"/>
  <c r="AB26240" i="1"/>
  <c r="AB12544" i="1"/>
  <c r="AB22224" i="1"/>
  <c r="AB11487" i="1"/>
  <c r="AB10293" i="1"/>
  <c r="AB8529" i="1"/>
  <c r="AB3808" i="1"/>
  <c r="AB5510" i="1"/>
  <c r="AB3756" i="1"/>
  <c r="AB2582" i="1"/>
  <c r="AB24479" i="1"/>
  <c r="AB8857" i="1"/>
  <c r="AB10892" i="1"/>
  <c r="AB12962" i="1"/>
  <c r="AB7728" i="1"/>
  <c r="AB14209" i="1"/>
  <c r="AB25399" i="1"/>
  <c r="AB12450" i="1"/>
  <c r="AB22200" i="1"/>
  <c r="AB1360" i="1"/>
  <c r="AB23079" i="1"/>
  <c r="AB3434" i="1"/>
  <c r="AB20171" i="1"/>
  <c r="AB33591" i="1"/>
  <c r="AB36027" i="1"/>
  <c r="AB8314" i="1"/>
  <c r="AB22903" i="1"/>
  <c r="AB3999" i="1"/>
  <c r="AB954" i="1"/>
  <c r="AB22567" i="1"/>
  <c r="AB22238" i="1"/>
  <c r="AB12727" i="1"/>
  <c r="AB7103" i="1"/>
  <c r="AB21681" i="1"/>
  <c r="AB14998" i="1"/>
  <c r="AB5192" i="1"/>
  <c r="AB10074" i="1"/>
  <c r="AB8845" i="1"/>
  <c r="AB14126" i="1"/>
  <c r="AB16021" i="1"/>
  <c r="AB13454" i="1"/>
  <c r="AB9655" i="1"/>
  <c r="AB8308" i="1"/>
  <c r="AB13297" i="1"/>
  <c r="AB8910" i="1"/>
  <c r="AB18402" i="1"/>
  <c r="AB9769" i="1"/>
  <c r="AB11916" i="1"/>
  <c r="AB7257" i="1"/>
  <c r="AB15100" i="1"/>
  <c r="AB4527" i="1"/>
  <c r="AB10864" i="1"/>
  <c r="AB3010" i="1"/>
  <c r="AB3155" i="1"/>
  <c r="AB34103" i="1"/>
  <c r="AB10391" i="1"/>
  <c r="AB7675" i="1"/>
  <c r="AB4307" i="1"/>
  <c r="AB19377" i="1"/>
  <c r="AB23103" i="1"/>
  <c r="AB4623" i="1"/>
  <c r="AB9012" i="1"/>
  <c r="AB17015" i="1"/>
  <c r="AB22507" i="1"/>
  <c r="AB29624" i="1"/>
  <c r="AB40419" i="1"/>
  <c r="AB28950" i="1"/>
  <c r="AB3768" i="1"/>
  <c r="AB24700" i="1"/>
  <c r="AB19937" i="1"/>
  <c r="AB10591" i="1"/>
  <c r="AB20668" i="1"/>
  <c r="AB10502" i="1"/>
  <c r="AB6328" i="1"/>
  <c r="AB4428" i="1"/>
  <c r="AB8296" i="1"/>
  <c r="AB1352" i="1"/>
  <c r="AB34295" i="1"/>
  <c r="AB8600" i="1"/>
  <c r="AB11378" i="1"/>
  <c r="AB11450" i="1"/>
  <c r="AB16595" i="1"/>
  <c r="AB7524" i="1"/>
  <c r="AB8797" i="1"/>
  <c r="AB4768" i="1"/>
  <c r="AB17380" i="1"/>
  <c r="AB10028" i="1"/>
  <c r="AB14832" i="1"/>
  <c r="AB23230" i="1"/>
  <c r="AB4866" i="1"/>
  <c r="AB473" i="1"/>
  <c r="AB6190" i="1"/>
  <c r="AB8117" i="1"/>
  <c r="AB6513" i="1"/>
  <c r="AB17252" i="1"/>
  <c r="AB8051" i="1"/>
  <c r="AB17314" i="1"/>
  <c r="AB8869" i="1"/>
  <c r="AB12645" i="1"/>
  <c r="AB4217" i="1"/>
  <c r="AB5915" i="1"/>
  <c r="AB7090" i="1"/>
  <c r="AB10611" i="1"/>
  <c r="AB13969" i="1"/>
  <c r="AB32815" i="1"/>
  <c r="AB3687" i="1"/>
  <c r="AB5828" i="1"/>
  <c r="AB11170" i="1"/>
  <c r="AB24799" i="1"/>
  <c r="AB12953" i="1"/>
  <c r="AB1764" i="1"/>
  <c r="AB11385" i="1"/>
  <c r="AB994" i="1"/>
  <c r="AB3629" i="1"/>
  <c r="AB10160" i="1"/>
  <c r="AB5109" i="1"/>
  <c r="AB1547" i="1"/>
  <c r="AB19908" i="1"/>
  <c r="AB7192" i="1"/>
  <c r="AB3603" i="1"/>
  <c r="AB8349" i="1"/>
  <c r="AB3257" i="1"/>
  <c r="AB13687" i="1"/>
  <c r="AB4581" i="1"/>
  <c r="AB4284" i="1"/>
  <c r="AB15697" i="1"/>
  <c r="AB13060" i="1"/>
  <c r="AB11604" i="1"/>
  <c r="AB6963" i="1"/>
  <c r="AB4452" i="1"/>
  <c r="AB12038" i="1"/>
  <c r="AB16392" i="1"/>
  <c r="AB11042" i="1"/>
  <c r="AB10915" i="1"/>
  <c r="AB2693" i="1"/>
  <c r="AB27145" i="1"/>
  <c r="AB4247" i="1"/>
  <c r="AB16789" i="1"/>
  <c r="AB4918" i="1"/>
  <c r="AB16405" i="1"/>
  <c r="AB38338" i="1"/>
  <c r="AB5809" i="1"/>
  <c r="AB2206" i="1"/>
  <c r="AB18016" i="1"/>
  <c r="AB16385" i="1"/>
  <c r="AB20665" i="1"/>
  <c r="AB12832" i="1"/>
  <c r="AB17761" i="1"/>
  <c r="AB4792" i="1"/>
  <c r="AB16480" i="1"/>
  <c r="AB40217" i="1"/>
  <c r="AB37413" i="1"/>
  <c r="AB21471" i="1"/>
  <c r="AB872" i="1"/>
  <c r="AB10615" i="1"/>
  <c r="AB8090" i="1"/>
  <c r="AB13305" i="1"/>
  <c r="AB8002" i="1"/>
  <c r="AB86" i="1"/>
  <c r="AB563" i="1"/>
  <c r="AB7548" i="1"/>
  <c r="AB469" i="1"/>
  <c r="AB3739" i="1"/>
  <c r="AB4032" i="1"/>
  <c r="AB1203" i="1"/>
  <c r="AB6756" i="1"/>
  <c r="AB2908" i="1"/>
  <c r="AB8970" i="1"/>
  <c r="AB18387" i="1"/>
  <c r="AB7831" i="1"/>
  <c r="AB6334" i="1"/>
  <c r="AB2984" i="1"/>
  <c r="AB15456" i="1"/>
  <c r="AB20810" i="1"/>
  <c r="AB13865" i="1"/>
  <c r="AB1125" i="1"/>
  <c r="AB3764" i="1"/>
  <c r="AB2374" i="1"/>
  <c r="AB10213" i="1"/>
  <c r="AB3156" i="1"/>
  <c r="AB5846" i="1"/>
  <c r="AB5096" i="1"/>
  <c r="AB2253" i="1"/>
  <c r="AB14786" i="1"/>
  <c r="AB9504" i="1"/>
  <c r="AB17844" i="1"/>
  <c r="AB8656" i="1"/>
  <c r="AB4643" i="1"/>
  <c r="AB11575" i="1"/>
  <c r="AB4024" i="1"/>
  <c r="AB5838" i="1"/>
  <c r="AB11122" i="1"/>
  <c r="AB7064" i="1"/>
  <c r="AB24335" i="1"/>
  <c r="AB1442" i="1"/>
  <c r="AB425" i="1"/>
  <c r="AB8620" i="1"/>
  <c r="AB5196" i="1"/>
  <c r="AB15416" i="1"/>
  <c r="AB8770" i="1"/>
  <c r="AB4095" i="1"/>
  <c r="AB1716" i="1"/>
  <c r="AB729" i="1"/>
  <c r="AB1840" i="1"/>
  <c r="AB16660" i="1"/>
  <c r="AB7920" i="1"/>
  <c r="AB6388" i="1"/>
  <c r="AB281" i="1"/>
  <c r="AB7398" i="1"/>
  <c r="AB12948" i="1"/>
  <c r="AB9177" i="1"/>
  <c r="AB10608" i="1"/>
  <c r="AB11004" i="1"/>
  <c r="AB5037" i="1"/>
  <c r="AB5291" i="1"/>
  <c r="AB3931" i="1"/>
  <c r="AB2214" i="1"/>
  <c r="AB7727" i="1"/>
  <c r="AB9780" i="1"/>
  <c r="AB11211" i="1"/>
  <c r="AB20012" i="1"/>
  <c r="AB5667" i="1"/>
  <c r="AB12181" i="1"/>
  <c r="AB4788" i="1"/>
  <c r="AB24847" i="1"/>
  <c r="AB24604" i="1"/>
  <c r="AB21432" i="1"/>
  <c r="AB27102" i="1"/>
  <c r="AB17602" i="1"/>
  <c r="AB2071" i="1"/>
  <c r="AB1467" i="1"/>
  <c r="AB2921" i="1"/>
  <c r="AB27516" i="1"/>
  <c r="AB3602" i="1"/>
  <c r="AB3806" i="1"/>
  <c r="AB18916" i="1"/>
  <c r="AB4568" i="1"/>
  <c r="AB10700" i="1"/>
  <c r="AB19964" i="1"/>
  <c r="AB6942" i="1"/>
  <c r="AB8120" i="1"/>
  <c r="AB4547" i="1"/>
  <c r="AB2815" i="1"/>
  <c r="AB6529" i="1"/>
  <c r="AB28471" i="1"/>
  <c r="AB7242" i="1"/>
  <c r="AB12279" i="1"/>
  <c r="AB27337" i="1"/>
  <c r="AB26349" i="1"/>
  <c r="AB7639" i="1"/>
  <c r="AB13343" i="1"/>
  <c r="AB1809" i="1"/>
  <c r="AB19874" i="1"/>
  <c r="AB7243" i="1"/>
  <c r="AB8950" i="1"/>
  <c r="AB2931" i="1"/>
  <c r="AB4016" i="1"/>
  <c r="AB3913" i="1"/>
  <c r="AB8625" i="1"/>
  <c r="AB2526" i="1"/>
  <c r="AB7626" i="1"/>
  <c r="AB4483" i="1"/>
  <c r="AB2912" i="1"/>
  <c r="AB3206" i="1"/>
  <c r="AB15020" i="1"/>
  <c r="AB10799" i="1"/>
  <c r="AB5100" i="1"/>
  <c r="AB2191" i="1"/>
  <c r="AB8923" i="1"/>
  <c r="AB9084" i="1"/>
  <c r="AB410" i="1"/>
  <c r="AB15612" i="1"/>
  <c r="AB13940" i="1"/>
  <c r="AB7293" i="1"/>
  <c r="AB21669" i="1"/>
  <c r="AB19786" i="1"/>
  <c r="AB15108" i="1"/>
  <c r="AB5886" i="1"/>
  <c r="AB7347" i="1"/>
  <c r="AB6887" i="1"/>
  <c r="AB22855" i="1"/>
  <c r="AB17668" i="1"/>
  <c r="AB6934" i="1"/>
  <c r="AB12755" i="1"/>
  <c r="AB10702" i="1"/>
  <c r="AB2384" i="1"/>
  <c r="AB4587" i="1"/>
  <c r="AB8026" i="1"/>
  <c r="AB10448" i="1"/>
  <c r="AB17940" i="1"/>
  <c r="AB5028" i="1"/>
  <c r="AB6287" i="1"/>
  <c r="AB4922" i="1"/>
  <c r="AB6553" i="1"/>
  <c r="AB25815" i="1"/>
  <c r="AB5280" i="1"/>
  <c r="AB17603" i="1"/>
  <c r="AB23971" i="1"/>
  <c r="AB10635" i="1"/>
  <c r="AB15206" i="1"/>
  <c r="AB27364" i="1"/>
  <c r="AB19207" i="1"/>
  <c r="AB3568" i="1"/>
  <c r="AB20036" i="1"/>
  <c r="AB25865" i="1"/>
  <c r="AB11250" i="1"/>
  <c r="AB3958" i="1"/>
  <c r="AB10358" i="1"/>
  <c r="AB1839" i="1"/>
  <c r="AB3745" i="1"/>
  <c r="AB413" i="1"/>
  <c r="AB5464" i="1"/>
  <c r="AB7897" i="1"/>
  <c r="AB4642" i="1"/>
  <c r="AB2603" i="1"/>
  <c r="AB2121" i="1"/>
  <c r="AB6900" i="1"/>
  <c r="AB1631" i="1"/>
  <c r="AB11366" i="1"/>
  <c r="AB12324" i="1"/>
  <c r="AB12812" i="1"/>
  <c r="AB6244" i="1"/>
  <c r="AB4582" i="1"/>
  <c r="AB1980" i="1"/>
  <c r="AB2236" i="1"/>
  <c r="AB7899" i="1"/>
  <c r="AB2586" i="1"/>
  <c r="AB2182" i="1"/>
  <c r="AB15668" i="1"/>
  <c r="AB24423" i="1"/>
  <c r="AB31" i="1"/>
  <c r="AB9327" i="1"/>
  <c r="AB4182" i="1"/>
  <c r="AB4408" i="1"/>
  <c r="AB4669" i="1"/>
  <c r="AB3554" i="1"/>
  <c r="AB10818" i="1"/>
  <c r="AB4790" i="1"/>
  <c r="AB2308" i="1"/>
  <c r="AB2105" i="1"/>
  <c r="AB7290" i="1"/>
  <c r="AB5182" i="1"/>
  <c r="AB17676" i="1"/>
  <c r="AB5526" i="1"/>
  <c r="AB27698" i="1"/>
  <c r="AB3358" i="1"/>
  <c r="AB7514" i="1"/>
  <c r="AB9573" i="1"/>
  <c r="AB10728" i="1"/>
  <c r="AB4895" i="1"/>
  <c r="AB2893" i="1"/>
  <c r="AB20908" i="1"/>
  <c r="AB8194" i="1"/>
  <c r="AB5739" i="1"/>
  <c r="AB12611" i="1"/>
  <c r="AB19059" i="1"/>
  <c r="AB5602" i="1"/>
  <c r="AB4765" i="1"/>
  <c r="AB2083" i="1"/>
  <c r="AB18675" i="1"/>
  <c r="AB11618" i="1"/>
  <c r="AB12427" i="1"/>
  <c r="AB11735" i="1"/>
  <c r="AB10582" i="1"/>
  <c r="AB16676" i="1"/>
  <c r="AB26399" i="1"/>
  <c r="AB14008" i="1"/>
  <c r="AB16980" i="1"/>
  <c r="AB21896" i="1"/>
  <c r="AB7396" i="1"/>
  <c r="AB5573" i="1"/>
  <c r="AB8966" i="1"/>
  <c r="AB16705" i="1"/>
  <c r="AB2830" i="1"/>
  <c r="AB5072" i="1"/>
  <c r="AB7929" i="1"/>
  <c r="AB12572" i="1"/>
  <c r="AB5943" i="1"/>
  <c r="AB5745" i="1"/>
  <c r="AB13596" i="1"/>
  <c r="AB12188" i="1"/>
  <c r="AB18748" i="1"/>
  <c r="AB12421" i="1"/>
  <c r="AB5471" i="1"/>
  <c r="AB9375" i="1"/>
  <c r="AB16080" i="1"/>
  <c r="AB10108" i="1"/>
  <c r="AB17325" i="1"/>
  <c r="AB5660" i="1"/>
  <c r="AB13879" i="1"/>
  <c r="AB8012" i="1"/>
  <c r="AB18720" i="1"/>
  <c r="AB5571" i="1"/>
  <c r="AB18004" i="1"/>
  <c r="AB2319" i="1"/>
  <c r="AB9078" i="1"/>
  <c r="AB20531" i="1"/>
  <c r="AB3995" i="1"/>
  <c r="AB17611" i="1"/>
  <c r="AB31149" i="1"/>
  <c r="AB18516" i="1"/>
  <c r="AB12213" i="1"/>
  <c r="AB22188" i="1"/>
  <c r="AB27235" i="1"/>
  <c r="AB19132" i="1"/>
  <c r="AB25105" i="1"/>
  <c r="AB23525" i="1"/>
  <c r="AB16087" i="1"/>
  <c r="AB38673" i="1"/>
  <c r="AB4580" i="1"/>
  <c r="AB8069" i="1"/>
  <c r="AB2167" i="1"/>
  <c r="AB10511" i="1"/>
  <c r="AB3379" i="1"/>
  <c r="AB6455" i="1"/>
  <c r="AB6077" i="1"/>
  <c r="AB2517" i="1"/>
  <c r="AB15137" i="1"/>
  <c r="AB6485" i="1"/>
  <c r="AB34208" i="1"/>
  <c r="AB8743" i="1"/>
  <c r="AB5633" i="1"/>
  <c r="AB5903" i="1"/>
  <c r="AB9589" i="1"/>
  <c r="AB11420" i="1"/>
  <c r="AB5046" i="1"/>
  <c r="AB13275" i="1"/>
  <c r="AB13777" i="1"/>
  <c r="AB5438" i="1"/>
  <c r="AB10751" i="1"/>
  <c r="AB16810" i="1"/>
  <c r="AB9221" i="1"/>
  <c r="AB1506" i="1"/>
  <c r="AB4132" i="1"/>
  <c r="AB6299" i="1"/>
  <c r="AB260" i="1"/>
  <c r="AB13223" i="1"/>
  <c r="AB6766" i="1"/>
  <c r="AB9662" i="1"/>
  <c r="AB19692" i="1"/>
  <c r="AB23371" i="1"/>
  <c r="AB1007" i="1"/>
  <c r="AB6352" i="1"/>
  <c r="AB27772" i="1"/>
  <c r="AB22987" i="1"/>
  <c r="AB11167" i="1"/>
  <c r="AB37745" i="1"/>
  <c r="AB8661" i="1"/>
  <c r="AB2434" i="1"/>
  <c r="AB21041" i="1"/>
  <c r="AB16232" i="1"/>
  <c r="AB12746" i="1"/>
  <c r="AB16771" i="1"/>
  <c r="AB25276" i="1"/>
  <c r="AB4681" i="1"/>
  <c r="AB1614" i="1"/>
  <c r="AB7952" i="1"/>
  <c r="AB7989" i="1"/>
  <c r="AB8059" i="1"/>
  <c r="AB14408" i="1"/>
  <c r="AB4966" i="1"/>
  <c r="AB17539" i="1"/>
  <c r="AB8501" i="1"/>
  <c r="AB14155" i="1"/>
  <c r="AB9349" i="1"/>
  <c r="AB16643" i="1"/>
  <c r="AB8978" i="1"/>
  <c r="AB23492" i="1"/>
  <c r="AB1224" i="1"/>
  <c r="AB9371" i="1"/>
  <c r="AB11111" i="1"/>
  <c r="AB15145" i="1"/>
  <c r="AB22184" i="1"/>
  <c r="AB11703" i="1"/>
  <c r="AB18409" i="1"/>
  <c r="AB2316" i="1"/>
  <c r="AB11595" i="1"/>
  <c r="AB1260" i="1"/>
  <c r="AB7740" i="1"/>
  <c r="AB5798" i="1"/>
  <c r="AB12344" i="1"/>
  <c r="AB5513" i="1"/>
  <c r="AB4376" i="1"/>
  <c r="AB9319" i="1"/>
  <c r="AB14661" i="1"/>
  <c r="AB11240" i="1"/>
  <c r="AB39584" i="1"/>
  <c r="AB38477" i="1"/>
  <c r="AB7118" i="1"/>
  <c r="AB24324" i="1"/>
  <c r="AB14364" i="1"/>
  <c r="AB6458" i="1"/>
  <c r="AB2480" i="1"/>
  <c r="AB26702" i="1"/>
  <c r="AB27172" i="1"/>
  <c r="AB10378" i="1"/>
  <c r="AB8351" i="1"/>
  <c r="AB7173" i="1"/>
  <c r="AB6530" i="1"/>
  <c r="AB2204" i="1"/>
  <c r="AB792" i="1"/>
  <c r="AB8313" i="1"/>
  <c r="AB4678" i="1"/>
  <c r="AB7041" i="1"/>
  <c r="AB12945" i="1"/>
  <c r="AB19173" i="1"/>
  <c r="AB6012" i="1"/>
  <c r="AB2353" i="1"/>
  <c r="AB18244" i="1"/>
  <c r="AB12706" i="1"/>
  <c r="AB10741" i="1"/>
  <c r="AB8549" i="1"/>
  <c r="AB13015" i="1"/>
  <c r="AB19989" i="1"/>
  <c r="AB4933" i="1"/>
  <c r="AB32956" i="1"/>
  <c r="AB908" i="1"/>
  <c r="AB10790" i="1"/>
  <c r="AB15220" i="1"/>
  <c r="AB6496" i="1"/>
  <c r="AB20794" i="1"/>
  <c r="AB4057" i="1"/>
  <c r="AB7521" i="1"/>
  <c r="AB2271" i="1"/>
  <c r="AB661" i="1"/>
  <c r="AB5456" i="1"/>
  <c r="AB696" i="1"/>
  <c r="AB7628" i="1"/>
  <c r="AB5841" i="1"/>
  <c r="AB15849" i="1"/>
  <c r="AB15592" i="1"/>
  <c r="AB1750" i="1"/>
  <c r="AB16212" i="1"/>
  <c r="AB11915" i="1"/>
  <c r="AB1672" i="1"/>
  <c r="AB17876" i="1"/>
  <c r="AB3935" i="1"/>
  <c r="AB11185" i="1"/>
  <c r="AB11778" i="1"/>
  <c r="AB1960" i="1"/>
  <c r="AB1304" i="1"/>
  <c r="AB875" i="1"/>
  <c r="AB15084" i="1"/>
  <c r="AB3537" i="1"/>
  <c r="AB14485" i="1"/>
  <c r="AB5334" i="1"/>
  <c r="AB3375" i="1"/>
  <c r="AB6076" i="1"/>
  <c r="AB2079" i="1"/>
  <c r="AB13923" i="1"/>
  <c r="AB15705" i="1"/>
  <c r="AB2076" i="1"/>
  <c r="AB15193" i="1"/>
  <c r="AB14745" i="1"/>
  <c r="AB14641" i="1"/>
  <c r="AB17348" i="1"/>
  <c r="AB7358" i="1"/>
  <c r="AB7798" i="1"/>
  <c r="AB5564" i="1"/>
  <c r="AB19392" i="1"/>
  <c r="AB14800" i="1"/>
  <c r="AB35511" i="1"/>
  <c r="AB35319" i="1"/>
  <c r="AB9587" i="1"/>
  <c r="AB14952" i="1"/>
  <c r="AB10245" i="1"/>
  <c r="AB6254" i="1"/>
  <c r="AB17698" i="1"/>
  <c r="AB36016" i="1"/>
  <c r="AB13772" i="1"/>
  <c r="AB6459" i="1"/>
  <c r="AB3350" i="1"/>
  <c r="AB1412" i="1"/>
  <c r="AB10952" i="1"/>
  <c r="AB19140" i="1"/>
  <c r="AB10856" i="1"/>
  <c r="AB9342" i="1"/>
  <c r="AB8100" i="1"/>
  <c r="AB1215" i="1"/>
  <c r="AB18002" i="1"/>
  <c r="AB3079" i="1"/>
  <c r="AB3215" i="1"/>
  <c r="AB10849" i="1"/>
  <c r="AB8210" i="1"/>
  <c r="AB10226" i="1"/>
  <c r="AB20805" i="1"/>
  <c r="AB3275" i="1"/>
  <c r="AB13859" i="1"/>
  <c r="AB26791" i="1"/>
  <c r="AB22907" i="1"/>
  <c r="AB26035" i="1"/>
  <c r="AB21697" i="1"/>
  <c r="AB1400" i="1"/>
  <c r="AB4583" i="1"/>
  <c r="AB320" i="1"/>
  <c r="AB18688" i="1"/>
  <c r="AB6953" i="1"/>
  <c r="AB4404" i="1"/>
  <c r="AB931" i="1"/>
  <c r="AB8837" i="1"/>
  <c r="AB4192" i="1"/>
  <c r="AB16976" i="1"/>
  <c r="AB19737" i="1"/>
  <c r="AB4817" i="1"/>
  <c r="AB2969" i="1"/>
  <c r="AB13972" i="1"/>
  <c r="AB8822" i="1"/>
  <c r="AB5031" i="1"/>
  <c r="AB5078" i="1"/>
  <c r="AB11452" i="1"/>
  <c r="AB11295" i="1"/>
  <c r="AB8862" i="1"/>
  <c r="AB12363" i="1"/>
  <c r="AB5302" i="1"/>
  <c r="AB15765" i="1"/>
  <c r="AB8021" i="1"/>
  <c r="AB13009" i="1"/>
  <c r="AB4600" i="1"/>
  <c r="AB11481" i="1"/>
  <c r="AB6990" i="1"/>
  <c r="AB12744" i="1"/>
  <c r="AB19168" i="1"/>
  <c r="AB15478" i="1"/>
  <c r="AB2706" i="1"/>
  <c r="AB20712" i="1"/>
  <c r="AB4130" i="1"/>
  <c r="AB15324" i="1"/>
  <c r="AB9051" i="1"/>
  <c r="AB2836" i="1"/>
  <c r="AB2828" i="1"/>
  <c r="AB15267" i="1"/>
  <c r="AB24652" i="1"/>
  <c r="AB27175" i="1"/>
  <c r="AB23740" i="1"/>
  <c r="AB39411" i="1"/>
  <c r="AB26999" i="1"/>
  <c r="AB21418" i="1"/>
  <c r="AB21522" i="1"/>
  <c r="AB26489" i="1"/>
  <c r="AB9210" i="1"/>
  <c r="AB21399" i="1"/>
  <c r="AB17437" i="1"/>
  <c r="AB23043" i="1"/>
  <c r="AB14922" i="1"/>
  <c r="AB178" i="1"/>
  <c r="AB7288" i="1"/>
  <c r="AB5102" i="1"/>
  <c r="AB515" i="1"/>
  <c r="AB3531" i="1"/>
  <c r="AB10434" i="1"/>
  <c r="AB2493" i="1"/>
  <c r="AB518" i="1"/>
  <c r="AB3403" i="1"/>
  <c r="AB5208" i="1"/>
  <c r="AB2022" i="1"/>
  <c r="AB4439" i="1"/>
  <c r="AB7578" i="1"/>
  <c r="AB2514" i="1"/>
  <c r="AB7715" i="1"/>
  <c r="AB10566" i="1"/>
  <c r="AB3970" i="1"/>
  <c r="AB8208" i="1"/>
  <c r="AB5599" i="1"/>
  <c r="AB13076" i="1"/>
  <c r="AB5554" i="1"/>
  <c r="AB10235" i="1"/>
  <c r="AB2352" i="1"/>
  <c r="AB20969" i="1"/>
  <c r="AB5789" i="1"/>
  <c r="AB780" i="1"/>
  <c r="AB1396" i="1"/>
  <c r="AB19825" i="1"/>
  <c r="AB12771" i="1"/>
  <c r="AB2585" i="1"/>
  <c r="AB2823" i="1"/>
  <c r="AB9819" i="1"/>
  <c r="AB13404" i="1"/>
  <c r="AB1699" i="1"/>
  <c r="AB2024" i="1"/>
  <c r="AB4530" i="1"/>
  <c r="AB5528" i="1"/>
  <c r="AB18595" i="1"/>
  <c r="AB7616" i="1"/>
  <c r="AB20820" i="1"/>
  <c r="AB6771" i="1"/>
  <c r="AB8871" i="1"/>
  <c r="AB33683" i="1"/>
  <c r="AB19024" i="1"/>
  <c r="AB5594" i="1"/>
  <c r="AB3416" i="1"/>
  <c r="AB338" i="1"/>
  <c r="AB5056" i="1"/>
  <c r="AB13399" i="1"/>
  <c r="AB1334" i="1"/>
  <c r="AB12360" i="1"/>
  <c r="AB20017" i="1"/>
  <c r="AB12582" i="1"/>
  <c r="AB7187" i="1"/>
  <c r="AB9115" i="1"/>
  <c r="AB9183" i="1"/>
  <c r="AB10484" i="1"/>
  <c r="AB6170" i="1"/>
  <c r="AB21646" i="1"/>
  <c r="AB1778" i="1"/>
  <c r="AB13308" i="1"/>
  <c r="AB10505" i="1"/>
  <c r="AB13938" i="1"/>
  <c r="AB19851" i="1"/>
  <c r="AB9830" i="1"/>
  <c r="AB14237" i="1"/>
  <c r="AB5040" i="1"/>
  <c r="AB4340" i="1"/>
  <c r="AB359" i="1"/>
  <c r="AB3181" i="1"/>
  <c r="AB9122" i="1"/>
  <c r="AB10272" i="1"/>
  <c r="AB4688" i="1"/>
  <c r="AB12332" i="1"/>
  <c r="AB21737" i="1"/>
  <c r="AB951" i="1"/>
  <c r="AB8331" i="1"/>
  <c r="AB4769" i="1"/>
  <c r="AB21545" i="1"/>
  <c r="AB10073" i="1"/>
  <c r="AB279" i="1"/>
  <c r="AB3437" i="1"/>
  <c r="AB13185" i="1"/>
  <c r="AB2762" i="1"/>
  <c r="AB11775" i="1"/>
  <c r="AB7460" i="1"/>
  <c r="AB1088" i="1"/>
  <c r="AB1581" i="1"/>
  <c r="AB10297" i="1"/>
  <c r="AB19616" i="1"/>
  <c r="AB3471" i="1"/>
  <c r="AB21363" i="1"/>
  <c r="AB23847" i="1"/>
  <c r="AB20851" i="1"/>
  <c r="AB36539" i="1"/>
  <c r="AB21692" i="1"/>
  <c r="AB11574" i="1"/>
  <c r="AB2272" i="1"/>
  <c r="AB20277" i="1"/>
  <c r="AB9792" i="1"/>
  <c r="AB18880" i="1"/>
  <c r="AB4604" i="1"/>
  <c r="AB37390" i="1"/>
  <c r="AB16936" i="1"/>
  <c r="AB9348" i="1"/>
  <c r="AB28892" i="1"/>
  <c r="AB39831" i="1"/>
  <c r="AB530" i="1"/>
  <c r="AB17946" i="1"/>
  <c r="AB5832" i="1"/>
  <c r="AB16348" i="1"/>
  <c r="AB12121" i="1"/>
  <c r="AB1900" i="1"/>
  <c r="AB5304" i="1"/>
  <c r="AB758" i="1"/>
  <c r="AB1079" i="1"/>
  <c r="AB34487" i="1"/>
  <c r="AB20761" i="1"/>
  <c r="AB1314" i="1"/>
  <c r="AB1171" i="1"/>
  <c r="AB3175" i="1"/>
  <c r="AB5175" i="1"/>
  <c r="AB9908" i="1"/>
  <c r="AB5769" i="1"/>
  <c r="AB8273" i="1"/>
  <c r="AB2933" i="1"/>
  <c r="AB21120" i="1"/>
  <c r="AB22181" i="1"/>
  <c r="AB15613" i="1"/>
  <c r="AB18948" i="1"/>
  <c r="AB2345" i="1"/>
  <c r="AB9559" i="1"/>
  <c r="AB5788" i="1"/>
  <c r="AB2065" i="1"/>
  <c r="AB5263" i="1"/>
  <c r="AB6661" i="1"/>
  <c r="AB15316" i="1"/>
  <c r="AB12187" i="1"/>
  <c r="AB25911" i="1"/>
  <c r="AB14148" i="1"/>
  <c r="AB3109" i="1"/>
  <c r="AB20201" i="1"/>
  <c r="AB25719" i="1"/>
  <c r="AB32903" i="1"/>
  <c r="AB4113" i="1"/>
  <c r="AB17881" i="1"/>
  <c r="AB23296" i="1"/>
  <c r="AB31991" i="1"/>
  <c r="AB2891" i="1"/>
  <c r="AB31904" i="1"/>
  <c r="AB4761" i="1"/>
  <c r="AB17705" i="1"/>
  <c r="AB3894" i="1"/>
  <c r="AB10047" i="1"/>
  <c r="AB294" i="1"/>
  <c r="AB10676" i="1"/>
  <c r="AB12635" i="1"/>
  <c r="AB18996" i="1"/>
  <c r="AB20995" i="1"/>
  <c r="AB5603" i="1"/>
  <c r="AB2913" i="1"/>
  <c r="AB27279" i="1"/>
  <c r="AB19618" i="1"/>
  <c r="AB6844" i="1"/>
  <c r="AB16932" i="1"/>
  <c r="AB39328" i="1"/>
  <c r="AB8670" i="1"/>
  <c r="AB25295" i="1"/>
  <c r="AB12068" i="1"/>
  <c r="AB7742" i="1"/>
  <c r="AB22115" i="1"/>
  <c r="AB5819" i="1"/>
  <c r="AB21401" i="1"/>
  <c r="AB5668" i="1"/>
  <c r="AB11527" i="1"/>
  <c r="AB1712" i="1"/>
  <c r="AB11976" i="1"/>
  <c r="AB9915" i="1"/>
  <c r="AB17722" i="1"/>
  <c r="AB16908" i="1"/>
  <c r="AB9650" i="1"/>
  <c r="AB6014" i="1"/>
  <c r="AB34903" i="1"/>
  <c r="AB20517" i="1"/>
  <c r="AB25516" i="1"/>
  <c r="AB8607" i="1"/>
  <c r="AB19222" i="1"/>
  <c r="AB40112" i="1"/>
  <c r="AB17170" i="1"/>
  <c r="AB33266" i="1"/>
  <c r="AB38358" i="1"/>
  <c r="AB15777" i="1"/>
  <c r="AB10385" i="1"/>
  <c r="AB4499" i="1"/>
  <c r="AB641" i="1"/>
  <c r="AB9569" i="1"/>
  <c r="AB6573" i="1"/>
  <c r="AB11737" i="1"/>
  <c r="AB204" i="1"/>
  <c r="AB1435" i="1"/>
  <c r="AB8635" i="1"/>
  <c r="AB4818" i="1"/>
  <c r="AB3145" i="1"/>
  <c r="AB3614" i="1"/>
  <c r="AB11399" i="1"/>
  <c r="AB11479" i="1"/>
  <c r="AB16420" i="1"/>
  <c r="AB9456" i="1"/>
  <c r="AB8903" i="1"/>
  <c r="AB11151" i="1"/>
  <c r="AB10303" i="1"/>
  <c r="AB34358" i="1"/>
  <c r="AB16557" i="1"/>
  <c r="AB14499" i="1"/>
  <c r="AB942" i="1"/>
  <c r="AB63" i="1"/>
  <c r="AB8213" i="1"/>
  <c r="AB1214" i="1"/>
  <c r="AB1548" i="1"/>
  <c r="AB5260" i="1"/>
  <c r="AB1392" i="1"/>
  <c r="AB9303" i="1"/>
  <c r="AB18594" i="1"/>
  <c r="AB6179" i="1"/>
  <c r="AB6870" i="1"/>
  <c r="AB9517" i="1"/>
  <c r="AB10473" i="1"/>
  <c r="AB8495" i="1"/>
  <c r="AB14337" i="1"/>
  <c r="AB10663" i="1"/>
  <c r="AB7043" i="1"/>
  <c r="AB6445" i="1"/>
  <c r="AB8389" i="1"/>
  <c r="AB22561" i="1"/>
  <c r="AB2686" i="1"/>
  <c r="AB7024" i="1"/>
  <c r="AB5264" i="1"/>
  <c r="AB8898" i="1"/>
  <c r="AB8398" i="1"/>
  <c r="AB1235" i="1"/>
  <c r="AB1038" i="1"/>
  <c r="AB31682" i="1"/>
  <c r="AB6653" i="1"/>
  <c r="AB20739" i="1"/>
  <c r="AB4564" i="1"/>
  <c r="AB39490" i="1"/>
  <c r="AB39262" i="1"/>
  <c r="AB1743" i="1"/>
  <c r="AB1404" i="1"/>
  <c r="AB1218" i="1"/>
  <c r="AB642" i="1"/>
  <c r="AB3566" i="1"/>
  <c r="AB20913" i="1"/>
  <c r="AB20164" i="1"/>
  <c r="AB9624" i="1"/>
  <c r="AB7855" i="1"/>
  <c r="AB9358" i="1"/>
  <c r="AB19806" i="1"/>
  <c r="AB1916" i="1"/>
  <c r="AB14900" i="1"/>
  <c r="AB25231" i="1"/>
  <c r="AB38304" i="1"/>
  <c r="AB5436" i="1"/>
  <c r="AB76" i="1"/>
  <c r="AB6885" i="1"/>
  <c r="AB8801" i="1"/>
  <c r="AB14452" i="1"/>
  <c r="AB3140" i="1"/>
  <c r="AB11522" i="1"/>
  <c r="AB9338" i="1"/>
  <c r="AB6087" i="1"/>
  <c r="AB24704" i="1"/>
  <c r="AB18582" i="1"/>
  <c r="AB33012" i="1"/>
  <c r="AB11154" i="1"/>
  <c r="AB7956" i="1"/>
  <c r="AB894" i="1"/>
  <c r="AB21491" i="1"/>
  <c r="AB25901" i="1"/>
  <c r="AB1075" i="1"/>
  <c r="AB1426" i="1"/>
  <c r="AB5765" i="1"/>
  <c r="AB8076" i="1"/>
  <c r="AB17377" i="1"/>
  <c r="AB11026" i="1"/>
  <c r="AB9307" i="1"/>
  <c r="AB9403" i="1"/>
  <c r="AB27447" i="1"/>
  <c r="AB25127" i="1"/>
  <c r="AB38075" i="1"/>
  <c r="AB18770" i="1"/>
  <c r="AB8315" i="1"/>
  <c r="AB1690" i="1"/>
  <c r="AB18766" i="1"/>
  <c r="AB39880" i="1"/>
  <c r="AB5639" i="1"/>
  <c r="AB3345" i="1"/>
  <c r="AB4004" i="1"/>
  <c r="AB7471" i="1"/>
  <c r="AB21813" i="1"/>
  <c r="AB7052" i="1"/>
  <c r="AB1546" i="1"/>
  <c r="AB3847" i="1"/>
  <c r="AB5608" i="1"/>
  <c r="AB25143" i="1"/>
  <c r="AB13812" i="1"/>
  <c r="AB6591" i="1"/>
  <c r="AB139" i="1"/>
  <c r="AB20657" i="1"/>
  <c r="AB28284" i="1"/>
  <c r="AB78" i="1"/>
  <c r="AB7964" i="1"/>
  <c r="AB13836" i="1"/>
  <c r="AB28092" i="1"/>
  <c r="AB7890" i="1"/>
  <c r="AB25181" i="1"/>
  <c r="AB9250" i="1"/>
  <c r="AB23232" i="1"/>
  <c r="AB12792" i="1"/>
  <c r="AB5974" i="1"/>
  <c r="AB14227" i="1"/>
  <c r="AB4338" i="1"/>
  <c r="AB6518" i="1"/>
  <c r="AB2985" i="1"/>
  <c r="AB914" i="1"/>
  <c r="AB6667" i="1"/>
  <c r="AB22735" i="1"/>
  <c r="AB1646" i="1"/>
  <c r="AB7475" i="1"/>
  <c r="AB11496" i="1"/>
  <c r="AB19313" i="1"/>
  <c r="AB4112" i="1"/>
  <c r="AB421" i="1"/>
  <c r="AB21228" i="1"/>
  <c r="AB18865" i="1"/>
  <c r="AB16468" i="1"/>
  <c r="AB7994" i="1"/>
  <c r="AB11182" i="1"/>
  <c r="AB14812" i="1"/>
  <c r="AB18968" i="1"/>
  <c r="AB18802" i="1"/>
  <c r="AB27049" i="1"/>
  <c r="AB7984" i="1"/>
  <c r="AB25980" i="1"/>
  <c r="AB21505" i="1"/>
  <c r="AB2238" i="1"/>
  <c r="AB18882" i="1"/>
  <c r="AB5705" i="1"/>
  <c r="AB17650" i="1"/>
  <c r="AB12761" i="1"/>
  <c r="AB17266" i="1"/>
  <c r="AB7141" i="1"/>
  <c r="AB13250" i="1"/>
  <c r="AB21274" i="1"/>
  <c r="AB13289" i="1"/>
  <c r="AB23796" i="1"/>
  <c r="AB15584" i="1"/>
  <c r="AB31431" i="1"/>
  <c r="AB9704" i="1"/>
  <c r="AB10490" i="1"/>
  <c r="AB7084" i="1"/>
  <c r="AB30698" i="1"/>
  <c r="AB37414" i="1"/>
  <c r="AB28177" i="1"/>
  <c r="AB9402" i="1"/>
  <c r="AB18985" i="1"/>
  <c r="AB4178" i="1"/>
  <c r="AB26831" i="1"/>
  <c r="AB11448" i="1"/>
  <c r="AB2527" i="1"/>
  <c r="AB6237" i="1"/>
  <c r="AB4400" i="1"/>
  <c r="AB12819" i="1"/>
  <c r="AB8280" i="1"/>
  <c r="AB7378" i="1"/>
  <c r="AB7576" i="1"/>
  <c r="AB7237" i="1"/>
  <c r="AB6579" i="1"/>
  <c r="AB17717" i="1"/>
  <c r="AB15893" i="1"/>
  <c r="AB224" i="1"/>
  <c r="AB8711" i="1"/>
  <c r="AB25419" i="1"/>
  <c r="AB25035" i="1"/>
  <c r="AB6215" i="1"/>
  <c r="AB23424" i="1"/>
  <c r="AB3179" i="1"/>
  <c r="AB26911" i="1"/>
  <c r="AB8094" i="1"/>
  <c r="AB25646" i="1"/>
  <c r="AB25948" i="1"/>
  <c r="AB4986" i="1"/>
  <c r="AB4186" i="1"/>
  <c r="AB4073" i="1"/>
  <c r="AB404" i="1"/>
  <c r="AB6309" i="1"/>
  <c r="AB1469" i="1"/>
  <c r="AB5702" i="1"/>
  <c r="AB8217" i="1"/>
  <c r="AB18060" i="1"/>
  <c r="AB5231" i="1"/>
  <c r="AB1590" i="1"/>
  <c r="AB5032" i="1"/>
  <c r="AB13760" i="1"/>
  <c r="AB5662" i="1"/>
  <c r="AB12992" i="1"/>
  <c r="AB21135" i="1"/>
  <c r="AB2114" i="1"/>
  <c r="AB5018" i="1"/>
  <c r="AB13739" i="1"/>
  <c r="AB13459" i="1"/>
  <c r="AB6903" i="1"/>
  <c r="AB5233" i="1"/>
  <c r="AB18380" i="1"/>
  <c r="AB4828" i="1"/>
  <c r="AB1441" i="1"/>
  <c r="AB10899" i="1"/>
  <c r="AB9567" i="1"/>
  <c r="AB2487" i="1"/>
  <c r="AB15157" i="1"/>
  <c r="AB20500" i="1"/>
  <c r="AB2899" i="1"/>
  <c r="AB6341" i="1"/>
  <c r="AB16104" i="1"/>
  <c r="AB8825" i="1"/>
  <c r="AB11624" i="1"/>
  <c r="AB35003" i="1"/>
  <c r="AB10761" i="1"/>
  <c r="AB9802" i="1"/>
  <c r="AB14145" i="1"/>
  <c r="AB37973" i="1"/>
  <c r="AB9467" i="1"/>
  <c r="AB8570" i="1"/>
  <c r="AB16996" i="1"/>
  <c r="AB4941" i="1"/>
  <c r="AB16100" i="1"/>
  <c r="AB19395" i="1"/>
  <c r="AB11342" i="1"/>
  <c r="AB16780" i="1"/>
  <c r="AB2522" i="1"/>
  <c r="AB26364" i="1"/>
  <c r="AB11965" i="1"/>
  <c r="AB19944" i="1"/>
  <c r="AB23781" i="1"/>
  <c r="AB27988" i="1"/>
  <c r="AB32450" i="1"/>
  <c r="AB16189" i="1"/>
  <c r="AB22549" i="1"/>
  <c r="AB22730" i="1"/>
  <c r="AB10902" i="1"/>
  <c r="AB13593" i="1"/>
  <c r="AB2478" i="1"/>
  <c r="AB8695" i="1"/>
  <c r="AB4482" i="1"/>
  <c r="AB2092" i="1"/>
  <c r="AB3213" i="1"/>
  <c r="AB7456" i="1"/>
  <c r="AB17131" i="1"/>
  <c r="AB18106" i="1"/>
  <c r="AB31738" i="1"/>
  <c r="AB21136" i="1"/>
  <c r="AB12412" i="1"/>
  <c r="AB15106" i="1"/>
  <c r="AB6363" i="1"/>
  <c r="AB23343" i="1"/>
  <c r="AB23597" i="1"/>
  <c r="AB18997" i="1"/>
  <c r="AB26634" i="1"/>
  <c r="AB32923" i="1"/>
  <c r="AB35349" i="1"/>
  <c r="AB10934" i="1"/>
  <c r="AB13994" i="1"/>
  <c r="AB12639" i="1"/>
  <c r="AB27731" i="1"/>
  <c r="AB40330" i="1"/>
  <c r="AB20253" i="1"/>
  <c r="AB15919" i="1"/>
  <c r="AB36141" i="1"/>
  <c r="AB35715" i="1"/>
  <c r="AB9313" i="1"/>
  <c r="AB10156" i="1"/>
  <c r="AB29857" i="1"/>
  <c r="AB31709" i="1"/>
  <c r="AB4677" i="1"/>
  <c r="AB25486" i="1"/>
  <c r="AB24697" i="1"/>
  <c r="AB31219" i="1"/>
  <c r="AB17894" i="1"/>
  <c r="AB27418" i="1"/>
  <c r="AB8839" i="1"/>
  <c r="AB25317" i="1"/>
  <c r="AB24613" i="1"/>
  <c r="AB7228" i="1"/>
  <c r="AB35636" i="1"/>
  <c r="AB980" i="1"/>
  <c r="AB1856" i="1"/>
  <c r="AB10018" i="1"/>
  <c r="AB4854" i="1"/>
  <c r="AB12620" i="1"/>
  <c r="AB6514" i="1"/>
  <c r="AB15736" i="1"/>
  <c r="AB27741" i="1"/>
  <c r="AB35615" i="1"/>
  <c r="AB3034" i="1"/>
  <c r="AB24651" i="1"/>
  <c r="AB21718" i="1"/>
  <c r="AB8178" i="1"/>
  <c r="AB26714" i="1"/>
  <c r="AB33679" i="1"/>
  <c r="AB28845" i="1"/>
  <c r="AB28247" i="1"/>
  <c r="AB34834" i="1"/>
  <c r="AB37144" i="1"/>
  <c r="AB15875" i="1"/>
  <c r="AB12928" i="1"/>
  <c r="AB13258" i="1"/>
  <c r="AB21788" i="1"/>
  <c r="AB37198" i="1"/>
  <c r="AB15549" i="1"/>
  <c r="AB16929" i="1"/>
  <c r="AB6774" i="1"/>
  <c r="AB20898" i="1"/>
  <c r="AB36512" i="1"/>
  <c r="AB3961" i="1"/>
  <c r="AB8341" i="1"/>
  <c r="AB14054" i="1"/>
  <c r="AB10820" i="1"/>
  <c r="AB17582" i="1"/>
  <c r="AB31679" i="1"/>
  <c r="AB32666" i="1"/>
  <c r="AB21595" i="1"/>
  <c r="AB25750" i="1"/>
  <c r="AB28975" i="1"/>
  <c r="AB15160" i="1"/>
  <c r="AB18158" i="1"/>
  <c r="AB2510" i="1"/>
  <c r="AB12688" i="1"/>
  <c r="AB18172" i="1"/>
  <c r="AB4950" i="1"/>
  <c r="AB10188" i="1"/>
  <c r="AB37247" i="1"/>
  <c r="AB10931" i="1"/>
  <c r="AB14526" i="1"/>
  <c r="AB9507" i="1"/>
  <c r="AB19172" i="1"/>
  <c r="AB12979" i="1"/>
  <c r="AB7025" i="1"/>
  <c r="AB17265" i="1"/>
  <c r="AB16817" i="1"/>
  <c r="AB11108" i="1"/>
  <c r="AB500" i="1"/>
  <c r="AB1829" i="1"/>
  <c r="AB17364" i="1"/>
  <c r="AB7200" i="1"/>
  <c r="AB6968" i="1"/>
  <c r="AB9374" i="1"/>
  <c r="AB13961" i="1"/>
  <c r="AB10609" i="1"/>
  <c r="AB15395" i="1"/>
  <c r="AB5814" i="1"/>
  <c r="AB30596" i="1"/>
  <c r="AB19865" i="1"/>
  <c r="AB23488" i="1"/>
  <c r="AB883" i="1"/>
  <c r="AB3653" i="1"/>
  <c r="AB8045" i="1"/>
  <c r="AB6660" i="1"/>
  <c r="AB15944" i="1"/>
  <c r="AB6629" i="1"/>
  <c r="AB9775" i="1"/>
  <c r="AB12355" i="1"/>
  <c r="AB7053" i="1"/>
  <c r="AB12443" i="1"/>
  <c r="AB24527" i="1"/>
  <c r="AB3031" i="1"/>
  <c r="AB3224" i="1"/>
  <c r="AB20329" i="1"/>
  <c r="AB19953" i="1"/>
  <c r="AB18329" i="1"/>
  <c r="AB30511" i="1"/>
  <c r="AB21928" i="1"/>
  <c r="AB3075" i="1"/>
  <c r="AB13545" i="1"/>
  <c r="AB26767" i="1"/>
  <c r="AB8756" i="1"/>
  <c r="AB12715" i="1"/>
  <c r="AB27471" i="1"/>
  <c r="AB37935" i="1"/>
  <c r="AB7562" i="1"/>
  <c r="AB16115" i="1"/>
  <c r="AB11780" i="1"/>
  <c r="AB3195" i="1"/>
  <c r="AB719" i="1"/>
  <c r="AB8526" i="1"/>
  <c r="AB19556" i="1"/>
  <c r="AB3870" i="1"/>
  <c r="AB14108" i="1"/>
  <c r="AB19469" i="1"/>
  <c r="AB2731" i="1"/>
  <c r="AB19981" i="1"/>
  <c r="AB26856" i="1"/>
  <c r="AB3801" i="1"/>
  <c r="AB3523" i="1"/>
  <c r="AB3997" i="1"/>
  <c r="AB17988" i="1"/>
  <c r="AB26063" i="1"/>
  <c r="AB10353" i="1"/>
  <c r="AB3435" i="1"/>
  <c r="AB23967" i="1"/>
  <c r="AB37767" i="1"/>
  <c r="AB2829" i="1"/>
  <c r="AB10517" i="1"/>
  <c r="AB16032" i="1"/>
  <c r="AB7050" i="1"/>
  <c r="AB35647" i="1"/>
  <c r="AB20162" i="1"/>
  <c r="AB21264" i="1"/>
  <c r="AB20566" i="1"/>
  <c r="AB13813" i="1"/>
  <c r="AB4364" i="1"/>
  <c r="AB11219" i="1"/>
  <c r="AB17752" i="1"/>
  <c r="AB7555" i="1"/>
  <c r="AB12103" i="1"/>
  <c r="AB9527" i="1"/>
  <c r="AB3586" i="1"/>
  <c r="AB6654" i="1"/>
  <c r="AB36464" i="1"/>
  <c r="AB38880" i="1"/>
  <c r="AB10072" i="1"/>
  <c r="AB30717" i="1"/>
  <c r="AB1092" i="1"/>
  <c r="AB11576" i="1"/>
  <c r="AB21388" i="1"/>
  <c r="AB4890" i="1"/>
  <c r="AB5589" i="1"/>
  <c r="AB16653" i="1"/>
  <c r="AB36735" i="1"/>
  <c r="AB35806" i="1"/>
  <c r="AB28122" i="1"/>
  <c r="AB19549" i="1"/>
  <c r="AB9625" i="1"/>
  <c r="AB18243" i="1"/>
  <c r="AB8046" i="1"/>
  <c r="AB27033" i="1"/>
  <c r="AB36922" i="1"/>
  <c r="AB23464" i="1"/>
  <c r="AB19653" i="1"/>
  <c r="AB21694" i="1"/>
  <c r="AB9110" i="1"/>
  <c r="AB18632" i="1"/>
  <c r="AB18605" i="1"/>
  <c r="AB25443" i="1"/>
  <c r="AB16574" i="1"/>
  <c r="AB38213" i="1"/>
  <c r="AB33399" i="1"/>
  <c r="AB11429" i="1"/>
  <c r="AB8406" i="1"/>
  <c r="AB35027" i="1"/>
  <c r="AB18303" i="1"/>
  <c r="AB20322" i="1"/>
  <c r="AB19693" i="1"/>
  <c r="AB16631" i="1"/>
  <c r="AB21706" i="1"/>
  <c r="AB2495" i="1"/>
  <c r="AB3564" i="1"/>
  <c r="AB5127" i="1"/>
  <c r="AB20993" i="1"/>
  <c r="AB18641" i="1"/>
  <c r="AB23076" i="1"/>
  <c r="AB15588" i="1"/>
  <c r="AB27230" i="1"/>
  <c r="AB39410" i="1"/>
  <c r="AB23431" i="1"/>
  <c r="AB11533" i="1"/>
  <c r="AB17601" i="1"/>
  <c r="AB4839" i="1"/>
  <c r="AB17938" i="1"/>
  <c r="AB17608" i="1"/>
  <c r="AB9724" i="1"/>
  <c r="AB26051" i="1"/>
  <c r="AB15477" i="1"/>
  <c r="AB32035" i="1"/>
  <c r="AB30283" i="1"/>
  <c r="AB18771" i="1"/>
  <c r="AB18024" i="1"/>
  <c r="AB14690" i="1"/>
  <c r="AB31420" i="1"/>
  <c r="AB39885" i="1"/>
  <c r="AB25126" i="1"/>
  <c r="AB32827" i="1"/>
  <c r="AB29946" i="1"/>
  <c r="AB20916" i="1"/>
  <c r="AB17460" i="1"/>
  <c r="AB22350" i="1"/>
  <c r="AB28386" i="1"/>
  <c r="AB29396" i="1"/>
  <c r="AB16991" i="1"/>
  <c r="AB21959" i="1"/>
  <c r="AB29277" i="1"/>
  <c r="AB37454" i="1"/>
  <c r="AB13541" i="1"/>
  <c r="AB4225" i="1"/>
  <c r="AB8908" i="1"/>
  <c r="AB5587" i="1"/>
  <c r="AB7343" i="1"/>
  <c r="AB38810" i="1"/>
  <c r="AB382" i="1"/>
  <c r="AB1591" i="1"/>
  <c r="AB6484" i="1"/>
  <c r="AB20443" i="1"/>
  <c r="AB38956" i="1"/>
  <c r="AB19315" i="1"/>
  <c r="AB16769" i="1"/>
  <c r="AB18417" i="1"/>
  <c r="AB23505" i="1"/>
  <c r="AB6211" i="1"/>
  <c r="AB7216" i="1"/>
  <c r="AB10251" i="1"/>
  <c r="AB21371" i="1"/>
  <c r="AB7615" i="1"/>
  <c r="AB6072" i="1"/>
  <c r="AB1674" i="1"/>
  <c r="AB12051" i="1"/>
  <c r="AB10878" i="1"/>
  <c r="AB20097" i="1"/>
  <c r="AB9015" i="1"/>
  <c r="AB19268" i="1"/>
  <c r="AB9483" i="1"/>
  <c r="AB6849" i="1"/>
  <c r="AB14124" i="1"/>
  <c r="AB13850" i="1"/>
  <c r="AB16776" i="1"/>
  <c r="AB3482" i="1"/>
  <c r="AB6702" i="1"/>
  <c r="AB11054" i="1"/>
  <c r="AB4996" i="1"/>
  <c r="AB11358" i="1"/>
  <c r="AB2889" i="1"/>
  <c r="AB860" i="1"/>
  <c r="AB8816" i="1"/>
  <c r="AB15476" i="1"/>
  <c r="AB9181" i="1"/>
  <c r="AB7979" i="1"/>
  <c r="AB19089" i="1"/>
  <c r="AB8354" i="1"/>
  <c r="AB18833" i="1"/>
  <c r="AB6512" i="1"/>
  <c r="AB13860" i="1"/>
  <c r="AB9256" i="1"/>
  <c r="AB8277" i="1"/>
  <c r="AB694" i="1"/>
  <c r="AB9255" i="1"/>
  <c r="AB4655" i="1"/>
  <c r="AB18258" i="1"/>
  <c r="AB6196" i="1"/>
  <c r="AB20977" i="1"/>
  <c r="AB26699" i="1"/>
  <c r="AB7931" i="1"/>
  <c r="AB14162" i="1"/>
  <c r="AB11590" i="1"/>
  <c r="AB14545" i="1"/>
  <c r="AB15747" i="1"/>
  <c r="AB8755" i="1"/>
  <c r="AB2638" i="1"/>
  <c r="AB4720" i="1"/>
  <c r="AB22130" i="1"/>
  <c r="AB18867" i="1"/>
  <c r="AB13505" i="1"/>
  <c r="AB5584" i="1"/>
  <c r="AB25530" i="1"/>
  <c r="AB3682" i="1"/>
  <c r="AB17571" i="1"/>
  <c r="AB20930" i="1"/>
  <c r="AB11986" i="1"/>
  <c r="AB14577" i="1"/>
  <c r="AB10928" i="1"/>
  <c r="AB27385" i="1"/>
  <c r="AB10651" i="1"/>
  <c r="AB17474" i="1"/>
  <c r="AB13012" i="1"/>
  <c r="AB25932" i="1"/>
  <c r="AB13854" i="1"/>
  <c r="AB22081" i="1"/>
  <c r="AB35953" i="1"/>
  <c r="AB28802" i="1"/>
  <c r="AB16642" i="1"/>
  <c r="AB29302" i="1"/>
  <c r="AB13729" i="1"/>
  <c r="AB32636" i="1"/>
  <c r="AB10477" i="1"/>
  <c r="AB9027" i="1"/>
  <c r="AB16756" i="1"/>
  <c r="AB3465" i="1"/>
  <c r="AB20355" i="1"/>
  <c r="AB16414" i="1"/>
  <c r="AB2722" i="1"/>
  <c r="AB22763" i="1"/>
  <c r="AB12146" i="1"/>
  <c r="AB29097" i="1"/>
  <c r="AB25266" i="1"/>
  <c r="AB24354" i="1"/>
  <c r="AB10260" i="1"/>
  <c r="AB14253" i="1"/>
  <c r="AB17585" i="1"/>
  <c r="AB14746" i="1"/>
  <c r="AB35761" i="1"/>
  <c r="AB8028" i="1"/>
  <c r="AB34269" i="1"/>
  <c r="AB30937" i="1"/>
  <c r="AB19472" i="1"/>
  <c r="AB8626" i="1"/>
  <c r="AB34391" i="1"/>
  <c r="AB20182" i="1"/>
  <c r="AB7817" i="1"/>
  <c r="AB30900" i="1"/>
  <c r="AB37236" i="1"/>
  <c r="AB18792" i="1"/>
  <c r="AB11638" i="1"/>
  <c r="AB10673" i="1"/>
  <c r="AB10650" i="1"/>
  <c r="AB4203" i="1"/>
  <c r="AB14366" i="1"/>
  <c r="AB15815" i="1"/>
  <c r="AB39090" i="1"/>
  <c r="AB37868" i="1"/>
  <c r="AB37698" i="1"/>
  <c r="AB20586" i="1"/>
  <c r="AB18703" i="1"/>
  <c r="AB27934" i="1"/>
  <c r="AB14016" i="1"/>
  <c r="AB25860" i="1"/>
  <c r="AB33498" i="1"/>
  <c r="AB19212" i="1"/>
  <c r="AB21961" i="1"/>
  <c r="AB6338" i="1"/>
  <c r="AB11062" i="1"/>
  <c r="AB18153" i="1"/>
  <c r="AB15833" i="1"/>
  <c r="AB30880" i="1"/>
  <c r="AB31999" i="1"/>
  <c r="AB34415" i="1"/>
  <c r="AB27623" i="1"/>
  <c r="AB22705" i="1"/>
  <c r="AB7896" i="1"/>
  <c r="AB31367" i="1"/>
  <c r="AB29517" i="1"/>
  <c r="AB10612" i="1"/>
  <c r="AB34349" i="1"/>
  <c r="AB14223" i="1"/>
  <c r="AB19461" i="1"/>
  <c r="AB25363" i="1"/>
  <c r="AB21556" i="1"/>
  <c r="AB23182" i="1"/>
  <c r="AB37047" i="1"/>
  <c r="AB29552" i="1"/>
  <c r="AB31968" i="1"/>
  <c r="AB9502" i="1"/>
  <c r="AB38982" i="1"/>
  <c r="AB18529" i="1"/>
  <c r="AB8920" i="1"/>
  <c r="AB28672" i="1"/>
  <c r="AB8067" i="1"/>
  <c r="AB21912" i="1"/>
  <c r="AB27292" i="1"/>
  <c r="AB18769" i="1"/>
  <c r="AB37794" i="1"/>
  <c r="AB32796" i="1"/>
  <c r="AB15025" i="1"/>
  <c r="AB32417" i="1"/>
  <c r="AB35124" i="1"/>
  <c r="AB25541" i="1"/>
  <c r="AB32618" i="1"/>
  <c r="AB34559" i="1"/>
  <c r="AB32943" i="1"/>
  <c r="AB33900" i="1"/>
  <c r="AB24284" i="1"/>
  <c r="AB5159" i="1"/>
  <c r="AB7384" i="1"/>
  <c r="AB13964" i="1"/>
  <c r="AB3644" i="1"/>
  <c r="AB29170" i="1"/>
  <c r="AB2787" i="1"/>
  <c r="AB15454" i="1"/>
  <c r="AB8844" i="1"/>
  <c r="AB17570" i="1"/>
  <c r="AB10194" i="1"/>
  <c r="AB15485" i="1"/>
  <c r="AB4662" i="1"/>
  <c r="AB4658" i="1"/>
  <c r="AB1990" i="1"/>
  <c r="AB19110" i="1"/>
  <c r="AB306" i="1"/>
  <c r="AB11063" i="1"/>
  <c r="AB22583" i="1"/>
  <c r="AB4787" i="1"/>
  <c r="AB7666" i="1"/>
  <c r="AB6567" i="1"/>
  <c r="AB1749" i="1"/>
  <c r="AB22927" i="1"/>
  <c r="AB626" i="1"/>
  <c r="AB611" i="1"/>
  <c r="AB12689" i="1"/>
  <c r="AB12235" i="1"/>
  <c r="AB2617" i="1"/>
  <c r="AB4811" i="1"/>
  <c r="AB10555" i="1"/>
  <c r="AB3592" i="1"/>
  <c r="AB4351" i="1"/>
  <c r="AB23483" i="1"/>
  <c r="AB2968" i="1"/>
  <c r="AB11817" i="1"/>
  <c r="AB9043" i="1"/>
  <c r="AB8104" i="1"/>
  <c r="AB5530" i="1"/>
  <c r="AB275" i="1"/>
  <c r="AB973" i="1"/>
  <c r="AB3807" i="1"/>
  <c r="AB995" i="1"/>
  <c r="AB846" i="1"/>
  <c r="AB11159" i="1"/>
  <c r="AB9895" i="1"/>
  <c r="AB6314" i="1"/>
  <c r="AB13081" i="1"/>
  <c r="AB12433" i="1"/>
  <c r="AB24564" i="1"/>
  <c r="AB18554" i="1"/>
  <c r="AB33536" i="1"/>
  <c r="AB29299" i="1"/>
  <c r="AB5773" i="1"/>
  <c r="AB1620" i="1"/>
  <c r="AB1327" i="1"/>
  <c r="AB14212" i="1"/>
  <c r="AB5531" i="1"/>
  <c r="AB2060" i="1"/>
  <c r="AB16114" i="1"/>
  <c r="AB4549" i="1"/>
  <c r="AB7462" i="1"/>
  <c r="AB22053" i="1"/>
  <c r="AB329" i="1"/>
  <c r="AB4981" i="1"/>
  <c r="AB18947" i="1"/>
  <c r="AB22361" i="1"/>
  <c r="AB8993" i="1"/>
  <c r="AB15979" i="1"/>
  <c r="AB7044" i="1"/>
  <c r="AB20690" i="1"/>
  <c r="AB8863" i="1"/>
  <c r="AB29271" i="1"/>
  <c r="AB8749" i="1"/>
  <c r="AB241" i="1"/>
  <c r="AB14569" i="1"/>
  <c r="AB29111" i="1"/>
  <c r="AB30336" i="1"/>
  <c r="AB28103" i="1"/>
  <c r="AB16081" i="1"/>
  <c r="AB17240" i="1"/>
  <c r="AB8378" i="1"/>
  <c r="AB20849" i="1"/>
  <c r="AB2125" i="1"/>
  <c r="AB6049" i="1"/>
  <c r="AB1860" i="1"/>
  <c r="AB1830" i="1"/>
  <c r="AB3980" i="1"/>
  <c r="AB12424" i="1"/>
  <c r="AB14424" i="1"/>
  <c r="AB5321" i="1"/>
  <c r="AB14936" i="1"/>
  <c r="AB14993" i="1"/>
  <c r="AB14737" i="1"/>
  <c r="AB9761" i="1"/>
  <c r="AB1035" i="1"/>
  <c r="AB3192" i="1"/>
  <c r="AB15299" i="1"/>
  <c r="AB21603" i="1"/>
  <c r="AB25940" i="1"/>
  <c r="AB15383" i="1"/>
  <c r="AB19441" i="1"/>
  <c r="AB4008" i="1"/>
  <c r="AB10599" i="1"/>
  <c r="AB7352" i="1"/>
  <c r="AB8815" i="1"/>
  <c r="AB7978" i="1"/>
  <c r="AB866" i="1"/>
  <c r="AB358" i="1"/>
  <c r="AB15928" i="1"/>
  <c r="AB15700" i="1"/>
  <c r="AB8878" i="1"/>
  <c r="AB19456" i="1"/>
  <c r="AB1941" i="1"/>
  <c r="AB4834" i="1"/>
  <c r="AB9952" i="1"/>
  <c r="AB2802" i="1"/>
  <c r="AB6307" i="1"/>
  <c r="AB7767" i="1"/>
  <c r="AB9184" i="1"/>
  <c r="AB15632" i="1"/>
  <c r="AB21281" i="1"/>
  <c r="AB9442" i="1"/>
  <c r="AB9513" i="1"/>
  <c r="AB8209" i="1"/>
  <c r="AB17852" i="1"/>
  <c r="AB12154" i="1"/>
  <c r="AB18756" i="1"/>
  <c r="AB8706" i="1"/>
  <c r="AB2718" i="1"/>
  <c r="AB1043" i="1"/>
  <c r="AB21188" i="1"/>
  <c r="AB3123" i="1"/>
  <c r="AB4245" i="1"/>
  <c r="AB4324" i="1"/>
  <c r="AB9978" i="1"/>
  <c r="AB20389" i="1"/>
  <c r="AB4166" i="1"/>
  <c r="AB17568" i="1"/>
  <c r="AB10528" i="1"/>
  <c r="AB20005" i="1"/>
  <c r="AB20339" i="1"/>
  <c r="AB24192" i="1"/>
  <c r="AB7000" i="1"/>
  <c r="AB10884" i="1"/>
  <c r="AB15076" i="1"/>
  <c r="AB4427" i="1"/>
  <c r="AB18371" i="1"/>
  <c r="AB6964" i="1"/>
  <c r="AB11202" i="1"/>
  <c r="AB650" i="1"/>
  <c r="AB11389" i="1"/>
  <c r="AB5559" i="1"/>
  <c r="AB997" i="1"/>
  <c r="AB6016" i="1"/>
  <c r="AB9343" i="1"/>
  <c r="AB17362" i="1"/>
  <c r="AB11441" i="1"/>
  <c r="AB2531" i="1"/>
  <c r="AB7447" i="1"/>
  <c r="AB5953" i="1"/>
  <c r="AB23088" i="1"/>
  <c r="AB5021" i="1"/>
  <c r="AB8487" i="1"/>
  <c r="AB25760" i="1"/>
  <c r="AB27852" i="1"/>
  <c r="AB31467" i="1"/>
  <c r="AB29471" i="1"/>
  <c r="AB32468" i="1"/>
  <c r="AB5650" i="1"/>
  <c r="AB6147" i="1"/>
  <c r="AB12161" i="1"/>
  <c r="AB895" i="1"/>
  <c r="AB6497" i="1"/>
  <c r="AB12759" i="1"/>
  <c r="AB2280" i="1"/>
  <c r="AB3265" i="1"/>
  <c r="AB27295" i="1"/>
  <c r="AB4472" i="1"/>
  <c r="AB13215" i="1"/>
  <c r="AB10041" i="1"/>
  <c r="AB2834" i="1"/>
  <c r="AB13036" i="1"/>
  <c r="AB12276" i="1"/>
  <c r="AB12676" i="1"/>
  <c r="AB15624" i="1"/>
  <c r="AB8678" i="1"/>
  <c r="AB3784" i="1"/>
  <c r="AB1359" i="1"/>
  <c r="AB16882" i="1"/>
  <c r="AB11423" i="1"/>
  <c r="AB27324" i="1"/>
  <c r="AB17619" i="1"/>
  <c r="AB8921" i="1"/>
  <c r="AB13269" i="1"/>
  <c r="AB16613" i="1"/>
  <c r="AB7635" i="1"/>
  <c r="AB4706" i="1"/>
  <c r="AB708" i="1"/>
  <c r="AB1721" i="1"/>
  <c r="AB6487" i="1"/>
  <c r="AB6709" i="1"/>
  <c r="AB26471" i="1"/>
  <c r="AB3821" i="1"/>
  <c r="AB14036" i="1"/>
  <c r="AB1411" i="1"/>
  <c r="AB8258" i="1"/>
  <c r="AB13908" i="1"/>
  <c r="AB7134" i="1"/>
  <c r="AB2386" i="1"/>
  <c r="AB7429" i="1"/>
  <c r="AB631" i="1"/>
  <c r="AB2052" i="1"/>
  <c r="AB5686" i="1"/>
  <c r="AB7778" i="1"/>
  <c r="AB7111" i="1"/>
  <c r="AB2846" i="1"/>
  <c r="AB8855" i="1"/>
  <c r="AB9618" i="1"/>
  <c r="AB5713" i="1"/>
  <c r="AB3360" i="1"/>
  <c r="AB14264" i="1"/>
  <c r="AB17221" i="1"/>
  <c r="AB12895" i="1"/>
  <c r="AB15397" i="1"/>
  <c r="AB9428" i="1"/>
  <c r="AB11935" i="1"/>
  <c r="AB2606" i="1"/>
  <c r="AB14380" i="1"/>
  <c r="AB11699" i="1"/>
  <c r="AB5703" i="1"/>
  <c r="AB10526" i="1"/>
  <c r="AB22120" i="1"/>
  <c r="AB27392" i="1"/>
  <c r="AB11241" i="1"/>
  <c r="AB27178" i="1"/>
  <c r="AB18772" i="1"/>
  <c r="AB702" i="1"/>
  <c r="AB8742" i="1"/>
  <c r="AB18837" i="1"/>
  <c r="AB4501" i="1"/>
  <c r="AB18453" i="1"/>
  <c r="AB40386" i="1"/>
  <c r="AB4911" i="1"/>
  <c r="AB8992" i="1"/>
  <c r="AB13602" i="1"/>
  <c r="AB21393" i="1"/>
  <c r="AB16226" i="1"/>
  <c r="AB13377" i="1"/>
  <c r="AB20385" i="1"/>
  <c r="AB8035" i="1"/>
  <c r="AB15597" i="1"/>
  <c r="AB28805" i="1"/>
  <c r="AB19759" i="1"/>
  <c r="AB33043" i="1"/>
  <c r="AB4938" i="1"/>
  <c r="AB11027" i="1"/>
  <c r="AB3635" i="1"/>
  <c r="AB3918" i="1"/>
  <c r="AB9805" i="1"/>
  <c r="AB1389" i="1"/>
  <c r="AB22259" i="1"/>
  <c r="AB25617" i="1"/>
  <c r="AB18869" i="1"/>
  <c r="AB32311" i="1"/>
  <c r="AB7411" i="1"/>
  <c r="AB40042" i="1"/>
  <c r="AB7236" i="1"/>
  <c r="AB13818" i="1"/>
  <c r="AB18725" i="1"/>
  <c r="AB14005" i="1"/>
  <c r="AB12358" i="1"/>
  <c r="AB23336" i="1"/>
  <c r="AB36540" i="1"/>
  <c r="AB22669" i="1"/>
  <c r="AB37518" i="1"/>
  <c r="AB5509" i="1"/>
  <c r="AB18482" i="1"/>
  <c r="AB25031" i="1"/>
  <c r="AB7750" i="1"/>
  <c r="AB16779" i="1"/>
  <c r="AB39483" i="1"/>
  <c r="AB12372" i="1"/>
  <c r="AB35291" i="1"/>
  <c r="AB11298" i="1"/>
  <c r="AB16354" i="1"/>
  <c r="AB23931" i="1"/>
  <c r="AB11755" i="1"/>
  <c r="AB16539" i="1"/>
  <c r="AB36357" i="1"/>
  <c r="AB16451" i="1"/>
  <c r="AB24511" i="1"/>
  <c r="AB37982" i="1"/>
  <c r="AB20125" i="1"/>
  <c r="AB38012" i="1"/>
  <c r="AB10464" i="1"/>
  <c r="AB13325" i="1"/>
  <c r="AB24778" i="1"/>
  <c r="AB36960" i="1"/>
  <c r="AB17918" i="1"/>
  <c r="AB8414" i="1"/>
  <c r="AB21337" i="1"/>
  <c r="AB20889" i="1"/>
  <c r="AB3588" i="1"/>
  <c r="AB5606" i="1"/>
  <c r="AB33689" i="1"/>
  <c r="AB23982" i="1"/>
  <c r="AB27455" i="1"/>
  <c r="AB18218" i="1"/>
  <c r="AB16440" i="1"/>
  <c r="AB7169" i="1"/>
  <c r="AB19045" i="1"/>
  <c r="AB17861" i="1"/>
  <c r="AB26455" i="1"/>
  <c r="AB4497" i="1"/>
  <c r="AB27853" i="1"/>
  <c r="AB19263" i="1"/>
  <c r="AB14178" i="1"/>
  <c r="AB37580" i="1"/>
  <c r="AB5797" i="1"/>
  <c r="AB20502" i="1"/>
  <c r="AB3587" i="1"/>
  <c r="AB19886" i="1"/>
  <c r="AB28296" i="1"/>
  <c r="AB26846" i="1"/>
  <c r="AB21610" i="1"/>
  <c r="AB34667" i="1"/>
  <c r="AB14681" i="1"/>
  <c r="AB37979" i="1"/>
  <c r="AB10531" i="1"/>
  <c r="AB40480" i="1"/>
  <c r="AB38344" i="1"/>
  <c r="AB38570" i="1"/>
  <c r="AB13827" i="1"/>
  <c r="AB23267" i="1"/>
  <c r="AB21601" i="1"/>
  <c r="AB33452" i="1"/>
  <c r="AB25343" i="1"/>
  <c r="AB10964" i="1"/>
  <c r="AB22247" i="1"/>
  <c r="AB13409" i="1"/>
  <c r="AB28403" i="1"/>
  <c r="AB5616" i="1"/>
  <c r="AB2475" i="1"/>
  <c r="AB8047" i="1"/>
  <c r="AB7176" i="1"/>
  <c r="AB37830" i="1"/>
  <c r="AB6238" i="1"/>
  <c r="AB10706" i="1"/>
  <c r="AB14273" i="1"/>
  <c r="AB6191" i="1"/>
  <c r="AB3304" i="1"/>
  <c r="AB13651" i="1"/>
  <c r="AB13603" i="1"/>
  <c r="AB11293" i="1"/>
  <c r="AB15960" i="1"/>
  <c r="AB20683" i="1"/>
  <c r="AB8361" i="1"/>
  <c r="AB6103" i="1"/>
  <c r="AB22249" i="1"/>
  <c r="AB19929" i="1"/>
  <c r="AB32928" i="1"/>
  <c r="AB4744" i="1"/>
  <c r="AB11538" i="1"/>
  <c r="AB4486" i="1"/>
  <c r="AB36832" i="1"/>
  <c r="AB23790" i="1"/>
  <c r="AB2951" i="1"/>
  <c r="AB1315" i="1"/>
  <c r="AB11851" i="1"/>
  <c r="AB420" i="1"/>
  <c r="AB3207" i="1"/>
  <c r="AB11988" i="1"/>
  <c r="AB157" i="1"/>
  <c r="AB3718" i="1"/>
  <c r="AB6284" i="1"/>
  <c r="AB4026" i="1"/>
  <c r="AB5790" i="1"/>
  <c r="AB14232" i="1"/>
  <c r="AB4382" i="1"/>
  <c r="AB1537" i="1"/>
  <c r="AB4049" i="1"/>
  <c r="AB8316" i="1"/>
  <c r="AB194" i="1"/>
  <c r="AB23415" i="1"/>
  <c r="AB6895" i="1"/>
  <c r="AB10100" i="1"/>
  <c r="AB14015" i="1"/>
  <c r="AB4859" i="1"/>
  <c r="AB7321" i="1"/>
  <c r="AB18339" i="1"/>
  <c r="AB7594" i="1"/>
  <c r="AB17955" i="1"/>
  <c r="AB4640" i="1"/>
  <c r="AB16729" i="1"/>
  <c r="AB6397" i="1"/>
  <c r="AB17713" i="1"/>
  <c r="AB9278" i="1"/>
  <c r="AB22290" i="1"/>
  <c r="AB2759" i="1"/>
  <c r="AB31319" i="1"/>
  <c r="AB8346" i="1"/>
  <c r="AB25375" i="1"/>
  <c r="AB6582" i="1"/>
  <c r="AB38995" i="1"/>
  <c r="AB38788" i="1"/>
  <c r="AB25398" i="1"/>
  <c r="AB17363" i="1"/>
  <c r="AB1894" i="1"/>
  <c r="AB14024" i="1"/>
  <c r="AB15604" i="1"/>
  <c r="AB10437" i="1"/>
  <c r="AB14079" i="1"/>
  <c r="AB8150" i="1"/>
  <c r="AB26959" i="1"/>
  <c r="AB37679" i="1"/>
  <c r="AB5385" i="1"/>
  <c r="AB21783" i="1"/>
  <c r="AB5099" i="1"/>
  <c r="AB19379" i="1"/>
  <c r="AB29133" i="1"/>
  <c r="AB16314" i="1"/>
  <c r="AB15087" i="1"/>
  <c r="AB7439" i="1"/>
  <c r="AB27933" i="1"/>
  <c r="AB15156" i="1"/>
  <c r="AB21225" i="1"/>
  <c r="AB4707" i="1"/>
  <c r="AB1741" i="1"/>
  <c r="AB4924" i="1"/>
  <c r="AB8598" i="1"/>
  <c r="AB16499" i="1"/>
  <c r="AB4797" i="1"/>
  <c r="AB21216" i="1"/>
  <c r="AB36671" i="1"/>
  <c r="AB11952" i="1"/>
  <c r="AB26163" i="1"/>
  <c r="AB16412" i="1"/>
  <c r="AB34720" i="1"/>
  <c r="AB31085" i="1"/>
  <c r="AB4437" i="1"/>
  <c r="AB19083" i="1"/>
  <c r="AB13417" i="1"/>
  <c r="AB31355" i="1"/>
  <c r="AB25879" i="1"/>
  <c r="AB38444" i="1"/>
  <c r="AB29863" i="1"/>
  <c r="AB14914" i="1"/>
  <c r="AB1086" i="1"/>
  <c r="AB33200" i="1"/>
  <c r="AB39096" i="1"/>
  <c r="AB11895" i="1"/>
  <c r="AB38067" i="1"/>
  <c r="AB9437" i="1"/>
  <c r="AB33601" i="1"/>
  <c r="AB13761" i="1"/>
  <c r="AB14775" i="1"/>
  <c r="AB16726" i="1"/>
  <c r="AB11969" i="1"/>
  <c r="AB23443" i="1"/>
  <c r="AB14346" i="1"/>
  <c r="AB19675" i="1"/>
  <c r="AB31992" i="1"/>
  <c r="AB15351" i="1"/>
  <c r="AB28969" i="1"/>
  <c r="AB8434" i="1"/>
  <c r="AB15888" i="1"/>
  <c r="AB30853" i="1"/>
  <c r="AB30121" i="1"/>
  <c r="AB36097" i="1"/>
  <c r="AB8379" i="1"/>
  <c r="AB7381" i="1"/>
  <c r="AB2754" i="1"/>
  <c r="AB32865" i="1"/>
  <c r="AB10979" i="1"/>
  <c r="AB23879" i="1"/>
  <c r="AB20120" i="1"/>
  <c r="AB8486" i="1"/>
  <c r="AB36997" i="1"/>
  <c r="AB26205" i="1"/>
  <c r="AB16268" i="1"/>
  <c r="AB25540" i="1"/>
  <c r="AB11031" i="1"/>
  <c r="AB27956" i="1"/>
  <c r="AB8793" i="1"/>
  <c r="AB32599" i="1"/>
  <c r="AB23294" i="1"/>
  <c r="AB16160" i="1"/>
  <c r="AB18166" i="1"/>
  <c r="AB14294" i="1"/>
  <c r="AB12784" i="1"/>
  <c r="AB6921" i="1"/>
  <c r="AB16037" i="1"/>
  <c r="AB36510" i="1"/>
  <c r="AB28042" i="1"/>
  <c r="AB17654" i="1"/>
  <c r="AB20213" i="1"/>
  <c r="AB2463" i="1"/>
  <c r="AB17195" i="1"/>
  <c r="AB15937" i="1"/>
  <c r="AB38656" i="1"/>
  <c r="AB34677" i="1"/>
  <c r="AB6330" i="1"/>
  <c r="AB19632" i="1"/>
  <c r="AB10014" i="1"/>
  <c r="AB21722" i="1"/>
  <c r="AB39238" i="1"/>
  <c r="AB34226" i="1"/>
  <c r="AB21714" i="1"/>
  <c r="AB30939" i="1"/>
  <c r="AB28714" i="1"/>
  <c r="AB14928" i="1"/>
  <c r="AB28967" i="1"/>
  <c r="AB11542" i="1"/>
  <c r="AB12387" i="1"/>
  <c r="AB35488" i="1"/>
  <c r="AB17956" i="1"/>
  <c r="AB34471" i="1"/>
  <c r="AB27103" i="1"/>
  <c r="AB6031" i="1"/>
  <c r="AB7334" i="1"/>
  <c r="AB856" i="1"/>
  <c r="AB21849" i="1"/>
  <c r="AB7836" i="1"/>
  <c r="AB9207" i="1"/>
  <c r="AB2297" i="1"/>
  <c r="AB14186" i="1"/>
  <c r="AB9714" i="1"/>
  <c r="AB7256" i="1"/>
  <c r="AB11398" i="1"/>
  <c r="AB12561" i="1"/>
  <c r="AB13873" i="1"/>
  <c r="AB18512" i="1"/>
  <c r="AB18468" i="1"/>
  <c r="AB181" i="1"/>
  <c r="AB16176" i="1"/>
  <c r="AB30448" i="1"/>
  <c r="AB3654" i="1"/>
  <c r="AB8364" i="1"/>
  <c r="AB6448" i="1"/>
  <c r="AB1539" i="1"/>
  <c r="AB9398" i="1"/>
  <c r="AB8152" i="1"/>
  <c r="AB4344" i="1"/>
  <c r="AB5661" i="1"/>
  <c r="AB14625" i="1"/>
  <c r="AB1637" i="1"/>
  <c r="AB6663" i="1"/>
  <c r="AB3254" i="1"/>
  <c r="AB1611" i="1"/>
  <c r="AB13319" i="1"/>
  <c r="AB2757" i="1"/>
  <c r="AB14348" i="1"/>
  <c r="AB4617" i="1"/>
  <c r="AB16964" i="1"/>
  <c r="AB6230" i="1"/>
  <c r="AB24991" i="1"/>
  <c r="AB1051" i="1"/>
  <c r="AB3407" i="1"/>
  <c r="AB13177" i="1"/>
  <c r="AB5332" i="1"/>
  <c r="AB7861" i="1"/>
  <c r="AB4318" i="1"/>
  <c r="AB16532" i="1"/>
  <c r="AB4683" i="1"/>
  <c r="AB12291" i="1"/>
  <c r="AB9503" i="1"/>
  <c r="AB149" i="1"/>
  <c r="AB11711" i="1"/>
  <c r="AB19094" i="1"/>
  <c r="AB18326" i="1"/>
  <c r="AB10330" i="1"/>
  <c r="AB9887" i="1"/>
  <c r="AB12834" i="1"/>
  <c r="AB5122" i="1"/>
  <c r="AB22572" i="1"/>
  <c r="AB37084" i="1"/>
  <c r="AB6202" i="1"/>
  <c r="AB339" i="1"/>
  <c r="AB3311" i="1"/>
  <c r="AB19698" i="1"/>
  <c r="AB15580" i="1"/>
  <c r="AB19314" i="1"/>
  <c r="AB6392" i="1"/>
  <c r="AB19233" i="1"/>
  <c r="AB25675" i="1"/>
  <c r="AB6739" i="1"/>
  <c r="AB25844" i="1"/>
  <c r="AB15149" i="1"/>
  <c r="AB32455" i="1"/>
  <c r="AB15504" i="1"/>
  <c r="AB21332" i="1"/>
  <c r="AB9019" i="1"/>
  <c r="AB34794" i="1"/>
  <c r="AB30833" i="1"/>
  <c r="AB14351" i="1"/>
  <c r="AB13048" i="1"/>
  <c r="AB21033" i="1"/>
  <c r="AB18721" i="1"/>
  <c r="AB18129" i="1"/>
  <c r="AB16916" i="1"/>
  <c r="AB6764" i="1"/>
  <c r="AB19705" i="1"/>
  <c r="AB27199" i="1"/>
  <c r="AB6460" i="1"/>
  <c r="AB17675" i="1"/>
  <c r="AB11179" i="1"/>
  <c r="AB1841" i="1"/>
  <c r="AB22455" i="1"/>
  <c r="AB32112" i="1"/>
  <c r="AB4039" i="1"/>
  <c r="AB34528" i="1"/>
  <c r="AB11798" i="1"/>
  <c r="AB8720" i="1"/>
  <c r="AB23970" i="1"/>
  <c r="AB34041" i="1"/>
  <c r="AB39302" i="1"/>
  <c r="AB5136" i="1"/>
  <c r="AB28100" i="1"/>
  <c r="AB19830" i="1"/>
  <c r="AB14400" i="1"/>
  <c r="AB17485" i="1"/>
  <c r="AB26062" i="1"/>
  <c r="AB25679" i="1"/>
  <c r="AB18904" i="1"/>
  <c r="AB2922" i="1"/>
  <c r="AB6632" i="1"/>
  <c r="AB9101" i="1"/>
  <c r="AB17772" i="1"/>
  <c r="AB19077" i="1"/>
  <c r="AB32582" i="1"/>
  <c r="AB10305" i="1"/>
  <c r="AB18890" i="1"/>
  <c r="AB34181" i="1"/>
  <c r="AB31742" i="1"/>
  <c r="AB14521" i="1"/>
  <c r="AB23558" i="1"/>
  <c r="AB8536" i="1"/>
  <c r="AB34143" i="1"/>
  <c r="AB34751" i="1"/>
  <c r="AB20618" i="1"/>
  <c r="AB15475" i="1"/>
  <c r="AB24887" i="1"/>
  <c r="AB24695" i="1"/>
  <c r="AB16515" i="1"/>
  <c r="AB12281" i="1"/>
  <c r="AB25827" i="1"/>
  <c r="AB15109" i="1"/>
  <c r="AB11363" i="1"/>
  <c r="AB28597" i="1"/>
  <c r="AB9644" i="1"/>
  <c r="AB31279" i="1"/>
  <c r="AB27537" i="1"/>
  <c r="AB38343" i="1"/>
  <c r="AB24763" i="1"/>
  <c r="AB16985" i="1"/>
  <c r="AB21315" i="1"/>
  <c r="AB31189" i="1"/>
  <c r="AB28305" i="1"/>
  <c r="AB31564" i="1"/>
  <c r="AB4615" i="1"/>
  <c r="AB7046" i="1"/>
  <c r="AB29759" i="1"/>
  <c r="AB28422" i="1"/>
  <c r="AB30694" i="1"/>
  <c r="AB35752" i="1"/>
  <c r="AB25799" i="1"/>
  <c r="AB36466" i="1"/>
  <c r="AB647" i="1"/>
  <c r="AB14514" i="1"/>
  <c r="AB13026" i="1"/>
  <c r="AB38271" i="1"/>
  <c r="AB31269" i="1"/>
  <c r="AB39331" i="1"/>
  <c r="AB25211" i="1"/>
  <c r="AB27952" i="1"/>
  <c r="AB25956" i="1"/>
  <c r="AB12846" i="1"/>
  <c r="AB30824" i="1"/>
  <c r="AB8563" i="1"/>
  <c r="AB15502" i="1"/>
  <c r="AB31588" i="1"/>
  <c r="AB38716" i="1"/>
  <c r="AB593" i="1"/>
  <c r="AB18876" i="1"/>
  <c r="AB25417" i="1"/>
  <c r="AB26268" i="1"/>
  <c r="AB35746" i="1"/>
  <c r="AB3253" i="1"/>
  <c r="AB4326" i="1"/>
  <c r="AB20076" i="1"/>
  <c r="AB16674" i="1"/>
  <c r="AB5202" i="1"/>
  <c r="AB11080" i="1"/>
  <c r="AB8784" i="1"/>
  <c r="AB34743" i="1"/>
  <c r="AB19770" i="1"/>
  <c r="AB13090" i="1"/>
  <c r="AB5081" i="1"/>
  <c r="AB24679" i="1"/>
  <c r="AB19187" i="1"/>
  <c r="AB5547" i="1"/>
  <c r="AB25228" i="1"/>
  <c r="AB7406" i="1"/>
  <c r="AB3647" i="1"/>
  <c r="AB7159" i="1"/>
  <c r="AB2041" i="1"/>
  <c r="AB3251" i="1"/>
  <c r="AB2270" i="1"/>
  <c r="AB21202" i="1"/>
  <c r="AB35245" i="1"/>
  <c r="AB2596" i="1"/>
  <c r="AB1583" i="1"/>
  <c r="AB2235" i="1"/>
  <c r="AB5654" i="1"/>
  <c r="AB6473" i="1"/>
  <c r="AB7825" i="1"/>
  <c r="AB1453" i="1"/>
  <c r="AB10079" i="1"/>
  <c r="AB9631" i="1"/>
  <c r="AB2134" i="1"/>
  <c r="AB6112" i="1"/>
  <c r="AB1041" i="1"/>
  <c r="AB13211" i="1"/>
  <c r="AB438" i="1"/>
  <c r="AB5500" i="1"/>
  <c r="AB5726" i="1"/>
  <c r="AB4456" i="1"/>
  <c r="AB5119" i="1"/>
  <c r="AB19688" i="1"/>
  <c r="AB3773" i="1"/>
  <c r="AB21555" i="1"/>
  <c r="AB14241" i="1"/>
  <c r="AB34658" i="1"/>
  <c r="AB13736" i="1"/>
  <c r="AB3231" i="1"/>
  <c r="AB4387" i="1"/>
  <c r="AB106" i="1"/>
  <c r="AB13484" i="1"/>
  <c r="AB5007" i="1"/>
  <c r="AB1961" i="1"/>
  <c r="AB21873" i="1"/>
  <c r="AB5059" i="1"/>
  <c r="AB6492" i="1"/>
  <c r="AB9042" i="1"/>
  <c r="AB7638" i="1"/>
  <c r="AB1173" i="1"/>
  <c r="AB19948" i="1"/>
  <c r="AB38583" i="1"/>
  <c r="AB38391" i="1"/>
  <c r="AB23247" i="1"/>
  <c r="AB18929" i="1"/>
  <c r="AB554" i="1"/>
  <c r="AB14072" i="1"/>
  <c r="AB6879" i="1"/>
  <c r="AB3366" i="1"/>
  <c r="AB15600" i="1"/>
  <c r="AB124" i="1"/>
  <c r="AB14076" i="1"/>
  <c r="AB25015" i="1"/>
  <c r="AB14773" i="1"/>
  <c r="AB6009" i="1"/>
  <c r="AB4801" i="1"/>
  <c r="AB730" i="1"/>
  <c r="AB9075" i="1"/>
  <c r="AB2534" i="1"/>
  <c r="AB14385" i="1"/>
  <c r="AB14220" i="1"/>
  <c r="AB8368" i="1"/>
  <c r="AB13300" i="1"/>
  <c r="AB20145" i="1"/>
  <c r="AB14443" i="1"/>
  <c r="AB20602" i="1"/>
  <c r="AB2950" i="1"/>
  <c r="AB13228" i="1"/>
  <c r="AB5856" i="1"/>
  <c r="AB23608" i="1"/>
  <c r="AB22392" i="1"/>
  <c r="AB24951" i="1"/>
  <c r="AB11471" i="1"/>
  <c r="AB6734" i="1"/>
  <c r="AB39875" i="1"/>
  <c r="AB28331" i="1"/>
  <c r="AB5870" i="1"/>
  <c r="AB8268" i="1"/>
  <c r="AB9465" i="1"/>
  <c r="AB12145" i="1"/>
  <c r="AB13019" i="1"/>
  <c r="AB20834" i="1"/>
  <c r="AB4656" i="1"/>
  <c r="AB2842" i="1"/>
  <c r="AB744" i="1"/>
  <c r="AB6267" i="1"/>
  <c r="AB2158" i="1"/>
  <c r="AB10788" i="1"/>
  <c r="AB5323" i="1"/>
  <c r="AB4799" i="1"/>
  <c r="AB9472" i="1"/>
  <c r="AB20713" i="1"/>
  <c r="AB5586" i="1"/>
  <c r="AB10808" i="1"/>
  <c r="AB6744" i="1"/>
  <c r="AB20521" i="1"/>
  <c r="AB1665" i="1"/>
  <c r="AB9774" i="1"/>
  <c r="AB434" i="1"/>
  <c r="AB13927" i="1"/>
  <c r="AB3589" i="1"/>
  <c r="AB5029" i="1"/>
  <c r="AB3211" i="1"/>
  <c r="AB17107" i="1"/>
  <c r="AB4952" i="1"/>
  <c r="AB1606" i="1"/>
  <c r="AB2205" i="1"/>
  <c r="AB8267" i="1"/>
  <c r="AB8534" i="1"/>
  <c r="AB3816" i="1"/>
  <c r="AB7279" i="1"/>
  <c r="AB21026" i="1"/>
  <c r="AB7641" i="1"/>
  <c r="AB905" i="1"/>
  <c r="AB8431" i="1"/>
  <c r="AB26443" i="1"/>
  <c r="AB5646" i="1"/>
  <c r="AB14066" i="1"/>
  <c r="AB12980" i="1"/>
  <c r="AB13314" i="1"/>
  <c r="AB4280" i="1"/>
  <c r="AB9036" i="1"/>
  <c r="AB22695" i="1"/>
  <c r="AB26873" i="1"/>
  <c r="AB2655" i="1"/>
  <c r="AB21018" i="1"/>
  <c r="AB1162" i="1"/>
  <c r="AB3766" i="1"/>
  <c r="AB457" i="1"/>
  <c r="AB7617" i="1"/>
  <c r="AB10049" i="1"/>
  <c r="AB17260" i="1"/>
  <c r="AB25513" i="1"/>
  <c r="AB11353" i="1"/>
  <c r="AB23689" i="1"/>
  <c r="AB23514" i="1"/>
  <c r="AB10315" i="1"/>
  <c r="AB28927" i="1"/>
  <c r="AB9818" i="1"/>
  <c r="AB31343" i="1"/>
  <c r="AB21585" i="1"/>
  <c r="AB27764" i="1"/>
  <c r="AB27832" i="1"/>
  <c r="AB25296" i="1"/>
  <c r="AB40083" i="1"/>
  <c r="AB6375" i="1"/>
  <c r="AB1197" i="1"/>
  <c r="AB5197" i="1"/>
  <c r="AB5470" i="1"/>
  <c r="AB4750" i="1"/>
  <c r="AB13564" i="1"/>
  <c r="AB3170" i="1"/>
  <c r="AB3632" i="1"/>
  <c r="AB3983" i="1"/>
  <c r="AB7567" i="1"/>
  <c r="AB8281" i="1"/>
  <c r="AB20899" i="1"/>
  <c r="AB3483" i="1"/>
  <c r="AB4224" i="1"/>
  <c r="AB8164" i="1"/>
  <c r="AB205" i="1"/>
  <c r="AB37826" i="1"/>
  <c r="AB8032" i="1"/>
  <c r="AB4433" i="1"/>
  <c r="AB4722" i="1"/>
  <c r="AB16863" i="1"/>
  <c r="AB21316" i="1"/>
  <c r="AB14580" i="1"/>
  <c r="AB8805" i="1"/>
  <c r="AB24911" i="1"/>
  <c r="AB8881" i="1"/>
  <c r="AB38877" i="1"/>
  <c r="AB17129" i="1"/>
  <c r="AB9897" i="1"/>
  <c r="AB1921" i="1"/>
  <c r="AB561" i="1"/>
  <c r="AB4019" i="1"/>
  <c r="AB1906" i="1"/>
  <c r="AB33719" i="1"/>
  <c r="AB7175" i="1"/>
  <c r="AB3474" i="1"/>
  <c r="AB7402" i="1"/>
  <c r="AB3853" i="1"/>
  <c r="AB11101" i="1"/>
  <c r="AB5169" i="1"/>
  <c r="AB5935" i="1"/>
  <c r="AB8842" i="1"/>
  <c r="AB8416" i="1"/>
  <c r="AB5382" i="1"/>
  <c r="AB11234" i="1"/>
  <c r="AB10563" i="1"/>
  <c r="AB9268" i="1"/>
  <c r="AB3362" i="1"/>
  <c r="AB9839" i="1"/>
  <c r="AB26407" i="1"/>
  <c r="AB18700" i="1"/>
  <c r="AB10128" i="1"/>
  <c r="AB17912" i="1"/>
  <c r="AB37463" i="1"/>
  <c r="AB8919" i="1"/>
  <c r="AB9848" i="1"/>
  <c r="AB11276" i="1"/>
  <c r="AB4287" i="1"/>
  <c r="AB10621" i="1"/>
  <c r="AB9203" i="1"/>
  <c r="AB7451" i="1"/>
  <c r="AB20072" i="1"/>
  <c r="AB3425" i="1"/>
  <c r="AB38528" i="1"/>
  <c r="AB3908" i="1"/>
  <c r="AB22764" i="1"/>
  <c r="AB40319" i="1"/>
  <c r="AB7066" i="1"/>
  <c r="AB391" i="1"/>
  <c r="AB18137" i="1"/>
  <c r="AB1501" i="1"/>
  <c r="AB14728" i="1"/>
  <c r="AB4627" i="1"/>
  <c r="AB12827" i="1"/>
  <c r="AB12216" i="1"/>
  <c r="AB16709" i="1"/>
  <c r="AB16428" i="1"/>
  <c r="AB26037" i="1"/>
  <c r="AB12542" i="1"/>
  <c r="AB12659" i="1"/>
  <c r="AB25348" i="1"/>
  <c r="AB4699" i="1"/>
  <c r="AB24986" i="1"/>
  <c r="AB10988" i="1"/>
  <c r="AB31450" i="1"/>
  <c r="AB29791" i="1"/>
  <c r="AB6300" i="1"/>
  <c r="AB9616" i="1"/>
  <c r="AB17201" i="1"/>
  <c r="AB6433" i="1"/>
  <c r="AB2648" i="1"/>
  <c r="AB12868" i="1"/>
  <c r="AB182" i="1"/>
  <c r="AB25763" i="1"/>
  <c r="AB23164" i="1"/>
  <c r="AB34747" i="1"/>
  <c r="AB23082" i="1"/>
  <c r="AB7356" i="1"/>
  <c r="AB20488" i="1"/>
  <c r="AB6498" i="1"/>
  <c r="AB13800" i="1"/>
  <c r="AB12163" i="1"/>
  <c r="AB29846" i="1"/>
  <c r="AB35047" i="1"/>
  <c r="AB39775" i="1"/>
  <c r="AB19239" i="1"/>
  <c r="AB9219" i="1"/>
  <c r="AB1055" i="1"/>
  <c r="AB29026" i="1"/>
  <c r="AB33858" i="1"/>
  <c r="AB18659" i="1"/>
  <c r="AB29958" i="1"/>
  <c r="AB5379" i="1"/>
  <c r="AB16163" i="1"/>
  <c r="AB28781" i="1"/>
  <c r="AB4420" i="1"/>
  <c r="AB18984" i="1"/>
  <c r="AB18901" i="1"/>
  <c r="AB27055" i="1"/>
  <c r="AB21723" i="1"/>
  <c r="AB21624" i="1"/>
  <c r="AB14377" i="1"/>
  <c r="AB11673" i="1"/>
  <c r="AB40170" i="1"/>
  <c r="AB18975" i="1"/>
  <c r="AB35201" i="1"/>
  <c r="AB15182" i="1"/>
  <c r="AB34498" i="1"/>
  <c r="AB34453" i="1"/>
  <c r="AB15782" i="1"/>
  <c r="AB153" i="1"/>
  <c r="AB5520" i="1"/>
  <c r="AB6688" i="1"/>
  <c r="AB5898" i="1"/>
  <c r="AB6701" i="1"/>
  <c r="AB4080" i="1"/>
  <c r="AB12067" i="1"/>
  <c r="AB23633" i="1"/>
  <c r="AB37611" i="1"/>
  <c r="AB38612" i="1"/>
  <c r="AB18561" i="1"/>
  <c r="AB30817" i="1"/>
  <c r="AB21375" i="1"/>
  <c r="AB19092" i="1"/>
  <c r="AB22271" i="1"/>
  <c r="AB22711" i="1"/>
  <c r="AB33206" i="1"/>
  <c r="AB16258" i="1"/>
  <c r="AB27653" i="1"/>
  <c r="AB29136" i="1"/>
  <c r="AB3151" i="1"/>
  <c r="AB16360" i="1"/>
  <c r="AB39910" i="1"/>
  <c r="AB29149" i="1"/>
  <c r="AB11465" i="1"/>
  <c r="AB31825" i="1"/>
  <c r="AB21366" i="1"/>
  <c r="AB28055" i="1"/>
  <c r="AB36599" i="1"/>
  <c r="AB34157" i="1"/>
  <c r="AB22488" i="1"/>
  <c r="AB37499" i="1"/>
  <c r="AB39980" i="1"/>
  <c r="AB13518" i="1"/>
  <c r="AB10775" i="1"/>
  <c r="AB23773" i="1"/>
  <c r="AB26485" i="1"/>
  <c r="AB12999" i="1"/>
  <c r="AB16881" i="1"/>
  <c r="AB37063" i="1"/>
  <c r="AB21279" i="1"/>
  <c r="AB14473" i="1"/>
  <c r="AB19899" i="1"/>
  <c r="AB25468" i="1"/>
  <c r="AB17660" i="1"/>
  <c r="AB9845" i="1"/>
  <c r="AB9516" i="1"/>
  <c r="AB29221" i="1"/>
  <c r="AB4710" i="1"/>
  <c r="AB3229" i="1"/>
  <c r="AB2395" i="1"/>
  <c r="AB23050" i="1"/>
  <c r="AB5914" i="1"/>
  <c r="AB16636" i="1"/>
  <c r="AB14748" i="1"/>
  <c r="AB18067" i="1"/>
  <c r="AB16754" i="1"/>
  <c r="AB16529" i="1"/>
  <c r="AB10967" i="1"/>
  <c r="AB26935" i="1"/>
  <c r="AB26743" i="1"/>
  <c r="AB10586" i="1"/>
  <c r="AB11543" i="1"/>
  <c r="AB15649" i="1"/>
  <c r="AB18027" i="1"/>
  <c r="AB14697" i="1"/>
  <c r="AB13165" i="1"/>
  <c r="AB22382" i="1"/>
  <c r="AB4654" i="1"/>
  <c r="AB4077" i="1"/>
  <c r="AB9168" i="1"/>
  <c r="AB5892" i="1"/>
  <c r="AB7783" i="1"/>
  <c r="AB13491" i="1"/>
  <c r="AB8961" i="1"/>
  <c r="AB6941" i="1"/>
  <c r="AB27551" i="1"/>
  <c r="AB3700" i="1"/>
  <c r="AB6317" i="1"/>
  <c r="AB9040" i="1"/>
  <c r="AB12731" i="1"/>
  <c r="AB7241" i="1"/>
  <c r="AB11963" i="1"/>
  <c r="AB6817" i="1"/>
  <c r="AB6208" i="1"/>
  <c r="AB2294" i="1"/>
  <c r="AB11110" i="1"/>
  <c r="AB2881" i="1"/>
  <c r="AB11495" i="1"/>
  <c r="AB9910" i="1"/>
  <c r="AB1240" i="1"/>
  <c r="AB12739" i="1"/>
  <c r="AB4155" i="1"/>
  <c r="AB20130" i="1"/>
  <c r="AB11747" i="1"/>
  <c r="AB1679" i="1"/>
  <c r="AB19448" i="1"/>
  <c r="AB11721" i="1"/>
  <c r="AB3335" i="1"/>
  <c r="AB11761" i="1"/>
  <c r="AB1152" i="1"/>
  <c r="AB6676" i="1"/>
  <c r="AB18728" i="1"/>
  <c r="AB11192" i="1"/>
  <c r="AB19969" i="1"/>
  <c r="AB11018" i="1"/>
  <c r="AB36903" i="1"/>
  <c r="AB16266" i="1"/>
  <c r="AB27151" i="1"/>
  <c r="AB28599" i="1"/>
  <c r="AB11257" i="1"/>
  <c r="AB10206" i="1"/>
  <c r="AB14116" i="1"/>
  <c r="AB22860" i="1"/>
  <c r="AB3683" i="1"/>
  <c r="AB17443" i="1"/>
  <c r="AB3456" i="1"/>
  <c r="AB18793" i="1"/>
  <c r="AB35440" i="1"/>
  <c r="AB12695" i="1"/>
  <c r="AB37856" i="1"/>
  <c r="AB26001" i="1"/>
  <c r="AB15948" i="1"/>
  <c r="AB32644" i="1"/>
  <c r="AB28669" i="1"/>
  <c r="AB30365" i="1"/>
  <c r="AB5761" i="1"/>
  <c r="AB14626" i="1"/>
  <c r="AB7907" i="1"/>
  <c r="AB10291" i="1"/>
  <c r="AB5858" i="1"/>
  <c r="AB14614" i="1"/>
  <c r="AB22736" i="1"/>
  <c r="AB10227" i="1"/>
  <c r="AB11881" i="1"/>
  <c r="AB31099" i="1"/>
  <c r="AB34692" i="1"/>
  <c r="AB34461" i="1"/>
  <c r="AB22343" i="1"/>
  <c r="AB17579" i="1"/>
  <c r="AB13251" i="1"/>
  <c r="AB25756" i="1"/>
  <c r="AB37808" i="1"/>
  <c r="AB14673" i="1"/>
  <c r="AB28658" i="1"/>
  <c r="AB34722" i="1"/>
  <c r="AB11736" i="1"/>
  <c r="AB9807" i="1"/>
  <c r="AB11319" i="1"/>
  <c r="AB22364" i="1"/>
  <c r="AB8244" i="1"/>
  <c r="AB25445" i="1"/>
  <c r="AB19487" i="1"/>
  <c r="AB29745" i="1"/>
  <c r="AB11125" i="1"/>
  <c r="AB37514" i="1"/>
  <c r="AB20344" i="1"/>
  <c r="AB12906" i="1"/>
  <c r="AB23407" i="1"/>
  <c r="AB33980" i="1"/>
  <c r="AB29390" i="1"/>
  <c r="AB33098" i="1"/>
  <c r="AB35899" i="1"/>
  <c r="AB33018" i="1"/>
  <c r="AB23722" i="1"/>
  <c r="AB5570" i="1"/>
  <c r="AB9641" i="1"/>
  <c r="AB21409" i="1"/>
  <c r="AB27771" i="1"/>
  <c r="AB18987" i="1"/>
  <c r="AB10161" i="1"/>
  <c r="AB10544" i="1"/>
  <c r="AB18348" i="1"/>
  <c r="AB25724" i="1"/>
  <c r="AB3932" i="1"/>
  <c r="AB19280" i="1"/>
  <c r="AB23145" i="1"/>
  <c r="AB30423" i="1"/>
  <c r="AB19907" i="1"/>
  <c r="AB29069" i="1"/>
  <c r="AB12059" i="1"/>
  <c r="AB12576" i="1"/>
  <c r="AB24253" i="1"/>
  <c r="AB7846" i="1"/>
  <c r="AB28738" i="1"/>
  <c r="AB12174" i="1"/>
  <c r="AB20018" i="1"/>
  <c r="AB30090" i="1"/>
  <c r="AB40445" i="1"/>
  <c r="AB28841" i="1"/>
  <c r="AB9438" i="1"/>
  <c r="AB12400" i="1"/>
  <c r="AB12666" i="1"/>
  <c r="AB20909" i="1"/>
  <c r="AB40475" i="1"/>
  <c r="AB23054" i="1"/>
  <c r="AB30327" i="1"/>
  <c r="AB2564" i="1"/>
  <c r="AB8301" i="1"/>
  <c r="AB18147" i="1"/>
  <c r="AB5357" i="1"/>
  <c r="AB24780" i="1"/>
  <c r="AB24793" i="1"/>
  <c r="AB28648" i="1"/>
  <c r="AB13235" i="1"/>
  <c r="AB20158" i="1"/>
  <c r="AB18922" i="1"/>
  <c r="AB8155" i="1"/>
  <c r="AB23822" i="1"/>
  <c r="AB16280" i="1"/>
  <c r="AB33031" i="1"/>
  <c r="AB24134" i="1"/>
  <c r="AB27795" i="1"/>
  <c r="AB3858" i="1"/>
  <c r="AB8014" i="1"/>
  <c r="AB12647" i="1"/>
  <c r="AB32109" i="1"/>
  <c r="AB33403" i="1"/>
  <c r="AB25039" i="1"/>
  <c r="AB8887" i="1"/>
  <c r="AB19284" i="1"/>
  <c r="AB22110" i="1"/>
  <c r="AB690" i="1"/>
  <c r="AB10174" i="1"/>
  <c r="AB18341" i="1"/>
  <c r="AB17957" i="1"/>
  <c r="AB9496" i="1"/>
  <c r="AB7121" i="1"/>
  <c r="AB11302" i="1"/>
  <c r="AB9339" i="1"/>
  <c r="AB22193" i="1"/>
  <c r="AB18564" i="1"/>
  <c r="AB23291" i="1"/>
  <c r="AB2344" i="1"/>
  <c r="AB5983" i="1"/>
  <c r="AB21593" i="1"/>
  <c r="AB18475" i="1"/>
  <c r="AB28899" i="1"/>
  <c r="AB24183" i="1"/>
  <c r="AB456" i="1"/>
  <c r="AB1544" i="1"/>
  <c r="AB4731" i="1"/>
  <c r="AB9254" i="1"/>
  <c r="AB1593" i="1"/>
  <c r="AB26527" i="1"/>
  <c r="AB5746" i="1"/>
  <c r="AB16177" i="1"/>
  <c r="AB17137" i="1"/>
  <c r="AB9673" i="1"/>
  <c r="AB14134" i="1"/>
  <c r="AB4978" i="1"/>
  <c r="AB6148" i="1"/>
  <c r="AB22672" i="1"/>
  <c r="AB26700" i="1"/>
  <c r="AB18819" i="1"/>
  <c r="AB25788" i="1"/>
  <c r="AB15390" i="1"/>
  <c r="AB18467" i="1"/>
  <c r="AB1114" i="1"/>
  <c r="AB5503" i="1"/>
  <c r="AB9935" i="1"/>
  <c r="AB26633" i="1"/>
  <c r="AB17920" i="1"/>
  <c r="AB26249" i="1"/>
  <c r="AB26074" i="1"/>
  <c r="AB14513" i="1"/>
  <c r="AB8040" i="1"/>
  <c r="AB16228" i="1"/>
  <c r="AB1205" i="1"/>
  <c r="AB17204" i="1"/>
  <c r="AB2223" i="1"/>
  <c r="AB20117" i="1"/>
  <c r="AB17528" i="1"/>
  <c r="AB3389" i="1"/>
  <c r="AB5050" i="1"/>
  <c r="AB27625" i="1"/>
  <c r="AB33720" i="1"/>
  <c r="AB31593" i="1"/>
  <c r="AB34999" i="1"/>
  <c r="AB1316" i="1"/>
  <c r="AB13047" i="1"/>
  <c r="AB5626" i="1"/>
  <c r="AB9509" i="1"/>
  <c r="AB23719" i="1"/>
  <c r="AB8377" i="1"/>
  <c r="AB11303" i="1"/>
  <c r="AB14465" i="1"/>
  <c r="AB13380" i="1"/>
  <c r="AB7540" i="1"/>
  <c r="AB976" i="1"/>
  <c r="AB10168" i="1"/>
  <c r="AB27808" i="1"/>
  <c r="AB17366" i="1"/>
  <c r="AB33515" i="1"/>
  <c r="AB31519" i="1"/>
  <c r="AB34516" i="1"/>
  <c r="AB2805" i="1"/>
  <c r="AB14844" i="1"/>
  <c r="AB13642" i="1"/>
  <c r="AB22951" i="1"/>
  <c r="AB26236" i="1"/>
  <c r="AB26044" i="1"/>
  <c r="AB16387" i="1"/>
  <c r="AB7800" i="1"/>
  <c r="AB8984" i="1"/>
  <c r="AB7490" i="1"/>
  <c r="AB14810" i="1"/>
  <c r="AB32988" i="1"/>
  <c r="AB11438" i="1"/>
  <c r="AB23727" i="1"/>
  <c r="AB34839" i="1"/>
  <c r="AB26491" i="1"/>
  <c r="AB9720" i="1"/>
  <c r="AB12489" i="1"/>
  <c r="AB23674" i="1"/>
  <c r="AB25768" i="1"/>
  <c r="AB32451" i="1"/>
  <c r="AB31158" i="1"/>
  <c r="AB13368" i="1"/>
  <c r="AB26809" i="1"/>
  <c r="AB19458" i="1"/>
  <c r="AB40034" i="1"/>
  <c r="AB37284" i="1"/>
  <c r="AB32446" i="1"/>
  <c r="AB6755" i="1"/>
  <c r="AB25373" i="1"/>
  <c r="AB12736" i="1"/>
  <c r="AB30832" i="1"/>
  <c r="AB33248" i="1"/>
  <c r="AB8095" i="1"/>
  <c r="AB28577" i="1"/>
  <c r="AB24727" i="1"/>
  <c r="AB15112" i="1"/>
  <c r="AB31744" i="1"/>
  <c r="AB14872" i="1"/>
  <c r="AB36826" i="1"/>
  <c r="AB14049" i="1"/>
  <c r="AB21542" i="1"/>
  <c r="AB28544" i="1"/>
  <c r="AB24042" i="1"/>
  <c r="AB24262" i="1"/>
  <c r="AB5735" i="1"/>
  <c r="AB3949" i="1"/>
  <c r="AB2864" i="1"/>
  <c r="AB31879" i="1"/>
  <c r="AB30967" i="1"/>
  <c r="AB15657" i="1"/>
  <c r="AB10060" i="1"/>
  <c r="AB10699" i="1"/>
  <c r="AB34035" i="1"/>
  <c r="AB30528" i="1"/>
  <c r="AB9599" i="1"/>
  <c r="AB19804" i="1"/>
  <c r="AB10098" i="1"/>
  <c r="AB14713" i="1"/>
  <c r="AB33499" i="1"/>
  <c r="AB35591" i="1"/>
  <c r="AB17550" i="1"/>
  <c r="AB15213" i="1"/>
  <c r="AB33834" i="1"/>
  <c r="AB4696" i="1"/>
  <c r="AB21576" i="1"/>
  <c r="AB4865" i="1"/>
  <c r="AB12922" i="1"/>
  <c r="AB20510" i="1"/>
  <c r="AB33970" i="1"/>
  <c r="AB34796" i="1"/>
  <c r="AB34626" i="1"/>
  <c r="AB20797" i="1"/>
  <c r="AB15091" i="1"/>
  <c r="AB5517" i="1"/>
  <c r="AB38576" i="1"/>
  <c r="AB30194" i="1"/>
  <c r="AB16824" i="1"/>
  <c r="AB27598" i="1"/>
  <c r="AB21461" i="1"/>
  <c r="AB20976" i="1"/>
  <c r="AB18570" i="1"/>
  <c r="AB11323" i="1"/>
  <c r="AB11876" i="1"/>
  <c r="AB36975" i="1"/>
  <c r="AB30475" i="1"/>
  <c r="AB25148" i="1"/>
  <c r="AB37347" i="1"/>
  <c r="AB16324" i="1"/>
  <c r="AB14860" i="1"/>
  <c r="AB13024" i="1"/>
  <c r="AB38064" i="1"/>
  <c r="AB14488" i="1"/>
  <c r="AB6681" i="1"/>
  <c r="AB21490" i="1"/>
  <c r="AB11273" i="1"/>
  <c r="AB6527" i="1"/>
  <c r="AB26955" i="1"/>
  <c r="AB2415" i="1"/>
  <c r="AB12226" i="1"/>
  <c r="AB5965" i="1"/>
  <c r="AB16337" i="1"/>
  <c r="AB4090" i="1"/>
  <c r="AB4944" i="1"/>
  <c r="AB10373" i="1"/>
  <c r="AB23975" i="1"/>
  <c r="AB345" i="1"/>
  <c r="AB17356" i="1"/>
  <c r="AB8373" i="1"/>
  <c r="AB6156" i="1"/>
  <c r="AB4995" i="1"/>
  <c r="AB2906" i="1"/>
  <c r="AB12955" i="1"/>
  <c r="AB4908" i="1"/>
  <c r="AB18848" i="1"/>
  <c r="AB1324" i="1"/>
  <c r="AB4229" i="1"/>
  <c r="AB6273" i="1"/>
  <c r="AB11828" i="1"/>
  <c r="AB1447" i="1"/>
  <c r="AB3374" i="1"/>
  <c r="AB23105" i="1"/>
  <c r="AB27164" i="1"/>
  <c r="AB12199" i="1"/>
  <c r="AB10121" i="1"/>
  <c r="AB35639" i="1"/>
  <c r="AB12673" i="1"/>
  <c r="AB27239" i="1"/>
  <c r="AB14897" i="1"/>
  <c r="AB6479" i="1"/>
  <c r="AB11193" i="1"/>
  <c r="AB7761" i="1"/>
  <c r="AB9385" i="1"/>
  <c r="AB4061" i="1"/>
  <c r="AB5276" i="1"/>
  <c r="AB14060" i="1"/>
  <c r="AB12265" i="1"/>
  <c r="AB17780" i="1"/>
  <c r="AB19636" i="1"/>
  <c r="AB2447" i="1"/>
  <c r="AB10412" i="1"/>
  <c r="AB15426" i="1"/>
  <c r="AB20033" i="1"/>
  <c r="AB14159" i="1"/>
  <c r="AB26556" i="1"/>
  <c r="AB23503" i="1"/>
  <c r="AB5954" i="1"/>
  <c r="AB13416" i="1"/>
  <c r="AB3732" i="1"/>
  <c r="AB17621" i="1"/>
  <c r="AB27531" i="1"/>
  <c r="AB4459" i="1"/>
  <c r="AB2721" i="1"/>
  <c r="AB2342" i="1"/>
  <c r="AB8617" i="1"/>
  <c r="AB15553" i="1"/>
  <c r="AB7401" i="1"/>
  <c r="AB2430" i="1"/>
  <c r="AB2382" i="1"/>
  <c r="AB4455" i="1"/>
  <c r="AB39930" i="1"/>
  <c r="AB5645" i="1"/>
  <c r="AB6218" i="1"/>
  <c r="AB27564" i="1"/>
  <c r="AB23623" i="1"/>
  <c r="AB6176" i="1"/>
  <c r="AB18665" i="1"/>
  <c r="AB34432" i="1"/>
  <c r="AB17234" i="1"/>
  <c r="AB24425" i="1"/>
  <c r="AB21880" i="1"/>
  <c r="AB18413" i="1"/>
  <c r="AB16505" i="1"/>
  <c r="AB10266" i="1"/>
  <c r="AB24873" i="1"/>
  <c r="AB8127" i="1"/>
  <c r="AB34974" i="1"/>
  <c r="AB31791" i="1"/>
  <c r="AB36994" i="1"/>
  <c r="AB33255" i="1"/>
  <c r="AB18988" i="1"/>
  <c r="AB5549" i="1"/>
  <c r="AB17898" i="1"/>
  <c r="AB2550" i="1"/>
  <c r="AB32329" i="1"/>
  <c r="AB25686" i="1"/>
  <c r="AB17402" i="1"/>
  <c r="AB5174" i="1"/>
  <c r="AB13685" i="1"/>
  <c r="AB21112" i="1"/>
  <c r="AB4611" i="1"/>
  <c r="AB19252" i="1"/>
  <c r="AB12151" i="1"/>
  <c r="AB4238" i="1"/>
  <c r="AB5980" i="1"/>
  <c r="AB299" i="1"/>
  <c r="AB4096" i="1"/>
  <c r="AB10748" i="1"/>
  <c r="AB6456" i="1"/>
  <c r="AB5008" i="1"/>
  <c r="AB37111" i="1"/>
  <c r="AB7606" i="1"/>
  <c r="AB38512" i="1"/>
  <c r="AB7058" i="1"/>
  <c r="AB13140" i="1"/>
  <c r="AB18082" i="1"/>
  <c r="AB21400" i="1"/>
  <c r="AB32995" i="1"/>
  <c r="AB26231" i="1"/>
  <c r="AB4712" i="1"/>
  <c r="AB25119" i="1"/>
  <c r="AB36443" i="1"/>
  <c r="AB38944" i="1"/>
  <c r="AB20228" i="1"/>
  <c r="AB37520" i="1"/>
  <c r="AB10039" i="1"/>
  <c r="AB30249" i="1"/>
  <c r="AB26546" i="1"/>
  <c r="AB3803" i="1"/>
  <c r="AB36791" i="1"/>
  <c r="AB26151" i="1"/>
  <c r="AB36670" i="1"/>
  <c r="AB28044" i="1"/>
  <c r="AB23554" i="1"/>
  <c r="AB19422" i="1"/>
  <c r="AB22915" i="1"/>
  <c r="AB39778" i="1"/>
  <c r="AB24428" i="1"/>
  <c r="AB31030" i="1"/>
  <c r="AB39869" i="1"/>
  <c r="AB14608" i="1"/>
  <c r="AB18936" i="1"/>
  <c r="AB216" i="1"/>
  <c r="AB6781" i="1"/>
  <c r="AB10961" i="1"/>
  <c r="AB9455" i="1"/>
  <c r="AB1484" i="1"/>
  <c r="AB11130" i="1"/>
  <c r="AB3920" i="1"/>
  <c r="AB10170" i="1"/>
  <c r="AB18217" i="1"/>
  <c r="AB5783" i="1"/>
  <c r="AB17986" i="1"/>
  <c r="AB7166" i="1"/>
  <c r="AB17975" i="1"/>
  <c r="AB36489" i="1"/>
  <c r="AB7147" i="1"/>
  <c r="AB27561" i="1"/>
  <c r="AB16600" i="1"/>
  <c r="AB18066" i="1"/>
  <c r="AB26669" i="1"/>
  <c r="AB3769" i="1"/>
  <c r="AB5729" i="1"/>
  <c r="AB23742" i="1"/>
  <c r="AB10008" i="1"/>
  <c r="AB23611" i="1"/>
  <c r="AB14881" i="1"/>
  <c r="AB22836" i="1"/>
  <c r="AB14096" i="1"/>
  <c r="AB37288" i="1"/>
  <c r="AB19346" i="1"/>
  <c r="AB24602" i="1"/>
  <c r="AB436" i="1"/>
  <c r="AB34503" i="1"/>
  <c r="AB16962" i="1"/>
  <c r="AB11183" i="1"/>
  <c r="AB33026" i="1"/>
  <c r="AB10957" i="1"/>
  <c r="AB19949" i="1"/>
  <c r="AB19725" i="1"/>
  <c r="AB12415" i="1"/>
  <c r="AB13606" i="1"/>
  <c r="AB21869" i="1"/>
  <c r="AB16033" i="1"/>
  <c r="AB6669" i="1"/>
  <c r="AB4463" i="1"/>
  <c r="AB2438" i="1"/>
  <c r="AB7364" i="1"/>
  <c r="AB20818" i="1"/>
  <c r="AB195" i="1"/>
  <c r="AB8054" i="1"/>
  <c r="AB17509" i="1"/>
  <c r="AB10440" i="1"/>
  <c r="AB10190" i="1"/>
  <c r="AB14628" i="1"/>
  <c r="AB36247" i="1"/>
  <c r="AB23328" i="1"/>
  <c r="AB21503" i="1"/>
  <c r="AB29559" i="1"/>
  <c r="AB13264" i="1"/>
  <c r="AB11086" i="1"/>
  <c r="AB29177" i="1"/>
  <c r="AB1388" i="1"/>
  <c r="AB4997" i="1"/>
  <c r="AB17441" i="1"/>
  <c r="AB10182" i="1"/>
  <c r="AB5813" i="1"/>
  <c r="AB28951" i="1"/>
  <c r="AB12182" i="1"/>
  <c r="AB18384" i="1"/>
  <c r="AB33584" i="1"/>
  <c r="AB808" i="1"/>
  <c r="AB21695" i="1"/>
  <c r="AB29063" i="1"/>
  <c r="AB30882" i="1"/>
  <c r="AB39456" i="1"/>
  <c r="AB38256" i="1"/>
  <c r="AB21519" i="1"/>
  <c r="AB10220" i="1"/>
  <c r="AB34301" i="1"/>
  <c r="AB9367" i="1"/>
  <c r="AB36719" i="1"/>
  <c r="AB29963" i="1"/>
  <c r="AB24124" i="1"/>
  <c r="AB7083" i="1"/>
  <c r="AB23495" i="1"/>
  <c r="AB24107" i="1"/>
  <c r="AB13271" i="1"/>
  <c r="AB37497" i="1"/>
  <c r="AB29210" i="1"/>
  <c r="AB13589" i="1"/>
  <c r="AB36315" i="1"/>
  <c r="AB32670" i="1"/>
  <c r="AB11740" i="1"/>
  <c r="AB8646" i="1"/>
  <c r="AB300" i="1"/>
  <c r="AB1462" i="1"/>
  <c r="AB3384" i="1"/>
  <c r="AB5810" i="1"/>
  <c r="AB4015" i="1"/>
  <c r="AB6604" i="1"/>
  <c r="AB17411" i="1"/>
  <c r="AB4159" i="1"/>
  <c r="AB1992" i="1"/>
  <c r="AB3624" i="1"/>
  <c r="AB471" i="1"/>
  <c r="AB13419" i="1"/>
  <c r="AB12667" i="1"/>
  <c r="AB3569" i="1"/>
  <c r="AB1680" i="1"/>
  <c r="AB2557" i="1"/>
  <c r="AB7811" i="1"/>
  <c r="AB11833" i="1"/>
  <c r="AB20504" i="1"/>
  <c r="AB7633" i="1"/>
  <c r="AB3590" i="1"/>
  <c r="AB2930" i="1"/>
  <c r="AB6419" i="1"/>
  <c r="AB4773" i="1"/>
  <c r="AB5971" i="1"/>
  <c r="AB15681" i="1"/>
  <c r="AB17530" i="1"/>
  <c r="AB10604" i="1"/>
  <c r="AB13461" i="1"/>
  <c r="AB27776" i="1"/>
  <c r="AB9708" i="1"/>
  <c r="AB4335" i="1"/>
  <c r="AB6432" i="1"/>
  <c r="AB11169" i="1"/>
  <c r="AB7660" i="1"/>
  <c r="AB10114" i="1"/>
  <c r="AB20774" i="1"/>
  <c r="AB29499" i="1"/>
  <c r="AB26330" i="1"/>
  <c r="AB31688" i="1"/>
  <c r="AB6227" i="1"/>
  <c r="AB6024" i="1"/>
  <c r="AB7748" i="1"/>
  <c r="AB15307" i="1"/>
  <c r="AB12563" i="1"/>
  <c r="AB14538" i="1"/>
  <c r="AB29613" i="1"/>
  <c r="AB6830" i="1"/>
  <c r="AB19569" i="1"/>
  <c r="AB13896" i="1"/>
  <c r="AB20419" i="1"/>
  <c r="AB14176" i="1"/>
  <c r="AB14189" i="1"/>
  <c r="AB22871" i="1"/>
  <c r="AB5180" i="1"/>
  <c r="AB26912" i="1"/>
  <c r="AB29582" i="1"/>
  <c r="AB35769" i="1"/>
  <c r="AB30412" i="1"/>
  <c r="AB9881" i="1"/>
  <c r="AB10851" i="1"/>
  <c r="AB11271" i="1"/>
  <c r="AB14019" i="1"/>
  <c r="AB5593" i="1"/>
  <c r="AB8833" i="1"/>
  <c r="AB22279" i="1"/>
  <c r="AB26586" i="1"/>
  <c r="AB15371" i="1"/>
  <c r="AB3952" i="1"/>
  <c r="AB14945" i="1"/>
  <c r="AB17388" i="1"/>
  <c r="AB4613" i="1"/>
  <c r="AB24739" i="1"/>
  <c r="AB15083" i="1"/>
  <c r="AB22484" i="1"/>
  <c r="AB13717" i="1"/>
  <c r="AB33723" i="1"/>
  <c r="AB30714" i="1"/>
  <c r="AB22570" i="1"/>
  <c r="AB18908" i="1"/>
  <c r="AB4129" i="1"/>
  <c r="AB7987" i="1"/>
  <c r="AB11656" i="1"/>
  <c r="AB19414" i="1"/>
  <c r="AB32031" i="1"/>
  <c r="AB33640" i="1"/>
  <c r="AB11883" i="1"/>
  <c r="AB15479" i="1"/>
  <c r="AB5210" i="1"/>
  <c r="AB19739" i="1"/>
  <c r="AB25740" i="1"/>
  <c r="AB9622" i="1"/>
  <c r="AB22589" i="1"/>
  <c r="AB39623" i="1"/>
  <c r="AB16482" i="1"/>
  <c r="AB15621" i="1"/>
  <c r="AB21580" i="1"/>
  <c r="AB14446" i="1"/>
  <c r="AB36577" i="1"/>
  <c r="AB20841" i="1"/>
  <c r="AB29051" i="1"/>
  <c r="AB32413" i="1"/>
  <c r="AB31585" i="1"/>
  <c r="AB30992" i="1"/>
  <c r="AB13058" i="1"/>
  <c r="AB16293" i="1"/>
  <c r="AB15909" i="1"/>
  <c r="AB7802" i="1"/>
  <c r="AB5069" i="1"/>
  <c r="AB5565" i="1"/>
  <c r="AB8638" i="1"/>
  <c r="AB6281" i="1"/>
  <c r="AB6672" i="1"/>
  <c r="AB8134" i="1"/>
  <c r="AB3016" i="1"/>
  <c r="AB2047" i="1"/>
  <c r="AB4316" i="1"/>
  <c r="AB17688" i="1"/>
  <c r="AB24935" i="1"/>
  <c r="AB14873" i="1"/>
  <c r="AB12476" i="1"/>
  <c r="AB12139" i="1"/>
  <c r="AB21421" i="1"/>
  <c r="AB7762" i="1"/>
  <c r="AB22988" i="1"/>
  <c r="AB23911" i="1"/>
  <c r="AB15548" i="1"/>
  <c r="AB15861" i="1"/>
  <c r="AB3390" i="1"/>
  <c r="AB927" i="1"/>
  <c r="AB23012" i="1"/>
  <c r="AB11296" i="1"/>
  <c r="AB19748" i="1"/>
  <c r="AB14147" i="1"/>
  <c r="AB2392" i="1"/>
  <c r="AB24089" i="1"/>
  <c r="AB26390" i="1"/>
  <c r="AB13656" i="1"/>
  <c r="AB1302" i="1"/>
  <c r="AB26468" i="1"/>
  <c r="AB10393" i="1"/>
  <c r="AB31070" i="1"/>
  <c r="AB19602" i="1"/>
  <c r="AB6457" i="1"/>
  <c r="AB15987" i="1"/>
  <c r="AB12829" i="1"/>
  <c r="AB2843" i="1"/>
  <c r="AB21523" i="1"/>
  <c r="AB37022" i="1"/>
  <c r="AB19004" i="1"/>
  <c r="AB4476" i="1"/>
  <c r="AB8944" i="1"/>
  <c r="AB9013" i="1"/>
  <c r="AB27130" i="1"/>
  <c r="AB33464" i="1"/>
  <c r="AB39841" i="1"/>
  <c r="AB28253" i="1"/>
  <c r="AB27549" i="1"/>
  <c r="AB33190" i="1"/>
  <c r="AB19620" i="1"/>
  <c r="AB5857" i="1"/>
  <c r="AB14244" i="1"/>
  <c r="AB31183" i="1"/>
  <c r="AB38639" i="1"/>
  <c r="AB36235" i="1"/>
  <c r="AB7757" i="1"/>
  <c r="AB30486" i="1"/>
  <c r="AB20351" i="1"/>
  <c r="AB22851" i="1"/>
  <c r="AB30686" i="1"/>
  <c r="AB26246" i="1"/>
  <c r="AB268" i="1"/>
  <c r="AB1413" i="1"/>
  <c r="AB2126" i="1"/>
  <c r="AB6891" i="1"/>
  <c r="AB14708" i="1"/>
  <c r="AB1886" i="1"/>
  <c r="AB10693" i="1"/>
  <c r="AB802" i="1"/>
  <c r="AB6907" i="1"/>
  <c r="AB7704" i="1"/>
  <c r="AB5261" i="1"/>
  <c r="AB15620" i="1"/>
  <c r="AB12742" i="1"/>
  <c r="AB10094" i="1"/>
  <c r="AB2256" i="1"/>
  <c r="AB22815" i="1"/>
  <c r="AB9870" i="1"/>
  <c r="AB19746" i="1"/>
  <c r="AB34607" i="1"/>
  <c r="AB9118" i="1"/>
  <c r="AB2887" i="1"/>
  <c r="AB12348" i="1"/>
  <c r="AB6627" i="1"/>
  <c r="AB12768" i="1"/>
  <c r="AB8821" i="1"/>
  <c r="AB12000" i="1"/>
  <c r="AB20096" i="1"/>
  <c r="AB18708" i="1"/>
  <c r="AB13679" i="1"/>
  <c r="AB841" i="1"/>
  <c r="AB5356" i="1"/>
  <c r="AB7480" i="1"/>
  <c r="AB6988" i="1"/>
  <c r="AB17784" i="1"/>
  <c r="AB18484" i="1"/>
  <c r="AB6293" i="1"/>
  <c r="AB1802" i="1"/>
  <c r="AB12282" i="1"/>
  <c r="AB18619" i="1"/>
  <c r="AB37155" i="1"/>
  <c r="AB6316" i="1"/>
  <c r="AB8149" i="1"/>
  <c r="AB12835" i="1"/>
  <c r="AB8171" i="1"/>
  <c r="AB7232" i="1"/>
  <c r="AB9941" i="1"/>
  <c r="AB9609" i="1"/>
  <c r="AB4174" i="1"/>
  <c r="AB21000" i="1"/>
  <c r="AB9933" i="1"/>
  <c r="AB18336" i="1"/>
  <c r="AB3636" i="1"/>
  <c r="AB22033" i="1"/>
  <c r="AB9415" i="1"/>
  <c r="AB8491" i="1"/>
  <c r="AB15882" i="1"/>
  <c r="AB10503" i="1"/>
  <c r="AB21514" i="1"/>
  <c r="AB21635" i="1"/>
  <c r="AB1530" i="1"/>
  <c r="AB11117" i="1"/>
  <c r="AB9422" i="1"/>
  <c r="AB24487" i="1"/>
  <c r="AB24039" i="1"/>
  <c r="AB6898" i="1"/>
  <c r="AB3191" i="1"/>
  <c r="AB30562" i="1"/>
  <c r="AB35394" i="1"/>
  <c r="AB23344" i="1"/>
  <c r="AB32166" i="1"/>
  <c r="AB9260" i="1"/>
  <c r="AB14610" i="1"/>
  <c r="AB22044" i="1"/>
  <c r="AB16872" i="1"/>
  <c r="AB21921" i="1"/>
  <c r="AB5734" i="1"/>
  <c r="AB21741" i="1"/>
  <c r="AB31877" i="1"/>
  <c r="AB28966" i="1"/>
  <c r="AB38943" i="1"/>
  <c r="AB3545" i="1"/>
  <c r="AB18274" i="1"/>
  <c r="AB20897" i="1"/>
  <c r="AB17645" i="1"/>
  <c r="AB24918" i="1"/>
  <c r="AB10436" i="1"/>
  <c r="AB16939" i="1"/>
  <c r="AB19814" i="1"/>
  <c r="AB7039" i="1"/>
  <c r="AB23548" i="1"/>
  <c r="AB28416" i="1"/>
  <c r="AB16942" i="1"/>
  <c r="AB27998" i="1"/>
  <c r="AB27496" i="1"/>
  <c r="AB18709" i="1"/>
  <c r="AB24505" i="1"/>
  <c r="AB8187" i="1"/>
  <c r="AB14951" i="1"/>
  <c r="AB37857" i="1"/>
  <c r="AB19541" i="1"/>
  <c r="AB33520" i="1"/>
  <c r="AB24878" i="1"/>
  <c r="AB40011" i="1"/>
  <c r="AB7488" i="1"/>
  <c r="AB7295" i="1"/>
  <c r="AB12996" i="1"/>
  <c r="AB20028" i="1"/>
  <c r="AB17496" i="1"/>
  <c r="AB20417" i="1"/>
  <c r="AB23883" i="1"/>
  <c r="AB3966" i="1"/>
  <c r="AB1183" i="1"/>
  <c r="AB36743" i="1"/>
  <c r="AB1711" i="1"/>
  <c r="AB1748" i="1"/>
  <c r="AB12070" i="1"/>
  <c r="AB12201" i="1"/>
  <c r="AB14874" i="1"/>
  <c r="AB17301" i="1"/>
  <c r="AB21475" i="1"/>
  <c r="AB11099" i="1"/>
  <c r="AB21016" i="1"/>
  <c r="AB3291" i="1"/>
  <c r="AB6515" i="1"/>
  <c r="AB36151" i="1"/>
  <c r="AB6800" i="1"/>
  <c r="AB21111" i="1"/>
  <c r="AB34558" i="1"/>
  <c r="AB19812" i="1"/>
  <c r="AB10610" i="1"/>
  <c r="AB7474" i="1"/>
  <c r="AB29127" i="1"/>
  <c r="AB40116" i="1"/>
  <c r="AB39810" i="1"/>
  <c r="AB39163" i="1"/>
  <c r="AB6974" i="1"/>
  <c r="AB19254" i="1"/>
  <c r="AB13142" i="1"/>
  <c r="AB33948" i="1"/>
  <c r="AB5815" i="1"/>
  <c r="AB18197" i="1"/>
  <c r="AB15752" i="1"/>
  <c r="AB30640" i="1"/>
  <c r="AB6606" i="1"/>
  <c r="AB40333" i="1"/>
  <c r="AB9786" i="1"/>
  <c r="AB13506" i="1"/>
  <c r="AB21165" i="1"/>
  <c r="AB9356" i="1"/>
  <c r="AB34517" i="1"/>
  <c r="AB17739" i="1"/>
  <c r="AB21115" i="1"/>
  <c r="AB26880" i="1"/>
  <c r="AB40307" i="1"/>
  <c r="AB26666" i="1"/>
  <c r="AB16604" i="1"/>
  <c r="AB5845" i="1"/>
  <c r="AB10120" i="1"/>
  <c r="AB7774" i="1"/>
  <c r="AB2799" i="1"/>
  <c r="AB17110" i="1"/>
  <c r="AB29364" i="1"/>
  <c r="AB5417" i="1"/>
  <c r="AB24664" i="1"/>
  <c r="AB39269" i="1"/>
  <c r="AB28414" i="1"/>
  <c r="AB37165" i="1"/>
  <c r="AB11477" i="1"/>
  <c r="AB34650" i="1"/>
  <c r="AB19736" i="1"/>
  <c r="AB20296" i="1"/>
  <c r="AB3051" i="1"/>
  <c r="AB2797" i="1"/>
  <c r="AB1502" i="1"/>
  <c r="AB4299" i="1"/>
  <c r="AB5908" i="1"/>
  <c r="AB19249" i="1"/>
  <c r="AB2189" i="1"/>
  <c r="AB4337" i="1"/>
  <c r="AB5884" i="1"/>
  <c r="AB17284" i="1"/>
  <c r="AB11439" i="1"/>
  <c r="AB6940" i="1"/>
  <c r="AB10380" i="1"/>
  <c r="AB8864" i="1"/>
  <c r="AB9612" i="1"/>
  <c r="AB2153" i="1"/>
  <c r="AB21908" i="1"/>
  <c r="AB19954" i="1"/>
  <c r="AB11427" i="1"/>
  <c r="AB387" i="1"/>
  <c r="AB11207" i="1"/>
  <c r="AB13828" i="1"/>
  <c r="AB18969" i="1"/>
  <c r="AB8753" i="1"/>
  <c r="AB5498" i="1"/>
  <c r="AB5186" i="1"/>
  <c r="AB4465" i="1"/>
  <c r="AB22848" i="1"/>
  <c r="AB25332" i="1"/>
  <c r="AB37623" i="1"/>
  <c r="AB8222" i="1"/>
  <c r="AB1372" i="1"/>
  <c r="AB18401" i="1"/>
  <c r="AB15313" i="1"/>
  <c r="AB17062" i="1"/>
  <c r="AB26820" i="1"/>
  <c r="AB14710" i="1"/>
  <c r="AB37719" i="1"/>
  <c r="AB9756" i="1"/>
  <c r="AB7937" i="1"/>
  <c r="AB539" i="1"/>
  <c r="AB3744" i="1"/>
  <c r="AB22537" i="1"/>
  <c r="AB13384" i="1"/>
  <c r="AB22079" i="1"/>
  <c r="AB21846" i="1"/>
  <c r="AB7543" i="1"/>
  <c r="AB7726" i="1"/>
  <c r="AB10053" i="1"/>
  <c r="AB3063" i="1"/>
  <c r="AB19025" i="1"/>
  <c r="AB19369" i="1"/>
  <c r="AB8578" i="1"/>
  <c r="AB765" i="1"/>
  <c r="AB24900" i="1"/>
  <c r="AB32780" i="1"/>
  <c r="AB39132" i="1"/>
  <c r="AB38468" i="1"/>
  <c r="AB16948" i="1"/>
  <c r="AB6471" i="1"/>
  <c r="AB3392" i="1"/>
  <c r="AB4723" i="1"/>
  <c r="AB6802" i="1"/>
  <c r="AB4630" i="1"/>
  <c r="AB29495" i="1"/>
  <c r="AB37975" i="1"/>
  <c r="AB22569" i="1"/>
  <c r="AB14200" i="1"/>
  <c r="AB32436" i="1"/>
  <c r="AB40308" i="1"/>
  <c r="AB15064" i="1"/>
  <c r="AB30719" i="1"/>
  <c r="AB16312" i="1"/>
  <c r="AB33135" i="1"/>
  <c r="AB23047" i="1"/>
  <c r="AB22521" i="1"/>
  <c r="AB28915" i="1"/>
  <c r="AB12269" i="1"/>
  <c r="AB22810" i="1"/>
  <c r="AB8190" i="1"/>
  <c r="AB11582" i="1"/>
  <c r="AB1180" i="1"/>
  <c r="AB10689" i="1"/>
  <c r="AB7074" i="1"/>
  <c r="AB31839" i="1"/>
  <c r="AB22554" i="1"/>
  <c r="AB34239" i="1"/>
  <c r="AB2993" i="1"/>
  <c r="AB21211" i="1"/>
  <c r="AB18345" i="1"/>
  <c r="AB38545" i="1"/>
  <c r="AB31756" i="1"/>
  <c r="AB36420" i="1"/>
  <c r="AB28586" i="1"/>
  <c r="AB16178" i="1"/>
  <c r="AB28257" i="1"/>
  <c r="AB39549" i="1"/>
  <c r="AB15551" i="1"/>
  <c r="AB9984" i="1"/>
  <c r="AB30157" i="1"/>
  <c r="AB32151" i="1"/>
  <c r="AB31471" i="1"/>
  <c r="AB31135" i="1"/>
  <c r="AB15394" i="1"/>
  <c r="AB15217" i="1"/>
  <c r="AB14769" i="1"/>
  <c r="AB13804" i="1"/>
  <c r="AB324" i="1"/>
  <c r="AB24825" i="1"/>
  <c r="AB6843" i="1"/>
  <c r="AB12488" i="1"/>
  <c r="AB15625" i="1"/>
  <c r="AB32871" i="1"/>
  <c r="AB12176" i="1"/>
  <c r="AB24770" i="1"/>
  <c r="AB39708" i="1"/>
  <c r="AB17960" i="1"/>
  <c r="AB1775" i="1"/>
  <c r="AB40243" i="1"/>
  <c r="AB20816" i="1"/>
  <c r="AB19797" i="1"/>
  <c r="AB38981" i="1"/>
  <c r="AB136" i="1"/>
  <c r="AB3359" i="1"/>
  <c r="AB5992" i="1"/>
  <c r="AB7586" i="1"/>
  <c r="AB1134" i="1"/>
  <c r="AB8832" i="1"/>
  <c r="AB2224" i="1"/>
  <c r="AB39673" i="1"/>
  <c r="AB7556" i="1"/>
  <c r="AB6863" i="1"/>
  <c r="AB1015" i="1"/>
  <c r="AB7126" i="1"/>
  <c r="AB15996" i="1"/>
  <c r="AB14322" i="1"/>
  <c r="AB3452" i="1"/>
  <c r="AB26459" i="1"/>
  <c r="AB11212" i="1"/>
  <c r="AB4513" i="1"/>
  <c r="AB4751" i="1"/>
  <c r="AB11600" i="1"/>
  <c r="AB8450" i="1"/>
  <c r="AB7012" i="1"/>
  <c r="AB4700" i="1"/>
  <c r="AB4059" i="1"/>
  <c r="AB7009" i="1"/>
  <c r="AB263" i="1"/>
  <c r="AB17444" i="1"/>
  <c r="AB12796" i="1"/>
  <c r="AB6621" i="1"/>
  <c r="AB1305" i="1"/>
  <c r="AB2222" i="1"/>
  <c r="AB39874" i="1"/>
  <c r="AB5101" i="1"/>
  <c r="AB20588" i="1"/>
  <c r="AB9330" i="1"/>
  <c r="AB31073" i="1"/>
  <c r="AB38769" i="1"/>
  <c r="AB3301" i="1"/>
  <c r="AB172" i="1"/>
  <c r="AB20617" i="1"/>
  <c r="AB13032" i="1"/>
  <c r="AB20716" i="1"/>
  <c r="AB8449" i="1"/>
  <c r="AB39377" i="1"/>
  <c r="AB5951" i="1"/>
  <c r="AB6791" i="1"/>
  <c r="AB13826" i="1"/>
  <c r="AB10547" i="1"/>
  <c r="AB21916" i="1"/>
  <c r="AB5835" i="1"/>
  <c r="AB7932" i="1"/>
  <c r="AB12732" i="1"/>
  <c r="AB12521" i="1"/>
  <c r="AB6058" i="1"/>
  <c r="AB1964" i="1"/>
  <c r="AB16992" i="1"/>
  <c r="AB8773" i="1"/>
  <c r="AB35314" i="1"/>
  <c r="AB11539" i="1"/>
  <c r="AB18473" i="1"/>
  <c r="AB34919" i="1"/>
  <c r="AB15690" i="1"/>
  <c r="AB17899" i="1"/>
  <c r="AB34147" i="1"/>
  <c r="AB23728" i="1"/>
  <c r="AB38089" i="1"/>
  <c r="AB15223" i="1"/>
  <c r="AB36203" i="1"/>
  <c r="AB8508" i="1"/>
  <c r="AB4029" i="1"/>
  <c r="AB23775" i="1"/>
  <c r="AB27165" i="1"/>
  <c r="AB12156" i="1"/>
  <c r="AB29889" i="1"/>
  <c r="AB19193" i="1"/>
  <c r="AB21574" i="1"/>
  <c r="AB13243" i="1"/>
  <c r="AB17950" i="1"/>
  <c r="AB35080" i="1"/>
  <c r="AB38837" i="1"/>
  <c r="AB30146" i="1"/>
  <c r="AB7999" i="1"/>
  <c r="AB9292" i="1"/>
  <c r="AB25001" i="1"/>
  <c r="AB33927" i="1"/>
  <c r="AB7116" i="1"/>
  <c r="AB9842" i="1"/>
  <c r="AB616" i="1"/>
  <c r="AB3720" i="1"/>
  <c r="AB11126" i="1"/>
  <c r="AB15337" i="1"/>
  <c r="AB5977" i="1"/>
  <c r="AB24735" i="1"/>
  <c r="AB37024" i="1"/>
  <c r="AB8954" i="1"/>
  <c r="AB22645" i="1"/>
  <c r="AB5437" i="1"/>
  <c r="AB6355" i="1"/>
  <c r="AB6587" i="1"/>
  <c r="AB19352" i="1"/>
  <c r="AB18510" i="1"/>
  <c r="AB16836" i="1"/>
  <c r="AB7819" i="1"/>
  <c r="AB28711" i="1"/>
  <c r="AB662" i="1"/>
  <c r="AB23358" i="1"/>
  <c r="AB17925" i="1"/>
  <c r="AB37299" i="1"/>
  <c r="AB15277" i="1"/>
  <c r="AB26291" i="1"/>
  <c r="AB33628" i="1"/>
  <c r="AB37139" i="1"/>
  <c r="AB20762" i="1"/>
  <c r="AB27247" i="1"/>
  <c r="AB10830" i="1"/>
  <c r="AB21257" i="1"/>
  <c r="AB32164" i="1"/>
  <c r="AB27180" i="1"/>
  <c r="AB13366" i="1"/>
  <c r="AB40094" i="1"/>
  <c r="AB11128" i="1"/>
  <c r="AB37901" i="1"/>
  <c r="AB36445" i="1"/>
  <c r="AB6544" i="1"/>
  <c r="AB17657" i="1"/>
  <c r="AB1078" i="1"/>
  <c r="AB22720" i="1"/>
  <c r="AB1047" i="1"/>
  <c r="AB16536" i="1"/>
  <c r="AB7086" i="1"/>
  <c r="AB449" i="1"/>
  <c r="AB2661" i="1"/>
  <c r="AB5657" i="1"/>
  <c r="AB4800" i="1"/>
  <c r="AB341" i="1"/>
  <c r="AB9264" i="1"/>
  <c r="AB3751" i="1"/>
  <c r="AB3790" i="1"/>
  <c r="AB30732" i="1"/>
  <c r="AB13539" i="1"/>
  <c r="AB16896" i="1"/>
  <c r="AB29951" i="1"/>
  <c r="AB17014" i="1"/>
  <c r="AB2811" i="1"/>
  <c r="AB1112" i="1"/>
  <c r="AB10299" i="1"/>
  <c r="AB25609" i="1"/>
  <c r="AB32319" i="1"/>
  <c r="AB33809" i="1"/>
  <c r="AB6892" i="1"/>
  <c r="AB8233" i="1"/>
  <c r="AB31039" i="1"/>
  <c r="AB13734" i="1"/>
  <c r="AB10796" i="1"/>
  <c r="AB18919" i="1"/>
  <c r="AB1408" i="1"/>
  <c r="AB24231" i="1"/>
  <c r="AB35839" i="1"/>
  <c r="AB35503" i="1"/>
  <c r="AB11844" i="1"/>
  <c r="AB18492" i="1"/>
  <c r="AB6801" i="1"/>
  <c r="AB24606" i="1"/>
  <c r="AB33257" i="1"/>
  <c r="AB10970" i="1"/>
  <c r="AB6758" i="1"/>
  <c r="AB9904" i="1"/>
  <c r="AB497" i="1"/>
  <c r="AB21470" i="1"/>
  <c r="AB1760" i="1"/>
  <c r="AB17534" i="1"/>
  <c r="AB6931" i="1"/>
  <c r="AB6255" i="1"/>
  <c r="AB21431" i="1"/>
  <c r="AB30651" i="1"/>
  <c r="AB8838" i="1"/>
  <c r="AB6178" i="1"/>
  <c r="AB12459" i="1"/>
  <c r="AB17346" i="1"/>
  <c r="AB18555" i="1"/>
  <c r="AB27673" i="1"/>
  <c r="AB5878" i="1"/>
  <c r="AB28201" i="1"/>
  <c r="AB17518" i="1"/>
  <c r="AB15467" i="1"/>
  <c r="AB8674" i="1"/>
  <c r="AB36350" i="1"/>
  <c r="AB13460" i="1"/>
  <c r="AB20660" i="1"/>
  <c r="AB28192" i="1"/>
  <c r="AB20535" i="1"/>
  <c r="AB1913" i="1"/>
  <c r="AB11305" i="1"/>
  <c r="AB11411" i="1"/>
  <c r="AB26117" i="1"/>
  <c r="AB30867" i="1"/>
  <c r="AB30177" i="1"/>
  <c r="AB4429" i="1"/>
  <c r="AB8106" i="1"/>
  <c r="AB18445" i="1"/>
  <c r="AB38463" i="1"/>
  <c r="AB17933" i="1"/>
  <c r="AB25832" i="1"/>
  <c r="AB25767" i="1"/>
  <c r="AB5882" i="1"/>
  <c r="AB39744" i="1"/>
  <c r="AB26624" i="1"/>
  <c r="AB6057" i="1"/>
  <c r="AB15341" i="1"/>
  <c r="AB38951" i="1"/>
  <c r="AB15481" i="1"/>
  <c r="AB28294" i="1"/>
  <c r="AB9294" i="1"/>
  <c r="AB20275" i="1"/>
  <c r="AB21214" i="1"/>
  <c r="AB24165" i="1"/>
  <c r="AB33320" i="1"/>
  <c r="AB27204" i="1"/>
  <c r="AB3005" i="1"/>
  <c r="AB7775" i="1"/>
  <c r="AB1377" i="1"/>
  <c r="AB1239" i="1"/>
  <c r="AB1226" i="1"/>
  <c r="AB4631" i="1"/>
  <c r="AB37815" i="1"/>
  <c r="AB6568" i="1"/>
  <c r="AB9369" i="1"/>
  <c r="AB2378" i="1"/>
  <c r="AB1091" i="1"/>
  <c r="AB2301" i="1"/>
  <c r="AB12479" i="1"/>
  <c r="AB3940" i="1"/>
  <c r="AB17317" i="1"/>
  <c r="AB6610" i="1"/>
  <c r="AB12539" i="1"/>
  <c r="AB9357" i="1"/>
  <c r="AB30807" i="1"/>
  <c r="AB9596" i="1"/>
  <c r="AB9055" i="1"/>
  <c r="AB10994" i="1"/>
  <c r="AB19331" i="1"/>
  <c r="AB19921" i="1"/>
  <c r="AB7592" i="1"/>
  <c r="AB19329" i="1"/>
  <c r="AB20392" i="1"/>
  <c r="AB3232" i="1"/>
  <c r="AB15576" i="1"/>
  <c r="AB4255" i="1"/>
  <c r="AB1577" i="1"/>
  <c r="AB13763" i="1"/>
  <c r="AB25247" i="1"/>
  <c r="AB25055" i="1"/>
  <c r="AB2072" i="1"/>
  <c r="AB5946" i="1"/>
  <c r="AB34690" i="1"/>
  <c r="AB12810" i="1"/>
  <c r="AB33295" i="1"/>
  <c r="AB25330" i="1"/>
  <c r="AB13713" i="1"/>
  <c r="AB6017" i="1"/>
  <c r="AB23695" i="1"/>
  <c r="AB9574" i="1"/>
  <c r="AB19282" i="1"/>
  <c r="AB9929" i="1"/>
  <c r="AB1895" i="1"/>
  <c r="AB15090" i="1"/>
  <c r="AB27387" i="1"/>
  <c r="AB20980" i="1"/>
  <c r="AB31574" i="1"/>
  <c r="AB35054" i="1"/>
  <c r="AB12407" i="1"/>
  <c r="AB15542" i="1"/>
  <c r="AB21249" i="1"/>
  <c r="AB25350" i="1"/>
  <c r="AB17609" i="1"/>
  <c r="AB31377" i="1"/>
  <c r="AB10275" i="1"/>
  <c r="AB11165" i="1"/>
  <c r="AB6239" i="1"/>
  <c r="AB10852" i="1"/>
  <c r="AB7022" i="1"/>
  <c r="AB10874" i="1"/>
  <c r="AB5312" i="1"/>
  <c r="AB5550" i="1"/>
  <c r="AB28763" i="1"/>
  <c r="AB33595" i="1"/>
  <c r="AB31264" i="1"/>
  <c r="AB33736" i="1"/>
  <c r="AB7973" i="1"/>
  <c r="AB20570" i="1"/>
  <c r="AB11287" i="1"/>
  <c r="AB10971" i="1"/>
  <c r="AB11361" i="1"/>
  <c r="AB28405" i="1"/>
  <c r="AB22005" i="1"/>
  <c r="AB24242" i="1"/>
  <c r="AB32476" i="1"/>
  <c r="AB22283" i="1"/>
  <c r="AB21406" i="1"/>
  <c r="AB22022" i="1"/>
  <c r="AB36977" i="1"/>
  <c r="AB18690" i="1"/>
  <c r="AB20208" i="1"/>
  <c r="AB28583" i="1"/>
  <c r="AB17856" i="1"/>
  <c r="AB35830" i="1"/>
  <c r="AB24271" i="1"/>
  <c r="AB23084" i="1"/>
  <c r="AB25652" i="1"/>
  <c r="AB15638" i="1"/>
  <c r="AB7220" i="1"/>
  <c r="AB38116" i="1"/>
  <c r="AB11602" i="1"/>
  <c r="AB12966" i="1"/>
  <c r="AB29397" i="1"/>
  <c r="AB23446" i="1"/>
  <c r="AB26418" i="1"/>
  <c r="AB35952" i="1"/>
  <c r="AB8762" i="1"/>
  <c r="AB16152" i="1"/>
  <c r="AB14458" i="1"/>
  <c r="AB3388" i="1"/>
  <c r="AB3906" i="1"/>
  <c r="AB3859" i="1"/>
  <c r="AB24155" i="1"/>
  <c r="AB8848" i="1"/>
  <c r="AB17124" i="1"/>
  <c r="AB28101" i="1"/>
  <c r="AB9266" i="1"/>
  <c r="AB3237" i="1"/>
  <c r="AB5494" i="1"/>
  <c r="AB9672" i="1"/>
  <c r="AB3162" i="1"/>
  <c r="AB7598" i="1"/>
  <c r="AB13785" i="1"/>
  <c r="AB1942" i="1"/>
  <c r="AB11421" i="1"/>
  <c r="AB5361" i="1"/>
  <c r="AB25575" i="1"/>
  <c r="AB6692" i="1"/>
  <c r="AB22355" i="1"/>
  <c r="AB5495" i="1"/>
  <c r="AB25895" i="1"/>
  <c r="AB7828" i="1"/>
  <c r="AB21116" i="1"/>
  <c r="AB20455" i="1"/>
  <c r="AB24011" i="1"/>
  <c r="AB16225" i="1"/>
  <c r="AB5106" i="1"/>
  <c r="AB25241" i="1"/>
  <c r="AB22980" i="1"/>
  <c r="AB9675" i="1"/>
  <c r="AB20788" i="1"/>
  <c r="AB13731" i="1"/>
  <c r="AB35731" i="1"/>
  <c r="AB35332" i="1"/>
  <c r="AB26101" i="1"/>
  <c r="AB15363" i="1"/>
  <c r="AB130" i="1"/>
  <c r="AB25926" i="1"/>
  <c r="AB10697" i="1"/>
  <c r="AB36364" i="1"/>
  <c r="AB8718" i="1"/>
  <c r="AB27300" i="1"/>
  <c r="AB26777" i="1"/>
  <c r="AB15963" i="1"/>
  <c r="AB19421" i="1"/>
  <c r="AB12042" i="1"/>
  <c r="AB8109" i="1"/>
  <c r="AB15115" i="1"/>
  <c r="AB16809" i="1"/>
  <c r="AB35465" i="1"/>
  <c r="AB30220" i="1"/>
  <c r="AB33348" i="1"/>
  <c r="AB23086" i="1"/>
  <c r="AB16016" i="1"/>
  <c r="AB18812" i="1"/>
  <c r="AB35161" i="1"/>
  <c r="AB27332" i="1"/>
  <c r="AB8413" i="1"/>
  <c r="AB36993" i="1"/>
  <c r="AB15864" i="1"/>
  <c r="AB38110" i="1"/>
  <c r="AB29538" i="1"/>
  <c r="AB8119" i="1"/>
  <c r="AB29704" i="1"/>
  <c r="AB28677" i="1"/>
  <c r="AB14222" i="1"/>
  <c r="AB39710" i="1"/>
  <c r="AB1833" i="1"/>
  <c r="AB2470" i="1"/>
  <c r="AB8677" i="1"/>
  <c r="AB288" i="1"/>
  <c r="AB3314" i="1"/>
  <c r="AB104" i="1"/>
  <c r="AB1800" i="1"/>
  <c r="AB2209" i="1"/>
  <c r="AB13635" i="1"/>
  <c r="AB4498" i="1"/>
  <c r="AB14316" i="1"/>
  <c r="AB11547" i="1"/>
  <c r="AB10054" i="1"/>
  <c r="AB5885" i="1"/>
  <c r="AB8245" i="1"/>
  <c r="AB22683" i="1"/>
  <c r="AB3661" i="1"/>
  <c r="AB27511" i="1"/>
  <c r="AB13643" i="1"/>
  <c r="AB14680" i="1"/>
  <c r="AB9489" i="1"/>
  <c r="AB7667" i="1"/>
  <c r="AB11426" i="1"/>
  <c r="AB3625" i="1"/>
  <c r="AB4341" i="1"/>
  <c r="AB4362" i="1"/>
  <c r="AB6180" i="1"/>
  <c r="AB27407" i="1"/>
  <c r="AB8962" i="1"/>
  <c r="AB5299" i="1"/>
  <c r="AB5742" i="1"/>
  <c r="AB22656" i="1"/>
  <c r="AB10197" i="1"/>
  <c r="AB14549" i="1"/>
  <c r="AB17344" i="1"/>
  <c r="AB19432" i="1"/>
  <c r="AB3842" i="1"/>
  <c r="AB22682" i="1"/>
  <c r="AB35210" i="1"/>
  <c r="AB38065" i="1"/>
  <c r="AB14885" i="1"/>
  <c r="AB6535" i="1"/>
  <c r="AB11269" i="1"/>
  <c r="AB8886" i="1"/>
  <c r="AB7593" i="1"/>
  <c r="AB11946" i="1"/>
  <c r="AB13849" i="1"/>
  <c r="AB21240" i="1"/>
  <c r="AB17738" i="1"/>
  <c r="AB13113" i="1"/>
  <c r="AB23748" i="1"/>
  <c r="AB9664" i="1"/>
  <c r="AB26164" i="1"/>
  <c r="AB4560" i="1"/>
  <c r="AB22857" i="1"/>
  <c r="AB35478" i="1"/>
  <c r="AB9514" i="1"/>
  <c r="AB22680" i="1"/>
  <c r="AB9790" i="1"/>
  <c r="AB6883" i="1"/>
  <c r="AB5137" i="1"/>
  <c r="AB9535" i="1"/>
  <c r="AB13769" i="1"/>
  <c r="AB3899" i="1"/>
  <c r="AB11454" i="1"/>
  <c r="AB13521" i="1"/>
  <c r="AB2524" i="1"/>
  <c r="AB21485" i="1"/>
  <c r="AB25264" i="1"/>
  <c r="AB17662" i="1"/>
  <c r="AB13433" i="1"/>
  <c r="AB25606" i="1"/>
  <c r="AB23798" i="1"/>
  <c r="AB2436" i="1"/>
  <c r="AB26116" i="1"/>
  <c r="AB12568" i="1"/>
  <c r="AB29568" i="1"/>
  <c r="AB13352" i="1"/>
  <c r="AB34522" i="1"/>
  <c r="AB36191" i="1"/>
  <c r="AB3572" i="1"/>
  <c r="AB8370" i="1"/>
  <c r="AB24517" i="1"/>
  <c r="AB35826" i="1"/>
  <c r="AB21969" i="1"/>
  <c r="AB32924" i="1"/>
  <c r="AB25995" i="1"/>
  <c r="AB22045" i="1"/>
  <c r="AB21486" i="1"/>
  <c r="AB39552" i="1"/>
  <c r="AB10589" i="1"/>
  <c r="AB25044" i="1"/>
  <c r="AB14910" i="1"/>
  <c r="AB30411" i="1"/>
  <c r="AB11206" i="1"/>
  <c r="AB36088" i="1"/>
  <c r="AB31504" i="1"/>
  <c r="AB5556" i="1"/>
  <c r="AB1296" i="1"/>
  <c r="AB22312" i="1"/>
  <c r="AB35043" i="1"/>
  <c r="AB10672" i="1"/>
  <c r="AB28534" i="1"/>
  <c r="AB19076" i="1"/>
  <c r="AB5985" i="1"/>
  <c r="AB8945" i="1"/>
  <c r="AB12347" i="1"/>
  <c r="AB20209" i="1"/>
  <c r="AB9460" i="1"/>
  <c r="AB5910" i="1"/>
  <c r="AB7069" i="1"/>
  <c r="AB6339" i="1"/>
  <c r="AB18764" i="1"/>
  <c r="AB2194" i="1"/>
  <c r="AB11410" i="1"/>
  <c r="AB7539" i="1"/>
  <c r="AB2696" i="1"/>
  <c r="AB26797" i="1"/>
  <c r="AB4521" i="1"/>
  <c r="AB33709" i="1"/>
  <c r="AB9470" i="1"/>
  <c r="AB19048" i="1"/>
  <c r="AB32102" i="1"/>
  <c r="AB10309" i="1"/>
  <c r="AB12644" i="1"/>
  <c r="AB25151" i="1"/>
  <c r="AB26603" i="1"/>
  <c r="AB7486" i="1"/>
  <c r="AB7969" i="1"/>
  <c r="AB13653" i="1"/>
  <c r="AB4816" i="1"/>
  <c r="AB16051" i="1"/>
  <c r="AB34250" i="1"/>
  <c r="AB18677" i="1"/>
  <c r="AB8437" i="1"/>
  <c r="AB9393" i="1"/>
  <c r="AB26207" i="1"/>
  <c r="AB17224" i="1"/>
  <c r="AB14890" i="1"/>
  <c r="AB13375" i="1"/>
  <c r="AB23993" i="1"/>
  <c r="AB16956" i="1"/>
  <c r="AB3502" i="1"/>
  <c r="AB10193" i="1"/>
  <c r="AB30611" i="1"/>
  <c r="AB33796" i="1"/>
  <c r="AB20155" i="1"/>
  <c r="AB31548" i="1"/>
  <c r="AB31789" i="1"/>
  <c r="AB16113" i="1"/>
  <c r="AB13309" i="1"/>
  <c r="AB38016" i="1"/>
  <c r="AB38503" i="1"/>
  <c r="AB18763" i="1"/>
  <c r="AB39807" i="1"/>
  <c r="AB20338" i="1"/>
  <c r="AB30427" i="1"/>
  <c r="AB27374" i="1"/>
  <c r="AB13920" i="1"/>
  <c r="AB8551" i="1"/>
  <c r="AB16386" i="1"/>
  <c r="AB35748" i="1"/>
  <c r="AB38727" i="1"/>
  <c r="AB22284" i="1"/>
  <c r="AB10463" i="1"/>
  <c r="AB33222" i="1"/>
  <c r="AB36739" i="1"/>
  <c r="AB18018" i="1"/>
  <c r="AB18893" i="1"/>
  <c r="AB14898" i="1"/>
  <c r="AB4102" i="1"/>
  <c r="AB1630" i="1"/>
  <c r="AB14507" i="1"/>
  <c r="AB3242" i="1"/>
  <c r="AB8160" i="1"/>
  <c r="AB7797" i="1"/>
  <c r="AB27047" i="1"/>
  <c r="AB5251" i="1"/>
  <c r="AB15924" i="1"/>
  <c r="AB5724" i="1"/>
  <c r="AB9097" i="1"/>
  <c r="AB684" i="1"/>
  <c r="AB19876" i="1"/>
  <c r="AB2476" i="1"/>
  <c r="AB16241" i="1"/>
  <c r="AB30007" i="1"/>
  <c r="AB12011" i="1"/>
  <c r="AB10643" i="1"/>
  <c r="AB16504" i="1"/>
  <c r="AB21124" i="1"/>
  <c r="AB2046" i="1"/>
  <c r="AB8524" i="1"/>
  <c r="AB4043" i="1"/>
  <c r="AB10136" i="1"/>
  <c r="AB5391" i="1"/>
  <c r="AB8344" i="1"/>
  <c r="AB22265" i="1"/>
  <c r="AB5913" i="1"/>
  <c r="AB17121" i="1"/>
  <c r="AB3323" i="1"/>
  <c r="AB11058" i="1"/>
  <c r="AB18851" i="1"/>
  <c r="AB10507" i="1"/>
  <c r="AB8459" i="1"/>
  <c r="AB5091" i="1"/>
  <c r="AB18900" i="1"/>
  <c r="AB21460" i="1"/>
  <c r="AB14270" i="1"/>
  <c r="AB34914" i="1"/>
  <c r="AB34724" i="1"/>
  <c r="AB5875" i="1"/>
  <c r="AB13204" i="1"/>
  <c r="AB10239" i="1"/>
  <c r="AB14185" i="1"/>
  <c r="AB19064" i="1"/>
  <c r="AB13477" i="1"/>
  <c r="AB7894" i="1"/>
  <c r="AB14125" i="1"/>
  <c r="AB10756" i="1"/>
  <c r="AB6405" i="1"/>
  <c r="AB38899" i="1"/>
  <c r="AB21166" i="1"/>
  <c r="AB16730" i="1"/>
  <c r="AB11223" i="1"/>
  <c r="AB17832" i="1"/>
  <c r="AB27092" i="1"/>
  <c r="AB8322" i="1"/>
  <c r="AB19070" i="1"/>
  <c r="AB32822" i="1"/>
  <c r="AB19971" i="1"/>
  <c r="AB5085" i="1"/>
  <c r="AB9344" i="1"/>
  <c r="AB9510" i="1"/>
  <c r="AB20722" i="1"/>
  <c r="AB16082" i="1"/>
  <c r="AB31931" i="1"/>
  <c r="AB12173" i="1"/>
  <c r="AB22393" i="1"/>
  <c r="AB20904" i="1"/>
  <c r="AB20557" i="1"/>
  <c r="AB9296" i="1"/>
  <c r="AB27212" i="1"/>
  <c r="AB28159" i="1"/>
  <c r="AB13573" i="1"/>
  <c r="AB39017" i="1"/>
  <c r="AB31874" i="1"/>
  <c r="AB22322" i="1"/>
  <c r="AB33214" i="1"/>
  <c r="AB15517" i="1"/>
  <c r="AB35708" i="1"/>
  <c r="AB18259" i="1"/>
  <c r="AB14013" i="1"/>
  <c r="AB24781" i="1"/>
  <c r="AB33474" i="1"/>
  <c r="AB23573" i="1"/>
  <c r="AB30869" i="1"/>
  <c r="AB12475" i="1"/>
  <c r="AB27456" i="1"/>
  <c r="AB14332" i="1"/>
  <c r="AB6973" i="1"/>
  <c r="AB17596" i="1"/>
  <c r="AB7854" i="1"/>
  <c r="AB27578" i="1"/>
  <c r="AB8776" i="1"/>
  <c r="AB16612" i="1"/>
  <c r="AB27691" i="1"/>
  <c r="AB21558" i="1"/>
  <c r="AB31268" i="1"/>
  <c r="AB22402" i="1"/>
  <c r="AB23979" i="1"/>
  <c r="AB23195" i="1"/>
  <c r="AB24162" i="1"/>
  <c r="AB22097" i="1"/>
  <c r="AB2108" i="1"/>
  <c r="AB3352" i="1"/>
  <c r="AB7787" i="1"/>
  <c r="AB10533" i="1"/>
  <c r="AB7569" i="1"/>
  <c r="AB24411" i="1"/>
  <c r="AB33839" i="1"/>
  <c r="AB7672" i="1"/>
  <c r="AB14411" i="1"/>
  <c r="AB5483" i="1"/>
  <c r="AB29651" i="1"/>
  <c r="AB13474" i="1"/>
  <c r="AB21641" i="1"/>
  <c r="AB3045" i="1"/>
  <c r="AB18535" i="1"/>
  <c r="AB18556" i="1"/>
  <c r="AB21443" i="1"/>
  <c r="AB15601" i="1"/>
  <c r="AB10057" i="1"/>
  <c r="AB34691" i="1"/>
  <c r="AB2286" i="1"/>
  <c r="AB20212" i="1"/>
  <c r="AB6243" i="1"/>
  <c r="AB22464" i="1"/>
  <c r="AB25447" i="1"/>
  <c r="AB8562" i="1"/>
  <c r="AB6707" i="1"/>
  <c r="AB16300" i="1"/>
  <c r="AB25563" i="1"/>
  <c r="AB9880" i="1"/>
  <c r="AB13954" i="1"/>
  <c r="AB9050" i="1"/>
  <c r="AB17305" i="1"/>
  <c r="AB8982" i="1"/>
  <c r="AB4763" i="1"/>
  <c r="AB1965" i="1"/>
  <c r="AB23680" i="1"/>
  <c r="AB9990" i="1"/>
  <c r="AB18388" i="1"/>
  <c r="AB4644" i="1"/>
  <c r="AB4435" i="1"/>
  <c r="AB10674" i="1"/>
  <c r="AB8031" i="1"/>
  <c r="AB16594" i="1"/>
  <c r="AB8854" i="1"/>
  <c r="AB26441" i="1"/>
  <c r="AB4339" i="1"/>
  <c r="AB116" i="1"/>
  <c r="AB8457" i="1"/>
  <c r="AB9803" i="1"/>
  <c r="AB8251" i="1"/>
  <c r="AB22359" i="1"/>
  <c r="AB17793" i="1"/>
  <c r="AB17113" i="1"/>
  <c r="AB25337" i="1"/>
  <c r="AB23884" i="1"/>
  <c r="AB26421" i="1"/>
  <c r="AB28540" i="1"/>
  <c r="AB5289" i="1"/>
  <c r="AB6859" i="1"/>
  <c r="AB3601" i="1"/>
  <c r="AB14650" i="1"/>
  <c r="AB17046" i="1"/>
  <c r="AB10271" i="1"/>
  <c r="AB3817" i="1"/>
  <c r="AB4882" i="1"/>
  <c r="AB14035" i="1"/>
  <c r="AB10134" i="1"/>
  <c r="AB4676" i="1"/>
  <c r="AB17716" i="1"/>
  <c r="AB8719" i="1"/>
  <c r="AB23131" i="1"/>
  <c r="AB6975" i="1"/>
  <c r="AB24892" i="1"/>
  <c r="AB6188" i="1"/>
  <c r="AB23899" i="1"/>
  <c r="AB36951" i="1"/>
  <c r="AB24649" i="1"/>
  <c r="AB31777" i="1"/>
  <c r="AB3907" i="1"/>
  <c r="AB37303" i="1"/>
  <c r="AB17744" i="1"/>
  <c r="AB23450" i="1"/>
  <c r="AB19130" i="1"/>
  <c r="AB14113" i="1"/>
  <c r="AB3743" i="1"/>
  <c r="AB6857" i="1"/>
  <c r="AB26657" i="1"/>
  <c r="AB34207" i="1"/>
  <c r="AB20285" i="1"/>
  <c r="AB15266" i="1"/>
  <c r="AB17878" i="1"/>
  <c r="AB22202" i="1"/>
  <c r="AB38103" i="1"/>
  <c r="AB13054" i="1"/>
  <c r="AB20858" i="1"/>
  <c r="AB23703" i="1"/>
  <c r="AB8250" i="1"/>
  <c r="AB15622" i="1"/>
  <c r="AB32427" i="1"/>
  <c r="AB11989" i="1"/>
  <c r="AB10628" i="1"/>
  <c r="AB16259" i="1"/>
  <c r="AB9888" i="1"/>
  <c r="AB1179" i="1"/>
  <c r="AB33015" i="1"/>
  <c r="AB34416" i="1"/>
  <c r="AB2070" i="1"/>
  <c r="AB8814" i="1"/>
  <c r="AB321" i="1"/>
  <c r="AB17433" i="1"/>
  <c r="AB30599" i="1"/>
  <c r="AB11230" i="1"/>
  <c r="AB38023" i="1"/>
  <c r="AB22194" i="1"/>
  <c r="AB9119" i="1"/>
  <c r="AB13378" i="1"/>
  <c r="AB3239" i="1"/>
  <c r="AB17420" i="1"/>
  <c r="AB18620" i="1"/>
  <c r="AB9997" i="1"/>
  <c r="AB24755" i="1"/>
  <c r="AB12575" i="1"/>
  <c r="AB11283" i="1"/>
  <c r="AB14384" i="1"/>
  <c r="AB39987" i="1"/>
  <c r="AB37576" i="1"/>
  <c r="AB21762" i="1"/>
  <c r="AB10809" i="1"/>
  <c r="AB16848" i="1"/>
  <c r="AB25913" i="1"/>
  <c r="AB26914" i="1"/>
  <c r="AB16960" i="1"/>
  <c r="AB19994" i="1"/>
  <c r="AB15666" i="1"/>
  <c r="AB18710" i="1"/>
  <c r="AB4555" i="1"/>
  <c r="AB25986" i="1"/>
  <c r="AB25711" i="1"/>
  <c r="AB31224" i="1"/>
  <c r="AB14729" i="1"/>
  <c r="AB28558" i="1"/>
  <c r="AB10335" i="1"/>
  <c r="AB2848" i="1"/>
  <c r="AB26903" i="1"/>
  <c r="AB17634" i="1"/>
  <c r="AB11147" i="1"/>
  <c r="AB8480" i="1"/>
  <c r="AB7240" i="1"/>
  <c r="AB40183" i="1"/>
  <c r="AB357" i="1"/>
  <c r="AB13700" i="1"/>
  <c r="AB18604" i="1"/>
  <c r="AB26612" i="1"/>
  <c r="AB5128" i="1"/>
  <c r="AB18370" i="1"/>
  <c r="AB4789" i="1"/>
  <c r="AB3118" i="1"/>
  <c r="AB18187" i="1"/>
  <c r="AB34372" i="1"/>
  <c r="AB10447" i="1"/>
  <c r="AB25737" i="1"/>
  <c r="AB13256" i="1"/>
  <c r="AB23681" i="1"/>
  <c r="AB7544" i="1"/>
  <c r="AB12224" i="1"/>
  <c r="AB23546" i="1"/>
  <c r="AB13699" i="1"/>
  <c r="AB12530" i="1"/>
  <c r="AB28319" i="1"/>
  <c r="AB35625" i="1"/>
  <c r="AB23826" i="1"/>
  <c r="AB35574" i="1"/>
  <c r="AB38002" i="1"/>
  <c r="AB3897" i="1"/>
  <c r="AB2565" i="1"/>
  <c r="AB8163" i="1"/>
  <c r="AB36454" i="1"/>
  <c r="AB22002" i="1"/>
  <c r="AB26141" i="1"/>
  <c r="AB38829" i="1"/>
  <c r="AB37229" i="1"/>
  <c r="AB17632" i="1"/>
  <c r="AB26131" i="1"/>
  <c r="AB36846" i="1"/>
  <c r="AB21871" i="1"/>
  <c r="AB6878" i="1"/>
  <c r="AB4394" i="1"/>
  <c r="AB34623" i="1"/>
  <c r="AB19002" i="1"/>
  <c r="AB8933" i="1"/>
  <c r="AB36451" i="1"/>
  <c r="AB4687" i="1"/>
  <c r="AB20827" i="1"/>
  <c r="AB26331" i="1"/>
  <c r="AB27278" i="1"/>
  <c r="AB13351" i="1"/>
  <c r="AB9960" i="1"/>
  <c r="AB31181" i="1"/>
  <c r="AB15075" i="1"/>
  <c r="AB23096" i="1"/>
  <c r="AB7856" i="1"/>
  <c r="AB34277" i="1"/>
  <c r="AB31461" i="1"/>
  <c r="AB24074" i="1"/>
  <c r="AB27846" i="1"/>
  <c r="AB26697" i="1"/>
  <c r="AB4478" i="1"/>
  <c r="AB16506" i="1"/>
  <c r="AB19264" i="1"/>
  <c r="AB19862" i="1"/>
  <c r="AB38873" i="1"/>
  <c r="AB19081" i="1"/>
  <c r="AB33657" i="1"/>
  <c r="AB26251" i="1"/>
  <c r="AB31573" i="1"/>
  <c r="AB13853" i="1"/>
  <c r="AB37254" i="1"/>
  <c r="AB6109" i="1"/>
  <c r="AB23839" i="1"/>
  <c r="AB9621" i="1"/>
  <c r="AB38267" i="1"/>
  <c r="AB38276" i="1"/>
  <c r="AB20719" i="1"/>
  <c r="AB34303" i="1"/>
  <c r="AB32431" i="1"/>
  <c r="AB31852" i="1"/>
  <c r="AB21544" i="1"/>
  <c r="AB15410" i="1"/>
  <c r="AB19525" i="1"/>
  <c r="AB38475" i="1"/>
  <c r="AB34267" i="1"/>
  <c r="AB20842" i="1"/>
  <c r="AB19506" i="1"/>
  <c r="AB5054" i="1"/>
  <c r="AB26960" i="1"/>
  <c r="AB24870" i="1"/>
  <c r="AB29932" i="1"/>
  <c r="AB35896" i="1"/>
  <c r="AB146" i="1"/>
  <c r="AB348" i="1"/>
  <c r="AB8673" i="1"/>
  <c r="AB19843" i="1"/>
  <c r="AB1795" i="1"/>
  <c r="AB5113" i="1"/>
  <c r="AB7792" i="1"/>
  <c r="AB6141" i="1"/>
  <c r="AB6930" i="1"/>
  <c r="AB218" i="1"/>
  <c r="AB6032" i="1"/>
  <c r="AB19185" i="1"/>
  <c r="AB12311" i="1"/>
  <c r="AB839" i="1"/>
  <c r="AB9943" i="1"/>
  <c r="AB25415" i="1"/>
  <c r="AB3649" i="1"/>
  <c r="AB13724" i="1"/>
  <c r="AB1869" i="1"/>
  <c r="AB8659" i="1"/>
  <c r="AB2820" i="1"/>
  <c r="AB10955" i="1"/>
  <c r="AB5342" i="1"/>
  <c r="AB12888" i="1"/>
  <c r="AB7102" i="1"/>
  <c r="AB12376" i="1"/>
  <c r="AB896" i="1"/>
  <c r="AB14326" i="1"/>
  <c r="AB25340" i="1"/>
  <c r="AB13796" i="1"/>
  <c r="AB4197" i="1"/>
  <c r="AB8058" i="1"/>
  <c r="AB6407" i="1"/>
  <c r="AB14652" i="1"/>
  <c r="AB10727" i="1"/>
  <c r="AB14059" i="1"/>
  <c r="AB25993" i="1"/>
  <c r="AB34071" i="1"/>
  <c r="AB29157" i="1"/>
  <c r="AB24944" i="1"/>
  <c r="AB13186" i="1"/>
  <c r="AB4633" i="1"/>
  <c r="AB4704" i="1"/>
  <c r="AB3887" i="1"/>
  <c r="AB27634" i="1"/>
  <c r="AB23479" i="1"/>
  <c r="AB13479" i="1"/>
  <c r="AB21074" i="1"/>
  <c r="AB18330" i="1"/>
  <c r="AB22665" i="1"/>
  <c r="AB29671" i="1"/>
  <c r="AB9666" i="1"/>
  <c r="AB34519" i="1"/>
  <c r="AB31714" i="1"/>
  <c r="AB4379" i="1"/>
  <c r="AB37494" i="1"/>
  <c r="AB36461" i="1"/>
  <c r="AB9243" i="1"/>
  <c r="AB12692" i="1"/>
  <c r="AB14226" i="1"/>
  <c r="AB1042" i="1"/>
  <c r="AB1097" i="1"/>
  <c r="AB14963" i="1"/>
  <c r="AB14579" i="1"/>
  <c r="AB13059" i="1"/>
  <c r="AB10521" i="1"/>
  <c r="AB36246" i="1"/>
  <c r="AB21749" i="1"/>
  <c r="AB17352" i="1"/>
  <c r="AB30764" i="1"/>
  <c r="AB14301" i="1"/>
  <c r="AB22545" i="1"/>
  <c r="AB33920" i="1"/>
  <c r="AB18357" i="1"/>
  <c r="AB34407" i="1"/>
  <c r="AB31287" i="1"/>
  <c r="AB13120" i="1"/>
  <c r="AB5569" i="1"/>
  <c r="AB32723" i="1"/>
  <c r="AB35946" i="1"/>
  <c r="AB18145" i="1"/>
  <c r="AB5931" i="1"/>
  <c r="AB28320" i="1"/>
  <c r="AB34027" i="1"/>
  <c r="AB35028" i="1"/>
  <c r="AB30653" i="1"/>
  <c r="AB27183" i="1"/>
  <c r="AB31837" i="1"/>
  <c r="AB12663" i="1"/>
  <c r="AB23764" i="1"/>
  <c r="AB16649" i="1"/>
  <c r="AB39664" i="1"/>
  <c r="AB27106" i="1"/>
  <c r="AB37741" i="1"/>
  <c r="AB34631" i="1"/>
  <c r="AB15742" i="1"/>
  <c r="AB5717" i="1"/>
  <c r="AB32042" i="1"/>
  <c r="AB3147" i="1"/>
  <c r="AB12084" i="1"/>
  <c r="AB33668" i="1"/>
  <c r="AB37466" i="1"/>
  <c r="AB26440" i="1"/>
  <c r="AB1793" i="1"/>
  <c r="AB1495" i="1"/>
  <c r="AB9176" i="1"/>
  <c r="AB14261" i="1"/>
  <c r="AB7248" i="1"/>
  <c r="AB8751" i="1"/>
  <c r="AB6242" i="1"/>
  <c r="AB15314" i="1"/>
  <c r="AB20268" i="1"/>
  <c r="AB2851" i="1"/>
  <c r="AB25435" i="1"/>
  <c r="AB7812" i="1"/>
  <c r="AB3660" i="1"/>
  <c r="AB17944" i="1"/>
  <c r="AB22648" i="1"/>
  <c r="AB5799" i="1"/>
  <c r="AB31927" i="1"/>
  <c r="AB11403" i="1"/>
  <c r="AB14604" i="1"/>
  <c r="AB25140" i="1"/>
  <c r="AB4006" i="1"/>
  <c r="AB22732" i="1"/>
  <c r="AB1186" i="1"/>
  <c r="AB8252" i="1"/>
  <c r="AB30940" i="1"/>
  <c r="AB10158" i="1"/>
  <c r="AB5827" i="1"/>
  <c r="AB37091" i="1"/>
  <c r="AB13862" i="1"/>
  <c r="AB26067" i="1"/>
  <c r="AB23002" i="1"/>
  <c r="AB22768" i="1"/>
  <c r="AB12801" i="1"/>
  <c r="AB25587" i="1"/>
  <c r="AB31357" i="1"/>
  <c r="AB10911" i="1"/>
  <c r="AB11074" i="1"/>
  <c r="AB22298" i="1"/>
  <c r="AB13823" i="1"/>
  <c r="AB11612" i="1"/>
  <c r="AB24038" i="1"/>
  <c r="AB2422" i="1"/>
  <c r="AB23135" i="1"/>
  <c r="AB29807" i="1"/>
  <c r="AB16165" i="1"/>
  <c r="AB29833" i="1"/>
  <c r="AB37001" i="1"/>
  <c r="AB3975" i="1"/>
  <c r="AB17843" i="1"/>
  <c r="AB7526" i="1"/>
  <c r="AB7568" i="1"/>
  <c r="AB24506" i="1"/>
  <c r="AB1571" i="1"/>
  <c r="AB25079" i="1"/>
  <c r="AB18781" i="1"/>
  <c r="AB28835" i="1"/>
  <c r="AB27298" i="1"/>
  <c r="AB20724" i="1"/>
  <c r="AB33345" i="1"/>
  <c r="AB17947" i="1"/>
  <c r="AB22802" i="1"/>
  <c r="AB25406" i="1"/>
  <c r="AB34370" i="1"/>
  <c r="AB18211" i="1"/>
  <c r="AB16070" i="1"/>
  <c r="AB39506" i="1"/>
  <c r="AB14401" i="1"/>
  <c r="AB20103" i="1"/>
  <c r="AB3650" i="1"/>
  <c r="AB6656" i="1"/>
  <c r="AB14228" i="1"/>
  <c r="AB7523" i="1"/>
  <c r="AB17361" i="1"/>
  <c r="AB6275" i="1"/>
  <c r="AB12851" i="1"/>
  <c r="AB3777" i="1"/>
  <c r="AB2249" i="1"/>
  <c r="AB3702" i="1"/>
  <c r="AB20465" i="1"/>
  <c r="AB15172" i="1"/>
  <c r="AB13364" i="1"/>
  <c r="AB7316" i="1"/>
  <c r="AB12596" i="1"/>
  <c r="AB5455" i="1"/>
  <c r="AB11279" i="1"/>
  <c r="AB12498" i="1"/>
  <c r="AB6607" i="1"/>
  <c r="AB2806" i="1"/>
  <c r="AB7125" i="1"/>
  <c r="AB11863" i="1"/>
  <c r="AB10551" i="1"/>
  <c r="AB10262" i="1"/>
  <c r="AB7163" i="1"/>
  <c r="AB9259" i="1"/>
  <c r="AB11931" i="1"/>
  <c r="AB11715" i="1"/>
  <c r="AB20369" i="1"/>
  <c r="AB2393" i="1"/>
  <c r="AB10001" i="1"/>
  <c r="AB13442" i="1"/>
  <c r="AB1057" i="1"/>
  <c r="AB8145" i="1"/>
  <c r="AB17498" i="1"/>
  <c r="AB9651" i="1"/>
  <c r="AB22471" i="1"/>
  <c r="AB17477" i="1"/>
  <c r="AB18138" i="1"/>
  <c r="AB363" i="1"/>
  <c r="AB22018" i="1"/>
  <c r="AB18856" i="1"/>
  <c r="AB11832" i="1"/>
  <c r="AB9029" i="1"/>
  <c r="AB10200" i="1"/>
  <c r="AB33367" i="1"/>
  <c r="AB2798" i="1"/>
  <c r="AB7691" i="1"/>
  <c r="AB9654" i="1"/>
  <c r="AB15219" i="1"/>
  <c r="AB39536" i="1"/>
  <c r="AB12391" i="1"/>
  <c r="AB13630" i="1"/>
  <c r="AB13117" i="1"/>
  <c r="AB19297" i="1"/>
  <c r="AB22244" i="1"/>
  <c r="AB36861" i="1"/>
  <c r="AB31470" i="1"/>
  <c r="AB4595" i="1"/>
  <c r="AB8808" i="1"/>
  <c r="AB14788" i="1"/>
  <c r="AB6657" i="1"/>
  <c r="AB11069" i="1"/>
  <c r="AB25227" i="1"/>
  <c r="AB8588" i="1"/>
  <c r="AB17733" i="1"/>
  <c r="AB12056" i="1"/>
  <c r="AB29440" i="1"/>
  <c r="AB37286" i="1"/>
  <c r="AB26835" i="1"/>
  <c r="AB11359" i="1"/>
  <c r="AB14029" i="1"/>
  <c r="AB13591" i="1"/>
  <c r="AB27677" i="1"/>
  <c r="AB12094" i="1"/>
  <c r="AB26695" i="1"/>
  <c r="AB36850" i="1"/>
  <c r="AB38697" i="1"/>
  <c r="AB14738" i="1"/>
  <c r="AB7144" i="1"/>
  <c r="AB21905" i="1"/>
  <c r="AB14864" i="1"/>
  <c r="AB6959" i="1"/>
  <c r="AB29829" i="1"/>
  <c r="AB35091" i="1"/>
  <c r="AB22718" i="1"/>
  <c r="AB15000" i="1"/>
  <c r="AB3982" i="1"/>
  <c r="AB34615" i="1"/>
  <c r="AB25916" i="1"/>
  <c r="AB25820" i="1"/>
  <c r="AB34470" i="1"/>
  <c r="AB15757" i="1"/>
  <c r="AB38709" i="1"/>
  <c r="AB16695" i="1"/>
  <c r="AB34505" i="1"/>
  <c r="AB29960" i="1"/>
  <c r="AB24899" i="1"/>
  <c r="AB3685" i="1"/>
  <c r="AB20444" i="1"/>
  <c r="AB23549" i="1"/>
  <c r="AB31559" i="1"/>
  <c r="AB13020" i="1"/>
  <c r="AB2017" i="1"/>
  <c r="AB16930" i="1"/>
  <c r="AB14618" i="1"/>
  <c r="AB19652" i="1"/>
  <c r="AB22777" i="1"/>
  <c r="AB8608" i="1"/>
  <c r="AB5920" i="1"/>
  <c r="AB8011" i="1"/>
  <c r="AB2106" i="1"/>
  <c r="AB26604" i="1"/>
  <c r="AB10543" i="1"/>
  <c r="AB11446" i="1"/>
  <c r="AB11636" i="1"/>
  <c r="AB18522" i="1"/>
  <c r="AB9970" i="1"/>
  <c r="AB21816" i="1"/>
  <c r="AB7916" i="1"/>
  <c r="AB10374" i="1"/>
  <c r="AB12700" i="1"/>
  <c r="AB15514" i="1"/>
  <c r="AB4250" i="1"/>
  <c r="AB13561" i="1"/>
  <c r="AB11489" i="1"/>
  <c r="AB30648" i="1"/>
  <c r="AB11597" i="1"/>
  <c r="AB4917" i="1"/>
  <c r="AB4535" i="1"/>
  <c r="AB16282" i="1"/>
  <c r="AB3559" i="1"/>
  <c r="AB16159" i="1"/>
  <c r="AB38415" i="1"/>
  <c r="AB38392" i="1"/>
  <c r="AB29927" i="1"/>
  <c r="AB12641" i="1"/>
  <c r="AB7755" i="1"/>
  <c r="AB12571" i="1"/>
  <c r="AB11704" i="1"/>
  <c r="AB26867" i="1"/>
  <c r="AB5545" i="1"/>
  <c r="AB36536" i="1"/>
  <c r="AB10442" i="1"/>
  <c r="AB18780" i="1"/>
  <c r="AB5984" i="1"/>
  <c r="AB29179" i="1"/>
  <c r="AB6393" i="1"/>
  <c r="AB25848" i="1"/>
  <c r="AB20754" i="1"/>
  <c r="AB6050" i="1"/>
  <c r="AB24380" i="1"/>
  <c r="AB22436" i="1"/>
  <c r="AB38906" i="1"/>
  <c r="AB19528" i="1"/>
  <c r="AB15256" i="1"/>
  <c r="AB32519" i="1"/>
  <c r="AB26325" i="1"/>
  <c r="AB26874" i="1"/>
  <c r="AB31831" i="1"/>
  <c r="AB10639" i="1"/>
  <c r="AB34164" i="1"/>
  <c r="AB26299" i="1"/>
  <c r="AB31283" i="1"/>
  <c r="AB15685" i="1"/>
  <c r="AB15402" i="1"/>
  <c r="AB36624" i="1"/>
  <c r="AB31868" i="1"/>
  <c r="AB37988" i="1"/>
  <c r="AB23491" i="1"/>
  <c r="AB5297" i="1"/>
  <c r="AB10478" i="1"/>
  <c r="AB3387" i="1"/>
  <c r="AB4325" i="1"/>
  <c r="AB8042" i="1"/>
  <c r="AB1030" i="1"/>
  <c r="AB19156" i="1"/>
  <c r="AB7484" i="1"/>
  <c r="AB19459" i="1"/>
  <c r="AB21379" i="1"/>
  <c r="AB17120" i="1"/>
  <c r="AB18788" i="1"/>
  <c r="AB12900" i="1"/>
  <c r="AB277" i="1"/>
  <c r="AB11548" i="1"/>
  <c r="AB11830" i="1"/>
  <c r="AB8577" i="1"/>
  <c r="AB26571" i="1"/>
  <c r="AB25518" i="1"/>
  <c r="AB7306" i="1"/>
  <c r="AB13339" i="1"/>
  <c r="AB9236" i="1"/>
  <c r="AB3895" i="1"/>
  <c r="AB6597" i="1"/>
  <c r="AB6036" i="1"/>
  <c r="AB7840" i="1"/>
  <c r="AB3621" i="1"/>
  <c r="AB11215" i="1"/>
  <c r="AB7770" i="1"/>
  <c r="AB23439" i="1"/>
  <c r="AB4622" i="1"/>
  <c r="AB10165" i="1"/>
  <c r="AB15748" i="1"/>
  <c r="AB21548" i="1"/>
  <c r="AB17978" i="1"/>
  <c r="AB15073" i="1"/>
  <c r="AB17464" i="1"/>
  <c r="AB5022" i="1"/>
  <c r="AB31289" i="1"/>
  <c r="AB29135" i="1"/>
  <c r="AB522" i="1"/>
  <c r="AB6735" i="1"/>
  <c r="AB16356" i="1"/>
  <c r="AB4515" i="1"/>
  <c r="AB20308" i="1"/>
  <c r="AB15130" i="1"/>
  <c r="AB10707" i="1"/>
  <c r="AB20100" i="1"/>
  <c r="AB24239" i="1"/>
  <c r="AB11992" i="1"/>
  <c r="AB11274" i="1"/>
  <c r="AB11783" i="1"/>
  <c r="AB20152" i="1"/>
  <c r="AB28848" i="1"/>
  <c r="AB6353" i="1"/>
  <c r="AB34744" i="1"/>
  <c r="AB28816" i="1"/>
  <c r="AB39905" i="1"/>
  <c r="AB3797" i="1"/>
  <c r="AB5888" i="1"/>
  <c r="AB2503" i="1"/>
  <c r="AB12287" i="1"/>
  <c r="AB20836" i="1"/>
  <c r="AB20580" i="1"/>
  <c r="AB14705" i="1"/>
  <c r="AB6761" i="1"/>
  <c r="AB28943" i="1"/>
  <c r="AB22151" i="1"/>
  <c r="AB36694" i="1"/>
  <c r="AB38820" i="1"/>
  <c r="AB19428" i="1"/>
  <c r="AB27124" i="1"/>
  <c r="AB21293" i="1"/>
  <c r="AB33223" i="1"/>
  <c r="AB19928" i="1"/>
  <c r="AB19585" i="1"/>
  <c r="AB11425" i="1"/>
  <c r="AB37866" i="1"/>
  <c r="AB37761" i="1"/>
  <c r="AB36377" i="1"/>
  <c r="AB10733" i="1"/>
  <c r="AB17519" i="1"/>
  <c r="AB25604" i="1"/>
  <c r="AB27034" i="1"/>
  <c r="AB32474" i="1"/>
  <c r="AB23018" i="1"/>
  <c r="AB17400" i="1"/>
  <c r="AB22160" i="1"/>
  <c r="AB10102" i="1"/>
  <c r="AB16289" i="1"/>
  <c r="AB8981" i="1"/>
  <c r="AB23876" i="1"/>
  <c r="AB38108" i="1"/>
  <c r="AB14192" i="1"/>
  <c r="AB20376" i="1"/>
  <c r="AB24259" i="1"/>
  <c r="AB7719" i="1"/>
  <c r="AB30243" i="1"/>
  <c r="AB25393" i="1"/>
  <c r="AB6718" i="1"/>
  <c r="AB22582" i="1"/>
  <c r="AB32638" i="1"/>
  <c r="AB40079" i="1"/>
  <c r="AB7040" i="1"/>
  <c r="AB14588" i="1"/>
  <c r="AB10937" i="1"/>
  <c r="AB13638" i="1"/>
  <c r="AB14706" i="1"/>
  <c r="AB5467" i="1"/>
  <c r="AB21767" i="1"/>
  <c r="AB3582" i="1"/>
  <c r="AB3746" i="1"/>
  <c r="AB15401" i="1"/>
  <c r="AB2580" i="1"/>
  <c r="AB31605" i="1"/>
  <c r="AB27413" i="1"/>
  <c r="AB29198" i="1"/>
  <c r="AB9763" i="1"/>
  <c r="AB7640" i="1"/>
  <c r="AB24884" i="1"/>
  <c r="AB36807" i="1"/>
  <c r="AB9421" i="1"/>
  <c r="AB40344" i="1"/>
  <c r="AB7794" i="1"/>
  <c r="AB5743" i="1"/>
  <c r="AB37293" i="1"/>
  <c r="AB30823" i="1"/>
  <c r="AB989" i="1"/>
  <c r="AB13257" i="1"/>
  <c r="AB4181" i="1"/>
  <c r="AB19765" i="1"/>
  <c r="AB20484" i="1"/>
  <c r="AB6686" i="1"/>
  <c r="AB8239" i="1"/>
  <c r="AB271" i="1"/>
  <c r="AB2879" i="1"/>
  <c r="AB12460" i="1"/>
  <c r="AB20945" i="1"/>
  <c r="AB20104" i="1"/>
  <c r="AB29719" i="1"/>
  <c r="AB5060" i="1"/>
  <c r="AB24199" i="1"/>
  <c r="AB33888" i="1"/>
  <c r="AB574" i="1"/>
  <c r="AB10592" i="1"/>
  <c r="AB7810" i="1"/>
  <c r="AB8078" i="1"/>
  <c r="AB2099" i="1"/>
  <c r="AB2958" i="1"/>
  <c r="AB6905" i="1"/>
  <c r="AB19418" i="1"/>
  <c r="AB26275" i="1"/>
  <c r="AB18909" i="1"/>
  <c r="AB9891" i="1"/>
  <c r="AB14068" i="1"/>
  <c r="AB2448" i="1"/>
  <c r="AB1280" i="1"/>
  <c r="AB17321" i="1"/>
  <c r="AB32367" i="1"/>
  <c r="AB31672" i="1"/>
  <c r="AB34255" i="1"/>
  <c r="AB11213" i="1"/>
  <c r="AB38255" i="1"/>
  <c r="AB9482" i="1"/>
  <c r="AB19443" i="1"/>
  <c r="AB16549" i="1"/>
  <c r="AB18939" i="1"/>
  <c r="AB26694" i="1"/>
  <c r="AB18022" i="1"/>
  <c r="AB36657" i="1"/>
  <c r="AB25873" i="1"/>
  <c r="AB29895" i="1"/>
  <c r="AB36955" i="1"/>
  <c r="AB35879" i="1"/>
  <c r="AB30564" i="1"/>
  <c r="AB40402" i="1"/>
  <c r="AB12457" i="1"/>
  <c r="AB35084" i="1"/>
  <c r="AB1535" i="1"/>
  <c r="AB5964" i="1"/>
  <c r="AB1970" i="1"/>
  <c r="AB34242" i="1"/>
  <c r="AB13931" i="1"/>
  <c r="AB12395" i="1"/>
  <c r="AB10066" i="1"/>
  <c r="AB8798" i="1"/>
  <c r="AB14903" i="1"/>
  <c r="AB9752" i="1"/>
  <c r="AB7322" i="1"/>
  <c r="AB18616" i="1"/>
  <c r="AB19482" i="1"/>
  <c r="AB27208" i="1"/>
  <c r="AB17953" i="1"/>
  <c r="AB16680" i="1"/>
  <c r="AB12096" i="1"/>
  <c r="AB26687" i="1"/>
  <c r="AB15627" i="1"/>
  <c r="AB1452" i="1"/>
  <c r="AB30342" i="1"/>
  <c r="AB16327" i="1"/>
  <c r="AB33422" i="1"/>
  <c r="AB23133" i="1"/>
  <c r="AB38368" i="1"/>
  <c r="AB10637" i="1"/>
  <c r="AB26951" i="1"/>
  <c r="AB8576" i="1"/>
  <c r="AB7450" i="1"/>
  <c r="AB27575" i="1"/>
  <c r="AB1269" i="1"/>
  <c r="AB25661" i="1"/>
  <c r="AB29039" i="1"/>
  <c r="AB13979" i="1"/>
  <c r="AB10178" i="1"/>
  <c r="AB32522" i="1"/>
  <c r="AB25967" i="1"/>
  <c r="AB9068" i="1"/>
  <c r="AB20924" i="1"/>
  <c r="AB4002" i="1"/>
  <c r="AB37589" i="1"/>
  <c r="AB34132" i="1"/>
  <c r="AB1005" i="1"/>
  <c r="AB2380" i="1"/>
  <c r="AB7795" i="1"/>
  <c r="AB3619" i="1"/>
  <c r="AB13221" i="1"/>
  <c r="AB14820" i="1"/>
  <c r="AB7823" i="1"/>
  <c r="AB23413" i="1"/>
  <c r="AB21553" i="1"/>
  <c r="AB31298" i="1"/>
  <c r="AB4017" i="1"/>
  <c r="AB12089" i="1"/>
  <c r="AB9697" i="1"/>
  <c r="AB17673" i="1"/>
  <c r="AB28580" i="1"/>
  <c r="AB13655" i="1"/>
  <c r="AB8468" i="1"/>
  <c r="AB23128" i="1"/>
  <c r="AB11850" i="1"/>
  <c r="AB22333" i="1"/>
  <c r="AB28076" i="1"/>
  <c r="AB38428" i="1"/>
  <c r="AB37051" i="1"/>
  <c r="AB25110" i="1"/>
  <c r="AB7517" i="1"/>
  <c r="AB21139" i="1"/>
  <c r="AB2566" i="1"/>
  <c r="AB2791" i="1"/>
  <c r="AB9562" i="1"/>
  <c r="AB5131" i="1"/>
  <c r="AB9289" i="1"/>
  <c r="AB12818" i="1"/>
  <c r="AB10462" i="1"/>
  <c r="AB23177" i="1"/>
  <c r="AB29991" i="1"/>
  <c r="AB29464" i="1"/>
  <c r="AB18951" i="1"/>
  <c r="AB17577" i="1"/>
  <c r="AB7604" i="1"/>
  <c r="AB40459" i="1"/>
  <c r="AB36962" i="1"/>
  <c r="AB7245" i="1"/>
  <c r="AB25108" i="1"/>
  <c r="AB1669" i="1"/>
  <c r="AB11431" i="1"/>
  <c r="AB9784" i="1"/>
  <c r="AB12790" i="1"/>
  <c r="AB11948" i="1"/>
  <c r="AB4272" i="1"/>
  <c r="AB1371" i="1"/>
  <c r="AB6372" i="1"/>
  <c r="AB27388" i="1"/>
  <c r="AB28313" i="1"/>
  <c r="AB12377" i="1"/>
  <c r="AB3813" i="1"/>
  <c r="AB24608" i="1"/>
  <c r="AB21882" i="1"/>
  <c r="AB9141" i="1"/>
  <c r="AB2465" i="1"/>
  <c r="AB18977" i="1"/>
  <c r="AB10469" i="1"/>
  <c r="AB15142" i="1"/>
  <c r="AB36052" i="1"/>
  <c r="AB6969" i="1"/>
  <c r="AB36448" i="1"/>
  <c r="AB28307" i="1"/>
  <c r="AB30679" i="1"/>
  <c r="AB17689" i="1"/>
  <c r="AB22451" i="1"/>
  <c r="AB3759" i="1"/>
  <c r="AB9557" i="1"/>
  <c r="AB26449" i="1"/>
  <c r="AB28078" i="1"/>
  <c r="AB19437" i="1"/>
  <c r="AB17557" i="1"/>
  <c r="AB11326" i="1"/>
  <c r="AB1319" i="1"/>
  <c r="AB15253" i="1"/>
  <c r="AB12037" i="1"/>
  <c r="AB5933" i="1"/>
  <c r="AB24167" i="1"/>
  <c r="AB9082" i="1"/>
  <c r="AB15778" i="1"/>
  <c r="AB20920" i="1"/>
  <c r="AB34960" i="1"/>
  <c r="AB23823" i="1"/>
  <c r="AB9359" i="1"/>
  <c r="AB20191" i="1"/>
  <c r="AB7867" i="1"/>
  <c r="AB15577" i="1"/>
  <c r="AB20386" i="1"/>
  <c r="AB23903" i="1"/>
  <c r="AB8790" i="1"/>
  <c r="AB30669" i="1"/>
  <c r="AB34199" i="1"/>
  <c r="AB13922" i="1"/>
  <c r="AB30055" i="1"/>
  <c r="AB40019" i="1"/>
  <c r="AB25006" i="1"/>
  <c r="AB12987" i="1"/>
  <c r="AB21336" i="1"/>
  <c r="AB1107" i="1"/>
  <c r="AB29296" i="1"/>
  <c r="AB31712" i="1"/>
  <c r="AB9905" i="1"/>
  <c r="AB37558" i="1"/>
  <c r="AB11201" i="1"/>
  <c r="AB4840" i="1"/>
  <c r="AB10349" i="1"/>
  <c r="AB25439" i="1"/>
  <c r="AB11608" i="1"/>
  <c r="AB13488" i="1"/>
  <c r="AB30591" i="1"/>
  <c r="AB30362" i="1"/>
  <c r="AB36614" i="1"/>
  <c r="AB38133" i="1"/>
  <c r="AB10430" i="1"/>
  <c r="AB19340" i="1"/>
  <c r="AB16548" i="1"/>
  <c r="AB12598" i="1"/>
  <c r="AB35548" i="1"/>
  <c r="AB37599" i="1"/>
  <c r="AB16400" i="1"/>
  <c r="AB20490" i="1"/>
  <c r="AB6357" i="1"/>
  <c r="AB35583" i="1"/>
  <c r="AB37999" i="1"/>
  <c r="AB34991" i="1"/>
  <c r="AB32523" i="1"/>
  <c r="AB37996" i="1"/>
  <c r="AB27196" i="1"/>
  <c r="AB28380" i="1"/>
  <c r="AB3313" i="1"/>
  <c r="AB11821" i="1"/>
  <c r="AB26754" i="1"/>
  <c r="AB21329" i="1"/>
  <c r="AB25924" i="1"/>
  <c r="AB11493" i="1"/>
  <c r="AB26307" i="1"/>
  <c r="AB7214" i="1"/>
  <c r="AB6599" i="1"/>
  <c r="AB25463" i="1"/>
  <c r="AB8300" i="1"/>
  <c r="AB24994" i="1"/>
  <c r="AB6186" i="1"/>
  <c r="AB4889" i="1"/>
  <c r="AB35760" i="1"/>
  <c r="AB26133" i="1"/>
  <c r="AB11724" i="1"/>
  <c r="AB3081" i="1"/>
  <c r="AB4624" i="1"/>
  <c r="AB39492" i="1"/>
  <c r="AB18226" i="1"/>
  <c r="AB15449" i="1"/>
  <c r="AB11013" i="1"/>
  <c r="AB30433" i="1"/>
  <c r="AB27409" i="1"/>
  <c r="AB17367" i="1"/>
  <c r="AB10246" i="1"/>
  <c r="AB37946" i="1"/>
  <c r="AB32105" i="1"/>
  <c r="AB33451" i="1"/>
  <c r="AB14135" i="1"/>
  <c r="AB32845" i="1"/>
  <c r="AB3753" i="1"/>
  <c r="AB2293" i="1"/>
  <c r="AB3017" i="1"/>
  <c r="AB2895" i="1"/>
  <c r="AB20600" i="1"/>
  <c r="AB11847" i="1"/>
  <c r="AB25871" i="1"/>
  <c r="AB25423" i="1"/>
  <c r="AB6491" i="1"/>
  <c r="AB8998" i="1"/>
  <c r="AB528" i="1"/>
  <c r="AB9494" i="1"/>
  <c r="AB12871" i="1"/>
  <c r="AB6574" i="1"/>
  <c r="AB13600" i="1"/>
  <c r="AB2379" i="1"/>
  <c r="AB6926" i="1"/>
  <c r="AB15473" i="1"/>
  <c r="AB9212" i="1"/>
  <c r="AB16431" i="1"/>
  <c r="AB10042" i="1"/>
  <c r="AB6240" i="1"/>
  <c r="AB2544" i="1"/>
  <c r="AB2982" i="1"/>
  <c r="AB27166" i="1"/>
  <c r="AB38143" i="1"/>
  <c r="AB13296" i="1"/>
  <c r="AB8328" i="1"/>
  <c r="AB37643" i="1"/>
  <c r="AB7093" i="1"/>
  <c r="AB3264" i="1"/>
  <c r="AB2087" i="1"/>
  <c r="AB15905" i="1"/>
  <c r="AB9872" i="1"/>
  <c r="AB37362" i="1"/>
  <c r="AB16652" i="1"/>
  <c r="AB393" i="1"/>
  <c r="AB12912" i="1"/>
  <c r="AB21815" i="1"/>
  <c r="AB27778" i="1"/>
  <c r="AB20569" i="1"/>
  <c r="AB15801" i="1"/>
  <c r="AB22702" i="1"/>
  <c r="AB28731" i="1"/>
  <c r="AB10969" i="1"/>
  <c r="AB26019" i="1"/>
  <c r="AB22594" i="1"/>
  <c r="AB13797" i="1"/>
  <c r="AB33326" i="1"/>
  <c r="AB8866" i="1"/>
  <c r="AB32543" i="1"/>
  <c r="AB33690" i="1"/>
  <c r="AB2578" i="1"/>
  <c r="AB5410" i="1"/>
  <c r="AB30907" i="1"/>
  <c r="AB36407" i="1"/>
  <c r="AB29269" i="1"/>
  <c r="AB18157" i="1"/>
  <c r="AB22028" i="1"/>
  <c r="AB27520" i="1"/>
  <c r="AB26189" i="1"/>
  <c r="AB7172" i="1"/>
  <c r="AB14527" i="1"/>
  <c r="AB25828" i="1"/>
  <c r="AB2598" i="1"/>
  <c r="AB13996" i="1"/>
  <c r="AB2498" i="1"/>
  <c r="AB15826" i="1"/>
  <c r="AB10405" i="1"/>
  <c r="AB38640" i="1"/>
  <c r="AB28146" i="1"/>
  <c r="AB5544" i="1"/>
  <c r="AB19123" i="1"/>
  <c r="AB26670" i="1"/>
  <c r="AB8531" i="1"/>
  <c r="AB34381" i="1"/>
  <c r="AB37832" i="1"/>
  <c r="AB24034" i="1"/>
  <c r="AB22197" i="1"/>
  <c r="AB13926" i="1"/>
  <c r="AB39113" i="1"/>
  <c r="AB2163" i="1"/>
  <c r="AB9951" i="1"/>
  <c r="AB15058" i="1"/>
  <c r="AB10126" i="1"/>
  <c r="AB8057" i="1"/>
  <c r="AB8752" i="1"/>
  <c r="AB1909" i="1"/>
  <c r="AB9814" i="1"/>
  <c r="AB32439" i="1"/>
  <c r="AB25863" i="1"/>
  <c r="AB7736" i="1"/>
  <c r="AB3539" i="1"/>
  <c r="AB8425" i="1"/>
  <c r="AB36551" i="1"/>
  <c r="AB38841" i="1"/>
  <c r="AB23519" i="1"/>
  <c r="AB5419" i="1"/>
  <c r="AB14156" i="1"/>
  <c r="AB36208" i="1"/>
  <c r="AB12447" i="1"/>
  <c r="AB3708" i="1"/>
  <c r="AB27856" i="1"/>
  <c r="AB7917" i="1"/>
  <c r="AB1836" i="1"/>
  <c r="AB38398" i="1"/>
  <c r="AB23071" i="1"/>
  <c r="AB9406" i="1"/>
  <c r="AB15400" i="1"/>
  <c r="AB3688" i="1"/>
  <c r="AB40451" i="1"/>
  <c r="AB20119" i="1"/>
  <c r="AB38969" i="1"/>
  <c r="AB10344" i="1"/>
  <c r="AB36781" i="1"/>
  <c r="AB5622" i="1"/>
  <c r="AB7419" i="1"/>
  <c r="AB29247" i="1"/>
  <c r="AB10407" i="1"/>
  <c r="AB22774" i="1"/>
  <c r="AB14240" i="1"/>
  <c r="AB28614" i="1"/>
  <c r="AB30221" i="1"/>
  <c r="AB3786" i="1"/>
  <c r="AB13897" i="1"/>
  <c r="AB33741" i="1"/>
  <c r="AB29926" i="1"/>
  <c r="AB8764" i="1"/>
  <c r="AB28457" i="1"/>
  <c r="AB33007" i="1"/>
  <c r="AB16014" i="1"/>
  <c r="AB16922" i="1"/>
  <c r="AB12190" i="1"/>
  <c r="AB21588" i="1"/>
  <c r="AB39298" i="1"/>
  <c r="AB24590" i="1"/>
  <c r="AB31144" i="1"/>
  <c r="AB22289" i="1"/>
  <c r="AB31858" i="1"/>
  <c r="AB32022" i="1"/>
  <c r="AB8428" i="1"/>
  <c r="AB10869" i="1"/>
  <c r="AB18778" i="1"/>
  <c r="AB13543" i="1"/>
  <c r="AB13493" i="1"/>
  <c r="AB37011" i="1"/>
  <c r="AB9474" i="1"/>
  <c r="AB8498" i="1"/>
  <c r="AB726" i="1"/>
  <c r="AB11384" i="1"/>
  <c r="AB33475" i="1"/>
  <c r="AB17916" i="1"/>
  <c r="AB26153" i="1"/>
  <c r="AB19057" i="1"/>
  <c r="AB36020" i="1"/>
  <c r="AB36202" i="1"/>
  <c r="AB23285" i="1"/>
  <c r="AB28116" i="1"/>
  <c r="AB31435" i="1"/>
  <c r="AB36344" i="1"/>
  <c r="AB33101" i="1"/>
  <c r="AB10132" i="1"/>
  <c r="AB19931" i="1"/>
  <c r="AB10475" i="1"/>
  <c r="AB18045" i="1"/>
  <c r="AB4726" i="1"/>
  <c r="AB39407" i="1"/>
  <c r="AB28239" i="1"/>
  <c r="AB22304" i="1"/>
  <c r="AB18732" i="1"/>
  <c r="AB29257" i="1"/>
  <c r="AB1470" i="1"/>
  <c r="AB252" i="1"/>
  <c r="AB6749" i="1"/>
  <c r="AB3383" i="1"/>
  <c r="AB9216" i="1"/>
  <c r="AB9729" i="1"/>
  <c r="AB5582" i="1"/>
  <c r="AB25527" i="1"/>
  <c r="AB23527" i="1"/>
  <c r="AB26761" i="1"/>
  <c r="AB19028" i="1"/>
  <c r="AB8203" i="1"/>
  <c r="AB10842" i="1"/>
  <c r="AB10426" i="1"/>
  <c r="AB8769" i="1"/>
  <c r="AB1383" i="1"/>
  <c r="AB1328" i="1"/>
  <c r="AB8442" i="1"/>
  <c r="AB28420" i="1"/>
  <c r="AB37958" i="1"/>
  <c r="AB7690" i="1"/>
  <c r="AB4187" i="1"/>
  <c r="AB10958" i="1"/>
  <c r="AB2575" i="1"/>
  <c r="AB15187" i="1"/>
  <c r="AB34761" i="1"/>
  <c r="AB26905" i="1"/>
  <c r="AB32621" i="1"/>
  <c r="AB37061" i="1"/>
  <c r="AB3330" i="1"/>
  <c r="AB12326" i="1"/>
  <c r="AB10581" i="1"/>
  <c r="AB2819" i="1"/>
  <c r="AB8644" i="1"/>
  <c r="AB12862" i="1"/>
  <c r="AB5255" i="1"/>
  <c r="AB20905" i="1"/>
  <c r="AB8426" i="1"/>
  <c r="AB34316" i="1"/>
  <c r="AB25669" i="1"/>
  <c r="AB34637" i="1"/>
  <c r="AB22371" i="1"/>
  <c r="AB23044" i="1"/>
  <c r="AB16640" i="1"/>
  <c r="AB22681" i="1"/>
  <c r="AB25739" i="1"/>
  <c r="AB32745" i="1"/>
  <c r="AB13029" i="1"/>
  <c r="AB19824" i="1"/>
  <c r="AB26142" i="1"/>
  <c r="AB30631" i="1"/>
  <c r="AB3706" i="1"/>
  <c r="AB1498" i="1"/>
  <c r="AB13999" i="1"/>
  <c r="AB3881" i="1"/>
  <c r="AB32696" i="1"/>
  <c r="AB30903" i="1"/>
  <c r="AB6780" i="1"/>
  <c r="AB33343" i="1"/>
  <c r="AB36745" i="1"/>
  <c r="AB6396" i="1"/>
  <c r="AB7412" i="1"/>
  <c r="AB13721" i="1"/>
  <c r="AB7335" i="1"/>
  <c r="AB15328" i="1"/>
  <c r="AB9391" i="1"/>
  <c r="AB3727" i="1"/>
  <c r="AB3400" i="1"/>
  <c r="AB11748" i="1"/>
  <c r="AB15593" i="1"/>
  <c r="AB21169" i="1"/>
  <c r="AB37120" i="1"/>
  <c r="AB13450" i="1"/>
  <c r="AB14657" i="1"/>
  <c r="AB22480" i="1"/>
  <c r="AB13421" i="1"/>
  <c r="AB2948" i="1"/>
  <c r="AB28135" i="1"/>
  <c r="AB5290" i="1"/>
  <c r="AB38034" i="1"/>
  <c r="AB35250" i="1"/>
  <c r="AB6559" i="1"/>
  <c r="AB5070" i="1"/>
  <c r="AB2401" i="1"/>
  <c r="AB5147" i="1"/>
  <c r="AB17302" i="1"/>
  <c r="AB22258" i="1"/>
  <c r="AB31223" i="1"/>
  <c r="AB13500" i="1"/>
  <c r="AB5849" i="1"/>
  <c r="AB31920" i="1"/>
  <c r="AB13523" i="1"/>
  <c r="AB18521" i="1"/>
  <c r="AB8196" i="1"/>
  <c r="AB29915" i="1"/>
  <c r="AB23974" i="1"/>
  <c r="AB10960" i="1"/>
  <c r="AB20676" i="1"/>
  <c r="AB39994" i="1"/>
  <c r="AB22668" i="1"/>
  <c r="AB36067" i="1"/>
  <c r="AB17197" i="1"/>
  <c r="AB11920" i="1"/>
  <c r="AB39024" i="1"/>
  <c r="AB19529" i="1"/>
  <c r="AB21151" i="1"/>
  <c r="AB21263" i="1"/>
  <c r="AB11611" i="1"/>
  <c r="AB18681" i="1"/>
  <c r="AB19834" i="1"/>
  <c r="AB6025" i="1"/>
  <c r="AB13301" i="1"/>
  <c r="AB38937" i="1"/>
  <c r="AB19521" i="1"/>
  <c r="AB16310" i="1"/>
  <c r="AB22321" i="1"/>
  <c r="AB23929" i="1"/>
  <c r="AB13004" i="1"/>
  <c r="AB17109" i="1"/>
  <c r="AB13519" i="1"/>
  <c r="AB13621" i="1"/>
  <c r="AB12016" i="1"/>
  <c r="AB15570" i="1"/>
  <c r="AB31419" i="1"/>
  <c r="AB21429" i="1"/>
  <c r="AB37431" i="1"/>
  <c r="AB9778" i="1"/>
  <c r="AB31317" i="1"/>
  <c r="AB10797" i="1"/>
  <c r="AB25988" i="1"/>
  <c r="AB5228" i="1"/>
  <c r="AB31111" i="1"/>
  <c r="AB4904" i="1"/>
  <c r="AB39145" i="1"/>
  <c r="AB23315" i="1"/>
  <c r="AB39641" i="1"/>
  <c r="AB34979" i="1"/>
  <c r="AB9602" i="1"/>
  <c r="AB29188" i="1"/>
  <c r="AB14394" i="1"/>
  <c r="AB37713" i="1"/>
  <c r="AB16681" i="1"/>
  <c r="AB29360" i="1"/>
  <c r="AB1724" i="1"/>
  <c r="AB32727" i="1"/>
  <c r="AB22133" i="1"/>
  <c r="AB12793" i="1"/>
  <c r="AB11588" i="1"/>
  <c r="AB6612" i="1"/>
  <c r="AB14407" i="1"/>
  <c r="AB30041" i="1"/>
  <c r="AB32347" i="1"/>
  <c r="AB37179" i="1"/>
  <c r="AB34848" i="1"/>
  <c r="AB35528" i="1"/>
  <c r="AB13817" i="1"/>
  <c r="AB21176" i="1"/>
  <c r="AB29328" i="1"/>
  <c r="AB3993" i="1"/>
  <c r="AB10801" i="1"/>
  <c r="AB5839" i="1"/>
  <c r="AB38357" i="1"/>
  <c r="AB24852" i="1"/>
  <c r="AB14823" i="1"/>
  <c r="AB13661" i="1"/>
  <c r="AB3129" i="1"/>
  <c r="AB14819" i="1"/>
  <c r="AB33964" i="1"/>
  <c r="AB40449" i="1"/>
  <c r="AB24012" i="1"/>
  <c r="AB23257" i="1"/>
  <c r="AB2143" i="1"/>
  <c r="AB6248" i="1"/>
  <c r="AB10946" i="1"/>
  <c r="AB6852" i="1"/>
  <c r="AB2157" i="1"/>
  <c r="AB7020" i="1"/>
  <c r="AB7427" i="1"/>
  <c r="AB3845" i="1"/>
  <c r="AB6641" i="1"/>
  <c r="AB1382" i="1"/>
  <c r="AB13268" i="1"/>
  <c r="AB12115" i="1"/>
  <c r="AB13852" i="1"/>
  <c r="AB8640" i="1"/>
  <c r="AB6972" i="1"/>
  <c r="AB7229" i="1"/>
  <c r="AB7457" i="1"/>
  <c r="AB27241" i="1"/>
  <c r="AB6620" i="1"/>
  <c r="AB8690" i="1"/>
  <c r="AB8601" i="1"/>
  <c r="AB9920" i="1"/>
  <c r="AB18349" i="1"/>
  <c r="AB3490" i="1"/>
  <c r="AB36231" i="1"/>
  <c r="AB21662" i="1"/>
  <c r="AB34413" i="1"/>
  <c r="AB27480" i="1"/>
  <c r="AB29286" i="1"/>
  <c r="AB3934" i="1"/>
  <c r="AB10065" i="1"/>
  <c r="AB28415" i="1"/>
  <c r="AB17682" i="1"/>
  <c r="AB4901" i="1"/>
  <c r="AB39967" i="1"/>
  <c r="AB24516" i="1"/>
  <c r="AB26932" i="1"/>
  <c r="AB28503" i="1"/>
  <c r="AB10883" i="1"/>
  <c r="AB7614" i="1"/>
  <c r="AB8967" i="1"/>
  <c r="AB19119" i="1"/>
  <c r="AB25876" i="1"/>
  <c r="AB16516" i="1"/>
  <c r="AB20404" i="1"/>
  <c r="AB23246" i="1"/>
  <c r="AB31497" i="1"/>
  <c r="AB10943" i="1"/>
  <c r="AB30130" i="1"/>
  <c r="AB11885" i="1"/>
  <c r="AB10912" i="1"/>
  <c r="AB18225" i="1"/>
  <c r="AB3182" i="1"/>
  <c r="AB1451" i="1"/>
  <c r="AB25344" i="1"/>
  <c r="AB25130" i="1"/>
  <c r="AB14645" i="1"/>
  <c r="AB14808" i="1"/>
  <c r="AB32614" i="1"/>
  <c r="AB16846" i="1"/>
  <c r="AB30723" i="1"/>
  <c r="AB33122" i="1"/>
  <c r="AB11903" i="1"/>
  <c r="AB14725" i="1"/>
  <c r="AB36237" i="1"/>
  <c r="AB10421" i="1"/>
  <c r="AB15380" i="1"/>
  <c r="AB39134" i="1"/>
  <c r="AB10356" i="1"/>
  <c r="AB4436" i="1"/>
  <c r="AB5551" i="1"/>
  <c r="AB38924" i="1"/>
  <c r="AB31919" i="1"/>
  <c r="AB20659" i="1"/>
  <c r="AB25699" i="1"/>
  <c r="AB34956" i="1"/>
  <c r="AB18861" i="1"/>
  <c r="AB5238" i="1"/>
  <c r="AB11981" i="1"/>
  <c r="AB12035" i="1"/>
  <c r="AB4359" i="1"/>
  <c r="AB16169" i="1"/>
  <c r="AB5074" i="1"/>
  <c r="AB12889" i="1"/>
  <c r="AB14732" i="1"/>
  <c r="AB12024" i="1"/>
  <c r="AB5061" i="1"/>
  <c r="AB17941" i="1"/>
  <c r="AB36182" i="1"/>
  <c r="AB3325" i="1"/>
  <c r="AB36655" i="1"/>
  <c r="AB7062" i="1"/>
  <c r="AB6875" i="1"/>
  <c r="AB20324" i="1"/>
  <c r="AB14052" i="1"/>
  <c r="AB39713" i="1"/>
  <c r="AB33570" i="1"/>
  <c r="AB19058" i="1"/>
  <c r="AB13107" i="1"/>
  <c r="AB15257" i="1"/>
  <c r="AB19032" i="1"/>
  <c r="AB6884" i="1"/>
  <c r="AB32183" i="1"/>
  <c r="AB7404" i="1"/>
  <c r="AB15445" i="1"/>
  <c r="AB14482" i="1"/>
  <c r="AB12743" i="1"/>
  <c r="AB12869" i="1"/>
  <c r="AB28372" i="1"/>
  <c r="AB21234" i="1"/>
  <c r="AB12172" i="1"/>
  <c r="AB7341" i="1"/>
  <c r="AB19922" i="1"/>
  <c r="AB12418" i="1"/>
  <c r="AB4982" i="1"/>
  <c r="AB27344" i="1"/>
  <c r="AB19728" i="1"/>
  <c r="AB6543" i="1"/>
  <c r="AB12233" i="1"/>
  <c r="AB33035" i="1"/>
  <c r="AB24342" i="1"/>
  <c r="AB18100" i="1"/>
  <c r="AB21027" i="1"/>
  <c r="AB20183" i="1"/>
  <c r="AB13239" i="1"/>
  <c r="AB3210" i="1"/>
  <c r="AB11144" i="1"/>
  <c r="AB30408" i="1"/>
  <c r="AB16918" i="1"/>
  <c r="AB10945" i="1"/>
  <c r="AB22221" i="1"/>
  <c r="AB38204" i="1"/>
  <c r="AB37073" i="1"/>
  <c r="AB24173" i="1"/>
  <c r="AB5956" i="1"/>
  <c r="AB1207" i="1"/>
  <c r="AB13634" i="1"/>
  <c r="AB10917" i="1"/>
  <c r="AB256" i="1"/>
  <c r="AB2737" i="1"/>
  <c r="AB16372" i="1"/>
  <c r="AB12501" i="1"/>
  <c r="AB7824" i="1"/>
  <c r="AB25451" i="1"/>
  <c r="AB3571" i="1"/>
  <c r="AB13436" i="1"/>
  <c r="AB6999" i="1"/>
  <c r="AB23130" i="1"/>
  <c r="AB31250" i="1"/>
  <c r="AB598" i="1"/>
  <c r="AB11571" i="1"/>
  <c r="AB37349" i="1"/>
  <c r="AB13540" i="1"/>
  <c r="AB31416" i="1"/>
  <c r="AB26188" i="1"/>
  <c r="AB33660" i="1"/>
  <c r="AB4265" i="1"/>
  <c r="AB26891" i="1"/>
  <c r="AB32139" i="1"/>
  <c r="AB29693" i="1"/>
  <c r="AB16252" i="1"/>
  <c r="AB25212" i="1"/>
  <c r="AB7974" i="1"/>
  <c r="AB7379" i="1"/>
  <c r="AB29431" i="1"/>
  <c r="AB38587" i="1"/>
  <c r="AB5259" i="1"/>
  <c r="AB16699" i="1"/>
  <c r="AB26562" i="1"/>
  <c r="AB16183" i="1"/>
  <c r="AB21334" i="1"/>
  <c r="AB25134" i="1"/>
  <c r="AB3230" i="1"/>
  <c r="AB31277" i="1"/>
  <c r="AB16758" i="1"/>
  <c r="AB30490" i="1"/>
  <c r="AB21299" i="1"/>
  <c r="AB5988" i="1"/>
  <c r="AB7784" i="1"/>
  <c r="AB5178" i="1"/>
  <c r="AB17954" i="1"/>
  <c r="AB34695" i="1"/>
  <c r="AB6651" i="1"/>
  <c r="AB11501" i="1"/>
  <c r="AB17139" i="1"/>
  <c r="AB7764" i="1"/>
  <c r="AB26071" i="1"/>
  <c r="AB2943" i="1"/>
  <c r="AB516" i="1"/>
  <c r="AB23544" i="1"/>
  <c r="AB3795" i="1"/>
  <c r="AB16238" i="1"/>
  <c r="AB17969" i="1"/>
  <c r="AB21500" i="1"/>
  <c r="AB3782" i="1"/>
  <c r="AB26285" i="1"/>
  <c r="AB26197" i="1"/>
  <c r="AB25673" i="1"/>
  <c r="AB6872" i="1"/>
  <c r="AB14682" i="1"/>
  <c r="AB15405" i="1"/>
  <c r="AB28938" i="1"/>
  <c r="AB11373" i="1"/>
  <c r="AB13315" i="1"/>
  <c r="AB10118" i="1"/>
  <c r="AB5216" i="1"/>
  <c r="AB1822" i="1"/>
  <c r="AB8565" i="1"/>
  <c r="AB16275" i="1"/>
  <c r="AB34544" i="1"/>
  <c r="AB29228" i="1"/>
  <c r="AB36338" i="1"/>
  <c r="AB17381" i="1"/>
  <c r="AB20227" i="1"/>
  <c r="AB14203" i="1"/>
  <c r="AB13236" i="1"/>
  <c r="AB38845" i="1"/>
  <c r="AB30734" i="1"/>
  <c r="AB26902" i="1"/>
  <c r="AB27054" i="1"/>
  <c r="AB4314" i="1"/>
  <c r="AB3272" i="1"/>
  <c r="AB5575" i="1"/>
  <c r="AB32443" i="1"/>
  <c r="AB3729" i="1"/>
  <c r="AB2628" i="1"/>
  <c r="AB17827" i="1"/>
  <c r="AB10716" i="1"/>
  <c r="AB29783" i="1"/>
  <c r="AB32116" i="1"/>
  <c r="AB6798" i="1"/>
  <c r="AB6382" i="1"/>
  <c r="AB26940" i="1"/>
  <c r="AB38934" i="1"/>
  <c r="AB12063" i="1"/>
  <c r="AB16171" i="1"/>
  <c r="AB9783" i="1"/>
  <c r="AB7503" i="1"/>
  <c r="AB22697" i="1"/>
  <c r="AB8292" i="1"/>
  <c r="AB18237" i="1"/>
  <c r="AB32974" i="1"/>
  <c r="AB34232" i="1"/>
  <c r="AB5226" i="1"/>
  <c r="AB21870" i="1"/>
  <c r="AB2064" i="1"/>
  <c r="AB22953" i="1"/>
  <c r="AB14236" i="1"/>
  <c r="AB14362" i="1"/>
  <c r="AB26396" i="1"/>
  <c r="AB17529" i="1"/>
  <c r="AB13532" i="1"/>
  <c r="AB13203" i="1"/>
  <c r="AB3252" i="1"/>
  <c r="AB8201" i="1"/>
  <c r="AB385" i="1"/>
  <c r="AB8624" i="1"/>
  <c r="AB3781" i="1"/>
  <c r="AB4718" i="1"/>
  <c r="AB25191" i="1"/>
  <c r="AB11216" i="1"/>
  <c r="AB4947" i="1"/>
  <c r="AB5867" i="1"/>
  <c r="AB8372" i="1"/>
  <c r="AB24567" i="1"/>
  <c r="AB16733" i="1"/>
  <c r="AB30711" i="1"/>
  <c r="AB36256" i="1"/>
  <c r="AB11351" i="1"/>
  <c r="AB25003" i="1"/>
  <c r="AB25243" i="1"/>
  <c r="AB10573" i="1"/>
  <c r="AB35818" i="1"/>
  <c r="AB9426" i="1"/>
  <c r="AB39812" i="1"/>
  <c r="AB24993" i="1"/>
  <c r="AB36159" i="1"/>
  <c r="AB14007" i="1"/>
  <c r="AB35778" i="1"/>
  <c r="AB7449" i="1"/>
  <c r="AB29503" i="1"/>
  <c r="AB26790" i="1"/>
  <c r="AB29646" i="1"/>
  <c r="AB7095" i="1"/>
  <c r="AB28576" i="1"/>
  <c r="AB26398" i="1"/>
  <c r="AB18443" i="1"/>
  <c r="AB16346" i="1"/>
  <c r="AB8350" i="1"/>
  <c r="AB20269" i="1"/>
  <c r="AB19041" i="1"/>
  <c r="AB32300" i="1"/>
  <c r="AB21833" i="1"/>
  <c r="AB7314" i="1"/>
  <c r="AB5207" i="1"/>
  <c r="AB26106" i="1"/>
  <c r="AB32952" i="1"/>
  <c r="AB35737" i="1"/>
  <c r="AB9300" i="1"/>
  <c r="AB27209" i="1"/>
  <c r="AB37806" i="1"/>
  <c r="AB19353" i="1"/>
  <c r="AB25489" i="1"/>
  <c r="AB23739" i="1"/>
  <c r="AB17219" i="1"/>
  <c r="AB26550" i="1"/>
  <c r="AB20128" i="1"/>
  <c r="AB17242" i="1"/>
  <c r="AB28920" i="1"/>
  <c r="AB39011" i="1"/>
  <c r="AB21584" i="1"/>
  <c r="AB3289" i="1"/>
  <c r="AB20393" i="1"/>
  <c r="AB33804" i="1"/>
  <c r="AB32682" i="1"/>
  <c r="AB30346" i="1"/>
  <c r="AB13551" i="1"/>
  <c r="AB10383" i="1"/>
  <c r="AB10177" i="1"/>
  <c r="AB34784" i="1"/>
  <c r="AB35857" i="1"/>
  <c r="AB11596" i="1"/>
  <c r="AB27487" i="1"/>
  <c r="AB17992" i="1"/>
  <c r="AB34458" i="1"/>
  <c r="AB30742" i="1"/>
  <c r="AB20305" i="1"/>
  <c r="AB25412" i="1"/>
  <c r="AB18460" i="1"/>
  <c r="AB25283" i="1"/>
  <c r="AB37631" i="1"/>
  <c r="AB5945" i="1"/>
  <c r="AB33626" i="1"/>
  <c r="AB30487" i="1"/>
  <c r="AB25665" i="1"/>
  <c r="AB20291" i="1"/>
  <c r="AB25568" i="1"/>
  <c r="AB35336" i="1"/>
  <c r="AB21452" i="1"/>
  <c r="AB35732" i="1"/>
  <c r="AB14555" i="1"/>
  <c r="AB699" i="1"/>
  <c r="AB10742" i="1"/>
  <c r="AB1170" i="1"/>
  <c r="AB3987" i="1"/>
  <c r="AB7470" i="1"/>
  <c r="AB7807" i="1"/>
  <c r="AB3189" i="1"/>
  <c r="AB7963" i="1"/>
  <c r="AB9229" i="1"/>
  <c r="AB5366" i="1"/>
  <c r="AB11714" i="1"/>
  <c r="AB11153" i="1"/>
  <c r="AB7339" i="1"/>
  <c r="AB4511" i="1"/>
  <c r="AB18273" i="1"/>
  <c r="AB15792" i="1"/>
  <c r="AB27083" i="1"/>
  <c r="AB11098" i="1"/>
  <c r="AB19762" i="1"/>
  <c r="AB28713" i="1"/>
  <c r="AB9169" i="1"/>
  <c r="AB10541" i="1"/>
  <c r="AB9773" i="1"/>
  <c r="AB11744" i="1"/>
  <c r="AB5378" i="1"/>
  <c r="AB36987" i="1"/>
  <c r="AB22142" i="1"/>
  <c r="AB11666" i="1"/>
  <c r="AB27437" i="1"/>
  <c r="AB8466" i="1"/>
  <c r="AB9239" i="1"/>
  <c r="AB23672" i="1"/>
  <c r="AB9643" i="1"/>
  <c r="AB28359" i="1"/>
  <c r="AB10340" i="1"/>
  <c r="AB6167" i="1"/>
  <c r="AB10685" i="1"/>
  <c r="AB19950" i="1"/>
  <c r="AB20687" i="1"/>
  <c r="AB36910" i="1"/>
  <c r="AB38399" i="1"/>
  <c r="AB13808" i="1"/>
  <c r="AB37722" i="1"/>
  <c r="AB32535" i="1"/>
  <c r="AB26839" i="1"/>
  <c r="AB16683" i="1"/>
  <c r="AB21335" i="1"/>
  <c r="AB7515" i="1"/>
  <c r="AB24456" i="1"/>
  <c r="AB10157" i="1"/>
  <c r="AB34664" i="1"/>
  <c r="AB262" i="1"/>
  <c r="AB19689" i="1"/>
  <c r="AB5655" i="1"/>
  <c r="AB36480" i="1"/>
  <c r="AB16026" i="1"/>
  <c r="AB23655" i="1"/>
  <c r="AB27546" i="1"/>
  <c r="AB28210" i="1"/>
  <c r="AB24028" i="1"/>
  <c r="AB26520" i="1"/>
  <c r="AB13279" i="1"/>
  <c r="AB19914" i="1"/>
  <c r="AB11822" i="1"/>
  <c r="AB20601" i="1"/>
  <c r="AB12162" i="1"/>
  <c r="AB25823" i="1"/>
  <c r="AB10046" i="1"/>
  <c r="AB13842" i="1"/>
  <c r="AB4887" i="1"/>
  <c r="AB23757" i="1"/>
  <c r="AB36630" i="1"/>
  <c r="AB19682" i="1"/>
  <c r="AB1689" i="1"/>
  <c r="AB9649" i="1"/>
  <c r="AB21398" i="1"/>
  <c r="AB20235" i="1"/>
  <c r="AB13138" i="1"/>
  <c r="AB15116" i="1"/>
  <c r="AB25471" i="1"/>
  <c r="AB6268" i="1"/>
  <c r="AB5873" i="1"/>
  <c r="AB5142" i="1"/>
  <c r="AB5899" i="1"/>
  <c r="AB12505" i="1"/>
  <c r="AB2715" i="1"/>
  <c r="AB11549" i="1"/>
  <c r="AB10549" i="1"/>
  <c r="AB8020" i="1"/>
  <c r="AB32247" i="1"/>
  <c r="AB12985" i="1"/>
  <c r="AB251" i="1"/>
  <c r="AB13414" i="1"/>
  <c r="AB19404" i="1"/>
  <c r="AB12309" i="1"/>
  <c r="AB36789" i="1"/>
  <c r="AB5688" i="1"/>
  <c r="AB21420" i="1"/>
  <c r="AB39056" i="1"/>
  <c r="AB14132" i="1"/>
  <c r="AB34180" i="1"/>
  <c r="AB30207" i="1"/>
  <c r="AB34899" i="1"/>
  <c r="AB12977" i="1"/>
  <c r="AB25219" i="1"/>
  <c r="AB18440" i="1"/>
  <c r="AB10026" i="1"/>
  <c r="AB11299" i="1"/>
  <c r="AB8394" i="1"/>
  <c r="AB9261" i="1"/>
  <c r="AB39821" i="1"/>
  <c r="AB29587" i="1"/>
  <c r="AB8246" i="1"/>
  <c r="AB8038" i="1"/>
  <c r="AB4321" i="1"/>
  <c r="AB9355" i="1"/>
  <c r="AB6698" i="1"/>
  <c r="AB37462" i="1"/>
  <c r="AB17890" i="1"/>
  <c r="AB28026" i="1"/>
  <c r="AB35118" i="1"/>
  <c r="AB19001" i="1"/>
  <c r="AB6116" i="1"/>
  <c r="AB19386" i="1"/>
  <c r="AB24460" i="1"/>
  <c r="AB10974" i="1"/>
  <c r="AB40455" i="1"/>
  <c r="AB30307" i="1"/>
  <c r="AB18745" i="1"/>
  <c r="AB19344" i="1"/>
  <c r="AB1650" i="1"/>
  <c r="AB19265" i="1"/>
  <c r="AB26827" i="1"/>
  <c r="AB33167" i="1"/>
  <c r="AB26529" i="1"/>
  <c r="AB36632" i="1"/>
  <c r="AB23154" i="1"/>
  <c r="AB16015" i="1"/>
  <c r="AB38209" i="1"/>
  <c r="AB39176" i="1"/>
  <c r="AB25157" i="1"/>
  <c r="AB24252" i="1"/>
  <c r="AB11331" i="1"/>
  <c r="AB24085" i="1"/>
  <c r="AB6732" i="1"/>
  <c r="AB11268" i="1"/>
  <c r="AB14164" i="1"/>
  <c r="AB14428" i="1"/>
  <c r="AB25263" i="1"/>
  <c r="AB17492" i="1"/>
  <c r="AB34526" i="1"/>
  <c r="AB20406" i="1"/>
  <c r="AB25977" i="1"/>
  <c r="AB17306" i="1"/>
  <c r="AB21900" i="1"/>
  <c r="AB26919" i="1"/>
  <c r="AB17754" i="1"/>
  <c r="AB7627" i="1"/>
  <c r="AB19501" i="1"/>
  <c r="AB3709" i="1"/>
  <c r="AB19747" i="1"/>
  <c r="AB25432" i="1"/>
  <c r="AB12253" i="1"/>
  <c r="AB31236" i="1"/>
  <c r="AB27093" i="1"/>
  <c r="AB33456" i="1"/>
  <c r="AB9223" i="1"/>
  <c r="AB16815" i="1"/>
  <c r="AB8708" i="1"/>
  <c r="AB1801" i="1"/>
  <c r="AB27415" i="1"/>
  <c r="AB7859" i="1"/>
  <c r="AB5198" i="1"/>
  <c r="AB10870" i="1"/>
  <c r="AB12195" i="1"/>
  <c r="AB9070" i="1"/>
  <c r="AB1832" i="1"/>
  <c r="AB7980" i="1"/>
  <c r="AB31661" i="1"/>
  <c r="AB2296" i="1"/>
  <c r="AB8880" i="1"/>
  <c r="AB6347" i="1"/>
  <c r="AB9600" i="1"/>
  <c r="AB4471" i="1"/>
  <c r="AB4091" i="1"/>
  <c r="AB14421" i="1"/>
  <c r="AB14230" i="1"/>
  <c r="AB3844" i="1"/>
  <c r="AB36802" i="1"/>
  <c r="AB16193" i="1"/>
  <c r="AB25809" i="1"/>
  <c r="AB9964" i="1"/>
  <c r="AB11911" i="1"/>
  <c r="AB19426" i="1"/>
  <c r="AB19857" i="1"/>
  <c r="AB9079" i="1"/>
  <c r="AB1130" i="1"/>
  <c r="AB38287" i="1"/>
  <c r="AB37507" i="1"/>
  <c r="AB26517" i="1"/>
  <c r="AB14595" i="1"/>
  <c r="AB5679" i="1"/>
  <c r="AB8101" i="1"/>
  <c r="AB32567" i="1"/>
  <c r="AB17910" i="1"/>
  <c r="AB26826" i="1"/>
  <c r="AB11936" i="1"/>
  <c r="AB12266" i="1"/>
  <c r="AB5134" i="1"/>
  <c r="AB30352" i="1"/>
  <c r="AB5585" i="1"/>
  <c r="AB22344" i="1"/>
  <c r="AB7097" i="1"/>
  <c r="AB17406" i="1"/>
  <c r="AB31748" i="1"/>
  <c r="AB23783" i="1"/>
  <c r="AB21533" i="1"/>
  <c r="AB31299" i="1"/>
  <c r="AB29500" i="1"/>
  <c r="AB34957" i="1"/>
  <c r="AB37993" i="1"/>
  <c r="AB19224" i="1"/>
  <c r="AB20081" i="1"/>
  <c r="AB10978" i="1"/>
  <c r="AB21753" i="1"/>
  <c r="AB3905" i="1"/>
  <c r="AB20983" i="1"/>
  <c r="AB26551" i="1"/>
  <c r="AB8266" i="1"/>
  <c r="AB23872" i="1"/>
  <c r="AB27907" i="1"/>
  <c r="AB32321" i="1"/>
  <c r="AB18358" i="1"/>
  <c r="AB21205" i="1"/>
  <c r="AB27793" i="1"/>
  <c r="AB17337" i="1"/>
  <c r="AB23804" i="1"/>
  <c r="AB10840" i="1"/>
  <c r="AB27900" i="1"/>
  <c r="AB20609" i="1"/>
  <c r="AB31159" i="1"/>
  <c r="AB4256" i="1"/>
  <c r="AB14094" i="1"/>
  <c r="AB35120" i="1"/>
  <c r="AB34688" i="1"/>
  <c r="AB12894" i="1"/>
  <c r="AB20829" i="1"/>
  <c r="AB34765" i="1"/>
  <c r="AB14152" i="1"/>
  <c r="AB24730" i="1"/>
  <c r="AB15756" i="1"/>
  <c r="AB38330" i="1"/>
  <c r="AB5273" i="1"/>
  <c r="AB17523" i="1"/>
  <c r="AB4743" i="1"/>
  <c r="AB12392" i="1"/>
  <c r="AB16951" i="1"/>
  <c r="AB7946" i="1"/>
  <c r="AB31136" i="1"/>
  <c r="AB380" i="1"/>
  <c r="AB4415" i="1"/>
  <c r="AB37816" i="1"/>
  <c r="AB5425" i="1"/>
  <c r="AB8110" i="1"/>
  <c r="AB14129" i="1"/>
  <c r="AB32007" i="1"/>
  <c r="AB3986" i="1"/>
  <c r="AB36535" i="1"/>
  <c r="AB23136" i="1"/>
  <c r="AB4170" i="1"/>
  <c r="AB20956" i="1"/>
  <c r="AB25189" i="1"/>
  <c r="AB17296" i="1"/>
  <c r="AB13706" i="1"/>
  <c r="AB24709" i="1"/>
  <c r="AB19570" i="1"/>
  <c r="AB25146" i="1"/>
  <c r="AB36726" i="1"/>
  <c r="AB15669" i="1"/>
  <c r="AB10648" i="1"/>
  <c r="AB11088" i="1"/>
  <c r="AB19938" i="1"/>
  <c r="AB36174" i="1"/>
  <c r="AB5917" i="1"/>
  <c r="AB20293" i="1"/>
  <c r="AB32098" i="1"/>
  <c r="AB11825" i="1"/>
  <c r="AB36930" i="1"/>
  <c r="AB30976" i="1"/>
  <c r="AB5370" i="1"/>
  <c r="AB28266" i="1"/>
  <c r="AB34510" i="1"/>
  <c r="AB25144" i="1"/>
  <c r="AB14077" i="1"/>
  <c r="AB18043" i="1"/>
  <c r="AB25856" i="1"/>
  <c r="AB39283" i="1"/>
  <c r="AB25642" i="1"/>
  <c r="AB23347" i="1"/>
  <c r="AB10556" i="1"/>
  <c r="AB14838" i="1"/>
  <c r="AB328" i="1"/>
  <c r="AB19180" i="1"/>
  <c r="AB14087" i="1"/>
  <c r="AB35079" i="1"/>
  <c r="AB12026" i="1"/>
  <c r="AB30802" i="1"/>
  <c r="AB12807" i="1"/>
  <c r="AB28976" i="1"/>
  <c r="AB24161" i="1"/>
  <c r="AB38775" i="1"/>
  <c r="AB38785" i="1"/>
  <c r="AB8680" i="1"/>
  <c r="AB5536" i="1"/>
  <c r="AB14634" i="1"/>
  <c r="AB29922" i="1"/>
  <c r="AB10085" i="1"/>
  <c r="AB6412" i="1"/>
  <c r="AB19433" i="1"/>
  <c r="AB20752" i="1"/>
  <c r="AB31385" i="1"/>
  <c r="AB2504" i="1"/>
  <c r="AB36593" i="1"/>
  <c r="AB23211" i="1"/>
  <c r="AB18171" i="1"/>
  <c r="AB34348" i="1"/>
  <c r="AB15913" i="1"/>
  <c r="AB29104" i="1"/>
  <c r="AB1782" i="1"/>
  <c r="AB31703" i="1"/>
  <c r="AB21660" i="1"/>
  <c r="AB19787" i="1"/>
  <c r="AB39246" i="1"/>
  <c r="AB23659" i="1"/>
  <c r="AB13245" i="1"/>
  <c r="AB2635" i="1"/>
  <c r="AB14671" i="1"/>
  <c r="AB38538" i="1"/>
  <c r="AB25033" i="1"/>
  <c r="AB8323" i="1"/>
  <c r="AB12082" i="1"/>
  <c r="AB3517" i="1"/>
  <c r="AB7274" i="1"/>
  <c r="AB11556" i="1"/>
  <c r="AB7119" i="1"/>
  <c r="AB13708" i="1"/>
  <c r="AB5154" i="1"/>
  <c r="AB12820" i="1"/>
  <c r="AB22687" i="1"/>
  <c r="AB18850" i="1"/>
  <c r="AB36000" i="1"/>
  <c r="AB1061" i="1"/>
  <c r="AB609" i="1"/>
  <c r="AB3351" i="1"/>
  <c r="AB27990" i="1"/>
  <c r="AB11771" i="1"/>
  <c r="AB4393" i="1"/>
  <c r="AB2852" i="1"/>
  <c r="AB16978" i="1"/>
  <c r="AB7420" i="1"/>
  <c r="AB33430" i="1"/>
  <c r="AB18508" i="1"/>
  <c r="AB159" i="1"/>
  <c r="AB13307" i="1"/>
  <c r="AB10071" i="1"/>
  <c r="AB15634" i="1"/>
  <c r="AB14450" i="1"/>
  <c r="AB19321" i="1"/>
  <c r="AB6982" i="1"/>
  <c r="AB8916" i="1"/>
  <c r="AB265" i="1"/>
  <c r="AB11300" i="1"/>
  <c r="AB16666" i="1"/>
  <c r="AB12683" i="1"/>
  <c r="AB23151" i="1"/>
  <c r="AB14195" i="1"/>
  <c r="AB7992" i="1"/>
  <c r="AB26324" i="1"/>
  <c r="AB19209" i="1"/>
  <c r="AB18319" i="1"/>
  <c r="AB30116" i="1"/>
  <c r="AB24399" i="1"/>
  <c r="AB22884" i="1"/>
  <c r="AB29545" i="1"/>
  <c r="AB24683" i="1"/>
  <c r="AB18753" i="1"/>
  <c r="AB29438" i="1"/>
  <c r="AB17087" i="1"/>
  <c r="AB10285" i="1"/>
  <c r="AB10625" i="1"/>
  <c r="AB37929" i="1"/>
  <c r="AB34539" i="1"/>
  <c r="AB32349" i="1"/>
  <c r="AB13919" i="1"/>
  <c r="AB11022" i="1"/>
  <c r="AB7765" i="1"/>
  <c r="AB10805" i="1"/>
  <c r="AB11696" i="1"/>
  <c r="AB19202" i="1"/>
  <c r="AB25391" i="1"/>
  <c r="AB11444" i="1"/>
  <c r="AB37019" i="1"/>
  <c r="AB13867" i="1"/>
  <c r="AB15784" i="1"/>
  <c r="AB32753" i="1"/>
  <c r="AB35686" i="1"/>
  <c r="AB39255" i="1"/>
  <c r="AB11827" i="1"/>
  <c r="AB11874" i="1"/>
  <c r="AB30883" i="1"/>
  <c r="AB3069" i="1"/>
  <c r="AB11906" i="1"/>
  <c r="AB5383" i="1"/>
  <c r="AB14039" i="1"/>
  <c r="AB3476" i="1"/>
  <c r="AB36415" i="1"/>
  <c r="AB9533" i="1"/>
  <c r="AB8658" i="1"/>
  <c r="AB40219" i="1"/>
  <c r="AB5891" i="1"/>
  <c r="AB28563" i="1"/>
  <c r="AB4740" i="1"/>
  <c r="AB619" i="1"/>
  <c r="AB21017" i="1"/>
  <c r="AB1851" i="1"/>
  <c r="AB1621" i="1"/>
  <c r="AB10765" i="1"/>
  <c r="AB1527" i="1"/>
  <c r="AB5093" i="1"/>
  <c r="AB5851" i="1"/>
  <c r="AB20873" i="1"/>
  <c r="AB9317" i="1"/>
  <c r="AB3013" i="1"/>
  <c r="AB10754" i="1"/>
  <c r="AB10495" i="1"/>
  <c r="AB15930" i="1"/>
  <c r="AB22172" i="1"/>
  <c r="AB6344" i="1"/>
  <c r="AB37204" i="1"/>
  <c r="AB25225" i="1"/>
  <c r="AB20994" i="1"/>
  <c r="AB21927" i="1"/>
  <c r="AB6795" i="1"/>
  <c r="AB1725" i="1"/>
  <c r="AB13353" i="1"/>
  <c r="AB34813" i="1"/>
  <c r="AB32496" i="1"/>
  <c r="AB16473" i="1"/>
  <c r="AB37090" i="1"/>
  <c r="AB39341" i="1"/>
  <c r="AB29794" i="1"/>
  <c r="AB33409" i="1"/>
  <c r="AB2021" i="1"/>
  <c r="AB17700" i="1"/>
  <c r="AB8941" i="1"/>
  <c r="AB19480" i="1"/>
  <c r="AB19900" i="1"/>
  <c r="AB4138" i="1"/>
  <c r="AB29337" i="1"/>
  <c r="AB39662" i="1"/>
  <c r="AB17526" i="1"/>
  <c r="AB13465" i="1"/>
  <c r="AB16774" i="1"/>
  <c r="AB1754" i="1"/>
  <c r="AB2122" i="1"/>
  <c r="AB1031" i="1"/>
  <c r="AB25713" i="1"/>
  <c r="AB30229" i="1"/>
  <c r="AB32706" i="1"/>
  <c r="AB14562" i="1"/>
  <c r="AB21040" i="1"/>
  <c r="AB19281" i="1"/>
  <c r="AB21657" i="1"/>
  <c r="AB1335" i="1"/>
  <c r="AB9837" i="1"/>
  <c r="AB40301" i="1"/>
  <c r="AB6236" i="1"/>
  <c r="AB7377" i="1"/>
  <c r="AB9776" i="1"/>
  <c r="AB2169" i="1"/>
  <c r="AB17508" i="1"/>
  <c r="AB2702" i="1"/>
  <c r="AB13176" i="1"/>
  <c r="AB23607" i="1"/>
  <c r="AB1767" i="1"/>
  <c r="AB27211" i="1"/>
  <c r="AB6540" i="1"/>
  <c r="AB19916" i="1"/>
  <c r="AB17178" i="1"/>
  <c r="AB30095" i="1"/>
  <c r="AB33560" i="1"/>
  <c r="AB12529" i="1"/>
  <c r="AB22257" i="1"/>
  <c r="AB26097" i="1"/>
  <c r="AB2426" i="1"/>
  <c r="AB25965" i="1"/>
  <c r="AB7707" i="1"/>
  <c r="AB25907" i="1"/>
  <c r="AB7201" i="1"/>
  <c r="AB39617" i="1"/>
  <c r="AB29442" i="1"/>
  <c r="AB20289" i="1"/>
  <c r="AB9429" i="1"/>
  <c r="AB7689" i="1"/>
  <c r="AB5368" i="1"/>
  <c r="AB17889" i="1"/>
  <c r="AB13068" i="1"/>
  <c r="AB15450" i="1"/>
  <c r="AB17125" i="1"/>
  <c r="AB9492" i="1"/>
  <c r="AB35741" i="1"/>
  <c r="AB6021" i="1"/>
  <c r="AB8207" i="1"/>
  <c r="AB5424" i="1"/>
  <c r="AB20787" i="1"/>
  <c r="AB24824" i="1"/>
  <c r="AB14370" i="1"/>
  <c r="AB20707" i="1"/>
  <c r="AB30039" i="1"/>
  <c r="AB10238" i="1"/>
  <c r="AB2432" i="1"/>
  <c r="AB2291" i="1"/>
  <c r="AB4214" i="1"/>
  <c r="AB16277" i="1"/>
  <c r="AB3915" i="1"/>
  <c r="AB17491" i="1"/>
  <c r="AB14852" i="1"/>
  <c r="AB7332" i="1"/>
  <c r="AB26758" i="1"/>
  <c r="AB12857" i="1"/>
  <c r="AB10632" i="1"/>
  <c r="AB24788" i="1"/>
  <c r="AB21562" i="1"/>
  <c r="AB4780" i="1"/>
  <c r="AB3815" i="1"/>
  <c r="AB26567" i="1"/>
  <c r="AB24828" i="1"/>
  <c r="AB15862" i="1"/>
  <c r="AB25802" i="1"/>
  <c r="AB24647" i="1"/>
  <c r="AB22574" i="1"/>
  <c r="AB13248" i="1"/>
  <c r="AB27524" i="1"/>
  <c r="AB11754" i="1"/>
  <c r="AB38438" i="1"/>
  <c r="AB8024" i="1"/>
  <c r="AB13356" i="1"/>
  <c r="AB27495" i="1"/>
  <c r="AB10086" i="1"/>
  <c r="AB7709" i="1"/>
  <c r="AB19486" i="1"/>
  <c r="AB36623" i="1"/>
  <c r="AB815" i="1"/>
  <c r="AB10894" i="1"/>
  <c r="AB32400" i="1"/>
  <c r="AB39095" i="1"/>
  <c r="AB33467" i="1"/>
  <c r="AB35925" i="1"/>
  <c r="AB35933" i="1"/>
  <c r="AB24829" i="1"/>
  <c r="AB10755" i="1"/>
  <c r="AB4487" i="1"/>
  <c r="AB15044" i="1"/>
  <c r="AB1188" i="1"/>
  <c r="AB14239" i="1"/>
  <c r="AB12997" i="1"/>
  <c r="AB12585" i="1"/>
  <c r="AB21811" i="1"/>
  <c r="AB25420" i="1"/>
  <c r="AB11526" i="1"/>
  <c r="AB15062" i="1"/>
  <c r="AB8824" i="1"/>
  <c r="AB6708" i="1"/>
  <c r="AB3137" i="1"/>
  <c r="AB15526" i="1"/>
  <c r="AB28616" i="1"/>
  <c r="AB3268" i="1"/>
  <c r="AB10388" i="1"/>
  <c r="AB38705" i="1"/>
  <c r="AB9281" i="1"/>
  <c r="AB35051" i="1"/>
  <c r="AB12135" i="1"/>
  <c r="AB23754" i="1"/>
  <c r="AB14633" i="1"/>
  <c r="AB35545" i="1"/>
  <c r="AB10603" i="1"/>
  <c r="AB12879" i="1"/>
  <c r="AB7682" i="1"/>
  <c r="AB1279" i="1"/>
  <c r="AB15641" i="1"/>
  <c r="AB2876" i="1"/>
  <c r="AB11870" i="1"/>
  <c r="AB29297" i="1"/>
  <c r="AB79" i="1"/>
  <c r="AB676" i="1"/>
  <c r="AB6508" i="1"/>
  <c r="AB12805" i="1"/>
  <c r="AB9816" i="1"/>
  <c r="AB17369" i="1"/>
  <c r="AB19587" i="1"/>
  <c r="AB15440" i="1"/>
  <c r="AB5015" i="1"/>
  <c r="AB6489" i="1"/>
  <c r="AB18796" i="1"/>
  <c r="AB23375" i="1"/>
  <c r="AB9326" i="1"/>
  <c r="AB30765" i="1"/>
  <c r="AB23800" i="1"/>
  <c r="AB13971" i="1"/>
  <c r="AB1437" i="1"/>
  <c r="AB26470" i="1"/>
  <c r="AB11334" i="1"/>
  <c r="AB24630" i="1"/>
  <c r="AB26100" i="1"/>
  <c r="AB29033" i="1"/>
  <c r="AB27423" i="1"/>
  <c r="AB29086" i="1"/>
  <c r="AB33938" i="1"/>
  <c r="AB21964" i="1"/>
  <c r="AB13619" i="1"/>
  <c r="AB21012" i="1"/>
  <c r="AB3885" i="1"/>
  <c r="AB5034" i="1"/>
  <c r="AB18382" i="1"/>
  <c r="AB32946" i="1"/>
  <c r="AB5541" i="1"/>
  <c r="AB14842" i="1"/>
  <c r="AB7712" i="1"/>
  <c r="AB9876" i="1"/>
  <c r="AB34736" i="1"/>
  <c r="AB2744" i="1"/>
  <c r="AB21402" i="1"/>
  <c r="AB21230" i="1"/>
  <c r="AB5562" i="1"/>
  <c r="AB1277" i="1"/>
  <c r="AB27371" i="1"/>
  <c r="AB15785" i="1"/>
  <c r="AB34209" i="1"/>
  <c r="AB29196" i="1"/>
  <c r="AB31300" i="1"/>
  <c r="AB21262" i="1"/>
  <c r="AB21665" i="1"/>
  <c r="AB14543" i="1"/>
  <c r="AB9965" i="1"/>
  <c r="AB20258" i="1"/>
  <c r="AB13832" i="1"/>
  <c r="AB24653" i="1"/>
  <c r="AB30978" i="1"/>
  <c r="AB33636" i="1"/>
  <c r="AB16550" i="1"/>
  <c r="AB39740" i="1"/>
  <c r="AB12238" i="1"/>
  <c r="AB33825" i="1"/>
  <c r="AB12247" i="1"/>
  <c r="AB8310" i="1"/>
  <c r="AB40156" i="1"/>
  <c r="AB10236" i="1"/>
  <c r="AB32809" i="1"/>
  <c r="AB18488" i="1"/>
  <c r="AB20197" i="1"/>
  <c r="AB4967" i="1"/>
  <c r="AB17147" i="1"/>
  <c r="AB19455" i="1"/>
  <c r="AB22459" i="1"/>
  <c r="AB20083" i="1"/>
  <c r="AB12248" i="1"/>
  <c r="AB23430" i="1"/>
  <c r="AB1713" i="1"/>
  <c r="AB19881" i="1"/>
  <c r="AB33292" i="1"/>
  <c r="AB30634" i="1"/>
  <c r="AB29322" i="1"/>
  <c r="AB14803" i="1"/>
  <c r="AB23570" i="1"/>
  <c r="AB37732" i="1"/>
  <c r="AB26661" i="1"/>
  <c r="AB408" i="1"/>
  <c r="AB7546" i="1"/>
  <c r="AB20677" i="1"/>
  <c r="AB16958" i="1"/>
  <c r="AB29246" i="1"/>
  <c r="AB10480" i="1"/>
  <c r="AB22469" i="1"/>
  <c r="AB1445" i="1"/>
  <c r="AB6052" i="1"/>
  <c r="AB6556" i="1"/>
  <c r="AB10798" i="1"/>
  <c r="AB1673" i="1"/>
  <c r="AB24719" i="1"/>
  <c r="AB7221" i="1"/>
  <c r="AB36911" i="1"/>
  <c r="AB13830" i="1"/>
  <c r="AB1497" i="1"/>
  <c r="AB5000" i="1"/>
  <c r="AB577" i="1"/>
  <c r="AB6162" i="1"/>
  <c r="AB7094" i="1"/>
  <c r="AB4371" i="1"/>
  <c r="AB10479" i="1"/>
  <c r="AB27125" i="1"/>
  <c r="AB9204" i="1"/>
  <c r="AB19444" i="1"/>
  <c r="AB24626" i="1"/>
  <c r="AB19972" i="1"/>
  <c r="AB4975" i="1"/>
  <c r="AB16624" i="1"/>
  <c r="AB11649" i="1"/>
  <c r="AB21" i="1"/>
  <c r="AB18899" i="1"/>
  <c r="AB14777" i="1"/>
  <c r="AB25618" i="1"/>
  <c r="AB39401" i="1"/>
  <c r="AB3651" i="1"/>
  <c r="AB787" i="1"/>
  <c r="AB18577" i="1"/>
  <c r="AB18667" i="1"/>
  <c r="AB17295" i="1"/>
  <c r="AB16786" i="1"/>
  <c r="AB8812" i="1"/>
  <c r="AB13381" i="1"/>
  <c r="AB17724" i="1"/>
  <c r="AB16240" i="1"/>
  <c r="AB28176" i="1"/>
  <c r="AB7278" i="1"/>
  <c r="AB26642" i="1"/>
  <c r="AB38756" i="1"/>
  <c r="AB19535" i="1"/>
  <c r="AB4855" i="1"/>
  <c r="AB19302" i="1"/>
  <c r="AB32897" i="1"/>
  <c r="AB26222" i="1"/>
  <c r="AB15417" i="1"/>
  <c r="AB12680" i="1"/>
  <c r="AB4311" i="1"/>
  <c r="AB855" i="1"/>
  <c r="AB9959" i="1"/>
  <c r="AB5420" i="1"/>
  <c r="AB20917" i="1"/>
  <c r="AB7572" i="1"/>
  <c r="AB1168" i="1"/>
  <c r="AB9683" i="1"/>
  <c r="AB10013" i="1"/>
  <c r="AB38588" i="1"/>
  <c r="AB29209" i="1"/>
  <c r="AB24279" i="1"/>
  <c r="AB25083" i="1"/>
  <c r="AB24797" i="1"/>
  <c r="AB39043" i="1"/>
  <c r="AB25020" i="1"/>
  <c r="AB10712" i="1"/>
  <c r="AB8634" i="1"/>
  <c r="AB3067" i="1"/>
  <c r="AB2351" i="1"/>
  <c r="AB804" i="1"/>
  <c r="AB30329" i="1"/>
  <c r="AB3130" i="1"/>
  <c r="AB27396" i="1"/>
  <c r="AB21143" i="1"/>
  <c r="AB25591" i="1"/>
  <c r="AB15113" i="1"/>
  <c r="AB15354" i="1"/>
  <c r="AB32322" i="1"/>
  <c r="AB38352" i="1"/>
  <c r="AB38224" i="1"/>
  <c r="AB3731" i="1"/>
  <c r="AB7873" i="1"/>
  <c r="AB4451" i="1"/>
  <c r="AB2390" i="1"/>
  <c r="AB4491" i="1"/>
  <c r="AB8525" i="1"/>
  <c r="AB13644" i="1"/>
  <c r="AB13555" i="1"/>
  <c r="AB16665" i="1"/>
  <c r="AB21759" i="1"/>
  <c r="AB9585" i="1"/>
  <c r="AB3597" i="1"/>
  <c r="AB27794" i="1"/>
  <c r="AB9016" i="1"/>
  <c r="AB36883" i="1"/>
  <c r="AB14851" i="1"/>
  <c r="AB20997" i="1"/>
  <c r="AB4045" i="1"/>
  <c r="AB38624" i="1"/>
  <c r="AB30205" i="1"/>
  <c r="AB32623" i="1"/>
  <c r="AB19514" i="1"/>
  <c r="AB21009" i="1"/>
  <c r="AB13091" i="1"/>
  <c r="AB35788" i="1"/>
  <c r="AB26016" i="1"/>
  <c r="AB10787" i="1"/>
  <c r="AB18569" i="1"/>
  <c r="AB12773" i="1"/>
  <c r="AB17020" i="1"/>
  <c r="AB27744" i="1"/>
  <c r="AB10990" i="1"/>
  <c r="AB11804" i="1"/>
  <c r="AB29040" i="1"/>
  <c r="AB4092" i="1"/>
  <c r="AB31456" i="1"/>
  <c r="AB19400" i="1"/>
  <c r="AB4296" i="1"/>
  <c r="AB16302" i="1"/>
  <c r="AB36534" i="1"/>
  <c r="AB31922" i="1"/>
  <c r="AB15906" i="1"/>
  <c r="AB18571" i="1"/>
  <c r="AB24372" i="1"/>
  <c r="AB24348" i="1"/>
  <c r="AB18480" i="1"/>
  <c r="AB31972" i="1"/>
  <c r="AB15288" i="1"/>
  <c r="AB22535" i="1"/>
  <c r="AB6856" i="1"/>
  <c r="AB29793" i="1"/>
  <c r="AB17044" i="1"/>
  <c r="AB21458" i="1"/>
  <c r="AB14099" i="1"/>
  <c r="AB27194" i="1"/>
  <c r="AB2161" i="1"/>
  <c r="AB12303" i="1"/>
  <c r="AB33801" i="1"/>
  <c r="AB34597" i="1"/>
  <c r="AB25304" i="1"/>
  <c r="AB39923" i="1"/>
  <c r="AB10044" i="1"/>
  <c r="AB24254" i="1"/>
  <c r="AB8070" i="1"/>
  <c r="AB20512" i="1"/>
  <c r="AB10034" i="1"/>
  <c r="AB12167" i="1"/>
  <c r="AB35863" i="1"/>
  <c r="AB24698" i="1"/>
  <c r="AB14556" i="1"/>
  <c r="AB32527" i="1"/>
  <c r="AB25791" i="1"/>
  <c r="AB37041" i="1"/>
  <c r="AB21199" i="1"/>
  <c r="AB23416" i="1"/>
  <c r="AB7351" i="1"/>
  <c r="AB21946" i="1"/>
  <c r="AB12331" i="1"/>
  <c r="AB15810" i="1"/>
  <c r="AB37933" i="1"/>
  <c r="AB32051" i="1"/>
  <c r="AB13989" i="1"/>
  <c r="AB27884" i="1"/>
  <c r="AB9963" i="1"/>
  <c r="AB39352" i="1"/>
  <c r="AB34585" i="1"/>
  <c r="AB9280" i="1"/>
  <c r="AB37425" i="1"/>
  <c r="AB39712" i="1"/>
  <c r="AB416" i="1"/>
  <c r="AB4899" i="1"/>
  <c r="AB929" i="1"/>
  <c r="AB5837" i="1"/>
  <c r="AB6834" i="1"/>
  <c r="AB2315" i="1"/>
  <c r="AB13394" i="1"/>
  <c r="AB29879" i="1"/>
  <c r="AB9760" i="1"/>
  <c r="AB24203" i="1"/>
  <c r="AB114" i="1"/>
  <c r="AB19884" i="1"/>
  <c r="AB7330" i="1"/>
  <c r="AB27636" i="1"/>
  <c r="AB19241" i="1"/>
  <c r="AB688" i="1"/>
  <c r="AB7300" i="1"/>
  <c r="AB22145" i="1"/>
  <c r="AB31694" i="1"/>
  <c r="AB38784" i="1"/>
  <c r="AB4990" i="1"/>
  <c r="AB6511" i="1"/>
  <c r="AB9709" i="1"/>
  <c r="AB7552" i="1"/>
  <c r="AB27468" i="1"/>
  <c r="AB30125" i="1"/>
  <c r="AB12231" i="1"/>
  <c r="AB20131" i="1"/>
  <c r="AB11339" i="1"/>
  <c r="AB29218" i="1"/>
  <c r="AB12203" i="1"/>
  <c r="AB6159" i="1"/>
  <c r="AB7852" i="1"/>
  <c r="AB17262" i="1"/>
  <c r="AB36546" i="1"/>
  <c r="AB5250" i="1"/>
  <c r="AB22353" i="1"/>
  <c r="AB11751" i="1"/>
  <c r="AB26436" i="1"/>
  <c r="AB21508" i="1"/>
  <c r="AB21426" i="1"/>
  <c r="AB273" i="1"/>
  <c r="AB35123" i="1"/>
  <c r="AB16194" i="1"/>
  <c r="AB2944" i="1"/>
  <c r="AB27513" i="1"/>
  <c r="AB25091" i="1"/>
  <c r="AB17340" i="1"/>
  <c r="AB30182" i="1"/>
  <c r="AB38149" i="1"/>
  <c r="AB20738" i="1"/>
  <c r="AB37902" i="1"/>
  <c r="AB10342" i="1"/>
  <c r="AB17148" i="1"/>
  <c r="AB11849" i="1"/>
  <c r="AB25594" i="1"/>
  <c r="AB34481" i="1"/>
  <c r="AB11222" i="1"/>
  <c r="AB11567" i="1"/>
  <c r="AB17513" i="1"/>
  <c r="AB19611" i="1"/>
  <c r="AB35913" i="1"/>
  <c r="AB15442" i="1"/>
  <c r="AB19952" i="1"/>
  <c r="AB22282" i="1"/>
  <c r="AB27811" i="1"/>
  <c r="AB22338" i="1"/>
  <c r="AB8497" i="1"/>
  <c r="AB14956" i="1"/>
  <c r="AB6911" i="1"/>
  <c r="AB32384" i="1"/>
  <c r="AB22892" i="1"/>
  <c r="AB29728" i="1"/>
  <c r="AB8771" i="1"/>
  <c r="AB29570" i="1"/>
  <c r="AB24551" i="1"/>
  <c r="AB4490" i="1"/>
  <c r="AB31078" i="1"/>
  <c r="AB40095" i="1"/>
  <c r="AB11437" i="1"/>
  <c r="AB12765" i="1"/>
  <c r="AB23225" i="1"/>
  <c r="AB2790" i="1"/>
  <c r="AB3533" i="1"/>
  <c r="AB10106" i="1"/>
  <c r="AB20950" i="1"/>
  <c r="AB11500" i="1"/>
  <c r="AB31415" i="1"/>
  <c r="AB14617" i="1"/>
  <c r="AB10814" i="1"/>
  <c r="AB17667" i="1"/>
  <c r="AB10329" i="1"/>
  <c r="AB7253" i="1"/>
  <c r="AB14940" i="1"/>
  <c r="AB9590" i="1"/>
  <c r="AB40203" i="1"/>
  <c r="AB15491" i="1"/>
  <c r="AB36343" i="1"/>
  <c r="AB11743" i="1"/>
  <c r="AB13802" i="1"/>
  <c r="AB3704" i="1"/>
  <c r="AB24104" i="1"/>
  <c r="AB1717" i="1"/>
  <c r="AB24202" i="1"/>
  <c r="AB16577" i="1"/>
  <c r="AB37506" i="1"/>
  <c r="AB19016" i="1"/>
  <c r="AB6195" i="1"/>
  <c r="AB13386" i="1"/>
  <c r="AB16406" i="1"/>
  <c r="AB4196" i="1"/>
  <c r="AB17774" i="1"/>
  <c r="AB27272" i="1"/>
  <c r="AB10402" i="1"/>
  <c r="AB10058" i="1"/>
  <c r="AB30479" i="1"/>
  <c r="AB24105" i="1"/>
  <c r="AB23743" i="1"/>
  <c r="AB20804" i="1"/>
  <c r="AB27421" i="1"/>
  <c r="AB33972" i="1"/>
  <c r="AB40356" i="1"/>
  <c r="AB27873" i="1"/>
  <c r="AB4055" i="1"/>
  <c r="AB36992" i="1"/>
  <c r="AB37479" i="1"/>
  <c r="AB23051" i="1"/>
  <c r="AB38783" i="1"/>
  <c r="AB26673" i="1"/>
  <c r="AB4523" i="1"/>
  <c r="AB35320" i="1"/>
  <c r="AB16361" i="1"/>
  <c r="AB29005" i="1"/>
  <c r="AB33837" i="1"/>
  <c r="AB17413" i="1"/>
  <c r="AB17542" i="1"/>
  <c r="AB21365" i="1"/>
  <c r="AB19625" i="1"/>
  <c r="AB4932" i="1"/>
  <c r="AB23788" i="1"/>
  <c r="AB15936" i="1"/>
  <c r="AB1172" i="1"/>
  <c r="AB7981" i="1"/>
  <c r="AB35256" i="1"/>
  <c r="AB17030" i="1"/>
  <c r="AB24318" i="1"/>
  <c r="AB4100" i="1"/>
  <c r="AB21529" i="1"/>
  <c r="AB32647" i="1"/>
  <c r="AB11928" i="1"/>
  <c r="AB25659" i="1"/>
  <c r="AB21436" i="1"/>
  <c r="AB34679" i="1"/>
  <c r="AB18005" i="1"/>
  <c r="AB28902" i="1"/>
  <c r="AB34219" i="1"/>
  <c r="AB12399" i="1"/>
  <c r="AB13171" i="1"/>
  <c r="AB15773" i="1"/>
  <c r="AB28898" i="1"/>
  <c r="AB35119" i="1"/>
  <c r="AB25615" i="1"/>
  <c r="AB33562" i="1"/>
  <c r="AB19912" i="1"/>
  <c r="AB29532" i="1"/>
  <c r="AB13476" i="1"/>
  <c r="AB27717" i="1"/>
  <c r="AB31373" i="1"/>
  <c r="AB31697" i="1"/>
  <c r="AB36481" i="1"/>
  <c r="AB27249" i="1"/>
  <c r="AB828" i="1"/>
  <c r="AB283" i="1"/>
  <c r="AB47" i="1"/>
  <c r="AB3596" i="1"/>
  <c r="AB1494" i="1"/>
  <c r="AB15396" i="1"/>
  <c r="AB16291" i="1"/>
  <c r="AB15907" i="1"/>
  <c r="AB10757" i="1"/>
  <c r="AB12930" i="1"/>
  <c r="AB4388" i="1"/>
  <c r="AB7189" i="1"/>
  <c r="AB6665" i="1"/>
  <c r="AB7299" i="1"/>
  <c r="AB20758" i="1"/>
  <c r="AB2675" i="1"/>
  <c r="AB23561" i="1"/>
  <c r="AB21717" i="1"/>
  <c r="AB32471" i="1"/>
  <c r="AB33165" i="1"/>
  <c r="AB2246" i="1"/>
  <c r="AB17512" i="1"/>
  <c r="AB17000" i="1"/>
  <c r="AB8503" i="1"/>
  <c r="AB4802" i="1"/>
  <c r="AB34125" i="1"/>
  <c r="AB38957" i="1"/>
  <c r="AB20123" i="1"/>
  <c r="AB34099" i="1"/>
  <c r="AB26255" i="1"/>
  <c r="AB10824" i="1"/>
  <c r="AB5671" i="1"/>
  <c r="AB10061" i="1"/>
  <c r="AB17552" i="1"/>
  <c r="AB32901" i="1"/>
  <c r="AB8987" i="1"/>
  <c r="AB12569" i="1"/>
  <c r="AB9742" i="1"/>
  <c r="AB38486" i="1"/>
  <c r="AB26004" i="1"/>
  <c r="AB36399" i="1"/>
  <c r="AB6060" i="1"/>
  <c r="AB27967" i="1"/>
  <c r="AB8380" i="1"/>
  <c r="AB22231" i="1"/>
  <c r="AB34560" i="1"/>
  <c r="AB33395" i="1"/>
  <c r="AB3216" i="1"/>
  <c r="AB34774" i="1"/>
  <c r="AB19169" i="1"/>
  <c r="AB35540" i="1"/>
  <c r="AB17494" i="1"/>
  <c r="AB13191" i="1"/>
  <c r="AB17972" i="1"/>
  <c r="AB15995" i="1"/>
  <c r="AB38771" i="1"/>
  <c r="AB12132" i="1"/>
  <c r="AB4103" i="1"/>
  <c r="AB7448" i="1"/>
  <c r="AB4544" i="1"/>
  <c r="AB24658" i="1"/>
  <c r="AB5247" i="1"/>
  <c r="AB37954" i="1"/>
  <c r="AB36590" i="1"/>
  <c r="AB23120" i="1"/>
  <c r="AB10187" i="1"/>
  <c r="AB4589" i="1"/>
  <c r="AB38371" i="1"/>
  <c r="AB2443" i="1"/>
  <c r="AB14856" i="1"/>
  <c r="AB14776" i="1"/>
  <c r="AB3686" i="1"/>
  <c r="AB14754" i="1"/>
  <c r="AB5883" i="1"/>
  <c r="AB24115" i="1"/>
  <c r="AB16248" i="1"/>
  <c r="AB9608" i="1"/>
  <c r="AB7926" i="1"/>
  <c r="AB5277" i="1"/>
  <c r="AB39983" i="1"/>
  <c r="AB7120" i="1"/>
  <c r="AB11683" i="1"/>
  <c r="AB9580" i="1"/>
  <c r="AB23477" i="1"/>
  <c r="AB35298" i="1"/>
  <c r="AB6028" i="1"/>
  <c r="AB12982" i="1"/>
  <c r="AB19176" i="1"/>
  <c r="AB7202" i="1"/>
  <c r="AB22299" i="1"/>
  <c r="AB8763" i="1"/>
  <c r="AB5929" i="1"/>
  <c r="AB6286" i="1"/>
  <c r="AB22517" i="1"/>
  <c r="AB9532" i="1"/>
  <c r="AB4276" i="1"/>
  <c r="AB5690" i="1"/>
  <c r="AB3861" i="1"/>
  <c r="AB40350" i="1"/>
  <c r="AB34543" i="1"/>
  <c r="AB4639" i="1"/>
  <c r="AB15295" i="1"/>
  <c r="AB12560" i="1"/>
  <c r="AB16553" i="1"/>
  <c r="AB7609" i="1"/>
  <c r="AB3125" i="1"/>
  <c r="AB23174" i="1"/>
  <c r="AB26252" i="1"/>
  <c r="AB18042" i="1"/>
  <c r="AB33817" i="1"/>
  <c r="AB2761" i="1"/>
  <c r="AB12267" i="1"/>
  <c r="AB31309" i="1"/>
  <c r="AB40141" i="1"/>
  <c r="AB40234" i="1"/>
  <c r="AB1128" i="1"/>
  <c r="AB2472" i="1"/>
  <c r="AB8271" i="1"/>
  <c r="AB19853" i="1"/>
  <c r="AB13704" i="1"/>
  <c r="AB10658" i="1"/>
  <c r="AB16056" i="1"/>
  <c r="AB37258" i="1"/>
  <c r="AB4956" i="1"/>
  <c r="AB3219" i="1"/>
  <c r="AB2651" i="1"/>
  <c r="AB39290" i="1"/>
  <c r="AB22552" i="1"/>
  <c r="AB11266" i="1"/>
  <c r="AB3448" i="1"/>
  <c r="AB15248" i="1"/>
  <c r="AB32631" i="1"/>
  <c r="AB40421" i="1"/>
  <c r="AB15795" i="1"/>
  <c r="AB29945" i="1"/>
  <c r="AB31023" i="1"/>
  <c r="AB29004" i="1"/>
  <c r="AB26962" i="1"/>
  <c r="AB20014" i="1"/>
  <c r="AB466" i="1"/>
  <c r="AB11171" i="1"/>
  <c r="AB9477" i="1"/>
  <c r="AB14876" i="1"/>
  <c r="AB4588" i="1"/>
  <c r="AB31018" i="1"/>
  <c r="AB5572" i="1"/>
  <c r="AB4992" i="1"/>
  <c r="AB15304" i="1"/>
  <c r="AB16658" i="1"/>
  <c r="AB4126" i="1"/>
  <c r="AB9173" i="1"/>
  <c r="AB36143" i="1"/>
  <c r="AB35046" i="1"/>
  <c r="AB16214" i="1"/>
  <c r="AB24070" i="1"/>
  <c r="AB9323" i="1"/>
  <c r="AB19651" i="1"/>
  <c r="AB23582" i="1"/>
  <c r="AB19497" i="1"/>
  <c r="AB26979" i="1"/>
  <c r="AB12078" i="1"/>
  <c r="AB18271" i="1"/>
  <c r="AB9541" i="1"/>
  <c r="AB10708" i="1"/>
  <c r="AB38128" i="1"/>
  <c r="AB15415" i="1"/>
  <c r="AB16161" i="1"/>
  <c r="AB11974" i="1"/>
  <c r="AB18092" i="1"/>
  <c r="AB14034" i="1"/>
  <c r="AB33437" i="1"/>
  <c r="AB24145" i="1"/>
  <c r="AB9057" i="1"/>
  <c r="AB1692" i="1"/>
  <c r="AB1999" i="1"/>
  <c r="AB26248" i="1"/>
  <c r="AB13874" i="1"/>
  <c r="AB33095" i="1"/>
  <c r="AB26202" i="1"/>
  <c r="AB13415" i="1"/>
  <c r="AB27435" i="1"/>
  <c r="AB36600" i="1"/>
  <c r="AB27003" i="1"/>
  <c r="AB6684" i="1"/>
  <c r="AB20328" i="1"/>
  <c r="AB32365" i="1"/>
  <c r="AB16450" i="1"/>
  <c r="AB28283" i="1"/>
  <c r="AB2880" i="1"/>
  <c r="AB19291" i="1"/>
  <c r="AB9855" i="1"/>
  <c r="AB8974" i="1"/>
  <c r="AB4885" i="1"/>
  <c r="AB14824" i="1"/>
  <c r="AB29664" i="1"/>
  <c r="AB11537" i="1"/>
  <c r="AB15466" i="1"/>
  <c r="AB35512" i="1"/>
  <c r="AB31870" i="1"/>
  <c r="AB26595" i="1"/>
  <c r="AB12634" i="1"/>
  <c r="AB14771" i="1"/>
  <c r="AB35552" i="1"/>
  <c r="AB24953" i="1"/>
  <c r="AB19362" i="1"/>
  <c r="AB36375" i="1"/>
  <c r="AB28093" i="1"/>
  <c r="AB38247" i="1"/>
  <c r="AB10007" i="1"/>
  <c r="AB5052" i="1"/>
  <c r="AB16732" i="1"/>
  <c r="AB21068" i="1"/>
  <c r="AB29055" i="1"/>
  <c r="AB32881" i="1"/>
  <c r="AB6662" i="1"/>
  <c r="AB38886" i="1"/>
  <c r="AB23255" i="1"/>
  <c r="AB23035" i="1"/>
  <c r="AB2896" i="1"/>
  <c r="AB36858" i="1"/>
  <c r="AB27882" i="1"/>
  <c r="AB16510" i="1"/>
  <c r="AB37469" i="1"/>
  <c r="AB9340" i="1"/>
  <c r="AB9039" i="1"/>
  <c r="AB35217" i="1"/>
  <c r="AB12677" i="1"/>
  <c r="AB27768" i="1"/>
  <c r="AB18381" i="1"/>
  <c r="AB33833" i="1"/>
  <c r="AB33141" i="1"/>
  <c r="AB957" i="1"/>
  <c r="AB36999" i="1"/>
  <c r="AB14768" i="1"/>
  <c r="AB2412" i="1"/>
  <c r="AB8918" i="1"/>
  <c r="AB9238" i="1"/>
  <c r="AB7901" i="1"/>
  <c r="AB15898" i="1"/>
  <c r="AB26140" i="1"/>
  <c r="AB13102" i="1"/>
  <c r="AB30200" i="1"/>
  <c r="AB40077" i="1"/>
  <c r="AB3891" i="1"/>
  <c r="AB35834" i="1"/>
  <c r="AB28318" i="1"/>
  <c r="AB14726" i="1"/>
  <c r="AB39642" i="1"/>
  <c r="AB13703" i="1"/>
  <c r="AB8153" i="1"/>
  <c r="AB38465" i="1"/>
  <c r="AB33277" i="1"/>
  <c r="AB15057" i="1"/>
  <c r="AB40237" i="1"/>
  <c r="AB27702" i="1"/>
  <c r="AB25517" i="1"/>
  <c r="AB2030" i="1"/>
  <c r="AB18624" i="1"/>
  <c r="AB17159" i="1"/>
  <c r="AB18743" i="1"/>
  <c r="AB18917" i="1"/>
  <c r="AB39301" i="1"/>
  <c r="AB2525" i="1"/>
  <c r="AB9825" i="1"/>
  <c r="AB12023" i="1"/>
  <c r="AB7713" i="1"/>
  <c r="AB2418" i="1"/>
  <c r="AB10284" i="1"/>
  <c r="AB27380" i="1"/>
  <c r="AB29750" i="1"/>
  <c r="AB7869" i="1"/>
  <c r="AB16527" i="1"/>
  <c r="AB14883" i="1"/>
  <c r="AB22065" i="1"/>
  <c r="AB24928" i="1"/>
  <c r="AB3867" i="1"/>
  <c r="AB30276" i="1"/>
  <c r="AB34793" i="1"/>
  <c r="AB17594" i="1"/>
  <c r="AB9620" i="1"/>
  <c r="AB11949" i="1"/>
  <c r="AB10458" i="1"/>
  <c r="AB29929" i="1"/>
  <c r="AB16463" i="1"/>
  <c r="AB31119" i="1"/>
  <c r="AB23157" i="1"/>
  <c r="AB3605" i="1"/>
  <c r="AB25753" i="1"/>
  <c r="AB4390" i="1"/>
  <c r="AB28133" i="1"/>
  <c r="AB26195" i="1"/>
  <c r="AB23642" i="1"/>
  <c r="AB8597" i="1"/>
  <c r="AB15802" i="1"/>
  <c r="AB13692" i="1"/>
  <c r="AB33396" i="1"/>
  <c r="AB21132" i="1"/>
  <c r="AB17715" i="1"/>
  <c r="AB31120" i="1"/>
  <c r="AB23693" i="1"/>
  <c r="AB38074" i="1"/>
  <c r="AB27973" i="1"/>
  <c r="AB20068" i="1"/>
  <c r="AB18639" i="1"/>
  <c r="AB36398" i="1"/>
  <c r="AB35750" i="1"/>
  <c r="AB30605" i="1"/>
  <c r="AB20584" i="1"/>
  <c r="AB6066" i="1"/>
  <c r="AB16569" i="1"/>
  <c r="AB10557" i="1"/>
  <c r="AB16196" i="1"/>
  <c r="AB24276" i="1"/>
  <c r="AB17161" i="1"/>
  <c r="AB40176" i="1"/>
  <c r="AB27950" i="1"/>
  <c r="AB21913" i="1"/>
  <c r="AB26811" i="1"/>
  <c r="AB30414" i="1"/>
  <c r="AB19290" i="1"/>
  <c r="AB17144" i="1"/>
  <c r="AB36418" i="1"/>
  <c r="AB33486" i="1"/>
  <c r="AB22003" i="1"/>
  <c r="AB15411" i="1"/>
  <c r="AB34338" i="1"/>
  <c r="AB24689" i="1"/>
  <c r="AB28197" i="1"/>
  <c r="AB6220" i="1"/>
  <c r="AB19855" i="1"/>
  <c r="AB26842" i="1"/>
  <c r="AB31816" i="1"/>
  <c r="AB32982" i="1"/>
  <c r="AB657" i="1"/>
  <c r="AB34998" i="1"/>
  <c r="AB13835" i="1"/>
  <c r="AB27394" i="1"/>
  <c r="AB30836" i="1"/>
  <c r="AB29684" i="1"/>
  <c r="AB31532" i="1"/>
  <c r="AB26756" i="1"/>
  <c r="AB28230" i="1"/>
  <c r="AB24976" i="1"/>
  <c r="AB8489" i="1"/>
  <c r="AB17581" i="1"/>
  <c r="AB15550" i="1"/>
  <c r="AB32375" i="1"/>
  <c r="AB23101" i="1"/>
  <c r="AB28010" i="1"/>
  <c r="AB13156" i="1"/>
  <c r="AB13080" i="1"/>
  <c r="AB27028" i="1"/>
  <c r="AB10714" i="1"/>
  <c r="AB28959" i="1"/>
  <c r="AB37751" i="1"/>
  <c r="AB23196" i="1"/>
  <c r="AB4044" i="1"/>
  <c r="AB12122" i="1"/>
  <c r="AB23819" i="1"/>
  <c r="AB18360" i="1"/>
  <c r="AB20173" i="1"/>
  <c r="AB33413" i="1"/>
  <c r="AB39839" i="1"/>
  <c r="AB13392" i="1"/>
  <c r="AB35924" i="1"/>
  <c r="AB20509" i="1"/>
  <c r="AB29042" i="1"/>
  <c r="AB24934" i="1"/>
  <c r="AB34582" i="1"/>
  <c r="AB10527" i="1"/>
  <c r="AB31003" i="1"/>
  <c r="AB21579" i="1"/>
  <c r="AB18849" i="1"/>
  <c r="AB29638" i="1"/>
  <c r="AB14117" i="1"/>
  <c r="AB29860" i="1"/>
  <c r="AB33161" i="1"/>
  <c r="AB28032" i="1"/>
  <c r="AB39272" i="1"/>
  <c r="AB11635" i="1"/>
  <c r="AB29200" i="1"/>
  <c r="AB33508" i="1"/>
  <c r="AB35002" i="1"/>
  <c r="AB35843" i="1"/>
  <c r="AB37535" i="1"/>
  <c r="AB11648" i="1"/>
  <c r="AB32756" i="1"/>
  <c r="AB17935" i="1"/>
  <c r="AB17482" i="1"/>
  <c r="AB16944" i="1"/>
  <c r="AB18566" i="1"/>
  <c r="AB36431" i="1"/>
  <c r="AB13166" i="1"/>
  <c r="AB35454" i="1"/>
  <c r="AB34683" i="1"/>
  <c r="AB10067" i="1"/>
  <c r="AB34610" i="1"/>
  <c r="AB19878" i="1"/>
  <c r="AB32015" i="1"/>
  <c r="AB20927" i="1"/>
  <c r="AB13270" i="1"/>
  <c r="AB29263" i="1"/>
  <c r="AB21750" i="1"/>
  <c r="AB28497" i="1"/>
  <c r="AB38735" i="1"/>
  <c r="AB30799" i="1"/>
  <c r="AB21702" i="1"/>
  <c r="AB29291" i="1"/>
  <c r="AB27038" i="1"/>
  <c r="AB14809" i="1"/>
  <c r="AB32030" i="1"/>
  <c r="AB25111" i="1"/>
  <c r="AB28619" i="1"/>
  <c r="AB17672" i="1"/>
  <c r="AB20737" i="1"/>
  <c r="AB16524" i="1"/>
  <c r="AB25945" i="1"/>
  <c r="AB14163" i="1"/>
  <c r="AB29973" i="1"/>
  <c r="AB17263" i="1"/>
  <c r="AB24066" i="1"/>
  <c r="AB25267" i="1"/>
  <c r="AB31982" i="1"/>
  <c r="AB27569" i="1"/>
  <c r="AB39676" i="1"/>
  <c r="AB19292" i="1"/>
  <c r="AB27659" i="1"/>
  <c r="AB31459" i="1"/>
  <c r="AB4189" i="1"/>
  <c r="AB2942" i="1"/>
  <c r="AB20583" i="1"/>
  <c r="AB16309" i="1"/>
  <c r="AB9073" i="1"/>
  <c r="AB4430" i="1"/>
  <c r="AB23534" i="1"/>
  <c r="AB21911" i="1"/>
  <c r="AB30989" i="1"/>
  <c r="AB27787" i="1"/>
  <c r="AB39916" i="1"/>
  <c r="AB30054" i="1"/>
  <c r="AB39044" i="1"/>
  <c r="AB25174" i="1"/>
  <c r="AB36860" i="1"/>
  <c r="AB39679" i="1"/>
  <c r="AB7554" i="1"/>
  <c r="AB20262" i="1"/>
  <c r="AB37080" i="1"/>
  <c r="AB36545" i="1"/>
  <c r="AB27904" i="1"/>
  <c r="AB28698" i="1"/>
  <c r="AB30813" i="1"/>
  <c r="AB30485" i="1"/>
  <c r="AB26686" i="1"/>
  <c r="AB13424" i="1"/>
  <c r="AB35877" i="1"/>
  <c r="AB37220" i="1"/>
  <c r="AB25159" i="1"/>
  <c r="AB40478" i="1"/>
  <c r="AB26124" i="1"/>
  <c r="AB27602" i="1"/>
  <c r="AB34386" i="1"/>
  <c r="AB34130" i="1"/>
  <c r="AB30232" i="1"/>
  <c r="AB25523" i="1"/>
  <c r="AB38617" i="1"/>
  <c r="AB21408" i="1"/>
  <c r="AB22329" i="1"/>
  <c r="AB28528" i="1"/>
  <c r="AB16864" i="1"/>
  <c r="AB39570" i="1"/>
  <c r="AB13443" i="1"/>
  <c r="AB10794" i="1"/>
  <c r="AB36995" i="1"/>
  <c r="AB34864" i="1"/>
  <c r="AB39660" i="1"/>
  <c r="AB23192" i="1"/>
  <c r="AB13126" i="1"/>
  <c r="AB24349" i="1"/>
  <c r="AB38678" i="1"/>
  <c r="AB34962" i="1"/>
  <c r="AB31145" i="1"/>
  <c r="AB13744" i="1"/>
  <c r="AB39895" i="1"/>
  <c r="AB35888" i="1"/>
  <c r="AB30277" i="1"/>
  <c r="AB23697" i="1"/>
  <c r="AB28160" i="1"/>
  <c r="AB39266" i="1"/>
  <c r="AB17269" i="1"/>
  <c r="AB17503" i="1"/>
  <c r="AB30954" i="1"/>
  <c r="AB36176" i="1"/>
  <c r="AB28744" i="1"/>
  <c r="AB8286" i="1"/>
  <c r="AB5043" i="1"/>
  <c r="AB40391" i="1"/>
  <c r="AB21983" i="1"/>
  <c r="AB36232" i="1"/>
  <c r="AB37811" i="1"/>
  <c r="AB11337" i="1"/>
  <c r="AB23541" i="1"/>
  <c r="AB32084" i="1"/>
  <c r="AB31116" i="1"/>
  <c r="AB25046" i="1"/>
  <c r="AB11434" i="1"/>
  <c r="AB25041" i="1"/>
  <c r="AB13581" i="1"/>
  <c r="AB12885" i="1"/>
  <c r="AB16857" i="1"/>
  <c r="AB12112" i="1"/>
  <c r="AB13773" i="1"/>
  <c r="AB4221" i="1"/>
  <c r="AB16019" i="1"/>
  <c r="AB15884" i="1"/>
  <c r="AB37128" i="1"/>
  <c r="AB33176" i="1"/>
  <c r="AB28425" i="1"/>
  <c r="AB38702" i="1"/>
  <c r="AB34750" i="1"/>
  <c r="AB14208" i="1"/>
  <c r="AB37598" i="1"/>
  <c r="AB7008" i="1"/>
  <c r="AB6054" i="1"/>
  <c r="AB8352" i="1"/>
  <c r="AB8895" i="1"/>
  <c r="AB1804" i="1"/>
  <c r="AB9378" i="1"/>
  <c r="AB5068" i="1"/>
  <c r="AB3638" i="1"/>
  <c r="AB6146" i="1"/>
  <c r="AB2292" i="1"/>
  <c r="AB934" i="1"/>
  <c r="AB11233" i="1"/>
  <c r="AB4533" i="1"/>
  <c r="AB7138" i="1"/>
  <c r="AB16421" i="1"/>
  <c r="AB19993" i="1"/>
  <c r="AB6438" i="1"/>
  <c r="AB35815" i="1"/>
  <c r="AB14258" i="1"/>
  <c r="AB3288" i="1"/>
  <c r="AB12908" i="1"/>
  <c r="AB12898" i="1"/>
  <c r="AB28288" i="1"/>
  <c r="AB12297" i="1"/>
  <c r="AB17360" i="1"/>
  <c r="AB10360" i="1"/>
  <c r="AB28251" i="1"/>
  <c r="AB37779" i="1"/>
  <c r="AB21966" i="1"/>
  <c r="AB12362" i="1"/>
  <c r="AB13531" i="1"/>
  <c r="AB6494" i="1"/>
  <c r="AB14585" i="1"/>
  <c r="AB5412" i="1"/>
  <c r="AB36550" i="1"/>
  <c r="AB9155" i="1"/>
  <c r="AB21716" i="1"/>
  <c r="AB18600" i="1"/>
  <c r="AB19533" i="1"/>
  <c r="AB14977" i="1"/>
  <c r="AB17333" i="1"/>
  <c r="AB8623" i="1"/>
  <c r="AB36175" i="1"/>
  <c r="AB6414" i="1"/>
  <c r="AB23543" i="1"/>
  <c r="AB10768" i="1"/>
  <c r="AB25569" i="1"/>
  <c r="AB26274" i="1"/>
  <c r="AB28373" i="1"/>
  <c r="AB22522" i="1"/>
  <c r="AB20246" i="1"/>
  <c r="AB14716" i="1"/>
  <c r="AB4532" i="1"/>
  <c r="AB13787" i="1"/>
  <c r="AB35643" i="1"/>
  <c r="AB34760" i="1"/>
  <c r="AB6922" i="1"/>
  <c r="AB16821" i="1"/>
  <c r="AB22891" i="1"/>
  <c r="AB12848" i="1"/>
  <c r="AB1090" i="1"/>
  <c r="AB882" i="1"/>
  <c r="AB7391" i="1"/>
  <c r="AB20633" i="1"/>
  <c r="AB33968" i="1"/>
  <c r="AB25729" i="1"/>
  <c r="AB11970" i="1"/>
  <c r="AB26668" i="1"/>
  <c r="AB8874" i="1"/>
  <c r="AB7975" i="1"/>
  <c r="AB29710" i="1"/>
  <c r="AB13370" i="1"/>
  <c r="AB40182" i="1"/>
  <c r="AB25937" i="1"/>
  <c r="AB30059" i="1"/>
  <c r="AB27964" i="1"/>
  <c r="AB4378" i="1"/>
  <c r="AB31961" i="1"/>
  <c r="AB37633" i="1"/>
  <c r="AB21855" i="1"/>
  <c r="AB38994" i="1"/>
  <c r="AB40047" i="1"/>
  <c r="AB29426" i="1"/>
  <c r="AB9233" i="1"/>
  <c r="AB10207" i="1"/>
  <c r="AB8288" i="1"/>
  <c r="AB8685" i="1"/>
  <c r="AB29202" i="1"/>
  <c r="AB6416" i="1"/>
  <c r="AB37211" i="1"/>
  <c r="AB14721" i="1"/>
  <c r="AB7252" i="1"/>
  <c r="AB18698" i="1"/>
  <c r="AB31536" i="1"/>
  <c r="AB26924" i="1"/>
  <c r="AB18831" i="1"/>
  <c r="AB26539" i="1"/>
  <c r="AB27710" i="1"/>
  <c r="AB24469" i="1"/>
  <c r="AB3734" i="1"/>
  <c r="AB35025" i="1"/>
  <c r="AB39336" i="1"/>
  <c r="AB40050" i="1"/>
  <c r="AB5393" i="1"/>
  <c r="AB11940" i="1"/>
  <c r="AB34496" i="1"/>
  <c r="AB17897" i="1"/>
  <c r="AB6325" i="1"/>
  <c r="AB35274" i="1"/>
  <c r="AB35271" i="1"/>
  <c r="AB26957" i="1"/>
  <c r="AB36086" i="1"/>
  <c r="AB29608" i="1"/>
  <c r="AB8692" i="1"/>
  <c r="AB19579" i="1"/>
  <c r="AB38435" i="1"/>
  <c r="AB25096" i="1"/>
  <c r="AB37241" i="1"/>
  <c r="AB23457" i="1"/>
  <c r="AB19847" i="1"/>
  <c r="AB21246" i="1"/>
  <c r="AB2536" i="1"/>
  <c r="AB37983" i="1"/>
  <c r="AB35448" i="1"/>
  <c r="AB6711" i="1"/>
  <c r="AB18534" i="1"/>
  <c r="AB24648" i="1"/>
  <c r="AB10143" i="1"/>
  <c r="AB6166" i="1"/>
  <c r="AB37536" i="1"/>
  <c r="AB6302" i="1"/>
  <c r="AB10323" i="1"/>
  <c r="AB24096" i="1"/>
  <c r="AB12653" i="1"/>
  <c r="AB19022" i="1"/>
  <c r="AB28339" i="1"/>
  <c r="AB5672" i="1"/>
  <c r="AB15737" i="1"/>
  <c r="AB19309" i="1"/>
  <c r="AB9088" i="1"/>
  <c r="AB8827" i="1"/>
  <c r="AB23593" i="1"/>
  <c r="AB33460" i="1"/>
  <c r="AB21349" i="1"/>
  <c r="AB11220" i="1"/>
  <c r="AB32574" i="1"/>
  <c r="AB36608" i="1"/>
  <c r="AB6263" i="1"/>
  <c r="AB23538" i="1"/>
  <c r="AB37537" i="1"/>
  <c r="AB17989" i="1"/>
  <c r="AB20186" i="1"/>
  <c r="AB39995" i="1"/>
  <c r="AB30696" i="1"/>
  <c r="AB26086" i="1"/>
  <c r="AB9552" i="1"/>
  <c r="AB27695" i="1"/>
  <c r="AB23656" i="1"/>
  <c r="AB21710" i="1"/>
  <c r="AB19145" i="1"/>
  <c r="AB33300" i="1"/>
  <c r="AB21163" i="1"/>
  <c r="AB32684" i="1"/>
  <c r="AB10695" i="1"/>
  <c r="AB12031" i="1"/>
  <c r="AB34707" i="1"/>
  <c r="AB24514" i="1"/>
  <c r="AB34820" i="1"/>
  <c r="AB13007" i="1"/>
  <c r="AB3733" i="1"/>
  <c r="AB27227" i="1"/>
  <c r="AB19079" i="1"/>
  <c r="AB10221" i="1"/>
  <c r="AB26808" i="1"/>
  <c r="AB33696" i="1"/>
  <c r="AB27244" i="1"/>
  <c r="AB22325" i="1"/>
  <c r="AB17086" i="1"/>
  <c r="AB35453" i="1"/>
  <c r="AB18392" i="1"/>
  <c r="AB14575" i="1"/>
  <c r="AB31104" i="1"/>
  <c r="AB28495" i="1"/>
  <c r="AB25635" i="1"/>
  <c r="AB11135" i="1"/>
  <c r="AB40295" i="1"/>
  <c r="AB32038" i="1"/>
  <c r="AB30234" i="1"/>
  <c r="AB37645" i="1"/>
  <c r="AB19564" i="1"/>
  <c r="AB40390" i="1"/>
  <c r="AB6985" i="1"/>
  <c r="AB17373" i="1"/>
  <c r="AB37200" i="1"/>
  <c r="AB26541" i="1"/>
  <c r="AB29256" i="1"/>
  <c r="AB37069" i="1"/>
  <c r="AB15348" i="1"/>
  <c r="AB30016" i="1"/>
  <c r="AB3551" i="1"/>
  <c r="AB9988" i="1"/>
  <c r="AB19374" i="1"/>
  <c r="AB14686" i="1"/>
  <c r="AB29139" i="1"/>
  <c r="AB18611" i="1"/>
  <c r="AB38280" i="1"/>
  <c r="AB13098" i="1"/>
  <c r="AB20519" i="1"/>
  <c r="AB18469" i="1"/>
  <c r="AB26906" i="1"/>
  <c r="AB13050" i="1"/>
  <c r="AB18333" i="1"/>
  <c r="AB37834" i="1"/>
  <c r="AB29890" i="1"/>
  <c r="AB16897" i="1"/>
  <c r="AB33388" i="1"/>
  <c r="AB39455" i="1"/>
  <c r="AB33341" i="1"/>
  <c r="AB15800" i="1"/>
  <c r="AB15917" i="1"/>
  <c r="AB37791" i="1"/>
  <c r="AB33793" i="1"/>
  <c r="AB39882" i="1"/>
  <c r="AB33986" i="1"/>
  <c r="AB19617" i="1"/>
  <c r="AB37246" i="1"/>
  <c r="AB25870" i="1"/>
  <c r="AB16765" i="1"/>
  <c r="AB10208" i="1"/>
  <c r="AB24387" i="1"/>
  <c r="AB17063" i="1"/>
  <c r="AB21839" i="1"/>
  <c r="AB34809" i="1"/>
  <c r="AB35306" i="1"/>
  <c r="AB2042" i="1"/>
  <c r="AB27408" i="1"/>
  <c r="AB19537" i="1"/>
  <c r="AB31462" i="1"/>
  <c r="AB35411" i="1"/>
  <c r="AB32041" i="1"/>
  <c r="AB38854" i="1"/>
  <c r="AB29115" i="1"/>
  <c r="AB36868" i="1"/>
  <c r="AB10795" i="1"/>
  <c r="AB36688" i="1"/>
  <c r="AB28034" i="1"/>
  <c r="AB8710" i="1"/>
  <c r="AB27679" i="1"/>
  <c r="AB7211" i="1"/>
  <c r="AB7620" i="1"/>
  <c r="AB12126" i="1"/>
  <c r="AB10386" i="1"/>
  <c r="AB30392" i="1"/>
  <c r="AB21235" i="1"/>
  <c r="AB22930" i="1"/>
  <c r="AB15644" i="1"/>
  <c r="AB8522" i="1"/>
  <c r="AB30091" i="1"/>
  <c r="AB33017" i="1"/>
  <c r="AB18317" i="1"/>
  <c r="AB38896" i="1"/>
  <c r="AB36442" i="1"/>
  <c r="AB33128" i="1"/>
  <c r="AB24250" i="1"/>
  <c r="AB37148" i="1"/>
  <c r="AB14749" i="1"/>
  <c r="AB15894" i="1"/>
  <c r="AB24488" i="1"/>
  <c r="AB25404" i="1"/>
  <c r="AB19818" i="1"/>
  <c r="AB26605" i="1"/>
  <c r="AB32804" i="1"/>
  <c r="AB35807" i="1"/>
  <c r="AB26996" i="1"/>
  <c r="AB24528" i="1"/>
  <c r="AB16267" i="1"/>
  <c r="AB20627" i="1"/>
  <c r="AB6923" i="1"/>
  <c r="AB243" i="1"/>
  <c r="AB32785" i="1"/>
  <c r="AB24280" i="1"/>
  <c r="AB26072" i="1"/>
  <c r="AB16541" i="1"/>
  <c r="AB24623" i="1"/>
  <c r="AB10811" i="1"/>
  <c r="AB29279" i="1"/>
  <c r="AB26278" i="1"/>
  <c r="AB4327" i="1"/>
  <c r="AB23510" i="1"/>
  <c r="AB12422" i="1"/>
  <c r="AB29736" i="1"/>
  <c r="AB34268" i="1"/>
  <c r="AB36871" i="1"/>
  <c r="AB25695" i="1"/>
  <c r="AB14310" i="1"/>
  <c r="AB26741" i="1"/>
  <c r="AB9149" i="1"/>
  <c r="AB9376" i="1"/>
  <c r="AB33894" i="1"/>
  <c r="AB16770" i="1"/>
  <c r="AB24298" i="1"/>
  <c r="AB35292" i="1"/>
  <c r="AB4618" i="1"/>
  <c r="AB6938" i="1"/>
  <c r="AB29771" i="1"/>
  <c r="AB5486" i="1"/>
  <c r="AB28830" i="1"/>
  <c r="AB8448" i="1"/>
  <c r="AB28884" i="1"/>
  <c r="AB9853" i="1"/>
  <c r="AB31926" i="1"/>
  <c r="AB31245" i="1"/>
  <c r="AB33036" i="1"/>
  <c r="AB28058" i="1"/>
  <c r="AB29173" i="1"/>
  <c r="AB16454" i="1"/>
  <c r="AB17559" i="1"/>
  <c r="AB38935" i="1"/>
  <c r="AB38174" i="1"/>
  <c r="AB36122" i="1"/>
  <c r="AB33077" i="1"/>
  <c r="AB12088" i="1"/>
  <c r="AB19694" i="1"/>
  <c r="AB23453" i="1"/>
  <c r="AB22741" i="1"/>
  <c r="AB28748" i="1"/>
  <c r="AB39834" i="1"/>
  <c r="AB17588" i="1"/>
  <c r="AB4449" i="1"/>
  <c r="AB23262" i="1"/>
  <c r="AB468" i="1"/>
  <c r="AB19033" i="1"/>
  <c r="AB32794" i="1"/>
  <c r="AB38723" i="1"/>
  <c r="AB27025" i="1"/>
  <c r="AB30866" i="1"/>
  <c r="AB27654" i="1"/>
  <c r="AB24101" i="1"/>
  <c r="AB35044" i="1"/>
  <c r="AB33564" i="1"/>
  <c r="AB15352" i="1"/>
  <c r="AB3698" i="1"/>
  <c r="AB197" i="1"/>
  <c r="AB3716" i="1"/>
  <c r="AB1272" i="1"/>
  <c r="AB4601" i="1"/>
  <c r="AB16404" i="1"/>
  <c r="AB5465" i="1"/>
  <c r="AB20217" i="1"/>
  <c r="AB15761" i="1"/>
  <c r="AB7925" i="1"/>
  <c r="AB11039" i="1"/>
  <c r="AB15602" i="1"/>
  <c r="AB15218" i="1"/>
  <c r="AB17804" i="1"/>
  <c r="AB13995" i="1"/>
  <c r="AB4385" i="1"/>
  <c r="AB15330" i="1"/>
  <c r="AB18980" i="1"/>
  <c r="AB36239" i="1"/>
  <c r="AB39704" i="1"/>
  <c r="AB17795" i="1"/>
  <c r="AB4835" i="1"/>
  <c r="AB18281" i="1"/>
  <c r="AB16281" i="1"/>
  <c r="AB15563" i="1"/>
  <c r="AB14503" i="1"/>
  <c r="AB31905" i="1"/>
  <c r="AB32733" i="1"/>
  <c r="AB5376" i="1"/>
  <c r="AB14440" i="1"/>
  <c r="AB4346" i="1"/>
  <c r="AB10367" i="1"/>
  <c r="AB21925" i="1"/>
  <c r="AB28479" i="1"/>
  <c r="AB16943" i="1"/>
  <c r="AB25050" i="1"/>
  <c r="AB14282" i="1"/>
  <c r="AB2602" i="1"/>
  <c r="AB12866" i="1"/>
  <c r="AB12584" i="1"/>
  <c r="AB7618" i="1"/>
  <c r="AB30904" i="1"/>
  <c r="AB17309" i="1"/>
  <c r="AB33678" i="1"/>
  <c r="AB24640" i="1"/>
  <c r="AB19713" i="1"/>
  <c r="AB2220" i="1"/>
  <c r="AB27721" i="1"/>
  <c r="AB37653" i="1"/>
  <c r="AB9100" i="1"/>
  <c r="AB37524" i="1"/>
  <c r="AB4762" i="1"/>
  <c r="AB23183" i="1"/>
  <c r="AB3248" i="1"/>
  <c r="AB25951" i="1"/>
  <c r="AB31386" i="1"/>
  <c r="AB261" i="1"/>
  <c r="AB10737" i="1"/>
  <c r="AB177" i="1"/>
  <c r="AB34403" i="1"/>
  <c r="AB4078" i="1"/>
  <c r="AB14568" i="1"/>
  <c r="AB18649" i="1"/>
  <c r="AB34976" i="1"/>
  <c r="AB3427" i="1"/>
  <c r="AB9408" i="1"/>
  <c r="AB39853" i="1"/>
  <c r="AB16592" i="1"/>
  <c r="AB8181" i="1"/>
  <c r="AB40195" i="1"/>
  <c r="AB36929" i="1"/>
  <c r="AB36219" i="1"/>
  <c r="AB38505" i="1"/>
  <c r="AB34786" i="1"/>
  <c r="AB26292" i="1"/>
  <c r="AB7903" i="1"/>
  <c r="AB26882" i="1"/>
  <c r="AB36785" i="1"/>
  <c r="AB27131" i="1"/>
  <c r="AB16511" i="1"/>
  <c r="AB25229" i="1"/>
  <c r="AB22939" i="1"/>
  <c r="AB28653" i="1"/>
  <c r="AB4858" i="1"/>
  <c r="AB6111" i="1"/>
  <c r="AB14825" i="1"/>
  <c r="AB13507" i="1"/>
  <c r="AB27922" i="1"/>
  <c r="AB13807" i="1"/>
  <c r="AB39906" i="1"/>
  <c r="AB1991" i="1"/>
  <c r="AB35546" i="1"/>
  <c r="AB9824" i="1"/>
  <c r="AB32046" i="1"/>
  <c r="AB29785" i="1"/>
  <c r="AB16283" i="1"/>
  <c r="AB15273" i="1"/>
  <c r="AB39849" i="1"/>
  <c r="AB14961" i="1"/>
  <c r="AB17397" i="1"/>
  <c r="AB13408" i="1"/>
  <c r="AB32579" i="1"/>
  <c r="AB14449" i="1"/>
  <c r="AB29877" i="1"/>
  <c r="AB16759" i="1"/>
  <c r="AB1796" i="1"/>
  <c r="AB3120" i="1"/>
  <c r="AB27836" i="1"/>
  <c r="AB10324" i="1"/>
  <c r="AB5995" i="1"/>
  <c r="AB38923" i="1"/>
  <c r="AB6794" i="1"/>
  <c r="AB34072" i="1"/>
  <c r="AB9715" i="1"/>
  <c r="AB10876" i="1"/>
  <c r="AB12986" i="1"/>
  <c r="AB18509" i="1"/>
  <c r="AB17007" i="1"/>
  <c r="AB22865" i="1"/>
  <c r="AB23363" i="1"/>
  <c r="AB18474" i="1"/>
  <c r="AB30340" i="1"/>
  <c r="AB31320" i="1"/>
  <c r="AB15247" i="1"/>
  <c r="AB29988" i="1"/>
  <c r="AB34185" i="1"/>
  <c r="AB14165" i="1"/>
  <c r="AB17860" i="1"/>
  <c r="AB8909" i="1"/>
  <c r="AB17680" i="1"/>
  <c r="AB39088" i="1"/>
  <c r="AB20260" i="1"/>
  <c r="AB15016" i="1"/>
  <c r="AB21521" i="1"/>
  <c r="AB13088" i="1"/>
  <c r="AB10077" i="1"/>
  <c r="AB14907" i="1"/>
  <c r="AB24143" i="1"/>
  <c r="AB15015" i="1"/>
  <c r="AB34660" i="1"/>
  <c r="AB40252" i="1"/>
  <c r="AB5328" i="1"/>
  <c r="AB26288" i="1"/>
  <c r="AB39878" i="1"/>
  <c r="AB14046" i="1"/>
  <c r="AB16120" i="1"/>
  <c r="AB22816" i="1"/>
  <c r="AB7914" i="1"/>
  <c r="AB30010" i="1"/>
  <c r="AB36814" i="1"/>
  <c r="AB31234" i="1"/>
  <c r="AB39180" i="1"/>
  <c r="AB38054" i="1"/>
  <c r="AB19375" i="1"/>
  <c r="AB9916" i="1"/>
  <c r="AB18864" i="1"/>
  <c r="AB16059" i="1"/>
  <c r="AB35875" i="1"/>
  <c r="AB34285" i="1"/>
  <c r="AB40178" i="1"/>
  <c r="AB25253" i="1"/>
  <c r="AB32245" i="1"/>
  <c r="AB17199" i="1"/>
  <c r="AB12853" i="1"/>
  <c r="AB11008" i="1"/>
  <c r="AB12783" i="1"/>
  <c r="AB27011" i="1"/>
  <c r="AB31736" i="1"/>
  <c r="AB37427" i="1"/>
  <c r="AB16602" i="1"/>
  <c r="AB13528" i="1"/>
  <c r="AB29527" i="1"/>
  <c r="AB35182" i="1"/>
  <c r="AB19849" i="1"/>
  <c r="AB12616" i="1"/>
  <c r="AB37064" i="1"/>
  <c r="AB17892" i="1"/>
  <c r="AB15310" i="1"/>
  <c r="AB20174" i="1"/>
  <c r="AB20473" i="1"/>
  <c r="AB25064" i="1"/>
  <c r="AB11040" i="1"/>
  <c r="AB28742" i="1"/>
  <c r="AB30508" i="1"/>
  <c r="AB32854" i="1"/>
  <c r="AB38147" i="1"/>
  <c r="AB25749" i="1"/>
  <c r="AB38529" i="1"/>
  <c r="AB14814" i="1"/>
  <c r="AB12492" i="1"/>
  <c r="AB14535" i="1"/>
  <c r="AB38127" i="1"/>
  <c r="AB38525" i="1"/>
  <c r="AB30554" i="1"/>
  <c r="AB17040" i="1"/>
  <c r="AB14075" i="1"/>
  <c r="AB27152" i="1"/>
  <c r="AB22378" i="1"/>
  <c r="AB37852" i="1"/>
  <c r="AB8421" i="1"/>
  <c r="AB40454" i="1"/>
  <c r="AB21389" i="1"/>
  <c r="AB18717" i="1"/>
  <c r="AB8365" i="1"/>
  <c r="AB33605" i="1"/>
  <c r="AB36731" i="1"/>
  <c r="AB36644" i="1"/>
  <c r="AB14639" i="1"/>
  <c r="AB13238" i="1"/>
  <c r="AB39914" i="1"/>
  <c r="AB23827" i="1"/>
  <c r="AB14912" i="1"/>
  <c r="AB25305" i="1"/>
  <c r="AB29522" i="1"/>
  <c r="AB10418" i="1"/>
  <c r="AB15342" i="1"/>
  <c r="AB30247" i="1"/>
  <c r="AB36459" i="1"/>
  <c r="AB36421" i="1"/>
  <c r="AB35508" i="1"/>
  <c r="AB11033" i="1"/>
  <c r="AB31806" i="1"/>
  <c r="AB25572" i="1"/>
  <c r="AB31570" i="1"/>
  <c r="AB9045" i="1"/>
  <c r="AB28824" i="1"/>
  <c r="AB27108" i="1"/>
  <c r="AB35214" i="1"/>
  <c r="AB34555" i="1"/>
  <c r="AB2928" i="1"/>
  <c r="AB11621" i="1"/>
  <c r="AB12545" i="1"/>
  <c r="AB37221" i="1"/>
  <c r="AB33771" i="1"/>
  <c r="AB31001" i="1"/>
  <c r="AB22275" i="1"/>
  <c r="AB21198" i="1"/>
  <c r="AB1584" i="1"/>
  <c r="AB35735" i="1"/>
  <c r="AB7209" i="1"/>
  <c r="AB37770" i="1"/>
  <c r="AB7851" i="1"/>
  <c r="AB28285" i="1"/>
  <c r="AB14085" i="1"/>
  <c r="AB36931" i="1"/>
  <c r="AB24837" i="1"/>
  <c r="AB35494" i="1"/>
  <c r="AB32652" i="1"/>
  <c r="AB35661" i="1"/>
  <c r="AB2007" i="1"/>
  <c r="AB16154" i="1"/>
  <c r="AB19402" i="1"/>
  <c r="AB29627" i="1"/>
  <c r="AB9275" i="1"/>
  <c r="AB27773" i="1"/>
  <c r="AB4232" i="1"/>
  <c r="AB38919" i="1"/>
  <c r="AB19293" i="1"/>
  <c r="AB26339" i="1"/>
  <c r="AB17502" i="1"/>
  <c r="AB12143" i="1"/>
  <c r="AB19338" i="1"/>
  <c r="AB33756" i="1"/>
  <c r="AB38650" i="1"/>
  <c r="AB10346" i="1"/>
  <c r="AB34797" i="1"/>
  <c r="AB39773" i="1"/>
  <c r="AB8956" i="1"/>
  <c r="AB22868" i="1"/>
  <c r="AB36985" i="1"/>
  <c r="AB25135" i="1"/>
  <c r="AB26453" i="1"/>
  <c r="AB28377" i="1"/>
  <c r="AB11197" i="1"/>
  <c r="AB22640" i="1"/>
  <c r="AB23844" i="1"/>
  <c r="AB32720" i="1"/>
  <c r="AB25630" i="1"/>
  <c r="AB27397" i="1"/>
  <c r="AB24504" i="1"/>
  <c r="AB34811" i="1"/>
  <c r="AB23774" i="1"/>
  <c r="AB13614" i="1"/>
  <c r="AB27970" i="1"/>
  <c r="AB16645" i="1"/>
  <c r="AB22266" i="1"/>
  <c r="AB18006" i="1"/>
  <c r="AB9606" i="1"/>
  <c r="AB9059" i="1"/>
  <c r="AB16701" i="1"/>
  <c r="AB29265" i="1"/>
  <c r="AB10015" i="1"/>
  <c r="AB23556" i="1"/>
  <c r="AB18054" i="1"/>
  <c r="AB37783" i="1"/>
  <c r="AB34970" i="1"/>
  <c r="AB36411" i="1"/>
  <c r="AB28595" i="1"/>
  <c r="AB18203" i="1"/>
  <c r="AB25438" i="1"/>
  <c r="AB40220" i="1"/>
  <c r="AB229" i="1"/>
  <c r="AB25380" i="1"/>
  <c r="AB32179" i="1"/>
  <c r="AB17142" i="1"/>
  <c r="AB29062" i="1"/>
  <c r="AB16065" i="1"/>
  <c r="AB21893" i="1"/>
  <c r="AB33653" i="1"/>
  <c r="AB26944" i="1"/>
  <c r="AB38166" i="1"/>
  <c r="AB32178" i="1"/>
  <c r="AB27604" i="1"/>
  <c r="AB19769" i="1"/>
  <c r="AB29078" i="1"/>
  <c r="AB8893" i="1"/>
  <c r="AB30060" i="1"/>
  <c r="AB17053" i="1"/>
  <c r="AB35180" i="1"/>
  <c r="AB19852" i="1"/>
  <c r="AB29547" i="1"/>
  <c r="AB35321" i="1"/>
  <c r="AB22898" i="1"/>
  <c r="AB17345" i="1"/>
  <c r="AB35109" i="1"/>
  <c r="AB7496" i="1"/>
  <c r="AB6266" i="1"/>
  <c r="AB11802" i="1"/>
  <c r="AB35757" i="1"/>
  <c r="AB5598" i="1"/>
  <c r="AB26564" i="1"/>
  <c r="AB14884" i="1"/>
  <c r="AB29230" i="1"/>
  <c r="AB7714" i="1"/>
  <c r="AB39231" i="1"/>
  <c r="AB22072" i="1"/>
  <c r="AB27037" i="1"/>
  <c r="AB30081" i="1"/>
  <c r="AB22941" i="1"/>
  <c r="AB37187" i="1"/>
  <c r="AB18091" i="1"/>
  <c r="AB5286" i="1"/>
  <c r="AB11867" i="1"/>
  <c r="AB3450" i="1"/>
  <c r="AB7160" i="1"/>
  <c r="AB11510" i="1"/>
  <c r="AB7711" i="1"/>
  <c r="AB2835" i="1"/>
  <c r="AB10890" i="1"/>
  <c r="AB4827" i="1"/>
  <c r="AB2255" i="1"/>
  <c r="AB10740" i="1"/>
  <c r="AB11892" i="1"/>
  <c r="AB10803" i="1"/>
  <c r="AB5443" i="1"/>
  <c r="AB2265" i="1"/>
  <c r="AB22270" i="1"/>
  <c r="AB5948" i="1"/>
  <c r="AB27535" i="1"/>
  <c r="AB14229" i="1"/>
  <c r="AB15722" i="1"/>
  <c r="AB4353" i="1"/>
  <c r="AB16472" i="1"/>
  <c r="AB16088" i="1"/>
  <c r="AB17387" i="1"/>
  <c r="AB19794" i="1"/>
  <c r="AB18871" i="1"/>
  <c r="AB20822" i="1"/>
  <c r="AB13546" i="1"/>
  <c r="AB27539" i="1"/>
  <c r="AB10381" i="1"/>
  <c r="AB11995" i="1"/>
  <c r="AB19861" i="1"/>
  <c r="AB19574" i="1"/>
  <c r="AB18256" i="1"/>
  <c r="AB32510" i="1"/>
  <c r="AB16197" i="1"/>
  <c r="AB10264" i="1"/>
  <c r="AB28928" i="1"/>
  <c r="AB35262" i="1"/>
  <c r="AB22739" i="1"/>
  <c r="AB22691" i="1"/>
  <c r="AB31675" i="1"/>
  <c r="AB13904" i="1"/>
  <c r="AB25172" i="1"/>
  <c r="AB9035" i="1"/>
  <c r="AB30983" i="1"/>
  <c r="AB22084" i="1"/>
  <c r="AB25850" i="1"/>
  <c r="AB34755" i="1"/>
  <c r="AB26175" i="1"/>
  <c r="AB34126" i="1"/>
  <c r="AB892" i="1"/>
  <c r="AB17011" i="1"/>
  <c r="AB4653" i="1"/>
  <c r="AB29665" i="1"/>
  <c r="AB15434" i="1"/>
  <c r="AB18457" i="1"/>
  <c r="AB6411" i="1"/>
  <c r="AB18736" i="1"/>
  <c r="AB7392" i="1"/>
  <c r="AB1702" i="1"/>
  <c r="AB38005" i="1"/>
  <c r="AB38518" i="1"/>
  <c r="AB910" i="1"/>
  <c r="AB11836" i="1"/>
  <c r="AB7405" i="1"/>
  <c r="AB25537" i="1"/>
  <c r="AB39742" i="1"/>
  <c r="AB15131" i="1"/>
  <c r="AB13675" i="1"/>
  <c r="AB25777" i="1"/>
  <c r="AB15231" i="1"/>
  <c r="AB22217" i="1"/>
  <c r="AB6056" i="1"/>
  <c r="AB9464" i="1"/>
  <c r="AB25525" i="1"/>
  <c r="AB24388" i="1"/>
  <c r="AB25857" i="1"/>
  <c r="AB7835" i="1"/>
  <c r="AB20572" i="1"/>
  <c r="AB38231" i="1"/>
  <c r="AB32298" i="1"/>
  <c r="AB39925" i="1"/>
  <c r="AB20170" i="1"/>
  <c r="AB5447" i="1"/>
  <c r="AB7818" i="1"/>
  <c r="AB29037" i="1"/>
  <c r="AB28136" i="1"/>
  <c r="AB26258" i="1"/>
  <c r="AB12468" i="1"/>
  <c r="AB11613" i="1"/>
  <c r="AB26180" i="1"/>
  <c r="AB31017" i="1"/>
  <c r="AB22890" i="1"/>
  <c r="AB32818" i="1"/>
  <c r="AB35592" i="1"/>
  <c r="AB37567" i="1"/>
  <c r="AB19382" i="1"/>
  <c r="AB34299" i="1"/>
  <c r="AB24493" i="1"/>
  <c r="AB34571" i="1"/>
  <c r="AB28579" i="1"/>
  <c r="AB27089" i="1"/>
  <c r="AB12250" i="1"/>
  <c r="AB36916" i="1"/>
  <c r="AB30664" i="1"/>
  <c r="AB26476" i="1"/>
  <c r="AB13542" i="1"/>
  <c r="AB38139" i="1"/>
  <c r="AB40175" i="1"/>
  <c r="AB31595" i="1"/>
  <c r="AB37225" i="1"/>
  <c r="AB11297" i="1"/>
  <c r="AB6727" i="1"/>
  <c r="AB8650" i="1"/>
  <c r="AB12014" i="1"/>
  <c r="AB38184" i="1"/>
  <c r="AB24800" i="1"/>
  <c r="AB13565" i="1"/>
  <c r="AB28518" i="1"/>
  <c r="AB33932" i="1"/>
  <c r="AB6421" i="1"/>
  <c r="AB19627" i="1"/>
  <c r="AB23000" i="1"/>
  <c r="AB37287" i="1"/>
  <c r="AB16012" i="1"/>
  <c r="AB24087" i="1"/>
  <c r="AB27735" i="1"/>
  <c r="AB6603" i="1"/>
  <c r="AB8713" i="1"/>
  <c r="AB10129" i="1"/>
  <c r="AB4121" i="1"/>
  <c r="AB20959" i="1"/>
  <c r="AB6785" i="1"/>
  <c r="AB12803" i="1"/>
  <c r="AB16812" i="1"/>
  <c r="AB11480" i="1"/>
  <c r="AB12108" i="1"/>
  <c r="AB22134" i="1"/>
  <c r="AB39439" i="1"/>
  <c r="AB10290" i="1"/>
  <c r="AB25755" i="1"/>
  <c r="AB12473" i="1"/>
  <c r="AB16545" i="1"/>
  <c r="AB10827" i="1"/>
  <c r="AB31783" i="1"/>
  <c r="AB8189" i="1"/>
  <c r="AB12626" i="1"/>
  <c r="AB35059" i="1"/>
  <c r="AB24930" i="1"/>
  <c r="AB36156" i="1"/>
  <c r="AB6247" i="1"/>
  <c r="AB25027" i="1"/>
  <c r="AB36306" i="1"/>
  <c r="AB32193" i="1"/>
  <c r="AB13478" i="1"/>
  <c r="AB11252" i="1"/>
  <c r="AB4796" i="1"/>
  <c r="AB4101" i="1"/>
  <c r="AB22152" i="1"/>
  <c r="AB23368" i="1"/>
  <c r="AB13313" i="1"/>
  <c r="AB40222" i="1"/>
  <c r="AB2479" i="1"/>
  <c r="AB33234" i="1"/>
  <c r="AB5695" i="1"/>
  <c r="AB37968" i="1"/>
  <c r="AB33108" i="1"/>
  <c r="AB10076" i="1"/>
  <c r="AB39668" i="1"/>
  <c r="AB25506" i="1"/>
  <c r="AB28501" i="1"/>
  <c r="AB33193" i="1"/>
  <c r="AB26064" i="1"/>
  <c r="AB22054" i="1"/>
  <c r="AB28530" i="1"/>
  <c r="AB10893" i="1"/>
  <c r="AB39595" i="1"/>
  <c r="AB37508" i="1"/>
  <c r="AB14572" i="1"/>
  <c r="AB16692" i="1"/>
  <c r="AB3793" i="1"/>
  <c r="AB18537" i="1"/>
  <c r="AB37969" i="1"/>
  <c r="AB34395" i="1"/>
  <c r="AB38963" i="1"/>
  <c r="AB36896" i="1"/>
  <c r="AB36552" i="1"/>
  <c r="AB5343" i="1"/>
  <c r="AB6015" i="1"/>
  <c r="AB24031" i="1"/>
  <c r="AB1890" i="1"/>
  <c r="AB30396" i="1"/>
  <c r="AB36556" i="1"/>
  <c r="AB34146" i="1"/>
  <c r="AB22141" i="1"/>
  <c r="AB27724" i="1"/>
  <c r="AB34842" i="1"/>
  <c r="AB27655" i="1"/>
  <c r="AB30345" i="1"/>
  <c r="AB9004" i="1"/>
  <c r="AB30834" i="1"/>
  <c r="AB18755" i="1"/>
  <c r="AB21008" i="1"/>
  <c r="AB19691" i="1"/>
  <c r="AB30074" i="1"/>
  <c r="AB31583" i="1"/>
  <c r="AB13487" i="1"/>
  <c r="AB28592" i="1"/>
  <c r="AB26286" i="1"/>
  <c r="AB10749" i="1"/>
  <c r="AB11781" i="1"/>
  <c r="AB37998" i="1"/>
  <c r="AB7161" i="1"/>
  <c r="AB34153" i="1"/>
  <c r="AB14638" i="1"/>
  <c r="AB29205" i="1"/>
  <c r="AB7205" i="1"/>
  <c r="AB35390" i="1"/>
  <c r="AB7042" i="1"/>
  <c r="AB15631" i="1"/>
  <c r="AB38325" i="1"/>
  <c r="AB38406" i="1"/>
  <c r="AB28908" i="1"/>
  <c r="AB24957" i="1"/>
  <c r="AB29906" i="1"/>
  <c r="AB15758" i="1"/>
  <c r="AB24795" i="1"/>
  <c r="AB34865" i="1"/>
  <c r="AB19955" i="1"/>
  <c r="AB20181" i="1"/>
  <c r="AB19214" i="1"/>
  <c r="AB36607" i="1"/>
  <c r="AB12686" i="1"/>
  <c r="AB19947" i="1"/>
  <c r="AB14656" i="1"/>
  <c r="AB26763" i="1"/>
  <c r="AB10623" i="1"/>
  <c r="AB27293" i="1"/>
  <c r="AB8113" i="1"/>
  <c r="AB15719" i="1"/>
  <c r="AB9032" i="1"/>
  <c r="AB11262" i="1"/>
  <c r="AB7621" i="1"/>
  <c r="AB2907" i="1"/>
  <c r="AB33747" i="1"/>
  <c r="AB22596" i="1"/>
  <c r="AB22415" i="1"/>
  <c r="AB19258" i="1"/>
  <c r="AB317" i="1"/>
  <c r="AB25562" i="1"/>
  <c r="AB34593" i="1"/>
  <c r="AB33197" i="1"/>
  <c r="AB23075" i="1"/>
  <c r="AB12573" i="1"/>
  <c r="AB6477" i="1"/>
  <c r="AB16124" i="1"/>
  <c r="AB19817" i="1"/>
  <c r="AB14711" i="1"/>
  <c r="AB31095" i="1"/>
  <c r="AB29826" i="1"/>
  <c r="AB1818" i="1"/>
  <c r="AB15153" i="1"/>
  <c r="AB26152" i="1"/>
  <c r="AB24692" i="1"/>
  <c r="AB23631" i="1"/>
  <c r="AB4671" i="1"/>
  <c r="AB5257" i="1"/>
  <c r="AB11457" i="1"/>
  <c r="AB26109" i="1"/>
  <c r="AB16222" i="1"/>
  <c r="AB24103" i="1"/>
  <c r="AB10823" i="1"/>
  <c r="AB8334" i="1"/>
  <c r="AB24773" i="1"/>
  <c r="AB5523" i="1"/>
  <c r="AB39969" i="1"/>
  <c r="AB17618" i="1"/>
  <c r="AB18777" i="1"/>
  <c r="AB2758" i="1"/>
  <c r="AB6546" i="1"/>
  <c r="AB33055" i="1"/>
  <c r="AB25720" i="1"/>
  <c r="AB737" i="1"/>
  <c r="AB33822" i="1"/>
  <c r="AB12524" i="1"/>
  <c r="AB26599" i="1"/>
  <c r="AB35887" i="1"/>
  <c r="AB8496" i="1"/>
  <c r="AB9160" i="1"/>
  <c r="AB36001" i="1"/>
  <c r="AB38317" i="1"/>
  <c r="AB34317" i="1"/>
  <c r="AB35131" i="1"/>
  <c r="AB34504" i="1"/>
  <c r="AB10600" i="1"/>
  <c r="AB11532" i="1"/>
  <c r="AB38087" i="1"/>
  <c r="AB26379" i="1"/>
  <c r="AB35331" i="1"/>
  <c r="AB20274" i="1"/>
  <c r="AB32368" i="1"/>
  <c r="AB13681" i="1"/>
  <c r="AB10626" i="1"/>
  <c r="AB6850" i="1"/>
  <c r="AB35572" i="1"/>
  <c r="AB32735" i="1"/>
  <c r="AB5352" i="1"/>
  <c r="AB15636" i="1"/>
  <c r="AB12548" i="1"/>
  <c r="AB11879" i="1"/>
  <c r="AB18963" i="1"/>
  <c r="AB10518" i="1"/>
  <c r="AB10954" i="1"/>
  <c r="AB5036" i="1"/>
  <c r="AB6554" i="1"/>
  <c r="AB7366" i="1"/>
  <c r="AB38155" i="1"/>
  <c r="AB28388" i="1"/>
  <c r="AB21439" i="1"/>
  <c r="AB26319" i="1"/>
  <c r="AB9148" i="1"/>
  <c r="AB7701" i="1"/>
  <c r="AB18978" i="1"/>
  <c r="AB11629" i="1"/>
  <c r="AB18494" i="1"/>
  <c r="AB37813" i="1"/>
  <c r="AB8182" i="1"/>
  <c r="AB5020" i="1"/>
  <c r="AB14497" i="1"/>
  <c r="AB26688" i="1"/>
  <c r="AB24987" i="1"/>
  <c r="AB19062" i="1"/>
  <c r="AB11127" i="1"/>
  <c r="AB7109" i="1"/>
  <c r="AB17145" i="1"/>
  <c r="AB7743" i="1"/>
  <c r="AB34057" i="1"/>
  <c r="AB37104" i="1"/>
  <c r="AB10815" i="1"/>
  <c r="AB27621" i="1"/>
  <c r="AB14734" i="1"/>
  <c r="AB25909" i="1"/>
  <c r="AB3180" i="1"/>
  <c r="AB26792" i="1"/>
  <c r="AB15389" i="1"/>
  <c r="AB37790" i="1"/>
  <c r="AB13950" i="1"/>
  <c r="AB11684" i="1"/>
  <c r="AB34427" i="1"/>
  <c r="AB3578" i="1"/>
  <c r="AB18635" i="1"/>
  <c r="AB5693" i="1"/>
  <c r="AB7737" i="1"/>
  <c r="AB12722" i="1"/>
  <c r="AB10914" i="1"/>
  <c r="AB38061" i="1"/>
  <c r="AB13875" i="1"/>
  <c r="AB12511" i="1"/>
  <c r="AB5938" i="1"/>
  <c r="AB8731" i="1"/>
  <c r="AB11642" i="1"/>
  <c r="AB28357" i="1"/>
  <c r="AB741" i="1"/>
  <c r="AB6444" i="1"/>
  <c r="AB18058" i="1"/>
  <c r="AB11015" i="1"/>
  <c r="AB26875" i="1"/>
  <c r="AB37322" i="1"/>
  <c r="AB35117" i="1"/>
  <c r="AB701" i="1"/>
  <c r="AB16601" i="1"/>
  <c r="AB21909" i="1"/>
  <c r="AB8391" i="1"/>
  <c r="AB21589" i="1"/>
  <c r="AB11707" i="1"/>
  <c r="AB13051" i="1"/>
  <c r="AB28637" i="1"/>
  <c r="AB4036" i="1"/>
  <c r="AB26800" i="1"/>
  <c r="AB28983" i="1"/>
  <c r="AB10948" i="1"/>
  <c r="AB23927" i="1"/>
  <c r="AB32810" i="1"/>
  <c r="AB36553" i="1"/>
  <c r="AB29840" i="1"/>
  <c r="AB14620" i="1"/>
  <c r="AB30624" i="1"/>
  <c r="AB9117" i="1"/>
  <c r="AB18623" i="1"/>
  <c r="AB29944" i="1"/>
  <c r="AB28152" i="1"/>
  <c r="AB3677" i="1"/>
  <c r="AB10459" i="1"/>
  <c r="AB36087" i="1"/>
  <c r="AB13697" i="1"/>
  <c r="AB20978" i="1"/>
  <c r="AB1106" i="1"/>
  <c r="AB3595" i="1"/>
  <c r="AB36582" i="1"/>
  <c r="AB21948" i="1"/>
  <c r="AB27020" i="1"/>
  <c r="AB38011" i="1"/>
  <c r="AB35682" i="1"/>
  <c r="AB24534" i="1"/>
  <c r="AB7353" i="1"/>
  <c r="AB12537" i="1"/>
  <c r="AB39445" i="1"/>
  <c r="AB4470" i="1"/>
  <c r="AB18578" i="1"/>
  <c r="AB34047" i="1"/>
  <c r="AB10140" i="1"/>
  <c r="AB37744" i="1"/>
  <c r="AB12466" i="1"/>
  <c r="AB32743" i="1"/>
  <c r="AB30885" i="1"/>
  <c r="AB31086" i="1"/>
  <c r="AB29091" i="1"/>
  <c r="AB4903" i="1"/>
  <c r="AB13075" i="1"/>
  <c r="AB37175" i="1"/>
  <c r="AB9588" i="1"/>
  <c r="AB3296" i="1"/>
  <c r="AB26782" i="1"/>
  <c r="AB6120" i="1"/>
  <c r="AB17732" i="1"/>
  <c r="AB5282" i="1"/>
  <c r="AB1988" i="1"/>
  <c r="AB16800" i="1"/>
  <c r="AB13762" i="1"/>
  <c r="AB37863" i="1"/>
  <c r="AB5796" i="1"/>
  <c r="AB25846" i="1"/>
  <c r="AB13440" i="1"/>
  <c r="AB38619" i="1"/>
  <c r="AB27327" i="1"/>
  <c r="AB6139" i="1"/>
  <c r="AB20622" i="1"/>
  <c r="AB18421" i="1"/>
  <c r="AB17764" i="1"/>
  <c r="AB5363" i="1"/>
  <c r="AB13480" i="1"/>
  <c r="AB35523" i="1"/>
  <c r="AB28487" i="1"/>
  <c r="AB36255" i="1"/>
  <c r="AB2739" i="1"/>
  <c r="AB14790" i="1"/>
  <c r="AB34721" i="1"/>
  <c r="AB8015" i="1"/>
  <c r="AB29295" i="1"/>
  <c r="AB22441" i="1"/>
  <c r="AB40066" i="1"/>
  <c r="AB29050" i="1"/>
  <c r="AB36209" i="1"/>
  <c r="AB37755" i="1"/>
  <c r="AB7662" i="1"/>
  <c r="AB36066" i="1"/>
  <c r="AB28356" i="1"/>
  <c r="AB10985" i="1"/>
  <c r="AB39493" i="1"/>
  <c r="AB24693" i="1"/>
  <c r="AB16192" i="1"/>
  <c r="AB21557" i="1"/>
  <c r="AB36185" i="1"/>
  <c r="AB17212" i="1"/>
  <c r="AB15216" i="1"/>
  <c r="AB27664" i="1"/>
  <c r="AB25450" i="1"/>
  <c r="AB7246" i="1"/>
  <c r="AB5720" i="1"/>
  <c r="AB12404" i="1"/>
  <c r="AB14055" i="1"/>
  <c r="AB31249" i="1"/>
  <c r="AB10133" i="1"/>
  <c r="AB13383" i="1"/>
  <c r="AB2981" i="1"/>
  <c r="AB34446" i="1"/>
  <c r="AB18251" i="1"/>
  <c r="AB32303" i="1"/>
  <c r="AB21081" i="1"/>
  <c r="AB35916" i="1"/>
  <c r="AB12416" i="1"/>
  <c r="AB19781" i="1"/>
  <c r="AB30464" i="1"/>
  <c r="AB22900" i="1"/>
  <c r="AB39213" i="1"/>
  <c r="AB40082" i="1"/>
  <c r="AB17720" i="1"/>
  <c r="AB26690" i="1"/>
  <c r="AB24812" i="1"/>
  <c r="AB40370" i="1"/>
  <c r="AB28394" i="1"/>
  <c r="AB33807" i="1"/>
  <c r="AB25842" i="1"/>
  <c r="AB21048" i="1"/>
  <c r="AB23596" i="1"/>
  <c r="AB9498" i="1"/>
  <c r="AB36311" i="1"/>
  <c r="AB21024" i="1"/>
  <c r="AB15667" i="1"/>
  <c r="AB20303" i="1"/>
  <c r="AB12881" i="1"/>
  <c r="AB23141" i="1"/>
  <c r="AB36918" i="1"/>
  <c r="AB32751" i="1"/>
  <c r="AB16336" i="1"/>
  <c r="AB22383" i="1"/>
  <c r="AB28337" i="1"/>
  <c r="AB34875" i="1"/>
  <c r="AB22612" i="1"/>
  <c r="AB23501" i="1"/>
  <c r="AB9093" i="1"/>
  <c r="AB15484" i="1"/>
  <c r="AB2165" i="1"/>
  <c r="AB25248" i="1"/>
  <c r="AB31956" i="1"/>
  <c r="AB24587" i="1"/>
  <c r="AB32352" i="1"/>
  <c r="AB19063" i="1"/>
  <c r="AB8515" i="1"/>
  <c r="AB22887" i="1"/>
  <c r="AB8445" i="1"/>
  <c r="AB32466" i="1"/>
  <c r="AB30526" i="1"/>
  <c r="AB16940" i="1"/>
  <c r="AB22292" i="1"/>
  <c r="AB26094" i="1"/>
  <c r="AB3246" i="1"/>
  <c r="AB18663" i="1"/>
  <c r="AB16768" i="1"/>
  <c r="AB9977" i="1"/>
  <c r="AB17553" i="1"/>
  <c r="AB26739" i="1"/>
  <c r="AB34942" i="1"/>
  <c r="AB22818" i="1"/>
  <c r="AB40167" i="1"/>
  <c r="AB38062" i="1"/>
  <c r="AB25492" i="1"/>
  <c r="AB19983" i="1"/>
  <c r="AB38621" i="1"/>
  <c r="AB28864" i="1"/>
  <c r="AB25220" i="1"/>
  <c r="AB39516" i="1"/>
  <c r="AB31177" i="1"/>
  <c r="AB28591" i="1"/>
  <c r="AB31541" i="1"/>
  <c r="AB30286" i="1"/>
  <c r="AB16119" i="1"/>
  <c r="AB29580" i="1"/>
  <c r="AB18307" i="1"/>
  <c r="AB8444" i="1"/>
  <c r="AB16053" i="1"/>
  <c r="AB28567" i="1"/>
  <c r="AB15241" i="1"/>
  <c r="AB18927" i="1"/>
  <c r="AB37956" i="1"/>
  <c r="AB5610" i="1"/>
  <c r="AB24122" i="1"/>
  <c r="AB35537" i="1"/>
  <c r="AB7863" i="1"/>
  <c r="AB25279" i="1"/>
  <c r="AB9384" i="1"/>
  <c r="AB20666" i="1"/>
  <c r="AB8615" i="1"/>
  <c r="AB27633" i="1"/>
  <c r="AB15567" i="1"/>
  <c r="AB17560" i="1"/>
  <c r="AB38946" i="1"/>
  <c r="AB28732" i="1"/>
  <c r="AB38606" i="1"/>
  <c r="AB14417" i="1"/>
  <c r="AB30843" i="1"/>
  <c r="AB14199" i="1"/>
  <c r="AB30259" i="1"/>
  <c r="AB17692" i="1"/>
  <c r="AB33148" i="1"/>
  <c r="AB35797" i="1"/>
  <c r="AB22102" i="1"/>
  <c r="AB10435" i="1"/>
  <c r="AB12318" i="1"/>
  <c r="AB35758" i="1"/>
  <c r="AB22173" i="1"/>
  <c r="AB18399" i="1"/>
  <c r="AB11581" i="1"/>
  <c r="AB24317" i="1"/>
  <c r="AB28692" i="1"/>
  <c r="AB38007" i="1"/>
  <c r="AB7323" i="1"/>
  <c r="AB34288" i="1"/>
  <c r="AB23188" i="1"/>
  <c r="AB22108" i="1"/>
  <c r="AB30594" i="1"/>
  <c r="AB5002" i="1"/>
  <c r="AB32359" i="1"/>
  <c r="AB28627" i="1"/>
  <c r="AB24224" i="1"/>
  <c r="AB23087" i="1"/>
  <c r="AB10508" i="1"/>
  <c r="AB32583" i="1"/>
  <c r="AB8422" i="1"/>
  <c r="AB25331" i="1"/>
  <c r="AB20640" i="1"/>
  <c r="AB35069" i="1"/>
  <c r="AB11626" i="1"/>
  <c r="AB4367" i="1"/>
  <c r="AB35413" i="1"/>
  <c r="AB37082" i="1"/>
  <c r="AB38742" i="1"/>
  <c r="AB35966" i="1"/>
  <c r="AB3190" i="1"/>
  <c r="AB13143" i="1"/>
  <c r="AB28605" i="1"/>
  <c r="AB24834" i="1"/>
  <c r="AB15230" i="1"/>
  <c r="AB40026" i="1"/>
  <c r="AB32498" i="1"/>
  <c r="AB13154" i="1"/>
  <c r="AB15614" i="1"/>
  <c r="AB33080" i="1"/>
  <c r="AB16903" i="1"/>
  <c r="AB17417" i="1"/>
  <c r="AB35433" i="1"/>
  <c r="AB27974" i="1"/>
  <c r="AB5941" i="1"/>
  <c r="AB31606" i="1"/>
  <c r="AB31749" i="1"/>
  <c r="AB24610" i="1"/>
  <c r="AB11280" i="1"/>
  <c r="AB14025" i="1"/>
  <c r="AB30944" i="1"/>
  <c r="AB6138" i="1"/>
  <c r="AB40353" i="1"/>
  <c r="AB37307" i="1"/>
  <c r="AB31262" i="1"/>
  <c r="AB20859" i="1"/>
  <c r="AB37859" i="1"/>
  <c r="AB26408" i="1"/>
  <c r="AB25687" i="1"/>
  <c r="AB30118" i="1"/>
  <c r="AB18231" i="1"/>
  <c r="AB13929" i="1"/>
  <c r="AB38822" i="1"/>
  <c r="AB13677" i="1"/>
  <c r="AB11806" i="1"/>
  <c r="AB18342" i="1"/>
  <c r="AB23298" i="1"/>
  <c r="AB23170" i="1"/>
  <c r="AB28863" i="1"/>
  <c r="AB34640" i="1"/>
  <c r="AB39078" i="1"/>
  <c r="AB33904" i="1"/>
  <c r="AB9901" i="1"/>
  <c r="AB36790" i="1"/>
  <c r="AB12217" i="1"/>
  <c r="AB20877" i="1"/>
  <c r="AB22434" i="1"/>
  <c r="AB39984" i="1"/>
  <c r="AB31878" i="1"/>
  <c r="AB37711" i="1"/>
  <c r="AB33239" i="1"/>
  <c r="AB30107" i="1"/>
  <c r="AB38359" i="1"/>
  <c r="AB29855" i="1"/>
  <c r="AB17686" i="1"/>
  <c r="AB39929" i="1"/>
  <c r="AB8467" i="1"/>
  <c r="AB30439" i="1"/>
  <c r="AB18621" i="1"/>
  <c r="AB32719" i="1"/>
  <c r="AB2138" i="1"/>
  <c r="AB11472" i="1"/>
  <c r="AB10111" i="1"/>
  <c r="AB12325" i="1"/>
  <c r="AB39394" i="1"/>
  <c r="AB12679" i="1"/>
  <c r="AB21802" i="1"/>
  <c r="AB20216" i="1"/>
  <c r="AB27939" i="1"/>
  <c r="AB17472" i="1"/>
  <c r="AB22342" i="1"/>
  <c r="AB17448" i="1"/>
  <c r="AB18722" i="1"/>
  <c r="AB186" i="1"/>
  <c r="AB8236" i="1"/>
  <c r="AB17028" i="1"/>
  <c r="AB9967" i="1"/>
  <c r="AB8333" i="1"/>
  <c r="AB7681" i="1"/>
  <c r="AB3184" i="1"/>
  <c r="AB18035" i="1"/>
  <c r="AB12486" i="1"/>
  <c r="AB40096" i="1"/>
  <c r="AB5345" i="1"/>
  <c r="AB4559" i="1"/>
  <c r="AB7844" i="1"/>
  <c r="AB36290" i="1"/>
  <c r="AB7603" i="1"/>
  <c r="AB6640" i="1"/>
  <c r="AB8086" i="1"/>
  <c r="AB5698" i="1"/>
  <c r="AB14070" i="1"/>
  <c r="AB35793" i="1"/>
  <c r="AB22311" i="1"/>
  <c r="AB4970" i="1"/>
  <c r="AB15916" i="1"/>
  <c r="AB9678" i="1"/>
  <c r="AB3967" i="1"/>
  <c r="AB8435" i="1"/>
  <c r="AB21618" i="1"/>
  <c r="AB15925" i="1"/>
  <c r="AB29851" i="1"/>
  <c r="AB10597" i="1"/>
  <c r="AB11864" i="1"/>
  <c r="AB8879" i="1"/>
  <c r="AB12595" i="1"/>
  <c r="AB25564" i="1"/>
  <c r="AB40003" i="1"/>
  <c r="AB3338" i="1"/>
  <c r="AB28431" i="1"/>
  <c r="AB21468" i="1"/>
  <c r="AB34678" i="1"/>
  <c r="AB38308" i="1"/>
  <c r="AB16954" i="1"/>
  <c r="AB33383" i="1"/>
  <c r="AB30675" i="1"/>
  <c r="AB8705" i="1"/>
  <c r="AB17600" i="1"/>
  <c r="AB29741" i="1"/>
  <c r="AB20331" i="1"/>
  <c r="AB15529" i="1"/>
  <c r="AB10976" i="1"/>
  <c r="AB33121" i="1"/>
  <c r="AB31160" i="1"/>
  <c r="AB34702" i="1"/>
  <c r="AB15464" i="1"/>
  <c r="AB20180" i="1"/>
  <c r="AB24743" i="1"/>
  <c r="AB7549" i="1"/>
  <c r="AB31147" i="1"/>
  <c r="AB4414" i="1"/>
  <c r="AB27291" i="1"/>
  <c r="AB38159" i="1"/>
  <c r="AB16691" i="1"/>
  <c r="AB628" i="1"/>
  <c r="AB24223" i="1"/>
  <c r="AB36030" i="1"/>
  <c r="AB40463" i="1"/>
  <c r="AB13287" i="1"/>
  <c r="AB34108" i="1"/>
  <c r="AB13588" i="1"/>
  <c r="AB23663" i="1"/>
  <c r="AB15246" i="1"/>
  <c r="AB21346" i="1"/>
  <c r="AB10000" i="1"/>
  <c r="AB23784" i="1"/>
  <c r="AB6454" i="1"/>
  <c r="AB7591" i="1"/>
  <c r="AB27943" i="1"/>
  <c r="AB27021" i="1"/>
  <c r="AB8140" i="1"/>
  <c r="AB15482" i="1"/>
  <c r="AB26497" i="1"/>
  <c r="AB26553" i="1"/>
  <c r="AB31024" i="1"/>
  <c r="AB31627" i="1"/>
  <c r="AB2031" i="1"/>
  <c r="AB9190" i="1"/>
  <c r="AB19186" i="1"/>
  <c r="AB7171" i="1"/>
  <c r="AB11325" i="1"/>
  <c r="AB9105" i="1"/>
  <c r="AB3869" i="1"/>
  <c r="AB26995" i="1"/>
  <c r="AB9939" i="1"/>
  <c r="AB6163" i="1"/>
  <c r="AB14985" i="1"/>
  <c r="AB15573" i="1"/>
  <c r="AB39087" i="1"/>
  <c r="AB27260" i="1"/>
  <c r="AB10489" i="1"/>
  <c r="AB36547" i="1"/>
  <c r="AB13103" i="1"/>
  <c r="AB4988" i="1"/>
  <c r="AB15787" i="1"/>
  <c r="AB13771" i="1"/>
  <c r="AB38277" i="1"/>
  <c r="AB16103" i="1"/>
  <c r="AB12293" i="1"/>
  <c r="AB4395" i="1"/>
  <c r="AB21377" i="1"/>
  <c r="AB37135" i="1"/>
  <c r="AB8347" i="1"/>
  <c r="AB18181" i="1"/>
  <c r="AB31669" i="1"/>
  <c r="AB16566" i="1"/>
  <c r="AB18945" i="1"/>
  <c r="AB15692" i="1"/>
  <c r="AB18629" i="1"/>
  <c r="AB10644" i="1"/>
  <c r="AB24850" i="1"/>
  <c r="AB31110" i="1"/>
  <c r="AB14128" i="1"/>
  <c r="AB7793" i="1"/>
  <c r="AB31596" i="1"/>
  <c r="AB37332" i="1"/>
  <c r="AB27335" i="1"/>
  <c r="AB34188" i="1"/>
  <c r="AB24077" i="1"/>
  <c r="AB30709" i="1"/>
  <c r="AB4313" i="1"/>
  <c r="AB6820" i="1"/>
  <c r="AB12060" i="1"/>
  <c r="AB35725" i="1"/>
  <c r="AB40147" i="1"/>
  <c r="AB14547" i="1"/>
  <c r="AB40064" i="1"/>
  <c r="AB10186" i="1"/>
  <c r="AB26068" i="1"/>
  <c r="AB16990" i="1"/>
  <c r="AB25207" i="1"/>
  <c r="AB34523" i="1"/>
  <c r="AB35882" i="1"/>
  <c r="AB11131" i="1"/>
  <c r="AB7271" i="1"/>
  <c r="AB23231" i="1"/>
  <c r="AB39844" i="1"/>
  <c r="AB6003" i="1"/>
  <c r="AB17275" i="1"/>
  <c r="AB3269" i="1"/>
  <c r="AB30581" i="1"/>
  <c r="AB16814" i="1"/>
  <c r="AB16659" i="1"/>
  <c r="AB20874" i="1"/>
  <c r="AB26583" i="1"/>
  <c r="AB27270" i="1"/>
  <c r="AB34390" i="1"/>
  <c r="AB35895" i="1"/>
  <c r="AB35685" i="1"/>
  <c r="AB24267" i="1"/>
  <c r="AB7501" i="1"/>
  <c r="AB8834" i="1"/>
  <c r="AB9642" i="1"/>
  <c r="AB5401" i="1"/>
  <c r="AB35704" i="1"/>
  <c r="AB38823" i="1"/>
  <c r="AB31823" i="1"/>
  <c r="AB1755" i="1"/>
  <c r="AB3014" i="1"/>
  <c r="AB22749" i="1"/>
  <c r="AB25183" i="1"/>
  <c r="AB28006" i="1"/>
  <c r="AB20596" i="1"/>
  <c r="AB10209" i="1"/>
  <c r="AB27676" i="1"/>
  <c r="AB17799" i="1"/>
  <c r="AB31087" i="1"/>
  <c r="AB24784" i="1"/>
  <c r="AB4169" i="1"/>
  <c r="AB38931" i="1"/>
  <c r="AB20092" i="1"/>
  <c r="AB35476" i="1"/>
  <c r="AB28273" i="1"/>
  <c r="AB15222" i="1"/>
  <c r="AB38628" i="1"/>
  <c r="AB12369" i="1"/>
  <c r="AB29730" i="1"/>
  <c r="AB13526" i="1"/>
  <c r="AB22272" i="1"/>
  <c r="AB33204" i="1"/>
  <c r="AB27674" i="1"/>
  <c r="AB22692" i="1"/>
  <c r="AB5534" i="1"/>
  <c r="AB10179" i="1"/>
  <c r="AB27325" i="1"/>
  <c r="AB38916" i="1"/>
  <c r="AB4336" i="1"/>
  <c r="AB36282" i="1"/>
  <c r="AB16374" i="1"/>
  <c r="AB24933" i="1"/>
  <c r="AB14398" i="1"/>
  <c r="AB8616" i="1"/>
  <c r="AB4173" i="1"/>
  <c r="AB24137" i="1"/>
  <c r="AB8075" i="1"/>
  <c r="AB14921" i="1"/>
  <c r="AB32108" i="1"/>
  <c r="AB40180" i="1"/>
  <c r="AB6746" i="1"/>
  <c r="AB16880" i="1"/>
  <c r="AB27851" i="1"/>
  <c r="AB11433" i="1"/>
  <c r="AB19200" i="1"/>
  <c r="AB19783" i="1"/>
  <c r="AB19038" i="1"/>
  <c r="AB7804" i="1"/>
  <c r="AB32597" i="1"/>
  <c r="AB28112" i="1"/>
  <c r="AB29554" i="1"/>
  <c r="AB40107" i="1"/>
  <c r="AB24172" i="1"/>
  <c r="AB22551" i="1"/>
  <c r="AB17490" i="1"/>
  <c r="AB26401" i="1"/>
  <c r="AB36803" i="1"/>
  <c r="AB13570" i="1"/>
  <c r="AB36693" i="1"/>
  <c r="AB18406" i="1"/>
  <c r="AB30578" i="1"/>
  <c r="AB12878" i="1"/>
  <c r="AB32095" i="1"/>
  <c r="AB26585" i="1"/>
  <c r="AB15766" i="1"/>
  <c r="AB30455" i="1"/>
  <c r="AB39170" i="1"/>
  <c r="AB18634" i="1"/>
  <c r="AB21355" i="1"/>
  <c r="AB31857" i="1"/>
  <c r="AB37233" i="1"/>
  <c r="AB22162" i="1"/>
  <c r="AB33673" i="1"/>
  <c r="AB40140" i="1"/>
  <c r="AB21700" i="1"/>
  <c r="AB36167" i="1"/>
  <c r="AB28198" i="1"/>
  <c r="AB5982" i="1"/>
  <c r="AB38986" i="1"/>
  <c r="AB35392" i="1"/>
  <c r="AB16112" i="1"/>
  <c r="AB29663" i="1"/>
  <c r="AB39786" i="1"/>
  <c r="AB19182" i="1"/>
  <c r="AB15788" i="1"/>
  <c r="AB12546" i="1"/>
  <c r="AB17339" i="1"/>
  <c r="AB15251" i="1"/>
  <c r="AB17390" i="1"/>
  <c r="AB17985" i="1"/>
  <c r="AB15229" i="1"/>
  <c r="AB9490" i="1"/>
  <c r="AB40118" i="1"/>
  <c r="AB40000" i="1"/>
  <c r="AB19296" i="1"/>
  <c r="AB31314" i="1"/>
  <c r="AB18590" i="1"/>
  <c r="AB30563" i="1"/>
  <c r="AB5139" i="1"/>
  <c r="AB39329" i="1"/>
  <c r="AB19464" i="1"/>
  <c r="AB36924" i="1"/>
  <c r="AB37328" i="1"/>
  <c r="AB967" i="1"/>
  <c r="AB15331" i="1"/>
  <c r="AB31592" i="1"/>
  <c r="AB32465" i="1"/>
  <c r="AB10023" i="1"/>
  <c r="AB19754" i="1"/>
  <c r="AB10766" i="1"/>
  <c r="AB34374" i="1"/>
  <c r="AB40423" i="1"/>
  <c r="AB38082" i="1"/>
  <c r="AB13341" i="1"/>
  <c r="AB21777" i="1"/>
  <c r="AB31006" i="1"/>
  <c r="AB25829" i="1"/>
  <c r="AB31043" i="1"/>
  <c r="AB27662" i="1"/>
  <c r="AB39614" i="1"/>
  <c r="AB25427" i="1"/>
  <c r="AB39632" i="1"/>
  <c r="AB34044" i="1"/>
  <c r="AB39313" i="1"/>
  <c r="AB34728" i="1"/>
  <c r="AB36700" i="1"/>
  <c r="AB33728" i="1"/>
  <c r="AB28740" i="1"/>
  <c r="AB13610" i="1"/>
  <c r="AB14512" i="1"/>
  <c r="AB32258" i="1"/>
  <c r="AB25234" i="1"/>
  <c r="AB32605" i="1"/>
  <c r="AB30238" i="1"/>
  <c r="AB27955" i="1"/>
  <c r="AB32092" i="1"/>
  <c r="AB25114" i="1"/>
  <c r="AB30788" i="1"/>
  <c r="AB22149" i="1"/>
  <c r="AB18672" i="1"/>
  <c r="AB29677" i="1"/>
  <c r="AB24051" i="1"/>
  <c r="AB38972" i="1"/>
  <c r="AB12425" i="1"/>
  <c r="AB18435" i="1"/>
  <c r="AB20144" i="1"/>
  <c r="AB9003" i="1"/>
  <c r="AB32296" i="1"/>
  <c r="AB39388" i="1"/>
  <c r="AB12426" i="1"/>
  <c r="AB12320" i="1"/>
  <c r="AB11360" i="1"/>
  <c r="AB23166" i="1"/>
  <c r="AB37035" i="1"/>
  <c r="AB29238" i="1"/>
  <c r="AB29000" i="1"/>
  <c r="AB16520" i="1"/>
  <c r="AB30993" i="1"/>
  <c r="AB37468" i="1"/>
  <c r="AB31732" i="1"/>
  <c r="AB14542" i="1"/>
  <c r="AB28949" i="1"/>
  <c r="AB18647" i="1"/>
  <c r="AB9401" i="1"/>
  <c r="AB31479" i="1"/>
  <c r="AB16833" i="1"/>
  <c r="AB21820" i="1"/>
  <c r="AB37887" i="1"/>
  <c r="AB10247" i="1"/>
  <c r="AB19358" i="1"/>
  <c r="AB37548" i="1"/>
  <c r="AB21118" i="1"/>
  <c r="AB29478" i="1"/>
  <c r="AB18118" i="1"/>
  <c r="AB23404" i="1"/>
  <c r="AB34926" i="1"/>
  <c r="AB483" i="1"/>
  <c r="AB1204" i="1"/>
  <c r="AB7786" i="1"/>
  <c r="AB17442" i="1"/>
  <c r="AB19204" i="1"/>
  <c r="AB1340" i="1"/>
  <c r="AB8789" i="1"/>
  <c r="AB17923" i="1"/>
  <c r="AB383" i="1"/>
  <c r="AB24396" i="1"/>
  <c r="AB2307" i="1"/>
  <c r="AB1084" i="1"/>
  <c r="AB4219" i="1"/>
  <c r="AB23465" i="1"/>
  <c r="AB21396" i="1"/>
  <c r="AB11469" i="1"/>
  <c r="AB5673" i="1"/>
  <c r="AB5733" i="1"/>
  <c r="AB24442" i="1"/>
  <c r="AB33965" i="1"/>
  <c r="AB12220" i="1"/>
  <c r="AB707" i="1"/>
  <c r="AB5270" i="1"/>
  <c r="AB8469" i="1"/>
  <c r="AB18051" i="1"/>
  <c r="AB20450" i="1"/>
  <c r="AB24955" i="1"/>
  <c r="AB8005" i="1"/>
  <c r="AB22360" i="1"/>
  <c r="AB40453" i="1"/>
  <c r="AB14078" i="1"/>
  <c r="AB13607" i="1"/>
  <c r="AB3410" i="1"/>
  <c r="AB34221" i="1"/>
  <c r="AB7368" i="1"/>
  <c r="AB23646" i="1"/>
  <c r="AB28194" i="1"/>
  <c r="AB33083" i="1"/>
  <c r="AB30752" i="1"/>
  <c r="AB33480" i="1"/>
  <c r="AB7080" i="1"/>
  <c r="AB17299" i="1"/>
  <c r="AB22445" i="1"/>
  <c r="AB9750" i="1"/>
  <c r="AB11163" i="1"/>
  <c r="AB36039" i="1"/>
  <c r="AB33961" i="1"/>
  <c r="AB15701" i="1"/>
  <c r="AB12189" i="1"/>
  <c r="AB26273" i="1"/>
  <c r="AB26749" i="1"/>
  <c r="AB18113" i="1"/>
  <c r="AB14757" i="1"/>
  <c r="AB37367" i="1"/>
  <c r="AB14833" i="1"/>
  <c r="AB12984" i="1"/>
  <c r="AB39062" i="1"/>
  <c r="AB9217" i="1"/>
  <c r="AB8734" i="1"/>
  <c r="AB15564" i="1"/>
  <c r="AB28062" i="1"/>
  <c r="AB97" i="1"/>
  <c r="AB3860" i="1"/>
  <c r="AB17730" i="1"/>
  <c r="AB36463" i="1"/>
  <c r="AB39864" i="1"/>
  <c r="AB15543" i="1"/>
  <c r="AB25321" i="1"/>
  <c r="AB10783" i="1"/>
  <c r="AB18057" i="1"/>
  <c r="AB15088" i="1"/>
  <c r="AB6500" i="1"/>
  <c r="AB37252" i="1"/>
  <c r="AB15814" i="1"/>
  <c r="AB28513" i="1"/>
  <c r="AB25016" i="1"/>
  <c r="AB19622" i="1"/>
  <c r="AB12631" i="1"/>
  <c r="AB13034" i="1"/>
  <c r="AB26852" i="1"/>
  <c r="AB13182" i="1"/>
  <c r="AB30422" i="1"/>
  <c r="AB14700" i="1"/>
  <c r="AB39254" i="1"/>
  <c r="AB6569" i="1"/>
  <c r="AB8396" i="1"/>
  <c r="AB20353" i="1"/>
  <c r="AB9945" i="1"/>
  <c r="AB31512" i="1"/>
  <c r="AB8794" i="1"/>
  <c r="AB39881" i="1"/>
  <c r="AB2919" i="1"/>
  <c r="AB40179" i="1"/>
  <c r="AB32553" i="1"/>
  <c r="AB40029" i="1"/>
  <c r="AB17303" i="1"/>
  <c r="AB18804" i="1"/>
  <c r="AB28684" i="1"/>
  <c r="AB36317" i="1"/>
  <c r="AB32106" i="1"/>
  <c r="AB1864" i="1"/>
  <c r="AB35805" i="1"/>
  <c r="AB35237" i="1"/>
  <c r="AB35315" i="1"/>
  <c r="AB31808" i="1"/>
  <c r="AB24154" i="1"/>
  <c r="AB8154" i="1"/>
  <c r="AB3401" i="1"/>
  <c r="AB4649" i="1"/>
  <c r="AB22090" i="1"/>
  <c r="AB18136" i="1"/>
  <c r="AB37151" i="1"/>
  <c r="AB21484" i="1"/>
  <c r="AB8836" i="1"/>
  <c r="AB8158" i="1"/>
  <c r="AB36019" i="1"/>
  <c r="AB30415" i="1"/>
  <c r="AB6682" i="1"/>
  <c r="AB20710" i="1"/>
  <c r="AB36862" i="1"/>
  <c r="AB31721" i="1"/>
  <c r="AB31071" i="1"/>
  <c r="AB22766" i="1"/>
  <c r="AB32337" i="1"/>
  <c r="AB38318" i="1"/>
  <c r="AB25748" i="1"/>
  <c r="AB21819" i="1"/>
  <c r="AB36485" i="1"/>
  <c r="AB11354" i="1"/>
  <c r="AB11414" i="1"/>
  <c r="AB23396" i="1"/>
  <c r="AB21137" i="1"/>
  <c r="AB6097" i="1"/>
  <c r="AB39280" i="1"/>
  <c r="AB26293" i="1"/>
  <c r="AB17937" i="1"/>
  <c r="AB36349" i="1"/>
  <c r="AB10999" i="1"/>
  <c r="AB3981" i="1"/>
  <c r="AB34059" i="1"/>
  <c r="AB28220" i="1"/>
  <c r="AB6261" i="1"/>
  <c r="AB1993" i="1"/>
  <c r="AB24292" i="1"/>
  <c r="AB1262" i="1"/>
  <c r="AB15424" i="1"/>
  <c r="AB37402" i="1"/>
  <c r="AB22412" i="1"/>
  <c r="AB15966" i="1"/>
  <c r="AB23102" i="1"/>
  <c r="AB14397" i="1"/>
  <c r="AB19604" i="1"/>
  <c r="AB35216" i="1"/>
  <c r="AB29237" i="1"/>
  <c r="AB26510" i="1"/>
  <c r="AB28854" i="1"/>
  <c r="AB23287" i="1"/>
  <c r="AB33930" i="1"/>
  <c r="AB35497" i="1"/>
  <c r="AB35897" i="1"/>
  <c r="AB26854" i="1"/>
  <c r="AB19733" i="1"/>
  <c r="AB37002" i="1"/>
  <c r="AB30891" i="1"/>
  <c r="AB8418" i="1"/>
  <c r="AB15856" i="1"/>
  <c r="AB28553" i="1"/>
  <c r="AB23865" i="1"/>
  <c r="AB20998" i="1"/>
  <c r="AB23461" i="1"/>
  <c r="AB12772" i="1"/>
  <c r="AB20011" i="1"/>
  <c r="AB13104" i="1"/>
  <c r="AB19345" i="1"/>
  <c r="AB39797" i="1"/>
  <c r="AB35419" i="1"/>
  <c r="AB22438" i="1"/>
  <c r="AB24127" i="1"/>
  <c r="AB28478" i="1"/>
  <c r="AB26338" i="1"/>
  <c r="AB29641" i="1"/>
  <c r="AB16042" i="1"/>
  <c r="AB37618" i="1"/>
  <c r="AB26253" i="1"/>
  <c r="AB29610" i="1"/>
  <c r="AB15005" i="1"/>
  <c r="AB15361" i="1"/>
  <c r="AB16041" i="1"/>
  <c r="AB21956" i="1"/>
  <c r="AB23581" i="1"/>
  <c r="AB6997" i="1"/>
  <c r="AB30159" i="1"/>
  <c r="AB20237" i="1"/>
  <c r="AB29125" i="1"/>
  <c r="AB16845" i="1"/>
  <c r="AB22049" i="1"/>
  <c r="AB38141" i="1"/>
  <c r="AB31698" i="1"/>
  <c r="AB19659" i="1"/>
  <c r="AB40316" i="1"/>
  <c r="AB19368" i="1"/>
  <c r="AB11394" i="1"/>
  <c r="AB36766" i="1"/>
  <c r="AB29535" i="1"/>
  <c r="AB28430" i="1"/>
  <c r="AB39115" i="1"/>
  <c r="AB39852" i="1"/>
  <c r="AB34654" i="1"/>
  <c r="AB35556" i="1"/>
  <c r="AB28148" i="1"/>
  <c r="AB34609" i="1"/>
  <c r="AB8682" i="1"/>
  <c r="AB7261" i="1"/>
  <c r="AB29652" i="1"/>
  <c r="AB16286" i="1"/>
  <c r="AB39776" i="1"/>
  <c r="AB11289" i="1"/>
  <c r="AB20553" i="1"/>
  <c r="AB35849" i="1"/>
  <c r="AB16432" i="1"/>
  <c r="AB34154" i="1"/>
  <c r="AB34929" i="1"/>
  <c r="AB37706" i="1"/>
  <c r="AB30676" i="1"/>
  <c r="AB17847" i="1"/>
  <c r="AB22042" i="1"/>
  <c r="AB23952" i="1"/>
  <c r="AB12757" i="1"/>
  <c r="AB21271" i="1"/>
  <c r="AB14286" i="1"/>
  <c r="AB35673" i="1"/>
  <c r="AB34261" i="1"/>
  <c r="AB23624" i="1"/>
  <c r="AB17307" i="1"/>
  <c r="AB31775" i="1"/>
  <c r="AB39762" i="1"/>
  <c r="AB8039" i="1"/>
  <c r="AB21015" i="1"/>
  <c r="AB16090" i="1"/>
  <c r="AB23946" i="1"/>
  <c r="AB24002" i="1"/>
  <c r="AB13775" i="1"/>
  <c r="AB26576" i="1"/>
  <c r="AB36822" i="1"/>
  <c r="AB30191" i="1"/>
  <c r="AB25712" i="1"/>
  <c r="AB34312" i="1"/>
  <c r="AB9924" i="1"/>
  <c r="AB34768" i="1"/>
  <c r="AB7369" i="1"/>
  <c r="AB13042" i="1"/>
  <c r="AB5057" i="1"/>
  <c r="AB25307" i="1"/>
  <c r="AB23782" i="1"/>
  <c r="AB21219" i="1"/>
  <c r="AB29672" i="1"/>
  <c r="AB21221" i="1"/>
  <c r="AB18758" i="1"/>
  <c r="AB25080" i="1"/>
  <c r="AB36854" i="1"/>
  <c r="AB25490" i="1"/>
  <c r="AB21005" i="1"/>
  <c r="AB35502" i="1"/>
  <c r="AB14935" i="1"/>
  <c r="AB26538" i="1"/>
  <c r="AB15489" i="1"/>
  <c r="AB7668" i="1"/>
  <c r="AB21674" i="1"/>
  <c r="AB37256" i="1"/>
  <c r="AB20933" i="1"/>
  <c r="AB32980" i="1"/>
  <c r="AB22457" i="1"/>
  <c r="AB38099" i="1"/>
  <c r="AB29453" i="1"/>
  <c r="AB24582" i="1"/>
  <c r="AB39496" i="1"/>
  <c r="AB17357" i="1"/>
  <c r="AB7208" i="1"/>
  <c r="AB15291" i="1"/>
  <c r="AB7383" i="1"/>
  <c r="AB26734" i="1"/>
  <c r="AB37205" i="1"/>
  <c r="AB39438" i="1"/>
  <c r="AB34441" i="1"/>
  <c r="AB25581" i="1"/>
  <c r="AB16518" i="1"/>
  <c r="AB22403" i="1"/>
  <c r="AB32657" i="1"/>
  <c r="AB23263" i="1"/>
  <c r="AB29874" i="1"/>
  <c r="AB24762" i="1"/>
  <c r="AB24437" i="1"/>
  <c r="AB36307" i="1"/>
  <c r="AB23052" i="1"/>
  <c r="AB12534" i="1"/>
  <c r="AB11467" i="1"/>
  <c r="AB32470" i="1"/>
  <c r="AB39202" i="1"/>
  <c r="AB13544" i="1"/>
  <c r="AB30488" i="1"/>
  <c r="AB24877" i="1"/>
  <c r="AB34204" i="1"/>
  <c r="AB38355" i="1"/>
  <c r="AB27308" i="1"/>
  <c r="AB20763" i="1"/>
  <c r="AB21122" i="1"/>
  <c r="AB36949" i="1"/>
  <c r="AB24646" i="1"/>
  <c r="AB17537" i="1"/>
  <c r="AB23389" i="1"/>
  <c r="AB29572" i="1"/>
  <c r="AB21736" i="1"/>
  <c r="AB40101" i="1"/>
  <c r="AB10370" i="1"/>
  <c r="AB26457" i="1"/>
  <c r="AB22502" i="1"/>
  <c r="AB16203" i="1"/>
  <c r="AB28250" i="1"/>
  <c r="AB36192" i="1"/>
  <c r="AB23155" i="1"/>
  <c r="AB10596" i="1"/>
  <c r="AB17712" i="1"/>
  <c r="AB19965" i="1"/>
  <c r="AB16402" i="1"/>
  <c r="AB31754" i="1"/>
  <c r="AB17865" i="1"/>
  <c r="AB13430" i="1"/>
  <c r="AB17819" i="1"/>
  <c r="AB6430" i="1"/>
  <c r="AB6453" i="1"/>
  <c r="AB35814" i="1"/>
  <c r="AB15048" i="1"/>
  <c r="AB32213" i="1"/>
  <c r="AB13145" i="1"/>
  <c r="AB5934" i="1"/>
  <c r="AB38766" i="1"/>
  <c r="AB38948" i="1"/>
  <c r="AB19709" i="1"/>
  <c r="AB30045" i="1"/>
  <c r="AB29844" i="1"/>
  <c r="AB30067" i="1"/>
  <c r="AB39300" i="1"/>
  <c r="AB4375" i="1"/>
  <c r="AB1925" i="1"/>
  <c r="AB13553" i="1"/>
  <c r="AB9849" i="1"/>
  <c r="AB390" i="1"/>
  <c r="AB18003" i="1"/>
  <c r="AB18452" i="1"/>
  <c r="AB13281" i="1"/>
  <c r="AB8458" i="1"/>
  <c r="AB2243" i="1"/>
  <c r="AB1515" i="1"/>
  <c r="AB5864" i="1"/>
  <c r="AB5156" i="1"/>
  <c r="AB1480" i="1"/>
  <c r="AB10453" i="1"/>
  <c r="AB8309" i="1"/>
  <c r="AB4651" i="1"/>
  <c r="AB14427" i="1"/>
  <c r="AB7791" i="1"/>
  <c r="AB23910" i="1"/>
  <c r="AB4384" i="1"/>
  <c r="AB12244" i="1"/>
  <c r="AB14387" i="1"/>
  <c r="AB22037" i="1"/>
  <c r="AB7198" i="1"/>
  <c r="AB15653" i="1"/>
  <c r="AB25455" i="1"/>
  <c r="AB35004" i="1"/>
  <c r="AB32070" i="1"/>
  <c r="AB5301" i="1"/>
  <c r="AB8865" i="1"/>
  <c r="AB17432" i="1"/>
  <c r="AB14869" i="1"/>
  <c r="AB34422" i="1"/>
  <c r="AB11355" i="1"/>
  <c r="AB20530" i="1"/>
  <c r="AB26055" i="1"/>
  <c r="AB15994" i="1"/>
  <c r="AB22444" i="1"/>
  <c r="AB1419" i="1"/>
  <c r="AB27355" i="1"/>
  <c r="AB28666" i="1"/>
  <c r="AB39545" i="1"/>
  <c r="AB34982" i="1"/>
  <c r="AB9993" i="1"/>
  <c r="AB39691" i="1"/>
  <c r="AB37821" i="1"/>
  <c r="AB35421" i="1"/>
  <c r="AB18789" i="1"/>
  <c r="AB18323" i="1"/>
  <c r="AB10641" i="1"/>
  <c r="AB2683" i="1"/>
  <c r="AB10822" i="1"/>
  <c r="AB24351" i="1"/>
  <c r="AB19339" i="1"/>
  <c r="AB20321" i="1"/>
  <c r="AB11560" i="1"/>
  <c r="AB26974" i="1"/>
  <c r="AB6115" i="1"/>
  <c r="AB13674" i="1"/>
  <c r="AB33831" i="1"/>
  <c r="AB17430" i="1"/>
  <c r="AB20757" i="1"/>
  <c r="AB4652" i="1"/>
  <c r="AB13033" i="1"/>
  <c r="AB26144" i="1"/>
  <c r="AB24999" i="1"/>
  <c r="AB3598" i="1"/>
  <c r="AB30104" i="1"/>
  <c r="AB22082" i="1"/>
  <c r="AB8688" i="1"/>
  <c r="AB4479" i="1"/>
  <c r="AB22303" i="1"/>
  <c r="AB29393" i="1"/>
  <c r="AB6422" i="1"/>
  <c r="AB13379" i="1"/>
  <c r="AB38620" i="1"/>
  <c r="AB20649" i="1"/>
  <c r="AB5339" i="1"/>
  <c r="AB23286" i="1"/>
  <c r="AB11408" i="1"/>
  <c r="AB6262" i="1"/>
  <c r="AB38162" i="1"/>
  <c r="AB8873" i="1"/>
  <c r="AB31761" i="1"/>
  <c r="AB30628" i="1"/>
  <c r="AB23565" i="1"/>
  <c r="AB34342" i="1"/>
  <c r="AB25966" i="1"/>
  <c r="AB28761" i="1"/>
  <c r="AB29298" i="1"/>
  <c r="AB40412" i="1"/>
  <c r="AB12353" i="1"/>
  <c r="AB34337" i="1"/>
  <c r="AB36149" i="1"/>
  <c r="AB36756" i="1"/>
  <c r="AB31332" i="1"/>
  <c r="AB32262" i="1"/>
  <c r="AB29427" i="1"/>
  <c r="AB32740" i="1"/>
  <c r="AB39559" i="1"/>
  <c r="AB3102" i="1"/>
  <c r="AB8823" i="1"/>
  <c r="AB38799" i="1"/>
  <c r="AB2795" i="1"/>
  <c r="AB20604" i="1"/>
  <c r="AB10004" i="1"/>
  <c r="AB37574" i="1"/>
  <c r="AB36444" i="1"/>
  <c r="AB34069" i="1"/>
  <c r="AB20093" i="1"/>
  <c r="AB29894" i="1"/>
  <c r="AB19811" i="1"/>
  <c r="AB30557" i="1"/>
  <c r="AB34733" i="1"/>
  <c r="AB31401" i="1"/>
  <c r="AB15904" i="1"/>
  <c r="AB23299" i="1"/>
  <c r="AB14664" i="1"/>
  <c r="AB17123" i="1"/>
  <c r="AB10959" i="1"/>
  <c r="AB29862" i="1"/>
  <c r="AB17538" i="1"/>
  <c r="AB28107" i="1"/>
  <c r="AB8238" i="1"/>
  <c r="AB33612" i="1"/>
  <c r="AB25878" i="1"/>
  <c r="AB25732" i="1"/>
  <c r="AB5079" i="1"/>
  <c r="AB11343" i="1"/>
  <c r="AB5607" i="1"/>
  <c r="AB5168" i="1"/>
  <c r="AB7965" i="1"/>
  <c r="AB17256" i="1"/>
  <c r="AB22199" i="1"/>
  <c r="AB13580" i="1"/>
  <c r="AB28850" i="1"/>
  <c r="AB38544" i="1"/>
  <c r="AB36500" i="1"/>
  <c r="AB29540" i="1"/>
  <c r="AB13344" i="1"/>
  <c r="AB14410" i="1"/>
  <c r="AB37232" i="1"/>
  <c r="AB39648" i="1"/>
  <c r="AB15688" i="1"/>
  <c r="AB32253" i="1"/>
  <c r="AB11569" i="1"/>
  <c r="AB34671" i="1"/>
  <c r="AB23729" i="1"/>
  <c r="AB13814" i="1"/>
  <c r="AB1696" i="1"/>
  <c r="AB16914" i="1"/>
  <c r="AB12554" i="1"/>
  <c r="AB10614" i="1"/>
  <c r="AB30089" i="1"/>
  <c r="AB39884" i="1"/>
  <c r="AB16144" i="1"/>
  <c r="AB28023" i="1"/>
  <c r="AB20412" i="1"/>
  <c r="AB24474" i="1"/>
  <c r="AB8166" i="1"/>
  <c r="AB28204" i="1"/>
  <c r="AB10975" i="1"/>
  <c r="AB4119" i="1"/>
  <c r="AB17792" i="1"/>
  <c r="AB16355" i="1"/>
  <c r="AB3402" i="1"/>
  <c r="AB4473" i="1"/>
  <c r="AB32485" i="1"/>
  <c r="AB4464" i="1"/>
  <c r="AB19539" i="1"/>
  <c r="AB21064" i="1"/>
  <c r="AB28155" i="1"/>
  <c r="AB36761" i="1"/>
  <c r="AB22137" i="1"/>
  <c r="AB35294" i="1"/>
  <c r="AB18525" i="1"/>
  <c r="AB23571" i="1"/>
  <c r="AB9682" i="1"/>
  <c r="AB9074" i="1"/>
  <c r="AB21481" i="1"/>
  <c r="AB9661" i="1"/>
  <c r="AB38801" i="1"/>
  <c r="AB7547" i="1"/>
  <c r="AB25262" i="1"/>
  <c r="AB27307" i="1"/>
  <c r="AB14758" i="1"/>
  <c r="AB36396" i="1"/>
  <c r="AB20009" i="1"/>
  <c r="AB15647" i="1"/>
  <c r="AB6385" i="1"/>
  <c r="AB13079" i="1"/>
  <c r="AB5844" i="1"/>
  <c r="AB35945" i="1"/>
  <c r="AB2998" i="1"/>
  <c r="AB2376" i="1"/>
  <c r="AB6080" i="1"/>
  <c r="AB28610" i="1"/>
  <c r="AB32073" i="1"/>
  <c r="AB14127" i="1"/>
  <c r="AB20636" i="1"/>
  <c r="AB13575" i="1"/>
  <c r="AB33600" i="1"/>
  <c r="AB27223" i="1"/>
  <c r="AB39165" i="1"/>
  <c r="AB12874" i="1"/>
  <c r="AB5191" i="1"/>
  <c r="AB35641" i="1"/>
  <c r="AB34488" i="1"/>
  <c r="AB30565" i="1"/>
  <c r="AB6918" i="1"/>
  <c r="AB29305" i="1"/>
  <c r="AB35426" i="1"/>
  <c r="AB39110" i="1"/>
  <c r="AB28293" i="1"/>
  <c r="AB36898" i="1"/>
  <c r="AB27547" i="1"/>
  <c r="AB26836" i="1"/>
  <c r="AB14987" i="1"/>
  <c r="AB23171" i="1"/>
  <c r="AB7324" i="1"/>
  <c r="AB13784" i="1"/>
  <c r="AB28584" i="1"/>
  <c r="AB35384" i="1"/>
  <c r="AB16718" i="1"/>
  <c r="AB31751" i="1"/>
  <c r="AB33144" i="1"/>
  <c r="AB33066" i="1"/>
  <c r="AB39766" i="1"/>
  <c r="AB25465" i="1"/>
  <c r="AB21612" i="1"/>
  <c r="AB19840" i="1"/>
  <c r="AB16207" i="1"/>
  <c r="AB23637" i="1"/>
  <c r="AB38385" i="1"/>
  <c r="AB19601" i="1"/>
  <c r="AB22968" i="1"/>
  <c r="AB10240" i="1"/>
  <c r="AB13288" i="1"/>
  <c r="AB33792" i="1"/>
  <c r="AB20753" i="1"/>
  <c r="AB32632" i="1"/>
  <c r="AB5842" i="1"/>
  <c r="AB3950" i="1"/>
  <c r="AB21036" i="1"/>
  <c r="AB18162" i="1"/>
  <c r="AB33366" i="1"/>
  <c r="AB17677" i="1"/>
  <c r="AB4709" i="1"/>
  <c r="AB13316" i="1"/>
  <c r="AB5792" i="1"/>
  <c r="AB8890" i="1"/>
  <c r="AB4070" i="1"/>
  <c r="AB9354" i="1"/>
  <c r="AB1649" i="1"/>
  <c r="AB21464" i="1"/>
  <c r="AB4273" i="1"/>
  <c r="AB11333" i="1"/>
  <c r="AB12824" i="1"/>
  <c r="AB33369" i="1"/>
  <c r="AB4852" i="1"/>
  <c r="AB8662" i="1"/>
  <c r="AB34026" i="1"/>
  <c r="AB10350" i="1"/>
  <c r="AB12141" i="1"/>
  <c r="AB28585" i="1"/>
  <c r="AB30829" i="1"/>
  <c r="AB15596" i="1"/>
  <c r="AB12463" i="1"/>
  <c r="AB9137" i="1"/>
  <c r="AB23504" i="1"/>
  <c r="AB35522" i="1"/>
  <c r="AB4253" i="1"/>
  <c r="AB2905" i="1"/>
  <c r="AB11406" i="1"/>
  <c r="AB36663" i="1"/>
  <c r="AB3701" i="1"/>
  <c r="AB840" i="1"/>
  <c r="AB14051" i="1"/>
  <c r="AB2874" i="1"/>
  <c r="AB7215" i="1"/>
  <c r="AB15730" i="1"/>
  <c r="AB20968" i="1"/>
  <c r="AB28308" i="1"/>
  <c r="AB6793" i="1"/>
  <c r="AB6064" i="1"/>
  <c r="AB19093" i="1"/>
  <c r="AB2665" i="1"/>
  <c r="AB27911" i="1"/>
  <c r="AB18580" i="1"/>
  <c r="AB32711" i="1"/>
  <c r="AB36248" i="1"/>
  <c r="AB11364" i="1"/>
  <c r="AB15356" i="1"/>
  <c r="AB19752" i="1"/>
  <c r="AB30123" i="1"/>
  <c r="AB1642" i="1"/>
  <c r="AB26613" i="1"/>
  <c r="AB14937" i="1"/>
  <c r="AB13359" i="1"/>
  <c r="AB5488" i="1"/>
  <c r="AB14559" i="1"/>
  <c r="AB14004" i="1"/>
  <c r="AB32639" i="1"/>
  <c r="AB39644" i="1"/>
  <c r="AB36619" i="1"/>
  <c r="AB27901" i="1"/>
  <c r="AB23924" i="1"/>
  <c r="AB16744" i="1"/>
  <c r="AB3421" i="1"/>
  <c r="AB15089" i="1"/>
  <c r="AB16723" i="1"/>
  <c r="AB22524" i="1"/>
  <c r="AB7233" i="1"/>
  <c r="AB15699" i="1"/>
  <c r="AB16984" i="1"/>
  <c r="AB5786" i="1"/>
  <c r="AB38397" i="1"/>
  <c r="AB24457" i="1"/>
  <c r="AB4836" i="1"/>
  <c r="AB17527" i="1"/>
  <c r="AB36967" i="1"/>
  <c r="AB25084" i="1"/>
  <c r="AB27824" i="1"/>
  <c r="AB13508" i="1"/>
  <c r="AB26027" i="1"/>
  <c r="AB23094" i="1"/>
  <c r="AB28401" i="1"/>
  <c r="AB3060" i="1"/>
  <c r="AB3670" i="1"/>
  <c r="AB31802" i="1"/>
  <c r="AB14462" i="1"/>
  <c r="AB17257" i="1"/>
  <c r="AB14017" i="1"/>
  <c r="AB452" i="1"/>
  <c r="AB17238" i="1"/>
  <c r="AB9539" i="1"/>
  <c r="AB15710" i="1"/>
  <c r="AB8665" i="1"/>
  <c r="AB21856" i="1"/>
  <c r="AB23932" i="1"/>
  <c r="AB34322" i="1"/>
  <c r="AB20835" i="1"/>
  <c r="AB14254" i="1"/>
  <c r="AB11382" i="1"/>
  <c r="AB18290" i="1"/>
  <c r="AB20013" i="1"/>
  <c r="AB28036" i="1"/>
  <c r="AB13148" i="1"/>
  <c r="AB26667" i="1"/>
  <c r="AB1142" i="1"/>
  <c r="AB11162" i="1"/>
  <c r="AB12515" i="1"/>
  <c r="AB2560" i="1"/>
  <c r="AB15186" i="1"/>
  <c r="AB13945" i="1"/>
  <c r="AB5428" i="1"/>
  <c r="AB39442" i="1"/>
  <c r="AB5557" i="1"/>
  <c r="AB10112" i="1"/>
  <c r="AB36487" i="1"/>
  <c r="AB19148" i="1"/>
  <c r="AB39515" i="1"/>
  <c r="AB19489" i="1"/>
  <c r="AB4306" i="1"/>
  <c r="AB38921" i="1"/>
  <c r="AB12527" i="1"/>
  <c r="AB14892" i="1"/>
  <c r="AB35471" i="1"/>
  <c r="AB1472" i="1"/>
  <c r="AB26171" i="1"/>
  <c r="AB8513" i="1"/>
  <c r="AB8482" i="1"/>
  <c r="AB4824" i="1"/>
  <c r="AB6301" i="1"/>
  <c r="AB34032" i="1"/>
  <c r="AB35837" i="1"/>
  <c r="AB18965" i="1"/>
  <c r="AB21049" i="1"/>
  <c r="AB10228" i="1"/>
  <c r="AB24804" i="1"/>
  <c r="AB23244" i="1"/>
  <c r="AB32565" i="1"/>
  <c r="AB10501" i="1"/>
  <c r="AB22454" i="1"/>
  <c r="AB15211" i="1"/>
  <c r="AB5123" i="1"/>
  <c r="AB8778" i="1"/>
  <c r="AB21387" i="1"/>
  <c r="AB13815" i="1"/>
  <c r="AB34939" i="1"/>
  <c r="AB30246" i="1"/>
  <c r="AB15155" i="1"/>
  <c r="AB10081" i="1"/>
  <c r="AB9182" i="1"/>
  <c r="AB18498" i="1"/>
  <c r="AB7649" i="1"/>
  <c r="AB15254" i="1"/>
  <c r="AB2123" i="1"/>
  <c r="AB3955" i="1"/>
  <c r="AB15522" i="1"/>
  <c r="AB5097" i="1"/>
  <c r="AB11315" i="1"/>
  <c r="AB15033" i="1"/>
  <c r="AB14744" i="1"/>
  <c r="AB8204" i="1"/>
  <c r="AB5618" i="1"/>
  <c r="AB7477" i="1"/>
  <c r="AB22341" i="1"/>
  <c r="AB3509" i="1"/>
  <c r="AB11518" i="1"/>
  <c r="AB4133" i="1"/>
  <c r="AB3872" i="1"/>
  <c r="AB40160" i="1"/>
  <c r="AB12549" i="1"/>
  <c r="AB37591" i="1"/>
  <c r="AB11347" i="1"/>
  <c r="AB38229" i="1"/>
  <c r="AB28263" i="1"/>
  <c r="AB18609" i="1"/>
  <c r="AB22947" i="1"/>
  <c r="AB12365" i="1"/>
  <c r="AB37083" i="1"/>
  <c r="AB5077" i="1"/>
  <c r="AB25557" i="1"/>
  <c r="AB4149" i="1"/>
  <c r="AB11321" i="1"/>
  <c r="AB3873" i="1"/>
  <c r="AB15280" i="1"/>
  <c r="AB22293" i="1"/>
  <c r="AB16808" i="1"/>
  <c r="AB13888" i="1"/>
  <c r="AB716" i="1"/>
  <c r="AB30592" i="1"/>
  <c r="AB18422" i="1"/>
  <c r="AB39030" i="1"/>
  <c r="AB29130" i="1"/>
  <c r="AB31902" i="1"/>
  <c r="AB26859" i="1"/>
  <c r="AB22411" i="1"/>
  <c r="AB25129" i="1"/>
  <c r="AB27311" i="1"/>
  <c r="AB7550" i="1"/>
  <c r="AB23614" i="1"/>
  <c r="AB12678" i="1"/>
  <c r="AB22611" i="1"/>
  <c r="AB13282" i="1"/>
  <c r="AB34584" i="1"/>
  <c r="AB12302" i="1"/>
  <c r="AB3909" i="1"/>
  <c r="AB23660" i="1"/>
  <c r="AB37553" i="1"/>
  <c r="AB17331" i="1"/>
  <c r="AB25947" i="1"/>
  <c r="AB31762" i="1"/>
  <c r="AB16616" i="1"/>
  <c r="AB35984" i="1"/>
  <c r="AB28980" i="1"/>
  <c r="AB15408" i="1"/>
  <c r="AB29219" i="1"/>
  <c r="AB14968" i="1"/>
  <c r="AB6783" i="1"/>
  <c r="AB21535" i="1"/>
  <c r="AB26637" i="1"/>
  <c r="AB18279" i="1"/>
  <c r="AB22177" i="1"/>
  <c r="AB38269" i="1"/>
  <c r="AB31954" i="1"/>
  <c r="AB33799" i="1"/>
  <c r="AB26492" i="1"/>
  <c r="AB20200" i="1"/>
  <c r="AB10835" i="1"/>
  <c r="AB15041" i="1"/>
  <c r="AB33317" i="1"/>
  <c r="AB21107" i="1"/>
  <c r="AB25996" i="1"/>
  <c r="AB10399" i="1"/>
  <c r="AB24621" i="1"/>
  <c r="AB8803" i="1"/>
  <c r="AB29819" i="1"/>
  <c r="AB8297" i="1"/>
  <c r="AB9244" i="1"/>
  <c r="AB29176" i="1"/>
  <c r="AB31586" i="1"/>
  <c r="AB5433" i="1"/>
  <c r="AB20568" i="1"/>
  <c r="AB34893" i="1"/>
  <c r="AB38341" i="1"/>
  <c r="AB7919" i="1"/>
  <c r="AB37777" i="1"/>
  <c r="AB30209" i="1"/>
  <c r="AB31081" i="1"/>
  <c r="AB19378" i="1"/>
  <c r="AB29669" i="1"/>
  <c r="AB25456" i="1"/>
  <c r="AB23864" i="1"/>
  <c r="AB21182" i="1"/>
  <c r="AB35416" i="1"/>
  <c r="AB33506" i="1"/>
  <c r="AB34084" i="1"/>
  <c r="AB38469" i="1"/>
  <c r="AB22971" i="1"/>
  <c r="AB36288" i="1"/>
  <c r="AB10311" i="1"/>
  <c r="AB33120" i="1"/>
  <c r="AB20526" i="1"/>
  <c r="AB17264" i="1"/>
  <c r="AB23395" i="1"/>
  <c r="AB34117" i="1"/>
  <c r="AB18428" i="1"/>
  <c r="AB38920" i="1"/>
  <c r="AB39879" i="1"/>
  <c r="AB19269" i="1"/>
  <c r="AB10631" i="1"/>
  <c r="AB22576" i="1"/>
  <c r="AB27340" i="1"/>
  <c r="AB913" i="1"/>
  <c r="AB38494" i="1"/>
  <c r="AB39653" i="1"/>
  <c r="AB30136" i="1"/>
  <c r="AB32830" i="1"/>
  <c r="AB14896" i="1"/>
  <c r="AB29477" i="1"/>
  <c r="AB5666" i="1"/>
  <c r="AB40479" i="1"/>
  <c r="AB22952" i="1"/>
  <c r="AB34923" i="1"/>
  <c r="AB33569" i="1"/>
  <c r="AB25939" i="1"/>
  <c r="AB6691" i="1"/>
  <c r="AB20766" i="1"/>
  <c r="AB37314" i="1"/>
  <c r="AB32313" i="1"/>
  <c r="AB11530" i="1"/>
  <c r="AB25347" i="1"/>
  <c r="AB37458" i="1"/>
  <c r="AB7319" i="1"/>
  <c r="AB16007" i="1"/>
  <c r="AB5994" i="1"/>
  <c r="AB10772" i="1"/>
  <c r="AB36809" i="1"/>
  <c r="AB33887" i="1"/>
  <c r="AB34936" i="1"/>
  <c r="AB2771" i="1"/>
  <c r="AB14403" i="1"/>
  <c r="AB16155" i="1"/>
  <c r="AB38388" i="1"/>
  <c r="AB7602" i="1"/>
  <c r="AB30260" i="1"/>
  <c r="AB32068" i="1"/>
  <c r="AB25532" i="1"/>
  <c r="AB10203" i="1"/>
  <c r="AB25226" i="1"/>
  <c r="AB8583" i="1"/>
  <c r="AB35189" i="1"/>
  <c r="AB21428" i="1"/>
  <c r="AB35429" i="1"/>
  <c r="AB39340" i="1"/>
  <c r="AB28687" i="1"/>
  <c r="AB28361" i="1"/>
  <c r="AB33572" i="1"/>
  <c r="AB34201" i="1"/>
  <c r="AB15255" i="1"/>
  <c r="AB8033" i="1"/>
  <c r="AB31729" i="1"/>
  <c r="AB25761" i="1"/>
  <c r="AB37477" i="1"/>
  <c r="AB38362" i="1"/>
  <c r="AB25109" i="1"/>
  <c r="AB12798" i="1"/>
  <c r="AB29612" i="1"/>
  <c r="AB24249" i="1"/>
  <c r="AB8007" i="1"/>
  <c r="AB21338" i="1"/>
  <c r="AB5075" i="1"/>
  <c r="AB17666" i="1"/>
  <c r="AB40174" i="1"/>
  <c r="AB30965" i="1"/>
  <c r="AB8986" i="1"/>
  <c r="AB21476" i="1"/>
  <c r="AB26166" i="1"/>
  <c r="AB14587" i="1"/>
  <c r="AB18678" i="1"/>
  <c r="AB4450" i="1"/>
  <c r="AB39360" i="1"/>
  <c r="AB4446" i="1"/>
  <c r="AB36902" i="1"/>
  <c r="AB38778" i="1"/>
  <c r="AB30518" i="1"/>
  <c r="AB12142" i="1"/>
  <c r="AB34346" i="1"/>
  <c r="AB21852" i="1"/>
  <c r="AB19324" i="1"/>
  <c r="AB27264" i="1"/>
  <c r="AB26377" i="1"/>
  <c r="AB39156" i="1"/>
  <c r="AB29931" i="1"/>
  <c r="AB29789" i="1"/>
  <c r="AB35568" i="1"/>
  <c r="AB5737" i="1"/>
  <c r="AB4409" i="1"/>
  <c r="AB36969" i="1"/>
  <c r="AB27403" i="1"/>
  <c r="AB27078" i="1"/>
  <c r="AB24232" i="1"/>
  <c r="AB15691" i="1"/>
  <c r="AB17368" i="1"/>
  <c r="AB20518" i="1"/>
  <c r="AB25158" i="1"/>
  <c r="AB39720" i="1"/>
  <c r="AB15480" i="1"/>
  <c r="AB31979" i="1"/>
  <c r="AB16661" i="1"/>
  <c r="AB28846" i="1"/>
  <c r="AB17288" i="1"/>
  <c r="AB4542" i="1"/>
  <c r="AB37153" i="1"/>
  <c r="AB27864" i="1"/>
  <c r="AB9475" i="1"/>
  <c r="AB8618" i="1"/>
  <c r="AB36385" i="1"/>
  <c r="AB29803" i="1"/>
  <c r="AB30804" i="1"/>
  <c r="AB39422" i="1"/>
  <c r="AB28905" i="1"/>
  <c r="AB33290" i="1"/>
  <c r="AB26789" i="1"/>
  <c r="AB15677" i="1"/>
  <c r="AB14893" i="1"/>
  <c r="AB15468" i="1"/>
  <c r="AB845" i="1"/>
  <c r="AB25242" i="1"/>
  <c r="AB32085" i="1"/>
  <c r="AB34298" i="1"/>
  <c r="AB36777" i="1"/>
  <c r="AB16151" i="1"/>
  <c r="AB12462" i="1"/>
  <c r="AB13137" i="1"/>
  <c r="AB32126" i="1"/>
  <c r="AB20845" i="1"/>
  <c r="AB35886" i="1"/>
  <c r="AB31611" i="1"/>
  <c r="AB38762" i="1"/>
  <c r="AB39356" i="1"/>
  <c r="AB38833" i="1"/>
  <c r="AB20759" i="1"/>
  <c r="AB32036" i="1"/>
  <c r="AB17640" i="1"/>
  <c r="AB32835" i="1"/>
  <c r="AB30670" i="1"/>
  <c r="AB13106" i="1"/>
  <c r="AB36320" i="1"/>
  <c r="AB14913" i="1"/>
  <c r="AB4030" i="1"/>
  <c r="AB23021" i="1"/>
  <c r="AB34061" i="1"/>
  <c r="AB23834" i="1"/>
  <c r="AB24117" i="1"/>
  <c r="AB39239" i="1"/>
  <c r="AB22975" i="1"/>
  <c r="AB23551" i="1"/>
  <c r="AB20606" i="1"/>
  <c r="AB30857" i="1"/>
  <c r="AB16466" i="1"/>
  <c r="AB20252" i="1"/>
  <c r="AB19240" i="1"/>
  <c r="AB11589" i="1"/>
  <c r="AB35484" i="1"/>
  <c r="AB39816" i="1"/>
  <c r="AB7224" i="1"/>
  <c r="AB774" i="1"/>
  <c r="AB24919" i="1"/>
  <c r="AB28189" i="1"/>
  <c r="AB12995" i="1"/>
  <c r="AB38857" i="1"/>
  <c r="AB37753" i="1"/>
  <c r="AB28440" i="1"/>
  <c r="AB19387" i="1"/>
  <c r="AB7311" i="1"/>
  <c r="AB22104" i="1"/>
  <c r="AB26870" i="1"/>
  <c r="AB27941" i="1"/>
  <c r="AB9218" i="1"/>
  <c r="AB2409" i="1"/>
  <c r="AB4468" i="1"/>
  <c r="AB3910" i="1"/>
  <c r="AB2877" i="1"/>
  <c r="AB142" i="1"/>
  <c r="AB13592" i="1"/>
  <c r="AB23184" i="1"/>
  <c r="AB22992" i="1"/>
  <c r="AB23311" i="1"/>
  <c r="AB5237" i="1"/>
  <c r="AB7268" i="1"/>
  <c r="AB8760" i="1"/>
  <c r="AB21413" i="1"/>
  <c r="AB7400" i="1"/>
  <c r="AB32855" i="1"/>
  <c r="AB6004" i="1"/>
  <c r="AB11712" i="1"/>
  <c r="AB26356" i="1"/>
  <c r="AB11082" i="1"/>
  <c r="AB27366" i="1"/>
  <c r="AB1298" i="1"/>
  <c r="AB15674" i="1"/>
  <c r="AB14906" i="1"/>
  <c r="AB20900" i="1"/>
  <c r="AB8594" i="1"/>
  <c r="AB12587" i="1"/>
  <c r="AB8990" i="1"/>
  <c r="AB31975" i="1"/>
  <c r="AB11886" i="1"/>
  <c r="AB4844" i="1"/>
  <c r="AB18052" i="1"/>
  <c r="AB4864" i="1"/>
  <c r="AB14801" i="1"/>
  <c r="AB15738" i="1"/>
  <c r="AB15357" i="1"/>
  <c r="AB16785" i="1"/>
  <c r="AB17617" i="1"/>
  <c r="AB9314" i="1"/>
  <c r="AB37673" i="1"/>
  <c r="AB36303" i="1"/>
  <c r="AB15014" i="1"/>
  <c r="AB29239" i="1"/>
  <c r="AB27502" i="1"/>
  <c r="AB23940" i="1"/>
  <c r="AB26025" i="1"/>
  <c r="AB36758" i="1"/>
  <c r="AB35194" i="1"/>
  <c r="AB15524" i="1"/>
  <c r="AB37137" i="1"/>
  <c r="AB18028" i="1"/>
  <c r="AB38542" i="1"/>
  <c r="AB19784" i="1"/>
  <c r="AB11486" i="1"/>
  <c r="AB4897" i="1"/>
  <c r="AB30811" i="1"/>
  <c r="AB33312" i="1"/>
  <c r="AB2983" i="1"/>
  <c r="AB18308" i="1"/>
  <c r="AB32968" i="1"/>
  <c r="AB20769" i="1"/>
  <c r="AB35406" i="1"/>
  <c r="AB13778" i="1"/>
  <c r="AB21339" i="1"/>
  <c r="AB2425" i="1"/>
  <c r="AB8060" i="1"/>
  <c r="AB24095" i="1"/>
  <c r="AB7129" i="1"/>
  <c r="AB13240" i="1"/>
  <c r="AB16861" i="1"/>
  <c r="AB12800" i="1"/>
  <c r="AB32686" i="1"/>
  <c r="AB16397" i="1"/>
  <c r="AB29138" i="1"/>
  <c r="AB16997" i="1"/>
  <c r="AB33872" i="1"/>
  <c r="AB31060" i="1"/>
  <c r="AB26006" i="1"/>
  <c r="AB32559" i="1"/>
  <c r="AB17932" i="1"/>
  <c r="AB25120" i="1"/>
  <c r="AB12594" i="1"/>
  <c r="AB11284" i="1"/>
  <c r="AB29174" i="1"/>
  <c r="AB9810" i="1"/>
  <c r="AB11286" i="1"/>
  <c r="AB21489" i="1"/>
  <c r="AB22400" i="1"/>
  <c r="AB2211" i="1"/>
  <c r="AB5803" i="1"/>
  <c r="AB19571" i="1"/>
  <c r="AB16340" i="1"/>
  <c r="AB8108" i="1"/>
  <c r="AB21482" i="1"/>
  <c r="AB11466" i="1"/>
  <c r="AB6360" i="1"/>
  <c r="AB26956" i="1"/>
  <c r="AB20483" i="1"/>
  <c r="AB1945" i="1"/>
  <c r="AB15233" i="1"/>
  <c r="AB20373" i="1"/>
  <c r="AB33087" i="1"/>
  <c r="AB39169" i="1"/>
  <c r="AB21939" i="1"/>
  <c r="AB30349" i="1"/>
  <c r="AB3779" i="1"/>
  <c r="AB19657" i="1"/>
  <c r="AB25522" i="1"/>
  <c r="AB21185" i="1"/>
  <c r="AB17075" i="1"/>
  <c r="AB22228" i="1"/>
  <c r="AB17027" i="1"/>
  <c r="AB19114" i="1"/>
  <c r="AB29058" i="1"/>
  <c r="AB30322" i="1"/>
  <c r="AB23961" i="1"/>
  <c r="AB20475" i="1"/>
  <c r="AB16257" i="1"/>
  <c r="AB39037" i="1"/>
  <c r="AB12993" i="1"/>
  <c r="AB30884" i="1"/>
  <c r="AB18079" i="1"/>
  <c r="AB24081" i="1"/>
  <c r="AB23709" i="1"/>
  <c r="AB6580" i="1"/>
  <c r="AB30224" i="1"/>
  <c r="AB37604" i="1"/>
  <c r="AB39098" i="1"/>
  <c r="AB6183" i="1"/>
  <c r="AB12057" i="1"/>
  <c r="AB18064" i="1"/>
  <c r="AB2558" i="1"/>
  <c r="AB18275" i="1"/>
  <c r="AB2460" i="1"/>
  <c r="AB26428" i="1"/>
  <c r="AB26844" i="1"/>
  <c r="AB36486" i="1"/>
  <c r="AB17805" i="1"/>
  <c r="AB20828" i="1"/>
  <c r="AB36615" i="1"/>
  <c r="AB32850" i="1"/>
  <c r="AB29488" i="1"/>
  <c r="AB10461" i="1"/>
  <c r="AB18464" i="1"/>
  <c r="AB20431" i="1"/>
  <c r="AB22540" i="1"/>
  <c r="AB35379" i="1"/>
  <c r="AB26363" i="1"/>
  <c r="AB40143" i="1"/>
  <c r="AB39184" i="1"/>
  <c r="AB36988" i="1"/>
  <c r="AB16079" i="1"/>
  <c r="AB19451" i="1"/>
  <c r="AB37667" i="1"/>
  <c r="AB35469" i="1"/>
  <c r="AB14381" i="1"/>
  <c r="AB21342" i="1"/>
  <c r="AB24922" i="1"/>
  <c r="AB31368" i="1"/>
  <c r="AB30470" i="1"/>
  <c r="AB5669" i="1"/>
  <c r="AB24766" i="1"/>
  <c r="AB3149" i="1"/>
  <c r="AB36493" i="1"/>
  <c r="AB21138" i="1"/>
  <c r="AB13568" i="1"/>
  <c r="AB24310" i="1"/>
  <c r="AB21098" i="1"/>
  <c r="AB10723" i="1"/>
  <c r="AB40098" i="1"/>
  <c r="AB29342" i="1"/>
  <c r="AB14003" i="1"/>
  <c r="AB27276" i="1"/>
  <c r="AB7305" i="1"/>
  <c r="AB20561" i="1"/>
  <c r="AB39059" i="1"/>
  <c r="AB2416" i="1"/>
  <c r="AB30143" i="1"/>
  <c r="AB39038" i="1"/>
  <c r="AB15377" i="1"/>
  <c r="AB12699" i="1"/>
  <c r="AB23001" i="1"/>
  <c r="AB1461" i="1"/>
  <c r="AB36058" i="1"/>
  <c r="AB30555" i="1"/>
  <c r="AB22058" i="1"/>
  <c r="AB18230" i="1"/>
  <c r="AB27599" i="1"/>
  <c r="AB29480" i="1"/>
  <c r="AB39386" i="1"/>
  <c r="AB15381" i="1"/>
  <c r="AB38743" i="1"/>
  <c r="AB34452" i="1"/>
  <c r="AB18818" i="1"/>
  <c r="AB32182" i="1"/>
  <c r="AB10343" i="1"/>
  <c r="AB28529" i="1"/>
  <c r="AB16650" i="1"/>
  <c r="AB21789" i="1"/>
  <c r="AB26530" i="1"/>
  <c r="AB30296" i="1"/>
  <c r="AB22965" i="1"/>
  <c r="AB28964" i="1"/>
  <c r="AB18047" i="1"/>
  <c r="AB24895" i="1"/>
  <c r="AB19056" i="1"/>
  <c r="AB16285" i="1"/>
  <c r="AB2991" i="1"/>
  <c r="AB23226" i="1"/>
  <c r="AB7068" i="1"/>
  <c r="AB25095" i="1"/>
  <c r="AB15867" i="1"/>
  <c r="AB34475" i="1"/>
  <c r="AB192" i="1"/>
  <c r="AB33955" i="1"/>
  <c r="AB27137" i="1"/>
  <c r="AB36514" i="1"/>
  <c r="AB12717" i="1"/>
  <c r="AB27110" i="1"/>
  <c r="AB35611" i="1"/>
  <c r="AB16060" i="1"/>
  <c r="AB18544" i="1"/>
  <c r="AB22513" i="1"/>
  <c r="AB31137" i="1"/>
  <c r="AB38051" i="1"/>
  <c r="AB35251" i="1"/>
  <c r="AB27573" i="1"/>
  <c r="AB26722" i="1"/>
  <c r="AB39131" i="1"/>
  <c r="AB31058" i="1"/>
  <c r="AB25801" i="1"/>
  <c r="AB25167" i="1"/>
  <c r="AB35684" i="1"/>
  <c r="AB18503" i="1"/>
  <c r="AB11077" i="1"/>
  <c r="AB26366" i="1"/>
  <c r="AB32267" i="1"/>
  <c r="AB34674" i="1"/>
  <c r="AB20318" i="1"/>
  <c r="AB21784" i="1"/>
  <c r="AB17794" i="1"/>
  <c r="AB4896" i="1"/>
  <c r="AB24959" i="1"/>
  <c r="AB26691" i="1"/>
  <c r="AB16073" i="1"/>
  <c r="AB28043" i="1"/>
  <c r="AB32500" i="1"/>
  <c r="AB25603" i="1"/>
  <c r="AB31188" i="1"/>
  <c r="AB25637" i="1"/>
  <c r="AB10416" i="1"/>
  <c r="AB21738" i="1"/>
  <c r="AB19576" i="1"/>
  <c r="AB20087" i="1"/>
  <c r="AB32750" i="1"/>
  <c r="AB40192" i="1"/>
  <c r="AB10993" i="1"/>
  <c r="AB32205" i="1"/>
  <c r="AB32495" i="1"/>
  <c r="AB9020" i="1"/>
  <c r="AB28906" i="1"/>
  <c r="AB23478" i="1"/>
  <c r="AB25570" i="1"/>
  <c r="AB21933" i="1"/>
  <c r="AB1708" i="1"/>
  <c r="AB23797" i="1"/>
  <c r="AB24843" i="1"/>
  <c r="AB24741" i="1"/>
  <c r="AB37302" i="1"/>
  <c r="AB9632" i="1"/>
  <c r="AB28364" i="1"/>
  <c r="AB36661" i="1"/>
  <c r="AB8030" i="1"/>
  <c r="AB12158" i="1"/>
  <c r="AB38804" i="1"/>
  <c r="AB26296" i="1"/>
  <c r="AB38395" i="1"/>
  <c r="AB28031" i="1"/>
  <c r="AB33523" i="1"/>
  <c r="AB38286" i="1"/>
  <c r="AB11178" i="1"/>
  <c r="AB34085" i="1"/>
  <c r="AB35428" i="1"/>
  <c r="AB25818" i="1"/>
  <c r="AB18239" i="1"/>
  <c r="AB29845" i="1"/>
  <c r="AB35133" i="1"/>
  <c r="AB35380" i="1"/>
  <c r="AB11089" i="1"/>
  <c r="AB28735" i="1"/>
  <c r="AB23751" i="1"/>
  <c r="AB29691" i="1"/>
  <c r="AB23467" i="1"/>
  <c r="AB34213" i="1"/>
  <c r="AB33130" i="1"/>
  <c r="AB29479" i="1"/>
  <c r="AB13949" i="1"/>
  <c r="AB34954" i="1"/>
  <c r="AB33496" i="1"/>
  <c r="AB27908" i="1"/>
  <c r="AB14849" i="1"/>
  <c r="AB16970" i="1"/>
  <c r="AB11210" i="1"/>
  <c r="AB38309" i="1"/>
  <c r="AB33158" i="1"/>
  <c r="AB14965" i="1"/>
  <c r="AB28776" i="1"/>
  <c r="AB25446" i="1"/>
  <c r="AB38830" i="1"/>
  <c r="AB21438" i="1"/>
  <c r="AB9671" i="1"/>
  <c r="AB40360" i="1"/>
  <c r="AB40284" i="1"/>
  <c r="AB38848" i="1"/>
  <c r="AB38980" i="1"/>
  <c r="AB18518" i="1"/>
  <c r="AB12341" i="1"/>
  <c r="AB27053" i="1"/>
  <c r="AB38010" i="1"/>
  <c r="AB26430" i="1"/>
  <c r="AB34340" i="1"/>
  <c r="AB32057" i="1"/>
  <c r="AB34548" i="1"/>
  <c r="AB33934" i="1"/>
  <c r="AB23033" i="1"/>
  <c r="AB26825" i="1"/>
  <c r="AB36243" i="1"/>
  <c r="AB32388" i="1"/>
  <c r="AB20886" i="1"/>
  <c r="AB1975" i="1"/>
  <c r="AB6282" i="1"/>
  <c r="AB19777" i="1"/>
  <c r="AB9372" i="1"/>
  <c r="AB12329" i="1"/>
  <c r="AB28912" i="1"/>
  <c r="AB38594" i="1"/>
  <c r="AB22426" i="1"/>
  <c r="AB26422" i="1"/>
  <c r="AB29414" i="1"/>
  <c r="AB31059" i="1"/>
  <c r="AB12734" i="1"/>
  <c r="AB25887" i="1"/>
  <c r="AB289" i="1"/>
  <c r="AB1601" i="1"/>
  <c r="AB7746" i="1"/>
  <c r="AB5148" i="1"/>
  <c r="AB7131" i="1"/>
  <c r="AB7489" i="1"/>
  <c r="AB8423" i="1"/>
  <c r="AB10938" i="1"/>
  <c r="AB5524" i="1"/>
  <c r="AB1757" i="1"/>
  <c r="AB16580" i="1"/>
  <c r="AB7663" i="1"/>
  <c r="AB3658" i="1"/>
  <c r="AB560" i="1"/>
  <c r="AB11861" i="1"/>
  <c r="AB3194" i="1"/>
  <c r="AB10786" i="1"/>
  <c r="AB18497" i="1"/>
  <c r="AB21171" i="1"/>
  <c r="AB33411" i="1"/>
  <c r="AB25063" i="1"/>
  <c r="AB14021" i="1"/>
  <c r="AB53" i="1"/>
  <c r="AB17905" i="1"/>
  <c r="AB29487" i="1"/>
  <c r="AB21192" i="1"/>
  <c r="AB20949" i="1"/>
  <c r="AB14463" i="1"/>
  <c r="AB28149" i="1"/>
  <c r="AB1858" i="1"/>
  <c r="AB2004" i="1"/>
  <c r="AB8382" i="1"/>
  <c r="AB10616" i="1"/>
  <c r="AB38289" i="1"/>
  <c r="AB38797" i="1"/>
  <c r="AB7081" i="1"/>
  <c r="AB34230" i="1"/>
  <c r="AB20725" i="1"/>
  <c r="AB12528" i="1"/>
  <c r="AB30252" i="1"/>
  <c r="AB17004" i="1"/>
  <c r="AB21888" i="1"/>
  <c r="AB36638" i="1"/>
  <c r="AB16150" i="1"/>
  <c r="AB21100" i="1"/>
  <c r="AB21253" i="1"/>
  <c r="AB34741" i="1"/>
  <c r="AB21173" i="1"/>
  <c r="AB35227" i="1"/>
  <c r="AB13737" i="1"/>
  <c r="AB23218" i="1"/>
  <c r="AB40452" i="1"/>
  <c r="AB13892" i="1"/>
  <c r="AB37280" i="1"/>
  <c r="AB8225" i="1"/>
  <c r="AB10091" i="1"/>
  <c r="AB40181" i="1"/>
  <c r="AB9445" i="1"/>
  <c r="AB38242" i="1"/>
  <c r="AB37193" i="1"/>
  <c r="AB24238" i="1"/>
  <c r="AB14442" i="1"/>
  <c r="AB2258" i="1"/>
  <c r="AB11164" i="1"/>
  <c r="AB29451" i="1"/>
  <c r="AB20192" i="1"/>
  <c r="AB18724" i="1"/>
  <c r="AB12012" i="1"/>
  <c r="AB30908" i="1"/>
  <c r="AB6399" i="1"/>
  <c r="AB19095" i="1"/>
  <c r="AB21596" i="1"/>
  <c r="AB39581" i="1"/>
  <c r="AB4969" i="1"/>
  <c r="AB18354" i="1"/>
  <c r="AB23888" i="1"/>
  <c r="AB29128" i="1"/>
  <c r="AB15554" i="1"/>
  <c r="AB25303" i="1"/>
  <c r="AB2700" i="1"/>
  <c r="AB37345" i="1"/>
  <c r="AB39517" i="1"/>
  <c r="AB28053" i="1"/>
  <c r="AB818" i="1"/>
  <c r="AB4871" i="1"/>
  <c r="AB20244" i="1"/>
  <c r="AB20161" i="1"/>
  <c r="AB17280" i="1"/>
  <c r="AB4830" i="1"/>
  <c r="AB8744" i="1"/>
  <c r="AB14088" i="1"/>
  <c r="AB3039" i="1"/>
  <c r="AB19802" i="1"/>
  <c r="AB3332" i="1"/>
  <c r="AB34063" i="1"/>
  <c r="AB32561" i="1"/>
  <c r="AB23168" i="1"/>
  <c r="AB20147" i="1"/>
  <c r="AB18618" i="1"/>
  <c r="AB23852" i="1"/>
  <c r="AB20890" i="1"/>
  <c r="AB34017" i="1"/>
  <c r="AB26343" i="1"/>
  <c r="AB39414" i="1"/>
  <c r="AB31221" i="1"/>
  <c r="AB38249" i="1"/>
  <c r="AB39251" i="1"/>
  <c r="AB6767" i="1"/>
  <c r="AB16131" i="1"/>
  <c r="AB9311" i="1"/>
  <c r="AB26705" i="1"/>
  <c r="AB40148" i="1"/>
  <c r="AB30607" i="1"/>
  <c r="AB21038" i="1"/>
  <c r="AB32432" i="1"/>
  <c r="AB1252" i="1"/>
  <c r="AB1654" i="1"/>
  <c r="AB27048" i="1"/>
  <c r="AB31102" i="1"/>
  <c r="AB29768" i="1"/>
  <c r="AB39661" i="1"/>
  <c r="AB5800" i="1"/>
  <c r="AB34112" i="1"/>
  <c r="AB7661" i="1"/>
  <c r="AB16519" i="1"/>
  <c r="AB10880" i="1"/>
  <c r="AB23861" i="1"/>
  <c r="AB6472" i="1"/>
  <c r="AB9638" i="1"/>
  <c r="AB14972" i="1"/>
  <c r="AB9129" i="1"/>
  <c r="AB31218" i="1"/>
  <c r="AB9595" i="1"/>
  <c r="AB783" i="1"/>
  <c r="AB9130" i="1"/>
  <c r="AB13365" i="1"/>
  <c r="AB17478" i="1"/>
  <c r="AB13128" i="1"/>
  <c r="AB16856" i="1"/>
  <c r="AB37122" i="1"/>
  <c r="AB20646" i="1"/>
  <c r="AB7887" i="1"/>
  <c r="AB13237" i="1"/>
  <c r="AB22717" i="1"/>
  <c r="AB19577" i="1"/>
  <c r="AB30398" i="1"/>
  <c r="AB5859" i="1"/>
  <c r="AB19510" i="1"/>
  <c r="AB27086" i="1"/>
  <c r="AB25370" i="1"/>
  <c r="AB35368" i="1"/>
  <c r="AB22425" i="1"/>
  <c r="AB32314" i="1"/>
  <c r="AB24072" i="1"/>
  <c r="AB20187" i="1"/>
  <c r="AB27442" i="1"/>
  <c r="AB16069" i="1"/>
  <c r="AB11733" i="1"/>
  <c r="AB37963" i="1"/>
  <c r="AB30952" i="1"/>
  <c r="AB26480" i="1"/>
  <c r="AB34700" i="1"/>
  <c r="AB11436" i="1"/>
  <c r="AB28924" i="1"/>
  <c r="AB14048" i="1"/>
  <c r="AB14678" i="1"/>
  <c r="AB20906" i="1"/>
  <c r="AB17931" i="1"/>
  <c r="AB18787" i="1"/>
  <c r="AB8724" i="1"/>
  <c r="AB2275" i="1"/>
  <c r="AB24772" i="1"/>
  <c r="AB1341" i="1"/>
  <c r="AB30049" i="1"/>
  <c r="AB37737" i="1"/>
  <c r="AB39475" i="1"/>
  <c r="AB8897" i="1"/>
  <c r="AB14122" i="1"/>
  <c r="AB10153" i="1"/>
  <c r="AB38855" i="1"/>
  <c r="AB12919" i="1"/>
  <c r="AB20041" i="1"/>
  <c r="AB16607" i="1"/>
  <c r="AB11950" i="1"/>
  <c r="AB23675" i="1"/>
  <c r="AB35452" i="1"/>
  <c r="AB22531" i="1"/>
  <c r="AB35601" i="1"/>
  <c r="AB34304" i="1"/>
  <c r="AB993" i="1"/>
  <c r="AB9200" i="1"/>
  <c r="AB31455" i="1"/>
  <c r="AB24498" i="1"/>
  <c r="AB27248" i="1"/>
  <c r="AB36964" i="1"/>
  <c r="AB21002" i="1"/>
  <c r="AB26849" i="1"/>
  <c r="AB37865" i="1"/>
  <c r="AB20069" i="1"/>
  <c r="AB30376" i="1"/>
  <c r="AB23277" i="1"/>
  <c r="AB28808" i="1"/>
  <c r="AB34573" i="1"/>
  <c r="AB5921" i="1"/>
  <c r="AB15741" i="1"/>
  <c r="AB20990" i="1"/>
  <c r="AB20634" i="1"/>
  <c r="AB16011" i="1"/>
  <c r="AB6423" i="1"/>
  <c r="AB33735" i="1"/>
  <c r="AB38039" i="1"/>
  <c r="AB34476" i="1"/>
  <c r="AB25036" i="1"/>
  <c r="AB29778" i="1"/>
  <c r="AB30757" i="1"/>
  <c r="AB29769" i="1"/>
  <c r="AB13085" i="1"/>
  <c r="AB33713" i="1"/>
  <c r="AB36780" i="1"/>
  <c r="AB25641" i="1"/>
  <c r="AB23835" i="1"/>
  <c r="AB29868" i="1"/>
  <c r="AB24571" i="1"/>
  <c r="AB33874" i="1"/>
  <c r="AB32805" i="1"/>
  <c r="AB33873" i="1"/>
  <c r="AB28409" i="1"/>
  <c r="AB9634" i="1"/>
  <c r="AB30292" i="1"/>
  <c r="AB21698" i="1"/>
  <c r="AB33071" i="1"/>
  <c r="AB37964" i="1"/>
  <c r="AB15744" i="1"/>
  <c r="AB35125" i="1"/>
  <c r="AB34772" i="1"/>
  <c r="AB20623" i="1"/>
  <c r="AB31042" i="1"/>
  <c r="AB18826" i="1"/>
  <c r="AB25452" i="1"/>
  <c r="AB17037" i="1"/>
  <c r="AB18862" i="1"/>
  <c r="AB33914" i="1"/>
  <c r="AB17093" i="1"/>
  <c r="AB17258" i="1"/>
  <c r="AB34271" i="1"/>
  <c r="AB29494" i="1"/>
  <c r="AB32660" i="1"/>
  <c r="AB14133" i="1"/>
  <c r="AB29715" i="1"/>
  <c r="AB8036" i="1"/>
  <c r="AB22509" i="1"/>
  <c r="AB6779" i="1"/>
  <c r="AB16891" i="1"/>
  <c r="AB19159" i="1"/>
  <c r="AB5199" i="1"/>
  <c r="AB5708" i="1"/>
  <c r="AB23692" i="1"/>
  <c r="AB16697" i="1"/>
  <c r="AB34214" i="1"/>
  <c r="AB39746" i="1"/>
  <c r="AB38508" i="1"/>
  <c r="AB37415" i="1"/>
  <c r="AB25805" i="1"/>
  <c r="AB2519" i="1"/>
  <c r="AB18844" i="1"/>
  <c r="AB24343" i="1"/>
  <c r="AB22489" i="1"/>
  <c r="AB7881" i="1"/>
  <c r="AB11473" i="1"/>
  <c r="AB26272" i="1"/>
  <c r="AB23304" i="1"/>
  <c r="AB31861" i="1"/>
  <c r="AB15503" i="1"/>
  <c r="AB37438" i="1"/>
  <c r="AB20494" i="1"/>
  <c r="AB19279" i="1"/>
  <c r="AB24340" i="1"/>
  <c r="AB20426" i="1"/>
  <c r="AB25689" i="1"/>
  <c r="AB26036" i="1"/>
  <c r="AB23612" i="1"/>
  <c r="AB22827" i="1"/>
  <c r="AB26984" i="1"/>
  <c r="AB39971" i="1"/>
  <c r="AB21940" i="1"/>
  <c r="AB22529" i="1"/>
  <c r="AB6206" i="1"/>
  <c r="AB21696" i="1"/>
  <c r="AB1421" i="1"/>
  <c r="AB32748" i="1"/>
  <c r="AB37578" i="1"/>
  <c r="AB34871" i="1"/>
  <c r="AB37057" i="1"/>
  <c r="AB39186" i="1"/>
  <c r="AB27462" i="1"/>
  <c r="AB38872" i="1"/>
  <c r="AB25962" i="1"/>
  <c r="AB27807" i="1"/>
  <c r="AB20245" i="1"/>
  <c r="AB14654" i="1"/>
  <c r="AB26662" i="1"/>
  <c r="AB26620" i="1"/>
  <c r="AB30293" i="1"/>
  <c r="AB32566" i="1"/>
  <c r="AB28766" i="1"/>
  <c r="AB28139" i="1"/>
  <c r="AB32594" i="1"/>
  <c r="AB6714" i="1"/>
  <c r="AB15249" i="1"/>
  <c r="AB9201" i="1"/>
  <c r="AB39241" i="1"/>
  <c r="AB29968" i="1"/>
  <c r="AB34234" i="1"/>
  <c r="AB20142" i="1"/>
  <c r="AB37607" i="1"/>
  <c r="AB18198" i="1"/>
  <c r="AB20764" i="1"/>
  <c r="AB31988" i="1"/>
  <c r="AB16000" i="1"/>
  <c r="AB22358" i="1"/>
  <c r="AB26210" i="1"/>
  <c r="AB35039" i="1"/>
  <c r="AB19674" i="1"/>
  <c r="AB35140" i="1"/>
  <c r="AB39747" i="1"/>
  <c r="AB16471" i="1"/>
  <c r="AB39452" i="1"/>
  <c r="AB20276" i="1"/>
  <c r="AB4209" i="1"/>
  <c r="AB8136" i="1"/>
  <c r="AB34508" i="1"/>
  <c r="AB13069" i="1"/>
  <c r="AB16851" i="1"/>
  <c r="AB15403" i="1"/>
  <c r="AB16149" i="1"/>
  <c r="AB39659" i="1"/>
  <c r="AB33052" i="1"/>
  <c r="AB24891" i="1"/>
  <c r="AB20066" i="1"/>
  <c r="AB40159" i="1"/>
  <c r="AB8639" i="1"/>
  <c r="AB2389" i="1"/>
  <c r="AB7203" i="1"/>
  <c r="AB5457" i="1"/>
  <c r="AB15729" i="1"/>
  <c r="AB4857" i="1"/>
  <c r="AB2228" i="1"/>
  <c r="AB9698" i="1"/>
  <c r="AB10031" i="1"/>
  <c r="AB9270" i="1"/>
  <c r="AB17745" i="1"/>
  <c r="AB5978" i="1"/>
  <c r="AB17" i="1"/>
  <c r="AB6583" i="1"/>
  <c r="AB27463" i="1"/>
  <c r="AB10895" i="1"/>
  <c r="AB25179" i="1"/>
  <c r="AB5937" i="1"/>
  <c r="AB5780" i="1"/>
  <c r="AB23579" i="1"/>
  <c r="AB33115" i="1"/>
  <c r="AB11123" i="1"/>
  <c r="AB13756" i="1"/>
  <c r="AB5515" i="1"/>
  <c r="AB496" i="1"/>
  <c r="AB15169" i="1"/>
  <c r="AB19373" i="1"/>
  <c r="AB18216" i="1"/>
  <c r="AB24667" i="1"/>
  <c r="AB34353" i="1"/>
  <c r="AB26920" i="1"/>
  <c r="AB1998" i="1"/>
  <c r="AB14882" i="1"/>
  <c r="AB16928" i="1"/>
  <c r="AB9565" i="1"/>
  <c r="AB6809" i="1"/>
  <c r="AB1697" i="1"/>
  <c r="AB30050" i="1"/>
  <c r="AB34882" i="1"/>
  <c r="AB22302" i="1"/>
  <c r="AB31142" i="1"/>
  <c r="AB5271" i="1"/>
  <c r="AB20347" i="1"/>
  <c r="AB21207" i="1"/>
  <c r="AB13504" i="1"/>
  <c r="AB13273" i="1"/>
  <c r="AB20044" i="1"/>
  <c r="AB2674" i="1"/>
  <c r="AB6113" i="1"/>
  <c r="AB28072" i="1"/>
  <c r="AB39278" i="1"/>
  <c r="AB12854" i="1"/>
  <c r="AB40240" i="1"/>
  <c r="AB1727" i="1"/>
  <c r="AB16627" i="1"/>
  <c r="AB6358" i="1"/>
  <c r="AB18394" i="1"/>
  <c r="AB32812" i="1"/>
  <c r="AB13481" i="1"/>
  <c r="AB2385" i="1"/>
  <c r="AB16788" i="1"/>
  <c r="AB13327" i="1"/>
  <c r="AB2056" i="1"/>
  <c r="AB26575" i="1"/>
  <c r="AB11993" i="1"/>
  <c r="AB958" i="1"/>
  <c r="AB4991" i="1"/>
  <c r="AB5581" i="1"/>
  <c r="AB35036" i="1"/>
  <c r="AB27042" i="1"/>
  <c r="AB17590" i="1"/>
  <c r="AB26949" i="1"/>
  <c r="AB33472" i="1"/>
  <c r="AB5833" i="1"/>
  <c r="AB24938" i="1"/>
  <c r="AB17674" i="1"/>
  <c r="AB2464" i="1"/>
  <c r="AB17665" i="1"/>
  <c r="AB19177" i="1"/>
  <c r="AB8783" i="1"/>
  <c r="AB21167" i="1"/>
  <c r="AB36692" i="1"/>
  <c r="AB10762" i="1"/>
  <c r="AB38284" i="1"/>
  <c r="AB9471" i="1"/>
  <c r="AB18658" i="1"/>
  <c r="AB14361" i="1"/>
  <c r="AB31175" i="1"/>
  <c r="AB14540" i="1"/>
  <c r="AB39194" i="1"/>
  <c r="AB37249" i="1"/>
  <c r="AB36230" i="1"/>
  <c r="AB38740" i="1"/>
  <c r="AB37561" i="1"/>
  <c r="AB9128" i="1"/>
  <c r="AB11728" i="1"/>
  <c r="AB31231" i="1"/>
  <c r="AB30203" i="1"/>
  <c r="AB31813" i="1"/>
  <c r="AB33288" i="1"/>
  <c r="AB38591" i="1"/>
  <c r="AB27168" i="1"/>
  <c r="AB6134" i="1"/>
  <c r="AB30483" i="1"/>
  <c r="AB10205" i="1"/>
  <c r="AB39547" i="1"/>
  <c r="AB10705" i="1"/>
  <c r="AB18407" i="1"/>
  <c r="AB29924" i="1"/>
  <c r="AB32430" i="1"/>
  <c r="AB15990" i="1"/>
  <c r="AB11839" i="1"/>
  <c r="AB23089" i="1"/>
  <c r="AB13912" i="1"/>
  <c r="AB23339" i="1"/>
  <c r="AB32554" i="1"/>
  <c r="AB35889" i="1"/>
  <c r="AB7686" i="1"/>
  <c r="AB36265" i="1"/>
  <c r="AB36179" i="1"/>
  <c r="AB36050" i="1"/>
  <c r="AB27242" i="1"/>
  <c r="AB29072" i="1"/>
  <c r="AB35633" i="1"/>
  <c r="AB33748" i="1"/>
  <c r="AB28508" i="1"/>
  <c r="AB20403" i="1"/>
  <c r="AB15793" i="1"/>
  <c r="AB14583" i="1"/>
  <c r="AB15103" i="1"/>
  <c r="AB7492" i="1"/>
  <c r="AB1524" i="1"/>
  <c r="AB15452" i="1"/>
  <c r="AB8386" i="1"/>
  <c r="AB36048" i="1"/>
  <c r="AB22391" i="1"/>
  <c r="AB19911" i="1"/>
  <c r="AB26799" i="1"/>
  <c r="AB19973" i="1"/>
  <c r="AB14292" i="1"/>
  <c r="AB39940" i="1"/>
  <c r="AB37692" i="1"/>
  <c r="AB2171" i="1"/>
  <c r="AB23349" i="1"/>
  <c r="AB14285" i="1"/>
  <c r="AB37439" i="1"/>
  <c r="AB19680" i="1"/>
  <c r="AB20283" i="1"/>
  <c r="AB12578" i="1"/>
  <c r="AB14659" i="1"/>
  <c r="AB31552" i="1"/>
  <c r="AB22062" i="1"/>
  <c r="AB8567" i="1"/>
  <c r="AB15968" i="1"/>
  <c r="AB31011" i="1"/>
  <c r="AB21324" i="1"/>
  <c r="AB22390" i="1"/>
  <c r="AB14660" i="1"/>
  <c r="AB8875" i="1"/>
  <c r="AB38028" i="1"/>
  <c r="AB20220" i="1"/>
  <c r="AB25449" i="1"/>
  <c r="AB17520" i="1"/>
  <c r="AB20133" i="1"/>
  <c r="AB7223" i="1"/>
  <c r="AB17930" i="1"/>
  <c r="AB29105" i="1"/>
  <c r="AB35163" i="1"/>
  <c r="AB32107" i="1"/>
  <c r="AB30071" i="1"/>
  <c r="AB37870" i="1"/>
  <c r="AB32407" i="1"/>
  <c r="AB35786" i="1"/>
  <c r="AB29859" i="1"/>
  <c r="AB19087" i="1"/>
  <c r="AB25464" i="1"/>
  <c r="AB14018" i="1"/>
  <c r="AB34466" i="1"/>
  <c r="AB29292" i="1"/>
  <c r="AB24840" i="1"/>
  <c r="AB3310" i="1"/>
  <c r="AB13413" i="1"/>
  <c r="AB33671" i="1"/>
  <c r="AB14193" i="1"/>
  <c r="AB22030" i="1"/>
  <c r="AB16003" i="1"/>
  <c r="AB36727" i="1"/>
  <c r="AB19098" i="1"/>
  <c r="AB34462" i="1"/>
  <c r="AB38315" i="1"/>
  <c r="AB19672" i="1"/>
  <c r="AB34245" i="1"/>
  <c r="AB38720" i="1"/>
  <c r="AB34430" i="1"/>
  <c r="AB16589" i="1"/>
  <c r="AB14602" i="1"/>
  <c r="AB3157" i="1"/>
  <c r="AB1166" i="1"/>
  <c r="AB3939" i="1"/>
  <c r="AB21578" i="1"/>
  <c r="AB27068" i="1"/>
  <c r="AB35296" i="1"/>
  <c r="AB21550" i="1"/>
  <c r="AB29383" i="1"/>
  <c r="AB22273" i="1"/>
  <c r="AB12711" i="1"/>
  <c r="AB33746" i="1"/>
  <c r="AB8800" i="1"/>
  <c r="AB17156" i="1"/>
  <c r="AB6636" i="1"/>
  <c r="AB37721" i="1"/>
  <c r="AB10359" i="1"/>
  <c r="AB14320" i="1"/>
  <c r="AB37313" i="1"/>
  <c r="AB34980" i="1"/>
  <c r="AB7889" i="1"/>
  <c r="AB25470" i="1"/>
  <c r="AB5398" i="1"/>
  <c r="AB6219" i="1"/>
  <c r="AB8470" i="1"/>
  <c r="AB15420" i="1"/>
  <c r="AB22068" i="1"/>
  <c r="AB18305" i="1"/>
  <c r="AB29331" i="1"/>
  <c r="AB26024" i="1"/>
  <c r="AB6172" i="1"/>
  <c r="AB20129" i="1"/>
  <c r="AB21222" i="1"/>
  <c r="AB2387" i="1"/>
  <c r="AB24948" i="1"/>
  <c r="AB15707" i="1"/>
  <c r="AB12512" i="1"/>
  <c r="AB3901" i="1"/>
  <c r="AB32338" i="1"/>
  <c r="AB37384" i="1"/>
  <c r="AB11152" i="1"/>
  <c r="AB10456" i="1"/>
  <c r="AB28957" i="1"/>
  <c r="AB38861" i="1"/>
  <c r="AB4281" i="1"/>
  <c r="AB23576" i="1"/>
  <c r="AB3573" i="1"/>
  <c r="AB33092" i="1"/>
  <c r="AB22067" i="1"/>
  <c r="AB5670" i="1"/>
  <c r="AB27648" i="1"/>
  <c r="AB8473" i="1"/>
  <c r="AB23034" i="1"/>
  <c r="AB9748" i="1"/>
  <c r="AB22001" i="1"/>
  <c r="AB35468" i="1"/>
  <c r="AB23737" i="1"/>
  <c r="AB27868" i="1"/>
  <c r="AB23451" i="1"/>
  <c r="AB18687" i="1"/>
  <c r="AB6133" i="1"/>
  <c r="AB22458" i="1"/>
  <c r="AB8829" i="1"/>
  <c r="AB2339" i="1"/>
  <c r="AB7688" i="1"/>
  <c r="AB4874" i="1"/>
  <c r="AB40304" i="1"/>
  <c r="AB15060" i="1"/>
  <c r="AB10605" i="1"/>
  <c r="AB10739" i="1"/>
  <c r="AB30075" i="1"/>
  <c r="AB18810" i="1"/>
  <c r="AB20855" i="1"/>
  <c r="AB8651" i="1"/>
  <c r="AB26350" i="1"/>
  <c r="AB18264" i="1"/>
  <c r="AB26490" i="1"/>
  <c r="AB35213" i="1"/>
  <c r="AB33136" i="1"/>
  <c r="AB1806" i="1"/>
  <c r="AB1174" i="1"/>
  <c r="AB10868" i="1"/>
  <c r="AB24749" i="1"/>
  <c r="AB20664" i="1"/>
  <c r="AB6493" i="1"/>
  <c r="AB35407" i="1"/>
  <c r="AB14372" i="1"/>
  <c r="AB35767" i="1"/>
  <c r="AB20730" i="1"/>
  <c r="AB32000" i="1"/>
  <c r="AB39309" i="1"/>
  <c r="AB2538" i="1"/>
  <c r="AB12013" i="1"/>
  <c r="AB37503" i="1"/>
  <c r="AB12180" i="1"/>
  <c r="AB4999" i="1"/>
  <c r="AB14336" i="1"/>
  <c r="AB34996" i="1"/>
  <c r="AB38251" i="1"/>
  <c r="AB2263" i="1"/>
  <c r="AB10858" i="1"/>
  <c r="AB33715" i="1"/>
  <c r="AB25310" i="1"/>
  <c r="AB40437" i="1"/>
  <c r="AB36152" i="1"/>
  <c r="AB4366" i="1"/>
  <c r="AB19734" i="1"/>
  <c r="AB33237" i="1"/>
  <c r="AB22430" i="1"/>
  <c r="AB16507" i="1"/>
  <c r="AB11061" i="1"/>
  <c r="AB34557" i="1"/>
  <c r="AB30258" i="1"/>
  <c r="AB34696" i="1"/>
  <c r="AB31050" i="1"/>
  <c r="AB17445" i="1"/>
  <c r="AB12547" i="1"/>
  <c r="AB5120" i="1"/>
  <c r="AB36170" i="1"/>
  <c r="AB37707" i="1"/>
  <c r="AB29404" i="1"/>
  <c r="AB27847" i="1"/>
  <c r="AB35284" i="1"/>
  <c r="AB28661" i="1"/>
  <c r="AB35956" i="1"/>
  <c r="AB13701" i="1"/>
  <c r="AB4062" i="1"/>
  <c r="AB18296" i="1"/>
  <c r="AB35273" i="1"/>
  <c r="AB15929" i="1"/>
  <c r="AB6089" i="1"/>
  <c r="AB35587" i="1"/>
  <c r="AB38616" i="1"/>
  <c r="AB18104" i="1"/>
  <c r="AB28459" i="1"/>
  <c r="AB29199" i="1"/>
  <c r="AB30932" i="1"/>
  <c r="AB22946" i="1"/>
  <c r="AB27897" i="1"/>
  <c r="AB31795" i="1"/>
  <c r="AB21001" i="1"/>
  <c r="AB35310" i="1"/>
  <c r="AB18576" i="1"/>
  <c r="AB17052" i="1"/>
  <c r="AB37938" i="1"/>
  <c r="AB31056" i="1"/>
  <c r="AB27688" i="1"/>
  <c r="AB28097" i="1"/>
  <c r="AB3954" i="1"/>
  <c r="AB35709" i="1"/>
  <c r="AB37888" i="1"/>
  <c r="AB28760" i="1"/>
  <c r="AB23973" i="1"/>
  <c r="AB30164" i="1"/>
  <c r="AB29444" i="1"/>
  <c r="AB19446" i="1"/>
  <c r="AB37984" i="1"/>
  <c r="AB14733" i="1"/>
  <c r="AB13363" i="1"/>
  <c r="AB3912" i="1"/>
  <c r="AB11782" i="1"/>
  <c r="AB4884" i="1"/>
  <c r="AB7149" i="1"/>
  <c r="AB3197" i="1"/>
  <c r="AB12211" i="1"/>
  <c r="AB19365" i="1"/>
  <c r="AB22131" i="1"/>
  <c r="AB9112" i="1"/>
  <c r="AB38423" i="1"/>
  <c r="AB9607" i="1"/>
  <c r="AB11464" i="1"/>
  <c r="AB10617" i="1"/>
  <c r="AB22424" i="1"/>
  <c r="AB20598" i="1"/>
  <c r="AB7106" i="1"/>
  <c r="AB26156" i="1"/>
  <c r="AB25943" i="1"/>
  <c r="AB16794" i="1"/>
  <c r="AB18949" i="1"/>
  <c r="AB10362" i="1"/>
  <c r="AB18403" i="1"/>
  <c r="AB31862" i="1"/>
  <c r="AB14504" i="1"/>
  <c r="AB34601" i="1"/>
  <c r="AB25285" i="1"/>
  <c r="AB19835" i="1"/>
  <c r="AB12723" i="1"/>
  <c r="AB20177" i="1"/>
  <c r="AB11774" i="1"/>
  <c r="AB38593" i="1"/>
  <c r="AB2803" i="1"/>
  <c r="AB15706" i="1"/>
  <c r="AB7234" i="1"/>
  <c r="AB29967" i="1"/>
  <c r="AB39542" i="1"/>
  <c r="AB18852" i="1"/>
  <c r="AB38977" i="1"/>
  <c r="AB24050" i="1"/>
  <c r="AB20582" i="1"/>
  <c r="AB28903" i="1"/>
  <c r="AB28933" i="1"/>
  <c r="AB27252" i="1"/>
  <c r="AB16359" i="1"/>
  <c r="AB12849" i="1"/>
  <c r="AB37961" i="1"/>
  <c r="AB27076" i="1"/>
  <c r="AB28582" i="1"/>
  <c r="AB29023" i="1"/>
  <c r="AB23700" i="1"/>
  <c r="AB40288" i="1"/>
  <c r="AB30963" i="1"/>
  <c r="AB18207" i="1"/>
  <c r="AB35402" i="1"/>
  <c r="AB32317" i="1"/>
  <c r="AB22076" i="1"/>
  <c r="AB33993" i="1"/>
  <c r="AB16276" i="1"/>
  <c r="AB12893" i="1"/>
  <c r="AB6406" i="1"/>
  <c r="AB39233" i="1"/>
  <c r="AB10594" i="1"/>
  <c r="AB3405" i="1"/>
  <c r="AB13597" i="1"/>
  <c r="AB37475" i="1"/>
  <c r="AB34122" i="1"/>
  <c r="AB31686" i="1"/>
  <c r="AB14262" i="1"/>
  <c r="AB24241" i="1"/>
  <c r="AB13821" i="1"/>
  <c r="AB9127" i="1"/>
  <c r="AB35442" i="1"/>
  <c r="AB35338" i="1"/>
  <c r="AB36650" i="1"/>
  <c r="AB19998" i="1"/>
  <c r="AB28914" i="1"/>
  <c r="AB34111" i="1"/>
  <c r="AB30153" i="1"/>
  <c r="AB34878" i="1"/>
  <c r="AB29756" i="1"/>
  <c r="AB18013" i="1"/>
  <c r="AB33762" i="1"/>
  <c r="AB38102" i="1"/>
  <c r="AB24817" i="1"/>
  <c r="AB6992" i="1"/>
  <c r="AB9751" i="1"/>
  <c r="AB13158" i="1"/>
  <c r="AB12497" i="1"/>
  <c r="AB13816" i="1"/>
  <c r="AB3996" i="1"/>
  <c r="AB13587" i="1"/>
  <c r="AB29379" i="1"/>
  <c r="AB19926" i="1"/>
  <c r="AB30583" i="1"/>
  <c r="AB25663" i="1"/>
  <c r="AB25849" i="1"/>
  <c r="AB22866" i="1"/>
  <c r="AB37559" i="1"/>
  <c r="AB9737" i="1"/>
  <c r="AB40246" i="1"/>
  <c r="AB4085" i="1"/>
  <c r="AB38733" i="1"/>
  <c r="AB37702" i="1"/>
  <c r="AB9555" i="1"/>
  <c r="AB16452" i="1"/>
  <c r="AB2388" i="1"/>
  <c r="AB4679" i="1"/>
  <c r="AB14466" i="1"/>
  <c r="AB6821" i="1"/>
  <c r="AB38825" i="1"/>
  <c r="AB12278" i="1"/>
  <c r="AB21108" i="1"/>
  <c r="AB28232" i="1"/>
  <c r="AB20854" i="1"/>
  <c r="AB22215" i="1"/>
  <c r="AB9992" i="1"/>
  <c r="AB12138" i="1"/>
  <c r="AB8884" i="1"/>
  <c r="AB30126" i="1"/>
  <c r="AB19478" i="1"/>
  <c r="AB38363" i="1"/>
  <c r="AB15846" i="1"/>
  <c r="AB7733" i="1"/>
  <c r="AB24663" i="1"/>
  <c r="AB28297" i="1"/>
  <c r="AB9116" i="1"/>
  <c r="AB4440" i="1"/>
  <c r="AB22924" i="1"/>
  <c r="AB16685" i="1"/>
  <c r="AB37259" i="1"/>
  <c r="AB21810" i="1"/>
  <c r="AB8957" i="1"/>
  <c r="AB35743" i="1"/>
  <c r="AB35862" i="1"/>
  <c r="AB27732" i="1"/>
  <c r="AB29272" i="1"/>
  <c r="AB11812" i="1"/>
  <c r="AB28651" i="1"/>
  <c r="AB19605" i="1"/>
  <c r="AB24876" i="1"/>
  <c r="AB23038" i="1"/>
  <c r="AB3423" i="1"/>
  <c r="AB38060" i="1"/>
  <c r="AB12954" i="1"/>
  <c r="AB12764" i="1"/>
  <c r="AB36937" i="1"/>
  <c r="AB25454" i="1"/>
  <c r="AB15461" i="1"/>
  <c r="AB2254" i="1"/>
  <c r="AB33892" i="1"/>
  <c r="AB35281" i="1"/>
  <c r="AB15425" i="1"/>
  <c r="AB28227" i="1"/>
  <c r="AB25381" i="1"/>
  <c r="AB40138" i="1"/>
  <c r="AB33107" i="1"/>
  <c r="AB10347" i="1"/>
  <c r="AB4357" i="1"/>
  <c r="AB26326" i="1"/>
  <c r="AB37272" i="1"/>
  <c r="AB15648" i="1"/>
  <c r="AB38144" i="1"/>
  <c r="AB19196" i="1"/>
  <c r="AB24677" i="1"/>
  <c r="AB11962" i="1"/>
  <c r="AB25667" i="1"/>
  <c r="AB3856" i="1"/>
  <c r="AB17401" i="1"/>
  <c r="AB11925" i="1"/>
  <c r="AB26028" i="1"/>
  <c r="AB2252" i="1"/>
  <c r="AB9863" i="1"/>
  <c r="AB4013" i="1"/>
  <c r="AB9202" i="1"/>
  <c r="AB35153" i="1"/>
  <c r="AB5241" i="1"/>
  <c r="AB15355" i="1"/>
  <c r="AB9298" i="1"/>
  <c r="AB17315" i="1"/>
  <c r="AB15598" i="1"/>
  <c r="AB17198" i="1"/>
  <c r="AB8552" i="1"/>
  <c r="AB27909" i="1"/>
  <c r="AB7702" i="1"/>
  <c r="AB5311" i="1"/>
  <c r="AB38114" i="1"/>
  <c r="AB17222" i="1"/>
  <c r="AB19778" i="1"/>
  <c r="AB38851" i="1"/>
  <c r="AB30481" i="1"/>
  <c r="AB23595" i="1"/>
  <c r="AB32479" i="1"/>
  <c r="AB32808" i="1"/>
  <c r="AB13981" i="1"/>
  <c r="AB31342" i="1"/>
  <c r="AB17802" i="1"/>
  <c r="AB38069" i="1"/>
  <c r="AB19337" i="1"/>
  <c r="AB21752" i="1"/>
  <c r="AB37067" i="1"/>
  <c r="AB28680" i="1"/>
  <c r="AB23475" i="1"/>
  <c r="AB21233" i="1"/>
  <c r="AB32054" i="1"/>
  <c r="AB18585" i="1"/>
  <c r="AB19236" i="1"/>
  <c r="AB32255" i="1"/>
  <c r="AB16913" i="1"/>
  <c r="AB18877" i="1"/>
  <c r="AB27004" i="1"/>
  <c r="AB7508" i="1"/>
  <c r="AB30111" i="1"/>
  <c r="AB24209" i="1"/>
  <c r="AB36543" i="1"/>
  <c r="AB4161" i="1"/>
  <c r="AB3534" i="1"/>
  <c r="AB21586" i="1"/>
  <c r="AB13346" i="1"/>
  <c r="AB30179" i="1"/>
  <c r="AB7879" i="1"/>
  <c r="AB38335" i="1"/>
  <c r="AB11676" i="1"/>
  <c r="AB38283" i="1"/>
  <c r="AB30736" i="1"/>
  <c r="AB12859" i="1"/>
  <c r="AB37422" i="1"/>
  <c r="AB33647" i="1"/>
  <c r="AB35717" i="1"/>
  <c r="AB11878" i="1"/>
  <c r="AB14280" i="1"/>
  <c r="AB24796" i="1"/>
  <c r="AB28981" i="1"/>
  <c r="AB30080" i="1"/>
  <c r="AB13242" i="1"/>
  <c r="AB17884" i="1"/>
  <c r="AB8121" i="1"/>
  <c r="AB28618" i="1"/>
  <c r="AB18707" i="1"/>
  <c r="AB15962" i="1"/>
  <c r="AB27615" i="1"/>
  <c r="AB9687" i="1"/>
  <c r="AB1985" i="1"/>
  <c r="AB26768" i="1"/>
  <c r="AB18450" i="1"/>
  <c r="AB23653" i="1"/>
  <c r="AB31719" i="1"/>
  <c r="AB12625" i="1"/>
  <c r="AB29333" i="1"/>
  <c r="AB2945" i="1"/>
  <c r="AB13292" i="1"/>
  <c r="AB15532" i="1"/>
  <c r="AB20420" i="1"/>
  <c r="AB3466" i="1"/>
  <c r="AB6285" i="1"/>
  <c r="AB29575" i="1"/>
  <c r="AB11797" i="1"/>
  <c r="AB11756" i="1"/>
  <c r="AB22024" i="1"/>
  <c r="AB16436" i="1"/>
  <c r="AB11132" i="1"/>
  <c r="AB34417" i="1"/>
  <c r="AB7070" i="1"/>
  <c r="AB10850" i="1"/>
  <c r="AB18644" i="1"/>
  <c r="AB25082" i="1"/>
  <c r="AB32440" i="1"/>
  <c r="AB32425" i="1"/>
  <c r="AB18902" i="1"/>
  <c r="AB38018" i="1"/>
  <c r="AB9764" i="1"/>
  <c r="AB7414" i="1"/>
  <c r="AB10646" i="1"/>
  <c r="AB4496" i="1"/>
  <c r="AB13837" i="1"/>
  <c r="AB36591" i="1"/>
  <c r="AB34187" i="1"/>
  <c r="AB12340" i="1"/>
  <c r="AB37885" i="1"/>
  <c r="AB39146" i="1"/>
  <c r="AB24299" i="1"/>
  <c r="AB15379" i="1"/>
  <c r="AB20105" i="1"/>
  <c r="AB20744" i="1"/>
  <c r="AB1684" i="1"/>
  <c r="AB24333" i="1"/>
  <c r="AB27041" i="1"/>
  <c r="AB37833" i="1"/>
  <c r="AB14105" i="1"/>
  <c r="AB32571" i="1"/>
  <c r="AB14160" i="1"/>
  <c r="AB19540" i="1"/>
  <c r="AB39212" i="1"/>
  <c r="AB21845" i="1"/>
  <c r="AB7309" i="1"/>
  <c r="AB25899" i="1"/>
  <c r="AB22724" i="1"/>
  <c r="AB16187" i="1"/>
  <c r="AB12672" i="1"/>
  <c r="AB8520" i="1"/>
  <c r="AB6839" i="1"/>
  <c r="AB10910" i="1"/>
  <c r="AB33583" i="1"/>
  <c r="AB23435" i="1"/>
  <c r="AB35329" i="1"/>
  <c r="AB22779" i="1"/>
  <c r="AB21092" i="1"/>
  <c r="AB35072" i="1"/>
  <c r="AB27013" i="1"/>
  <c r="AB35443" i="1"/>
  <c r="AB14630" i="1"/>
  <c r="AB23258" i="1"/>
  <c r="AB40039" i="1"/>
  <c r="AB31375" i="1"/>
  <c r="AB17545" i="1"/>
  <c r="AB11777" i="1"/>
  <c r="AB29569" i="1"/>
  <c r="AB33072" i="1"/>
  <c r="AB21903" i="1"/>
  <c r="AB15531" i="1"/>
  <c r="AB30492" i="1"/>
  <c r="AB34699" i="1"/>
  <c r="AB35417" i="1"/>
  <c r="AB34662" i="1"/>
  <c r="AB33522" i="1"/>
  <c r="AB16465" i="1"/>
  <c r="AB17678" i="1"/>
  <c r="AB33592" i="1"/>
  <c r="AB27586" i="1"/>
  <c r="AB19465" i="1"/>
  <c r="AB37481" i="1"/>
  <c r="AB30158" i="1"/>
  <c r="AB13977" i="1"/>
  <c r="AB34237" i="1"/>
  <c r="AB16775" i="1"/>
  <c r="AB26742" i="1"/>
  <c r="AB13229" i="1"/>
  <c r="AB31648" i="1"/>
  <c r="AB11094" i="1"/>
  <c r="AB15237" i="1"/>
  <c r="AB29119" i="1"/>
  <c r="AB19789" i="1"/>
  <c r="AB33283" i="1"/>
  <c r="AB9879" i="1"/>
  <c r="AB22801" i="1"/>
  <c r="AB18741" i="1"/>
  <c r="AB36366" i="1"/>
  <c r="AB38807" i="1"/>
  <c r="AB19520" i="1"/>
  <c r="AB9871" i="1"/>
  <c r="AB32160" i="1"/>
  <c r="AB9139" i="1"/>
  <c r="AB37357" i="1"/>
  <c r="AB17929" i="1"/>
  <c r="AB11688" i="1"/>
  <c r="AB16721" i="1"/>
  <c r="AB22174" i="1"/>
  <c r="AB6866" i="1"/>
  <c r="AB19915" i="1"/>
  <c r="AB32161" i="1"/>
  <c r="AB35840" i="1"/>
  <c r="AB9808" i="1"/>
  <c r="AB37107" i="1"/>
  <c r="AB29425" i="1"/>
  <c r="AB36226" i="1"/>
  <c r="AB22757" i="1"/>
  <c r="AB25351" i="1"/>
  <c r="AB23892" i="1"/>
  <c r="AB7829" i="1"/>
  <c r="AB15195" i="1"/>
  <c r="AB4145" i="1"/>
  <c r="AB35630" i="1"/>
  <c r="AB12604" i="1"/>
  <c r="AB5793" i="1"/>
  <c r="AB28130" i="1"/>
  <c r="AB20065" i="1"/>
  <c r="AB26941" i="1"/>
  <c r="AB10050" i="1"/>
  <c r="AB33783" i="1"/>
  <c r="AB38183" i="1"/>
  <c r="AB20051" i="1"/>
  <c r="AB15965" i="1"/>
  <c r="AB12474" i="1"/>
  <c r="AB5303" i="1"/>
  <c r="AB38777" i="1"/>
  <c r="AB32310" i="1"/>
  <c r="AB32975" i="1"/>
  <c r="AB33251" i="1"/>
  <c r="AB15074" i="1"/>
  <c r="AB25218" i="1"/>
  <c r="AB17034" i="1"/>
  <c r="AB19389" i="1"/>
  <c r="AB37039" i="1"/>
  <c r="AB35401" i="1"/>
  <c r="AB26263" i="1"/>
  <c r="AB30356" i="1"/>
  <c r="AB26057" i="1"/>
  <c r="AB22187" i="1"/>
  <c r="AB35689" i="1"/>
  <c r="AB11314" i="1"/>
  <c r="AB28014" i="1"/>
  <c r="AB9389" i="1"/>
  <c r="AB14647" i="1"/>
  <c r="AB28703" i="1"/>
  <c r="AB10144" i="1"/>
  <c r="AB9674" i="1"/>
  <c r="AB4053" i="1"/>
  <c r="AB39137" i="1"/>
  <c r="AB35229" i="1"/>
  <c r="AB2644" i="1"/>
  <c r="AB14319" i="1"/>
  <c r="AB39684" i="1"/>
  <c r="AB20779" i="1"/>
  <c r="AB36691" i="1"/>
  <c r="AB31096" i="1"/>
  <c r="AB34525" i="1"/>
  <c r="AB18558" i="1"/>
  <c r="AB20367" i="1"/>
  <c r="AB5770" i="1"/>
  <c r="AB11693" i="1"/>
  <c r="AB460" i="1"/>
  <c r="AB12087" i="1"/>
  <c r="AB35575" i="1"/>
  <c r="AB18040" i="1"/>
  <c r="AB20642" i="1"/>
  <c r="AB6298" i="1"/>
  <c r="AB15104" i="1"/>
  <c r="AB6452" i="1"/>
  <c r="AB30688" i="1"/>
  <c r="AB10282" i="1"/>
  <c r="AB17909" i="1"/>
  <c r="AB30895" i="1"/>
  <c r="AB6566" i="1"/>
  <c r="AB11388" i="1"/>
  <c r="AB29371" i="1"/>
  <c r="AB20405" i="1"/>
  <c r="AB35383" i="1"/>
  <c r="AB12603" i="1"/>
  <c r="AB13918" i="1"/>
  <c r="AB3449" i="1"/>
  <c r="AB38123" i="1"/>
  <c r="AB34749" i="1"/>
  <c r="AB33885" i="1"/>
  <c r="AB27860" i="1"/>
  <c r="AB28770" i="1"/>
  <c r="AB23670" i="1"/>
  <c r="AB19918" i="1"/>
  <c r="AB36138" i="1"/>
  <c r="AB8672" i="1"/>
  <c r="AB24078" i="1"/>
  <c r="AB7777" i="1"/>
  <c r="AB36721" i="1"/>
  <c r="AB23685" i="1"/>
  <c r="AB10906" i="1"/>
  <c r="AB32659" i="1"/>
  <c r="AB39792" i="1"/>
  <c r="AB21577" i="1"/>
  <c r="AB36839" i="1"/>
  <c r="AB32374" i="1"/>
  <c r="AB40358" i="1"/>
  <c r="AB28436" i="1"/>
  <c r="AB34764" i="1"/>
  <c r="AB35037" i="1"/>
  <c r="AB18090" i="1"/>
  <c r="AB5525" i="1"/>
  <c r="AB33311" i="1"/>
  <c r="AB40268" i="1"/>
  <c r="AB25457" i="1"/>
  <c r="AB27458" i="1"/>
  <c r="AB33646" i="1"/>
  <c r="AB30190" i="1"/>
  <c r="AB11945" i="1"/>
  <c r="AB15436" i="1"/>
  <c r="AB14995" i="1"/>
  <c r="AB11554" i="1"/>
  <c r="AB34449" i="1"/>
  <c r="AB23193" i="1"/>
  <c r="AB27879" i="1"/>
  <c r="AB7495" i="1"/>
  <c r="AB26115" i="1"/>
  <c r="AB3177" i="1"/>
  <c r="AB23915" i="1"/>
  <c r="AB6694" i="1"/>
  <c r="AB16635" i="1"/>
  <c r="AB3941" i="1"/>
  <c r="AB5869" i="1"/>
  <c r="AB27073" i="1"/>
  <c r="AB14855" i="1"/>
  <c r="AB33284" i="1"/>
  <c r="AB31645" i="1"/>
  <c r="AB37552" i="1"/>
  <c r="AB17365" i="1"/>
  <c r="AB32390" i="1"/>
  <c r="AB30436" i="1"/>
  <c r="AB9499" i="1"/>
  <c r="AB6915" i="1"/>
  <c r="AB28196" i="1"/>
  <c r="AB35792" i="1"/>
  <c r="AB28945" i="1"/>
  <c r="AB35893" i="1"/>
  <c r="AB26552" i="1"/>
  <c r="AB38803" i="1"/>
  <c r="AB28641" i="1"/>
  <c r="AB21899" i="1"/>
  <c r="AB31418" i="1"/>
  <c r="AB23577" i="1"/>
  <c r="AB35286" i="1"/>
  <c r="AB3984" i="1"/>
  <c r="AB35703" i="1"/>
  <c r="AB31094" i="1"/>
  <c r="AB27283" i="1"/>
  <c r="AB37605" i="1"/>
  <c r="AB38436" i="1"/>
  <c r="AB10214" i="1"/>
  <c r="AB3514" i="1"/>
  <c r="AB31953" i="1"/>
  <c r="AB12907" i="1"/>
  <c r="AB29368" i="1"/>
  <c r="AB24827" i="1"/>
  <c r="AB39119" i="1"/>
  <c r="AB21376" i="1"/>
  <c r="AB853" i="1"/>
  <c r="AB30273" i="1"/>
  <c r="AB21469" i="1"/>
  <c r="AB18857" i="1"/>
  <c r="AB38917" i="1"/>
  <c r="AB11344" i="1"/>
  <c r="AB17506" i="1"/>
  <c r="AB30197" i="1"/>
  <c r="AB39558" i="1"/>
  <c r="AB16439" i="1"/>
  <c r="AB36062" i="1"/>
  <c r="AB19610" i="1"/>
  <c r="AB37817" i="1"/>
  <c r="AB14911" i="1"/>
  <c r="AB16952" i="1"/>
  <c r="AB4791" i="1"/>
  <c r="AB443" i="1"/>
  <c r="AB4018" i="1"/>
  <c r="AB10825" i="1"/>
  <c r="AB24861" i="1"/>
  <c r="AB32717" i="1"/>
  <c r="AB26279" i="1"/>
  <c r="AB26413" i="1"/>
  <c r="AB9109" i="1"/>
  <c r="AB21019" i="1"/>
  <c r="AB10989" i="1"/>
  <c r="AB7226" i="1"/>
  <c r="AB35190" i="1"/>
  <c r="AB37512" i="1"/>
  <c r="AB3953" i="1"/>
  <c r="AB16700" i="1"/>
  <c r="AB30313" i="1"/>
  <c r="AB28730" i="1"/>
  <c r="AB6504" i="1"/>
  <c r="AB39707" i="1"/>
  <c r="AB10652" i="1"/>
  <c r="AB36223" i="1"/>
  <c r="AB37162" i="1"/>
  <c r="AB28020" i="1"/>
  <c r="AB23716" i="1"/>
  <c r="AB5919" i="1"/>
  <c r="AB37665" i="1"/>
  <c r="AB14275" i="1"/>
  <c r="AB29143" i="1"/>
  <c r="AB37437" i="1"/>
  <c r="AB22339" i="1"/>
  <c r="AB14328" i="1"/>
  <c r="AB16110" i="1"/>
  <c r="AB18420" i="1"/>
  <c r="AB14167" i="1"/>
  <c r="AB7027" i="1"/>
  <c r="AB27477" i="1"/>
  <c r="AB31472" i="1"/>
  <c r="AB39499" i="1"/>
  <c r="AB4738" i="1"/>
  <c r="AB31609" i="1"/>
  <c r="AB16725" i="1"/>
  <c r="AB34973" i="1"/>
  <c r="AB17244" i="1"/>
  <c r="AB9000" i="1"/>
  <c r="AB15427" i="1"/>
  <c r="AB37087" i="1"/>
  <c r="AB17638" i="1"/>
  <c r="AB15447" i="1"/>
  <c r="AB12198" i="1"/>
  <c r="AB20139" i="1"/>
  <c r="AB10314" i="1"/>
  <c r="AB18799" i="1"/>
  <c r="AB28793" i="1"/>
  <c r="AB23726" i="1"/>
  <c r="AB34790" i="1"/>
  <c r="AB17501" i="1"/>
  <c r="AB22547" i="1"/>
  <c r="AB31263" i="1"/>
  <c r="AB36172" i="1"/>
  <c r="AB23409" i="1"/>
  <c r="AB25410" i="1"/>
  <c r="AB32286" i="1"/>
  <c r="AB28017" i="1"/>
  <c r="AB36548" i="1"/>
  <c r="AB22834" i="1"/>
  <c r="AB32997" i="1"/>
  <c r="AB15189" i="1"/>
  <c r="AB8533" i="1"/>
  <c r="AB37570" i="1"/>
  <c r="AB22929" i="1"/>
  <c r="AB36714" i="1"/>
  <c r="AB38332" i="1"/>
  <c r="AB37678" i="1"/>
  <c r="AB36651" i="1"/>
  <c r="AB34243" i="1"/>
  <c r="AB15889" i="1"/>
  <c r="AB39035" i="1"/>
  <c r="AB21109" i="1"/>
  <c r="AB34336" i="1"/>
  <c r="AB13552" i="1"/>
  <c r="AB38516" i="1"/>
  <c r="AB31164" i="1"/>
  <c r="AB39326" i="1"/>
  <c r="AB37675" i="1"/>
  <c r="AB17479" i="1"/>
  <c r="AB20060" i="1"/>
  <c r="AB20007" i="1"/>
  <c r="AB37904" i="1"/>
  <c r="AB15922" i="1"/>
  <c r="AB28030" i="1"/>
  <c r="AB12444" i="1"/>
  <c r="AB32945" i="1"/>
  <c r="AB31163" i="1"/>
  <c r="AB28450" i="1"/>
  <c r="AB36815" i="1"/>
  <c r="AB31715" i="1"/>
  <c r="AB14589" i="1"/>
  <c r="AB7927" i="1"/>
  <c r="AB39527" i="1"/>
  <c r="AB39646" i="1"/>
  <c r="AB36056" i="1"/>
  <c r="AB38483" i="1"/>
  <c r="AB20861" i="1"/>
  <c r="AB12264" i="1"/>
  <c r="AB13472" i="1"/>
  <c r="AB33213" i="1"/>
  <c r="AB37846" i="1"/>
  <c r="AB29603" i="1"/>
  <c r="AB13410" i="1"/>
  <c r="AB29250" i="1"/>
  <c r="AB19793" i="1"/>
  <c r="AB2735" i="1"/>
  <c r="AB30995" i="1"/>
  <c r="AB11180" i="1"/>
  <c r="AB5651" i="1"/>
  <c r="AB36795" i="1"/>
  <c r="AB28244" i="1"/>
  <c r="AB33815" i="1"/>
  <c r="AB39432" i="1"/>
  <c r="AB37290" i="1"/>
  <c r="AB35136" i="1"/>
  <c r="AB32700" i="1"/>
  <c r="AB19411" i="1"/>
  <c r="AB33641" i="1"/>
  <c r="AB14566" i="1"/>
  <c r="AB28360" i="1"/>
  <c r="AB12730" i="1"/>
  <c r="AB18930" i="1"/>
  <c r="AB9414" i="1"/>
  <c r="AB10363" i="1"/>
  <c r="AB21462" i="1"/>
  <c r="AB20610" i="1"/>
  <c r="AB26769" i="1"/>
  <c r="AB20587" i="1"/>
  <c r="AB33637" i="1"/>
  <c r="AB28612" i="1"/>
  <c r="AB11453" i="1"/>
  <c r="AB23752" i="1"/>
  <c r="AB40214" i="1"/>
  <c r="AB29637" i="1"/>
  <c r="AB21496" i="1"/>
  <c r="AB26997" i="1"/>
  <c r="AB28958" i="1"/>
  <c r="AB29214" i="1"/>
  <c r="AB33387" i="1"/>
  <c r="AB33708" i="1"/>
  <c r="AB13489" i="1"/>
  <c r="AB14080" i="1"/>
  <c r="AB32560" i="1"/>
  <c r="AB27155" i="1"/>
  <c r="AB38642" i="1"/>
  <c r="AB11854" i="1"/>
  <c r="AB37802" i="1"/>
  <c r="AB19101" i="1"/>
  <c r="AB20625" i="1"/>
  <c r="AB31860" i="1"/>
  <c r="AB16551" i="1"/>
  <c r="AB28935" i="1"/>
  <c r="AB23802" i="1"/>
  <c r="AB35134" i="1"/>
  <c r="AB31474" i="1"/>
  <c r="AB15127" i="1"/>
  <c r="AB26701" i="1"/>
  <c r="AB20614" i="1"/>
  <c r="AB13330" i="1"/>
  <c r="AB15640" i="1"/>
  <c r="AB38999" i="1"/>
  <c r="AB17409" i="1"/>
  <c r="AB26927" i="1"/>
  <c r="AB3050" i="1"/>
  <c r="AB26337" i="1"/>
  <c r="AB8632" i="1"/>
  <c r="AB26419" i="1"/>
  <c r="AB24678" i="1"/>
  <c r="AB14042" i="1"/>
  <c r="AB11694" i="1"/>
  <c r="AB17176" i="1"/>
  <c r="AB30137" i="1"/>
  <c r="AB35092" i="1"/>
  <c r="AB19462" i="1"/>
  <c r="AB34328" i="1"/>
  <c r="AB29606" i="1"/>
  <c r="AB26442" i="1"/>
  <c r="AB17631" i="1"/>
  <c r="AB17051" i="1"/>
  <c r="AB7717" i="1"/>
  <c r="AB20574" i="1"/>
  <c r="AB26783" i="1"/>
  <c r="AB37487" i="1"/>
  <c r="AB33415" i="1"/>
  <c r="AB1399" i="1"/>
  <c r="AB20876" i="1"/>
  <c r="AB13473" i="1"/>
  <c r="AB32766" i="1"/>
  <c r="AB36028" i="1"/>
  <c r="AB8132" i="1"/>
  <c r="AB18783" i="1"/>
  <c r="AB26939" i="1"/>
  <c r="AB27029" i="1"/>
  <c r="AB20493" i="1"/>
  <c r="AB13992" i="1"/>
  <c r="AB19043" i="1"/>
  <c r="AB20879" i="1"/>
  <c r="AB35185" i="1"/>
  <c r="AB13682" i="1"/>
  <c r="AB10879" i="1"/>
  <c r="AB35057" i="1"/>
  <c r="AB28810" i="1"/>
  <c r="AB31960" i="1"/>
  <c r="AB33992" i="1"/>
  <c r="AB34331" i="1"/>
  <c r="AB36838" i="1"/>
  <c r="AB40022" i="1"/>
  <c r="AB10863" i="1"/>
  <c r="AB26154" i="1"/>
  <c r="AB26080" i="1"/>
  <c r="AB31281" i="1"/>
  <c r="AB29321" i="1"/>
  <c r="AB27913" i="1"/>
  <c r="AB36881" i="1"/>
  <c r="AB19155" i="1"/>
  <c r="AB35260" i="1"/>
  <c r="AB30507" i="1"/>
  <c r="AB9165" i="1"/>
  <c r="AB24809" i="1"/>
  <c r="AB39147" i="1"/>
  <c r="AB36390" i="1"/>
  <c r="AB24187" i="1"/>
  <c r="AB29232" i="1"/>
  <c r="AB26098" i="1"/>
  <c r="AB39060" i="1"/>
  <c r="AB11966" i="1"/>
  <c r="AB39393" i="1"/>
  <c r="AB36103" i="1"/>
  <c r="AB8934" i="1"/>
  <c r="AB13063" i="1"/>
  <c r="AB854" i="1"/>
  <c r="AB8782" i="1"/>
  <c r="AB16186" i="1"/>
  <c r="AB5307" i="1"/>
  <c r="AB17558" i="1"/>
  <c r="AB9293" i="1"/>
  <c r="AB6824" i="1"/>
  <c r="AB29959" i="1"/>
  <c r="AB9530" i="1"/>
  <c r="AB18645" i="1"/>
  <c r="AB12970" i="1"/>
  <c r="AB26778" i="1"/>
  <c r="AB16157" i="1"/>
  <c r="AB22233" i="1"/>
  <c r="AB27980" i="1"/>
  <c r="AB36732" i="1"/>
  <c r="AB36055" i="1"/>
  <c r="AB38509" i="1"/>
  <c r="AB10847" i="1"/>
  <c r="AB20628" i="1"/>
  <c r="AB36215" i="1"/>
  <c r="AB19035" i="1"/>
  <c r="AB28301" i="1"/>
  <c r="AB15029" i="1"/>
  <c r="AB10498" i="1"/>
  <c r="AB24116" i="1"/>
  <c r="AB18219" i="1"/>
  <c r="AB39168" i="1"/>
  <c r="AB15783" i="1"/>
  <c r="AB33824" i="1"/>
  <c r="AB10410" i="1"/>
  <c r="AB22069" i="1"/>
  <c r="AB37168" i="1"/>
  <c r="AB30695" i="1"/>
  <c r="AB4228" i="1"/>
  <c r="AB26737" i="1"/>
  <c r="AB37760" i="1"/>
  <c r="AB10298" i="1"/>
  <c r="AB27378" i="1"/>
  <c r="AB31412" i="1"/>
  <c r="AB14274" i="1"/>
  <c r="AB32797" i="1"/>
  <c r="AB10012" i="1"/>
  <c r="AB7678" i="1"/>
  <c r="AB32353" i="1"/>
  <c r="AB20644" i="1"/>
  <c r="AB23712" i="1"/>
  <c r="AB39362" i="1"/>
  <c r="AB20225" i="1"/>
  <c r="AB38947" i="1"/>
  <c r="AB31937" i="1"/>
  <c r="AB26040" i="1"/>
  <c r="AB16173" i="1"/>
  <c r="AB39160" i="1"/>
  <c r="AB28871" i="1"/>
  <c r="AB4961" i="1"/>
  <c r="AB29435" i="1"/>
  <c r="AB37733" i="1"/>
  <c r="AB16588" i="1"/>
  <c r="AB33241" i="1"/>
  <c r="AB26304" i="1"/>
  <c r="AB30393" i="1"/>
  <c r="AB22170" i="1"/>
  <c r="AB28695" i="1"/>
  <c r="AB31522" i="1"/>
  <c r="AB35145" i="1"/>
  <c r="AB4146" i="1"/>
  <c r="AB39619" i="1"/>
  <c r="AB8137" i="1"/>
  <c r="AB21156" i="1"/>
  <c r="AB31372" i="1"/>
  <c r="AB39084" i="1"/>
  <c r="AB30781" i="1"/>
  <c r="AB27597" i="1"/>
  <c r="AB17828" i="1"/>
  <c r="AB13794" i="1"/>
  <c r="AB22399" i="1"/>
  <c r="AB32424" i="1"/>
  <c r="AB13333" i="1"/>
  <c r="AB34958" i="1"/>
  <c r="AB10445" i="1"/>
  <c r="AB15809" i="1"/>
  <c r="AB32985" i="1"/>
  <c r="AB26370" i="1"/>
  <c r="AB27812" i="1"/>
  <c r="AB26897" i="1"/>
  <c r="AB35086" i="1"/>
  <c r="AB36879" i="1"/>
  <c r="AB12610" i="1"/>
  <c r="AB29809" i="1"/>
  <c r="AB17384" i="1"/>
  <c r="AB12916" i="1"/>
  <c r="AB6279" i="1"/>
  <c r="AB33712" i="1"/>
  <c r="AB5014" i="1"/>
  <c r="AB39431" i="1"/>
  <c r="AB7018" i="1"/>
  <c r="AB21895" i="1"/>
  <c r="AB34258" i="1"/>
  <c r="AB20472" i="1"/>
  <c r="AB17964" i="1"/>
  <c r="AB23425" i="1"/>
  <c r="AB38378" i="1"/>
  <c r="AB14677" i="1"/>
  <c r="AB7970" i="1"/>
  <c r="AB23708" i="1"/>
  <c r="AB13017" i="1"/>
  <c r="AB29875" i="1"/>
  <c r="AB12093" i="1"/>
  <c r="AB19850" i="1"/>
  <c r="AB37150" i="1"/>
  <c r="AB38293" i="1"/>
  <c r="AB9108" i="1"/>
  <c r="AB18351" i="1"/>
  <c r="AB30979" i="1"/>
  <c r="AB20271" i="1"/>
  <c r="AB21327" i="1"/>
  <c r="AB12769" i="1"/>
  <c r="AB24006" i="1"/>
  <c r="AB31241" i="1"/>
  <c r="AB33663" i="1"/>
  <c r="AB25392" i="1"/>
  <c r="AB22658" i="1"/>
  <c r="AB16533" i="1"/>
  <c r="AB23057" i="1"/>
  <c r="AB17462" i="1"/>
  <c r="AB8885" i="1"/>
  <c r="AB17942" i="1"/>
  <c r="AB27917" i="1"/>
  <c r="AB40466" i="1"/>
  <c r="AB17480" i="1"/>
  <c r="AB34800" i="1"/>
  <c r="AB39404" i="1"/>
  <c r="AB22634" i="1"/>
  <c r="AB25453" i="1"/>
  <c r="AB14846" i="1"/>
  <c r="AB31270" i="1"/>
  <c r="AB9434" i="1"/>
  <c r="AB33254" i="1"/>
  <c r="AB23259" i="1"/>
  <c r="AB30409" i="1"/>
  <c r="AB33243" i="1"/>
  <c r="AB30244" i="1"/>
  <c r="AB31711" i="1"/>
  <c r="AB22636" i="1"/>
  <c r="AB15675" i="1"/>
  <c r="AB10152" i="1"/>
  <c r="AB39749" i="1"/>
  <c r="AB29353" i="1"/>
  <c r="AB20089" i="1"/>
  <c r="AB40346" i="1"/>
  <c r="AB17500" i="1"/>
  <c r="AB15018" i="1"/>
  <c r="AB33533" i="1"/>
  <c r="AB11205" i="1"/>
  <c r="AB24537" i="1"/>
  <c r="AB12518" i="1"/>
  <c r="AB22881" i="1"/>
  <c r="AB12788" i="1"/>
  <c r="AB36570" i="1"/>
  <c r="AB14722" i="1"/>
  <c r="AB23274" i="1"/>
  <c r="AB24146" i="1"/>
  <c r="AB26572" i="1"/>
  <c r="AB15017" i="1"/>
  <c r="AB31577" i="1"/>
  <c r="AB17591" i="1"/>
  <c r="AB28158" i="1"/>
  <c r="AB12780" i="1"/>
  <c r="AB33836" i="1"/>
  <c r="AB13234" i="1"/>
  <c r="AB25549" i="1"/>
  <c r="AB26194" i="1"/>
  <c r="AB9283" i="1"/>
  <c r="AB17065" i="1"/>
  <c r="AB2934" i="1"/>
  <c r="AB35309" i="1"/>
  <c r="AB32408" i="1"/>
  <c r="AB2978" i="1"/>
  <c r="AB29987" i="1"/>
  <c r="AB30689" i="1"/>
  <c r="AB32882" i="1"/>
  <c r="AB36560" i="1"/>
  <c r="AB21451" i="1"/>
  <c r="AB38410" i="1"/>
  <c r="AB26181" i="1"/>
  <c r="AB21117" i="1"/>
  <c r="AB28080" i="1"/>
  <c r="AB33893" i="1"/>
  <c r="AB35412" i="1"/>
  <c r="AB34676" i="1"/>
  <c r="AB29129" i="1"/>
  <c r="AB36656" i="1"/>
  <c r="AB27574" i="1"/>
  <c r="AB39996" i="1"/>
  <c r="AB20375" i="1"/>
  <c r="AB13742" i="1"/>
  <c r="AB28789" i="1"/>
  <c r="AB10982" i="1"/>
  <c r="AB8911" i="1"/>
  <c r="AB27075" i="1"/>
  <c r="AB40205" i="1"/>
  <c r="AB22938" i="1"/>
  <c r="AB17651" i="1"/>
  <c r="AB6271" i="1"/>
  <c r="AB25051" i="1"/>
  <c r="AB35795" i="1"/>
  <c r="AB29456" i="1"/>
  <c r="AB24744" i="1"/>
  <c r="AB19891" i="1"/>
  <c r="AB6716" i="1"/>
  <c r="AB19357" i="1"/>
  <c r="AB25816" i="1"/>
  <c r="AB9228" i="1"/>
  <c r="AB29985" i="1"/>
  <c r="AB19706" i="1"/>
  <c r="AB13405" i="1"/>
  <c r="AB33629" i="1"/>
  <c r="AB8610" i="1"/>
  <c r="AB37906" i="1"/>
  <c r="AB27869" i="1"/>
  <c r="AB29222" i="1"/>
  <c r="AB16784" i="1"/>
  <c r="AB11184" i="1"/>
  <c r="AB24950" i="1"/>
  <c r="AB15367" i="1"/>
  <c r="AB32330" i="1"/>
  <c r="AB30353" i="1"/>
  <c r="AB33863" i="1"/>
  <c r="AB14038" i="1"/>
  <c r="AB30053" i="1"/>
  <c r="AB27651" i="1"/>
  <c r="AB33291" i="1"/>
  <c r="AB22623" i="1"/>
  <c r="AB39022" i="1"/>
  <c r="AB32380" i="1"/>
  <c r="AB32115" i="1"/>
  <c r="AB6664" i="1"/>
  <c r="AB38959" i="1"/>
  <c r="AB11646" i="1"/>
  <c r="AB39405" i="1"/>
  <c r="AB22854" i="1"/>
  <c r="AB2743" i="1"/>
  <c r="AB9779" i="1"/>
  <c r="AB33521" i="1"/>
  <c r="AB31550" i="1"/>
  <c r="AB33884" i="1"/>
  <c r="AB38164" i="1"/>
  <c r="AB24147" i="1"/>
  <c r="AB31445" i="1"/>
  <c r="AB26805" i="1"/>
  <c r="AB26814" i="1"/>
  <c r="AB5316" i="1"/>
  <c r="AB20562" i="1"/>
  <c r="AB31052" i="1"/>
  <c r="AB28392" i="1"/>
  <c r="AB26850" i="1"/>
  <c r="AB10660" i="1"/>
  <c r="AB30245" i="1"/>
  <c r="AB11904" i="1"/>
  <c r="AB18189" i="1"/>
  <c r="AB30766" i="1"/>
  <c r="AB27720" i="1"/>
  <c r="AB33276" i="1"/>
  <c r="AB39453" i="1"/>
  <c r="AB35509" i="1"/>
  <c r="AB25251" i="1"/>
  <c r="AB27929" i="1"/>
  <c r="AB21782" i="1"/>
  <c r="AB33542" i="1"/>
  <c r="AB23652" i="1"/>
  <c r="AB27826" i="1"/>
  <c r="AB32124" i="1"/>
  <c r="AB36678" i="1"/>
  <c r="AB33376" i="1"/>
  <c r="AB31655" i="1"/>
  <c r="AB39031" i="1"/>
  <c r="AB36434" i="1"/>
  <c r="AB20825" i="1"/>
  <c r="AB26375" i="1"/>
  <c r="AB31867" i="1"/>
  <c r="AB38511" i="1"/>
  <c r="AB34521" i="1"/>
  <c r="AB17531" i="1"/>
  <c r="AB19676" i="1"/>
  <c r="AB23904" i="1"/>
  <c r="AB36990" i="1"/>
  <c r="AB15178" i="1"/>
  <c r="AB30076" i="1"/>
  <c r="AB38484" i="1"/>
  <c r="AB38575" i="1"/>
  <c r="AB19589" i="1"/>
  <c r="AB8813" i="1"/>
  <c r="AB33707" i="1"/>
  <c r="AB38649" i="1"/>
  <c r="AB31393" i="1"/>
  <c r="AB18301" i="1"/>
  <c r="AB35842" i="1"/>
  <c r="AB30267" i="1"/>
  <c r="AB9152" i="1"/>
  <c r="AB29280" i="1"/>
  <c r="AB19298" i="1"/>
  <c r="AB13406" i="1"/>
  <c r="AB30773" i="1"/>
  <c r="AB14032" i="1"/>
  <c r="AB10667" i="1"/>
  <c r="AB6787" i="1"/>
  <c r="AB19887" i="1"/>
  <c r="AB26771" i="1"/>
  <c r="AB22675" i="1"/>
  <c r="AB12480" i="1"/>
  <c r="AB40484" i="1"/>
  <c r="AB15686" i="1"/>
  <c r="AB32093" i="1"/>
  <c r="AB20362" i="1"/>
  <c r="AB32414" i="1"/>
  <c r="AB15271" i="1"/>
  <c r="AB22622" i="1"/>
  <c r="AB29441" i="1"/>
  <c r="AB29667" i="1"/>
  <c r="AB38949" i="1"/>
  <c r="AB19999" i="1"/>
  <c r="AB22726" i="1"/>
  <c r="AB29816" i="1"/>
  <c r="AB2468" i="1"/>
  <c r="AB2647" i="1"/>
  <c r="AB5105" i="1"/>
  <c r="AB6171" i="1"/>
  <c r="AB10231" i="1"/>
  <c r="AB7483" i="1"/>
  <c r="AB6476" i="1"/>
  <c r="AB1598" i="1"/>
  <c r="AB12283" i="1"/>
  <c r="AB2910" i="1"/>
  <c r="AB11104" i="1"/>
  <c r="AB15272" i="1"/>
  <c r="AB8013" i="1"/>
  <c r="AB25785" i="1"/>
  <c r="AB39010" i="1"/>
  <c r="AB14324" i="1"/>
  <c r="AB7892" i="1"/>
  <c r="AB5843" i="1"/>
  <c r="AB23772" i="1"/>
  <c r="AB9757" i="1"/>
  <c r="AB19226" i="1"/>
  <c r="AB10760" i="1"/>
  <c r="AB5478" i="1"/>
  <c r="AB36572" i="1"/>
  <c r="AB20645" i="1"/>
  <c r="AB24015" i="1"/>
  <c r="AB11717" i="1"/>
  <c r="AB37327" i="1"/>
  <c r="AB2424" i="1"/>
  <c r="AB31989" i="1"/>
  <c r="AB30299" i="1"/>
  <c r="AB3942" i="1"/>
  <c r="AB12531" i="1"/>
  <c r="AB22409" i="1"/>
  <c r="AB9598" i="1"/>
  <c r="AB12828" i="1"/>
  <c r="AB10618" i="1"/>
  <c r="AB37843" i="1"/>
  <c r="AB32059" i="1"/>
  <c r="AB3749" i="1"/>
  <c r="AB10861" i="1"/>
  <c r="AB21501" i="1"/>
  <c r="AB4141" i="1"/>
  <c r="AB19538" i="1"/>
  <c r="AB29597" i="1"/>
  <c r="AB5490" i="1"/>
  <c r="AB12153" i="1"/>
  <c r="AB10328" i="1"/>
  <c r="AB10175" i="1"/>
  <c r="AB20309" i="1"/>
  <c r="AB12952" i="1"/>
  <c r="AB14235" i="1"/>
  <c r="AB16747" i="1"/>
  <c r="AB15340" i="1"/>
  <c r="AB35000" i="1"/>
  <c r="AB4443" i="1"/>
  <c r="AB29666" i="1"/>
  <c r="AB29998" i="1"/>
  <c r="AB31677" i="1"/>
  <c r="AB27063" i="1"/>
  <c r="AB19684" i="1"/>
  <c r="AB25632" i="1"/>
  <c r="AB21901" i="1"/>
  <c r="AB1193" i="1"/>
  <c r="AB22920" i="1"/>
  <c r="AB1657" i="1"/>
  <c r="AB18375" i="1"/>
  <c r="AB37911" i="1"/>
  <c r="AB39252" i="1"/>
  <c r="AB24541" i="1"/>
  <c r="AB15735" i="1"/>
  <c r="AB35364" i="1"/>
  <c r="AB26798" i="1"/>
  <c r="AB21474" i="1"/>
  <c r="AB6880" i="1"/>
  <c r="AB22428" i="1"/>
  <c r="AB9917" i="1"/>
  <c r="AB17227" i="1"/>
  <c r="AB32278" i="1"/>
  <c r="AB18146" i="1"/>
  <c r="AB14168" i="1"/>
  <c r="AB30665" i="1"/>
  <c r="AB24638" i="1"/>
  <c r="AB548" i="1"/>
  <c r="AB31994" i="1"/>
  <c r="AB39198" i="1"/>
  <c r="AB39531" i="1"/>
  <c r="AB30806" i="1"/>
  <c r="AB14665" i="1"/>
  <c r="AB33364" i="1"/>
  <c r="AB37311" i="1"/>
  <c r="AB8968" i="1"/>
  <c r="AB25287" i="1"/>
  <c r="AB27755" i="1"/>
  <c r="AB33001" i="1"/>
  <c r="AB16102" i="1"/>
  <c r="AB37543" i="1"/>
  <c r="AB11710" i="1"/>
  <c r="AB4512" i="1"/>
  <c r="AB15780" i="1"/>
  <c r="AB29432" i="1"/>
  <c r="AB30070" i="1"/>
  <c r="AB34409" i="1"/>
  <c r="AB18679" i="1"/>
  <c r="AB30027" i="1"/>
  <c r="AB31872" i="1"/>
  <c r="AB12787" i="1"/>
  <c r="AB12434" i="1"/>
  <c r="AB12212" i="1"/>
  <c r="AB24433" i="1"/>
  <c r="AB39574" i="1"/>
  <c r="AB31578" i="1"/>
  <c r="AB37493" i="1"/>
  <c r="AB13915" i="1"/>
  <c r="AB25775" i="1"/>
  <c r="AB24362" i="1"/>
  <c r="AB15837" i="1"/>
  <c r="AB36660" i="1"/>
  <c r="AB6443" i="1"/>
  <c r="AB32090" i="1"/>
  <c r="AB28758" i="1"/>
  <c r="AB27779" i="1"/>
  <c r="AB40286" i="1"/>
  <c r="AB15198" i="1"/>
  <c r="AB28385" i="1"/>
  <c r="AB38599" i="1"/>
  <c r="AB22384" i="1"/>
  <c r="AB27016" i="1"/>
  <c r="AB16644" i="1"/>
  <c r="AB7551" i="1"/>
  <c r="AB20118" i="1"/>
  <c r="AB10520" i="1"/>
  <c r="AB37858" i="1"/>
  <c r="AB25852" i="1"/>
  <c r="AB19630" i="1"/>
  <c r="AB9886" i="1"/>
  <c r="AB23004" i="1"/>
  <c r="AB31924" i="1"/>
  <c r="AB15078" i="1"/>
  <c r="AB5758" i="1"/>
  <c r="AB21405" i="1"/>
  <c r="AB33143" i="1"/>
  <c r="AB25671" i="1"/>
  <c r="AB6705" i="1"/>
  <c r="AB27485" i="1"/>
  <c r="AB14813" i="1"/>
  <c r="AB26380" i="1"/>
  <c r="AB33024" i="1"/>
  <c r="AB33882" i="1"/>
  <c r="AB19550" i="1"/>
  <c r="AB4289" i="1"/>
  <c r="AB35198" i="1"/>
  <c r="AB24767" i="1"/>
  <c r="AB12566" i="1"/>
  <c r="AB26371" i="1"/>
  <c r="AB4421" i="1"/>
  <c r="AB33850" i="1"/>
  <c r="AB22446" i="1"/>
  <c r="AB32960" i="1"/>
  <c r="AB30639" i="1"/>
  <c r="AB23172" i="1"/>
  <c r="AB14161" i="1"/>
  <c r="AB19662" i="1"/>
  <c r="AB18175" i="1"/>
  <c r="AB12098" i="1"/>
  <c r="AB14582" i="1"/>
  <c r="AB18055" i="1"/>
  <c r="AB12640" i="1"/>
  <c r="AB9747" i="1"/>
  <c r="AB15158" i="1"/>
  <c r="AB2148" i="1"/>
  <c r="AB21721" i="1"/>
  <c r="AB39428" i="1"/>
  <c r="AB10045" i="1"/>
  <c r="AB26716" i="1"/>
  <c r="AB14234" i="1"/>
  <c r="AB12618" i="1"/>
  <c r="AB39433" i="1"/>
  <c r="AB13374" i="1"/>
  <c r="AB16205" i="1"/>
  <c r="AB35132" i="1"/>
  <c r="AB30598" i="1"/>
  <c r="AB29812" i="1"/>
  <c r="AB34740" i="1"/>
  <c r="AB30069" i="1"/>
  <c r="AB18220" i="1"/>
  <c r="AB20999" i="1"/>
  <c r="AB11664" i="1"/>
  <c r="AB32609" i="1"/>
  <c r="AB33941" i="1"/>
  <c r="AB29975" i="1"/>
  <c r="AB37749" i="1"/>
  <c r="AB34272" i="1"/>
  <c r="AB17855" i="1"/>
  <c r="AB27323" i="1"/>
  <c r="AB27916" i="1"/>
  <c r="AB29162" i="1"/>
  <c r="AB19661" i="1"/>
  <c r="AB28554" i="1"/>
  <c r="AB33642" i="1"/>
  <c r="AB30242" i="1"/>
  <c r="AB6207" i="1"/>
  <c r="AB36736" i="1"/>
  <c r="AB28561" i="1"/>
  <c r="AB36702" i="1"/>
  <c r="AB2346" i="1"/>
  <c r="AB31838" i="1"/>
  <c r="AB28722" i="1"/>
  <c r="AB24157" i="1"/>
  <c r="AB6748" i="1"/>
  <c r="AB22305" i="1"/>
  <c r="AB25366" i="1"/>
  <c r="AB8544" i="1"/>
  <c r="AB13252" i="1"/>
  <c r="AB2133" i="1"/>
  <c r="AB20524" i="1"/>
  <c r="AB11848" i="1"/>
  <c r="AB3240" i="1"/>
  <c r="AB2986" i="1"/>
  <c r="AB31767" i="1"/>
  <c r="AB13548" i="1"/>
  <c r="AB11852" i="1"/>
  <c r="AB12719" i="1"/>
  <c r="AB4563" i="1"/>
  <c r="AB7646" i="1"/>
  <c r="AB19546" i="1"/>
  <c r="AB20514" i="1"/>
  <c r="AB5459" i="1"/>
  <c r="AB15672" i="1"/>
  <c r="AB12431" i="1"/>
  <c r="AB10355" i="1"/>
  <c r="AB10984" i="1"/>
  <c r="AB7481" i="1"/>
  <c r="AB7217" i="1"/>
  <c r="AB6618" i="1"/>
  <c r="AB7752" i="1"/>
  <c r="AB11598" i="1"/>
  <c r="AB2362" i="1"/>
  <c r="AB21861" i="1"/>
  <c r="AB32274" i="1"/>
  <c r="AB12200" i="1"/>
  <c r="AB32841" i="1"/>
  <c r="AB12926" i="1"/>
  <c r="AB20680" i="1"/>
  <c r="AB19017" i="1"/>
  <c r="AB28759" i="1"/>
  <c r="AB9591" i="1"/>
  <c r="AB36351" i="1"/>
  <c r="AB22743" i="1"/>
  <c r="AB15387" i="1"/>
  <c r="AB39178" i="1"/>
  <c r="AB28971" i="1"/>
  <c r="AB24246" i="1"/>
  <c r="AB19663" i="1"/>
  <c r="AB15162" i="1"/>
  <c r="AB39982" i="1"/>
  <c r="AB23805" i="1"/>
  <c r="AB24555" i="1"/>
  <c r="AB37025" i="1"/>
  <c r="AB28873" i="1"/>
  <c r="AB15460" i="1"/>
  <c r="AB38142" i="1"/>
  <c r="AB34718" i="1"/>
  <c r="AB20670" i="1"/>
  <c r="AB7816" i="1"/>
  <c r="AB14206" i="1"/>
  <c r="AB37262" i="1"/>
  <c r="AB23008" i="1"/>
  <c r="AB31610" i="1"/>
  <c r="AB23366" i="1"/>
  <c r="AB18581" i="1"/>
  <c r="AB18390" i="1"/>
  <c r="AB19367" i="1"/>
  <c r="AB40470" i="1"/>
  <c r="AB18941" i="1"/>
  <c r="AB17457" i="1"/>
  <c r="AB9031" i="1"/>
  <c r="AB16528" i="1"/>
  <c r="AB27368" i="1"/>
  <c r="AB23539" i="1"/>
  <c r="AB14862" i="1"/>
  <c r="AB15161" i="1"/>
  <c r="AB8247" i="1"/>
  <c r="AB38563" i="1"/>
  <c r="AB32066" i="1"/>
  <c r="AB32578" i="1"/>
  <c r="AB22722" i="1"/>
  <c r="AB36830" i="1"/>
  <c r="AB27100" i="1"/>
  <c r="AB38252" i="1"/>
  <c r="AB11409" i="1"/>
  <c r="AB34686" i="1"/>
  <c r="AB37352" i="1"/>
  <c r="AB26305" i="1"/>
  <c r="AB25309" i="1"/>
  <c r="AB16325" i="1"/>
  <c r="AB23649" i="1"/>
  <c r="AB35656" i="1"/>
  <c r="AB830" i="1"/>
  <c r="AB18853" i="1"/>
  <c r="AB13604" i="1"/>
  <c r="AB9831" i="1"/>
  <c r="AB2703" i="1"/>
  <c r="AB21268" i="1"/>
  <c r="AB38726" i="1"/>
  <c r="AB18670" i="1"/>
  <c r="AB13201" i="1"/>
  <c r="AB2417" i="1"/>
  <c r="AB26876" i="1"/>
  <c r="AB17778" i="1"/>
  <c r="AB33249" i="1"/>
  <c r="AB4930" i="1"/>
  <c r="AB18562" i="1"/>
  <c r="AB16813" i="1"/>
  <c r="AB7779" i="1"/>
  <c r="AB14014" i="1"/>
  <c r="AB39033" i="1"/>
  <c r="AB4955" i="1"/>
  <c r="AB26532" i="1"/>
  <c r="AB25553" i="1"/>
  <c r="AB17514" i="1"/>
  <c r="AB17461" i="1"/>
  <c r="AB22657" i="1"/>
  <c r="AB33187" i="1"/>
  <c r="AB24998" i="1"/>
  <c r="AB21999" i="1"/>
  <c r="AB33546" i="1"/>
  <c r="AB12312" i="1"/>
  <c r="AB24556" i="1"/>
  <c r="AB16742" i="1"/>
  <c r="AB10519" i="1"/>
  <c r="AB884" i="1"/>
  <c r="AB11396" i="1"/>
  <c r="AB20415" i="1"/>
  <c r="AB34171" i="1"/>
  <c r="AB28306" i="1"/>
  <c r="AB21272" i="1"/>
  <c r="AB1505" i="1"/>
  <c r="AB24603" i="1"/>
  <c r="AB23777" i="1"/>
  <c r="AB35301" i="1"/>
  <c r="AB37110" i="1"/>
  <c r="AB27781" i="1"/>
  <c r="AB7705" i="1"/>
  <c r="AB32672" i="1"/>
  <c r="AB25915" i="1"/>
  <c r="AB14544" i="1"/>
  <c r="AB15147" i="1"/>
  <c r="AB37897" i="1"/>
  <c r="AB36767" i="1"/>
  <c r="AB8375" i="1"/>
  <c r="AB22972" i="1"/>
  <c r="AB16478" i="1"/>
  <c r="AB38093" i="1"/>
  <c r="AB17510" i="1"/>
  <c r="AB19317" i="1"/>
  <c r="AB23825" i="1"/>
  <c r="AB26061" i="1"/>
  <c r="AB9948" i="1"/>
  <c r="AB36944" i="1"/>
  <c r="AB30699" i="1"/>
  <c r="AB34305" i="1"/>
  <c r="AB16843" i="1"/>
  <c r="AB33433" i="1"/>
  <c r="AB37317" i="1"/>
  <c r="AB35076" i="1"/>
  <c r="AB11217" i="1"/>
  <c r="AB38699" i="1"/>
  <c r="AB17099" i="1"/>
  <c r="AB8156" i="1"/>
  <c r="AB23117" i="1"/>
  <c r="AB36211" i="1"/>
  <c r="AB37539" i="1"/>
  <c r="AB16013" i="1"/>
  <c r="AB17796" i="1"/>
  <c r="AB13966" i="1"/>
  <c r="AB29701" i="1"/>
  <c r="AB1924" i="1"/>
  <c r="AB8471" i="1"/>
  <c r="AB24308" i="1"/>
  <c r="AB23289" i="1"/>
  <c r="AB21747" i="1"/>
  <c r="AB9793" i="1"/>
  <c r="AB4599" i="1"/>
  <c r="AB38350" i="1"/>
  <c r="AB28222" i="1"/>
  <c r="AB5235" i="1"/>
  <c r="AB3214" i="1"/>
  <c r="AB35951" i="1"/>
  <c r="AB13021" i="1"/>
  <c r="AB6117" i="1"/>
  <c r="AB25323" i="1"/>
  <c r="AB14761" i="1"/>
  <c r="AB32153" i="1"/>
  <c r="AB28089" i="1"/>
  <c r="AB29252" i="1"/>
  <c r="AB35505" i="1"/>
  <c r="AB12166" i="1"/>
  <c r="AB36775" i="1"/>
  <c r="AB27722" i="1"/>
  <c r="AB25284" i="1"/>
  <c r="AB31575" i="1"/>
  <c r="AB33866" i="1"/>
  <c r="AB9325" i="1"/>
  <c r="AB30678" i="1"/>
  <c r="AB40048" i="1"/>
  <c r="AB13605" i="1"/>
  <c r="AB2682" i="1"/>
  <c r="AB22475" i="1"/>
  <c r="AB37052" i="1"/>
  <c r="AB9441" i="1"/>
  <c r="AB22538" i="1"/>
  <c r="AB16243" i="1"/>
  <c r="AB32894" i="1"/>
  <c r="AB5825" i="1"/>
  <c r="AB11482" i="1"/>
  <c r="AB25936" i="1"/>
  <c r="AB33224" i="1"/>
  <c r="AB12111" i="1"/>
  <c r="AB25210" i="1"/>
  <c r="AB14830" i="1"/>
  <c r="AB10857" i="1"/>
  <c r="AB28790" i="1"/>
  <c r="AB37682" i="1"/>
  <c r="AB30925" i="1"/>
  <c r="AB33994" i="1"/>
  <c r="AB24545" i="1"/>
  <c r="AB21902" i="1"/>
  <c r="AB9936" i="1"/>
  <c r="AB19650" i="1"/>
  <c r="AB6635" i="1"/>
  <c r="AB11742" i="1"/>
  <c r="AB24347" i="1"/>
  <c r="AB27351" i="1"/>
  <c r="AB20675" i="1"/>
  <c r="AB18731" i="1"/>
  <c r="AB12429" i="1"/>
  <c r="AB5243" i="1"/>
  <c r="AB22921" i="1"/>
  <c r="AB21403" i="1"/>
  <c r="AB35270" i="1"/>
  <c r="AB26725" i="1"/>
  <c r="AB3064" i="1"/>
  <c r="AB18071" i="1"/>
  <c r="AB37486" i="1"/>
  <c r="AB20207" i="1"/>
  <c r="AB30615" i="1"/>
  <c r="AB25244" i="1"/>
  <c r="AB20868" i="1"/>
  <c r="AB39513" i="1"/>
  <c r="AB9579" i="1"/>
  <c r="AB115" i="1"/>
  <c r="AB14479" i="1"/>
  <c r="AB23745" i="1"/>
  <c r="AB24257" i="1"/>
  <c r="AB17436" i="1"/>
  <c r="AB29957" i="1"/>
  <c r="AB30827" i="1"/>
  <c r="AB31828" i="1"/>
  <c r="AB18367" i="1"/>
  <c r="AB32825" i="1"/>
  <c r="AB25806" i="1"/>
  <c r="AB18846" i="1"/>
  <c r="AB30193" i="1"/>
  <c r="AB34318" i="1"/>
  <c r="AB9316" i="1"/>
  <c r="AB25152" i="1"/>
  <c r="AB18542" i="1"/>
  <c r="AB39928" i="1"/>
  <c r="AB25938" i="1"/>
  <c r="AB36123" i="1"/>
  <c r="AB6446" i="1"/>
  <c r="AB14341" i="1"/>
  <c r="AB13511" i="1"/>
  <c r="AB11503" i="1"/>
  <c r="AB21889" i="1"/>
  <c r="AB28633" i="1"/>
  <c r="AB27712" i="1"/>
  <c r="AB14355" i="1"/>
  <c r="AB13824" i="1"/>
  <c r="AB16755" i="1"/>
  <c r="AB38711" i="1"/>
  <c r="AB28872" i="1"/>
  <c r="AB21273" i="1"/>
  <c r="AB40342" i="1"/>
  <c r="AB38239" i="1"/>
  <c r="AB8479" i="1"/>
  <c r="AB32880" i="1"/>
  <c r="AB31622" i="1"/>
  <c r="AB20840" i="1"/>
  <c r="AB33334" i="1"/>
  <c r="AB27889" i="1"/>
  <c r="AB39582" i="1"/>
  <c r="AB16886" i="1"/>
  <c r="AB18161" i="1"/>
  <c r="AB22989" i="1"/>
  <c r="AB28265" i="1"/>
  <c r="AB37027" i="1"/>
  <c r="AB14531" i="1"/>
  <c r="AB10817" i="1"/>
  <c r="AB28596" i="1"/>
  <c r="AB24785" i="1"/>
  <c r="AB34947" i="1"/>
  <c r="AB19030" i="1"/>
  <c r="AB26950" i="1"/>
  <c r="AB24198" i="1"/>
  <c r="AB37420" i="1"/>
  <c r="AB17247" i="1"/>
  <c r="AB34731" i="1"/>
  <c r="AB17879" i="1"/>
  <c r="AB13730" i="1"/>
  <c r="AB30096" i="1"/>
  <c r="AB14104" i="1"/>
  <c r="AB23342" i="1"/>
  <c r="AB25584" i="1"/>
  <c r="AB33759" i="1"/>
  <c r="AB20138" i="1"/>
  <c r="AB20106" i="1"/>
  <c r="AB10387" i="1"/>
  <c r="AB34925" i="1"/>
  <c r="AB24777" i="1"/>
  <c r="AB34081" i="1"/>
  <c r="AB36586" i="1"/>
  <c r="AB20637" i="1"/>
  <c r="AB27638" i="1"/>
  <c r="AB12697" i="1"/>
  <c r="AB21785" i="1"/>
  <c r="AB31572" i="1"/>
  <c r="AB30092" i="1"/>
  <c r="AB25045" i="1"/>
  <c r="AB30585" i="1"/>
  <c r="AB37970" i="1"/>
  <c r="AB37177" i="1"/>
  <c r="AB3263" i="1"/>
  <c r="AB15704" i="1"/>
  <c r="AB17911" i="1"/>
  <c r="AB29090" i="1"/>
  <c r="AB23474" i="1"/>
  <c r="AB9925" i="1"/>
  <c r="AB33842" i="1"/>
  <c r="AB21892" i="1"/>
  <c r="AB36221" i="1"/>
  <c r="AB38869" i="1"/>
  <c r="AB16763" i="1"/>
  <c r="AB12704" i="1"/>
  <c r="AB32047" i="1"/>
  <c r="AB32504" i="1"/>
  <c r="AB35578" i="1"/>
  <c r="AB11190" i="1"/>
  <c r="AB4764" i="1"/>
  <c r="AB7249" i="1"/>
  <c r="AB12379" i="1"/>
  <c r="AB24857" i="1"/>
  <c r="AB10530" i="1"/>
  <c r="AB31551" i="1"/>
  <c r="AB12389" i="1"/>
  <c r="AB33494" i="1"/>
  <c r="AB22374" i="1"/>
  <c r="AB33503" i="1"/>
  <c r="AB29804" i="1"/>
  <c r="AB34527" i="1"/>
  <c r="AB3696" i="1"/>
  <c r="AB13590" i="1"/>
  <c r="AB24832" i="1"/>
  <c r="AB37819" i="1"/>
  <c r="AB24618" i="1"/>
  <c r="AB11475" i="1"/>
  <c r="AB16760" i="1"/>
  <c r="AB36127" i="1"/>
  <c r="AB12516" i="1"/>
  <c r="AB6996" i="1"/>
  <c r="AB27788" i="1"/>
  <c r="AB22530" i="1"/>
  <c r="AB27375" i="1"/>
  <c r="AB16219" i="1"/>
  <c r="AB31077" i="1"/>
  <c r="AB17854" i="1"/>
  <c r="AB28973" i="1"/>
  <c r="AB9106" i="1"/>
  <c r="AB15085" i="1"/>
  <c r="AB5863" i="1"/>
  <c r="AB2716" i="1"/>
  <c r="AB17694" i="1"/>
  <c r="AB18063" i="1"/>
  <c r="AB21543" i="1"/>
  <c r="AB8488" i="1"/>
  <c r="AB11235" i="1"/>
  <c r="AB30854" i="1"/>
  <c r="AB36495" i="1"/>
  <c r="AB26089" i="1"/>
  <c r="AB36258" i="1"/>
  <c r="AB32876" i="1"/>
  <c r="AB23816" i="1"/>
  <c r="AB35283" i="1"/>
  <c r="AB13318" i="1"/>
  <c r="AB31349" i="1"/>
  <c r="AB12061" i="1"/>
  <c r="AB27336" i="1"/>
  <c r="AB21328" i="1"/>
  <c r="AB7122" i="1"/>
  <c r="AB11820" i="1"/>
  <c r="AB9949" i="1"/>
  <c r="AB28393" i="1"/>
  <c r="AB7251" i="1"/>
  <c r="AB34575" i="1"/>
  <c r="AB8050" i="1"/>
  <c r="AB26158" i="1"/>
  <c r="AB30154" i="1"/>
  <c r="AB27580" i="1"/>
  <c r="AB20424" i="1"/>
  <c r="AB22219" i="1"/>
  <c r="AB12964" i="1"/>
  <c r="AB27039" i="1"/>
  <c r="AB5508" i="1"/>
  <c r="AB39471" i="1"/>
  <c r="AB22023" i="1"/>
  <c r="AB23785" i="1"/>
  <c r="AB8381" i="1"/>
  <c r="AB28054" i="1"/>
  <c r="AB9800" i="1"/>
  <c r="AB4079" i="1"/>
  <c r="AB31501" i="1"/>
  <c r="AB28866" i="1"/>
  <c r="AB40008" i="1"/>
  <c r="AB21453" i="1"/>
  <c r="AB9506" i="1"/>
  <c r="AB24432" i="1"/>
  <c r="AB14433" i="1"/>
  <c r="AB29418" i="1"/>
  <c r="AB18095" i="1"/>
  <c r="AB36889" i="1"/>
  <c r="AB25558" i="1"/>
  <c r="AB22662" i="1"/>
  <c r="AB33594" i="1"/>
  <c r="AB38129" i="1"/>
  <c r="AB22784" i="1"/>
  <c r="AB38203" i="1"/>
  <c r="AB36040" i="1"/>
  <c r="AB5190" i="1"/>
  <c r="AB32052" i="1"/>
  <c r="AB12670" i="1"/>
  <c r="AB14764" i="1"/>
  <c r="AB8843" i="1"/>
  <c r="AB22327" i="1"/>
  <c r="AB27439" i="1"/>
  <c r="AB39907" i="1"/>
  <c r="AB10348" i="1"/>
  <c r="AB6101" i="1"/>
  <c r="AB17349" i="1"/>
  <c r="AB5865" i="1"/>
  <c r="AB36257" i="1"/>
  <c r="AB17771" i="1"/>
  <c r="AB30541" i="1"/>
  <c r="AB31026" i="1"/>
  <c r="AB23112" i="1"/>
  <c r="AB26050" i="1"/>
  <c r="AB23265" i="1"/>
  <c r="AB23746" i="1"/>
  <c r="AB18038" i="1"/>
  <c r="AB8230" i="1"/>
  <c r="AB37215" i="1"/>
  <c r="AB21758" i="1"/>
  <c r="AB20462" i="1"/>
  <c r="AB32996" i="1"/>
  <c r="AB36567" i="1"/>
  <c r="AB13928" i="1"/>
  <c r="AB8545" i="1"/>
  <c r="AB1331" i="1"/>
  <c r="AB16899" i="1"/>
  <c r="AB28894" i="1"/>
  <c r="AB31985" i="1"/>
  <c r="AB24830" i="1"/>
  <c r="AB25825" i="1"/>
  <c r="AB12513" i="1"/>
  <c r="AB2400" i="1"/>
  <c r="AB28883" i="1"/>
  <c r="AB36475" i="1"/>
  <c r="AB12175" i="1"/>
  <c r="AB4609" i="1"/>
  <c r="AB15347" i="1"/>
  <c r="AB22791" i="1"/>
  <c r="AB17098" i="1"/>
  <c r="AB6977" i="1"/>
  <c r="AB35489" i="1"/>
  <c r="AB30931" i="1"/>
  <c r="AB35867" i="1"/>
  <c r="AB26664" i="1"/>
  <c r="AB28344" i="1"/>
  <c r="AB30529" i="1"/>
  <c r="AB22064" i="1"/>
  <c r="AB36133" i="1"/>
  <c r="AB28960" i="1"/>
  <c r="AB21065" i="1"/>
  <c r="AB20218" i="1"/>
  <c r="AB14632" i="1"/>
  <c r="AB36950" i="1"/>
  <c r="AB28620" i="1"/>
  <c r="AB9899" i="1"/>
  <c r="AB14467" i="1"/>
  <c r="AB23665" i="1"/>
  <c r="AB990" i="1"/>
  <c r="AB14307" i="1"/>
  <c r="AB38303" i="1"/>
  <c r="AB39127" i="1"/>
  <c r="AB10829" i="1"/>
  <c r="AB11960" i="1"/>
  <c r="AB38056" i="1"/>
  <c r="AB28226" i="1"/>
  <c r="AB4863" i="1"/>
  <c r="AB20619" i="1"/>
  <c r="AB36217" i="1"/>
  <c r="AB4106" i="1"/>
  <c r="AB19466" i="1"/>
  <c r="AB6951" i="1"/>
  <c r="AB17111" i="1"/>
  <c r="AB11227" i="1"/>
  <c r="AB34106" i="1"/>
  <c r="AB12671" i="1"/>
  <c r="AB13666" i="1"/>
  <c r="AB34210" i="1"/>
  <c r="AB28780" i="1"/>
  <c r="AB11275" i="1"/>
  <c r="AB31187" i="1"/>
  <c r="AB24671" i="1"/>
  <c r="AB29301" i="1"/>
  <c r="AB38863" i="1"/>
  <c r="AB25288" i="1"/>
  <c r="AB16256" i="1"/>
  <c r="AB10888" i="1"/>
  <c r="AB34421" i="1"/>
  <c r="AB11476" i="1"/>
  <c r="AB40152" i="1"/>
  <c r="AB15097" i="1"/>
  <c r="AB17679" i="1"/>
  <c r="AB36148" i="1"/>
  <c r="AB12814" i="1"/>
  <c r="AB25677" i="1"/>
  <c r="AB37918" i="1"/>
  <c r="AB1089" i="1"/>
  <c r="AB37630" i="1"/>
  <c r="AB21023" i="1"/>
  <c r="AB18918" i="1"/>
  <c r="AB29288" i="1"/>
  <c r="AB35272" i="1"/>
  <c r="AB31540" i="1"/>
  <c r="AB36379" i="1"/>
  <c r="AB40347" i="1"/>
  <c r="AB29609" i="1"/>
  <c r="AB10037" i="1"/>
  <c r="AB23393" i="1"/>
  <c r="AB14762" i="1"/>
  <c r="AB30098" i="1"/>
  <c r="AB31089" i="1"/>
  <c r="AB39421" i="1"/>
  <c r="AB31917" i="1"/>
  <c r="AB23909" i="1"/>
  <c r="AB38585" i="1"/>
  <c r="AB28065" i="1"/>
  <c r="AB31417" i="1"/>
  <c r="AB18734" i="1"/>
  <c r="AB15918" i="1"/>
  <c r="AB19683" i="1"/>
  <c r="AB37672" i="1"/>
  <c r="AB32415" i="1"/>
  <c r="AB36004" i="1"/>
  <c r="AB36765" i="1"/>
  <c r="AB6234" i="1"/>
  <c r="AB21764" i="1"/>
  <c r="AB30958" i="1"/>
  <c r="AB17192" i="1"/>
  <c r="AB39809" i="1"/>
  <c r="AB37725" i="1"/>
  <c r="AB25528" i="1"/>
  <c r="AB6825" i="1"/>
  <c r="AB21842" i="1"/>
  <c r="AB14053" i="1"/>
  <c r="AB12794" i="1"/>
  <c r="AB4779" i="1"/>
  <c r="AB34341" i="1"/>
  <c r="AB18124" i="1"/>
  <c r="AB24106" i="1"/>
  <c r="AB9847" i="1"/>
  <c r="AB22650" i="1"/>
  <c r="AB30513" i="1"/>
  <c r="AB30127" i="1"/>
  <c r="AB34015" i="1"/>
  <c r="AB9772" i="1"/>
  <c r="AB39813" i="1"/>
  <c r="AB19687" i="1"/>
  <c r="AB32764" i="1"/>
  <c r="AB23331" i="1"/>
  <c r="AB20188" i="1"/>
  <c r="AB18716" i="1"/>
  <c r="AB26554" i="1"/>
  <c r="AB28482" i="1"/>
  <c r="AB27128" i="1"/>
  <c r="AB30996" i="1"/>
  <c r="AB37383" i="1"/>
  <c r="AB2792" i="1"/>
  <c r="AB31667" i="1"/>
  <c r="AB39741" i="1"/>
  <c r="AB25971" i="1"/>
  <c r="AB18073" i="1"/>
  <c r="AB30083" i="1"/>
  <c r="AB38040" i="1"/>
  <c r="AB37628" i="1"/>
  <c r="AB12656" i="1"/>
  <c r="AB13164" i="1"/>
  <c r="AB28202" i="1"/>
  <c r="AB34388" i="1"/>
  <c r="AB29335" i="1"/>
  <c r="AB13942" i="1"/>
  <c r="AB24672" i="1"/>
  <c r="AB26590" i="1"/>
  <c r="AB22089" i="1"/>
  <c r="AB27061" i="1"/>
  <c r="AB21319" i="1"/>
  <c r="AB7325" i="1"/>
  <c r="AB37500" i="1"/>
  <c r="AB26627" i="1"/>
  <c r="AB27058" i="1"/>
  <c r="AB35613" i="1"/>
  <c r="AB36639" i="1"/>
  <c r="AB35738" i="1"/>
  <c r="AB17048" i="1"/>
  <c r="AB40354" i="1"/>
  <c r="AB25698" i="1"/>
  <c r="AB19699" i="1"/>
  <c r="AB20383" i="1"/>
  <c r="AB31243" i="1"/>
  <c r="AB21988" i="1"/>
  <c r="AB14349" i="1"/>
  <c r="AB36770" i="1"/>
  <c r="AB19034" i="1"/>
  <c r="AB38192" i="1"/>
  <c r="AB22721" i="1"/>
  <c r="AB38006" i="1"/>
  <c r="AB22858" i="1"/>
  <c r="AB40086" i="1"/>
  <c r="AB22051" i="1"/>
  <c r="AB4621" i="1"/>
  <c r="AB39457" i="1"/>
  <c r="AB29434" i="1"/>
  <c r="AB24867" i="1"/>
  <c r="AB34140" i="1"/>
  <c r="AB39714" i="1"/>
  <c r="AB28328" i="1"/>
  <c r="AB16862" i="1"/>
  <c r="AB27416" i="1"/>
  <c r="AB31662" i="1"/>
  <c r="AB31460" i="1"/>
  <c r="AB29318" i="1"/>
  <c r="AB24463" i="1"/>
  <c r="AB33967" i="1"/>
  <c r="AB31565" i="1"/>
  <c r="AB36095" i="1"/>
  <c r="AB16959" i="1"/>
  <c r="AB23072" i="1"/>
  <c r="AB21630" i="1"/>
  <c r="AB35066" i="1"/>
  <c r="AB25534" i="1"/>
  <c r="AB19237" i="1"/>
  <c r="AB26589" i="1"/>
  <c r="AB11145" i="1"/>
  <c r="AB3412" i="1"/>
  <c r="AB40071" i="1"/>
  <c r="AB23725" i="1"/>
  <c r="AB10304" i="1"/>
  <c r="AB28472" i="1"/>
  <c r="AB9639" i="1"/>
  <c r="AB26606" i="1"/>
  <c r="AB33448" i="1"/>
  <c r="AB18751" i="1"/>
  <c r="AB12052" i="1"/>
  <c r="AB1896" i="1"/>
  <c r="AB15789" i="1"/>
  <c r="AB17683" i="1"/>
  <c r="AB31246" i="1"/>
  <c r="AB29370" i="1"/>
  <c r="AB14613" i="1"/>
  <c r="AB36271" i="1"/>
  <c r="AB5631" i="1"/>
  <c r="AB35038" i="1"/>
  <c r="AB9942" i="1"/>
  <c r="AB39363" i="1"/>
  <c r="AB32402" i="1"/>
  <c r="AB32678" i="1"/>
  <c r="AB16503" i="1"/>
  <c r="AB19416" i="1"/>
  <c r="AB15066" i="1"/>
  <c r="AB31466" i="1"/>
  <c r="AB26966" i="1"/>
  <c r="AB10198" i="1"/>
  <c r="AB35492" i="1"/>
  <c r="AB19201" i="1"/>
  <c r="AB29897" i="1"/>
  <c r="AB27470" i="1"/>
  <c r="AB5706" i="1"/>
  <c r="AB25978" i="1"/>
  <c r="AB3646" i="1"/>
  <c r="AB206" i="1"/>
  <c r="AB13792" i="1"/>
  <c r="AB15244" i="1"/>
  <c r="AB9743" i="1"/>
  <c r="AB12401" i="1"/>
  <c r="AB6048" i="1"/>
  <c r="AB2277" i="1"/>
  <c r="AB11679" i="1"/>
  <c r="AB37663" i="1"/>
  <c r="AB14802" i="1"/>
  <c r="AB10325" i="1"/>
  <c r="AB28514" i="1"/>
  <c r="AB16611" i="1"/>
  <c r="AB15240" i="1"/>
  <c r="AB2110" i="1"/>
  <c r="AB14962" i="1"/>
  <c r="AB20374" i="1"/>
  <c r="AB33250" i="1"/>
  <c r="AB21300" i="1"/>
  <c r="AB842" i="1"/>
  <c r="AB11209" i="1"/>
  <c r="AB15002" i="1"/>
  <c r="AB31840" i="1"/>
  <c r="AB9197" i="1"/>
  <c r="AB8049" i="1"/>
  <c r="AB7124" i="1"/>
  <c r="AB23204" i="1"/>
  <c r="AB40290" i="1"/>
  <c r="AB15753" i="1"/>
  <c r="AB25511" i="1"/>
  <c r="AB35016" i="1"/>
  <c r="AB8882" i="1"/>
  <c r="AB35995" i="1"/>
  <c r="AB7601" i="1"/>
  <c r="AB12936" i="1"/>
  <c r="AB12396" i="1"/>
  <c r="AB5731" i="1"/>
  <c r="AB35934" i="1"/>
  <c r="AB24756" i="1"/>
  <c r="AB7059" i="1"/>
  <c r="AB5972" i="1"/>
  <c r="AB31755" i="1"/>
  <c r="AB32276" i="1"/>
  <c r="AB10321" i="1"/>
  <c r="AB33228" i="1"/>
  <c r="AB5403" i="1"/>
  <c r="AB6557" i="1"/>
  <c r="AB29419" i="1"/>
  <c r="AB34030" i="1"/>
  <c r="AB10020" i="1"/>
  <c r="AB1714" i="1"/>
  <c r="AB11381" i="1"/>
  <c r="AB28402" i="1"/>
  <c r="AB31788" i="1"/>
  <c r="AB37648" i="1"/>
  <c r="AB39604" i="1"/>
  <c r="AB26681" i="1"/>
  <c r="AB25019" i="1"/>
  <c r="AB38895" i="1"/>
  <c r="AB38092" i="1"/>
  <c r="AB22911" i="1"/>
  <c r="AB30078" i="1"/>
  <c r="AB31441" i="1"/>
  <c r="AB14615" i="1"/>
  <c r="AB8186" i="1"/>
  <c r="AB23849" i="1"/>
  <c r="AB21260" i="1"/>
  <c r="AB14050" i="1"/>
  <c r="AB17710" i="1"/>
  <c r="AB24732" i="1"/>
  <c r="AB15797" i="1"/>
  <c r="AB35652" i="1"/>
  <c r="AB7473" i="1"/>
  <c r="AB38198" i="1"/>
  <c r="AB10441" i="1"/>
  <c r="AB38978" i="1"/>
  <c r="AB37556" i="1"/>
  <c r="AB29359" i="1"/>
  <c r="AB11921" i="1"/>
  <c r="AB15061" i="1"/>
  <c r="AB15899" i="1"/>
  <c r="AB21926" i="1"/>
  <c r="AB39808" i="1"/>
  <c r="AB34841" i="1"/>
  <c r="AB17328" i="1"/>
  <c r="AB26523" i="1"/>
  <c r="AB17801" i="1"/>
  <c r="AB5317" i="1"/>
  <c r="AB26565" i="1"/>
  <c r="AB24816" i="1"/>
  <c r="AB21238" i="1"/>
  <c r="AB21648" i="1"/>
  <c r="AB16802" i="1"/>
  <c r="AB31344" i="1"/>
  <c r="AB22654" i="1"/>
  <c r="AB22245" i="1"/>
  <c r="AB24417" i="1"/>
  <c r="AB26250" i="1"/>
  <c r="AB24414" i="1"/>
  <c r="AB10791" i="1"/>
  <c r="AB32444" i="1"/>
  <c r="AB30746" i="1"/>
  <c r="AB32409" i="1"/>
  <c r="AB33381" i="1"/>
  <c r="AB20470" i="1"/>
  <c r="AB24896" i="1"/>
  <c r="AB19000" i="1"/>
  <c r="AB31152" i="1"/>
  <c r="AB35799" i="1"/>
  <c r="AB25644" i="1"/>
  <c r="AB7130" i="1"/>
  <c r="AB4752" i="1"/>
  <c r="AB37798" i="1"/>
  <c r="AB25137" i="1"/>
  <c r="AB39281" i="1"/>
  <c r="AB19988" i="1"/>
  <c r="AB11368" i="1"/>
  <c r="AB24612" i="1"/>
  <c r="AB7014" i="1"/>
  <c r="AB8959" i="1"/>
  <c r="AB10146" i="1"/>
  <c r="AB34121" i="1"/>
  <c r="AB40417" i="1"/>
  <c r="AB5590" i="1"/>
  <c r="AB37921" i="1"/>
  <c r="AB15063" i="1"/>
  <c r="AB35081" i="1"/>
  <c r="AB8335" i="1"/>
  <c r="AB27601" i="1"/>
  <c r="AB35904" i="1"/>
  <c r="AB3519" i="1"/>
  <c r="AB23189" i="1"/>
  <c r="AB37603" i="1"/>
  <c r="AB19091" i="1"/>
  <c r="AB10698" i="1"/>
  <c r="AB39822" i="1"/>
  <c r="AB32118" i="1"/>
  <c r="AB19150" i="1"/>
  <c r="AB20552" i="1"/>
  <c r="AB3512" i="1"/>
  <c r="AB20786" i="1"/>
  <c r="AB36427" i="1"/>
  <c r="AB40186" i="1"/>
  <c r="AB26759" i="1"/>
  <c r="AB16988" i="1"/>
  <c r="AB30797" i="1"/>
  <c r="AB33738" i="1"/>
  <c r="AB23521" i="1"/>
  <c r="AB40224" i="1"/>
  <c r="AB23379" i="1"/>
  <c r="AB21364" i="1"/>
  <c r="AB32418" i="1"/>
  <c r="AB22386" i="1"/>
  <c r="AB16923" i="1"/>
  <c r="AB17414" i="1"/>
  <c r="AB32909" i="1"/>
  <c r="AB28182" i="1"/>
  <c r="AB21312" i="1"/>
  <c r="AB39503" i="1"/>
  <c r="AB27302" i="1"/>
  <c r="AB25066" i="1"/>
  <c r="AB31068" i="1"/>
  <c r="AB23066" i="1"/>
  <c r="AB29699" i="1"/>
  <c r="AB11698" i="1"/>
  <c r="AB32665" i="1"/>
  <c r="AB34240" i="1"/>
  <c r="AB21727" i="1"/>
  <c r="AB25286" i="1"/>
  <c r="AB33753" i="1"/>
  <c r="AB16446" i="1"/>
  <c r="AB24914" i="1"/>
  <c r="AB40211" i="1"/>
  <c r="AB33795" i="1"/>
  <c r="AB17097" i="1"/>
  <c r="AB35977" i="1"/>
  <c r="AB34818" i="1"/>
  <c r="AB28668" i="1"/>
  <c r="AB23412" i="1"/>
  <c r="AB3714" i="1"/>
  <c r="AB19761" i="1"/>
  <c r="AB30917" i="1"/>
  <c r="AB24447" i="1"/>
  <c r="AB28126" i="1"/>
  <c r="AB31196" i="1"/>
  <c r="AB30727" i="1"/>
  <c r="AB17218" i="1"/>
  <c r="AB18652" i="1"/>
  <c r="AB29954" i="1"/>
  <c r="AB29134" i="1"/>
  <c r="AB16061" i="1"/>
  <c r="AB12687" i="1"/>
  <c r="AB9468" i="1"/>
  <c r="AB15366" i="1"/>
  <c r="AB15835" i="1"/>
  <c r="AB5397" i="1"/>
  <c r="AB17737" i="1"/>
  <c r="AB20743" i="1"/>
  <c r="AB7476" i="1"/>
  <c r="AB4304" i="1"/>
  <c r="AB21121" i="1"/>
  <c r="AB33059" i="1"/>
  <c r="AB10127" i="1"/>
  <c r="AB10010" i="1"/>
  <c r="AB5359" i="1"/>
  <c r="AB28828" i="1"/>
  <c r="AB35456" i="1"/>
  <c r="AB24625" i="1"/>
  <c r="AB3496" i="1"/>
  <c r="AB23264" i="1"/>
  <c r="AB23212" i="1"/>
  <c r="AB14784" i="1"/>
  <c r="AB23669" i="1"/>
  <c r="AB5058" i="1"/>
  <c r="AB35422" i="1"/>
  <c r="AB27902" i="1"/>
  <c r="AB23067" i="1"/>
  <c r="AB17319" i="1"/>
  <c r="AB18879" i="1"/>
  <c r="AB28896" i="1"/>
  <c r="AB30310" i="1"/>
  <c r="AB39454" i="1"/>
  <c r="AB34769" i="1"/>
  <c r="AB37942" i="1"/>
  <c r="AB31579" i="1"/>
  <c r="AB21437" i="1"/>
  <c r="AB29161" i="1"/>
  <c r="AB17003" i="1"/>
  <c r="AB22701" i="1"/>
  <c r="AB36423" i="1"/>
  <c r="AB18797" i="1"/>
  <c r="AB20102" i="1"/>
  <c r="AB40253" i="1"/>
  <c r="AB40093" i="1"/>
  <c r="AB20543" i="1"/>
  <c r="AB36300" i="1"/>
  <c r="AB35075" i="1"/>
  <c r="AB36849" i="1"/>
  <c r="AB5966" i="1"/>
  <c r="AB25252" i="1"/>
  <c r="AB34429" i="1"/>
  <c r="AB21532" i="1"/>
  <c r="AB28696" i="1"/>
  <c r="AB21812" i="1"/>
  <c r="AB14028" i="1"/>
  <c r="AB29076" i="1"/>
  <c r="AB32025" i="1"/>
  <c r="AB11835" i="1"/>
  <c r="AB36529" i="1"/>
  <c r="AB3015" i="1"/>
  <c r="AB29821" i="1"/>
  <c r="AB11922" i="1"/>
  <c r="AB29720" i="1"/>
  <c r="AB29075" i="1"/>
  <c r="AB9613" i="1"/>
  <c r="AB36266" i="1"/>
  <c r="AB20320" i="1"/>
  <c r="AB8541" i="1"/>
  <c r="AB12690" i="1"/>
  <c r="AB4673" i="1"/>
  <c r="AB27683" i="1"/>
  <c r="AB32958" i="1"/>
  <c r="AB28910" i="1"/>
  <c r="AB31506" i="1"/>
  <c r="AB7327" i="1"/>
  <c r="AB7589" i="1"/>
  <c r="AB31763" i="1"/>
  <c r="AB18557" i="1"/>
  <c r="AB36449" i="1"/>
  <c r="AB5335" i="1"/>
  <c r="AB18957" i="1"/>
  <c r="AB28207" i="1"/>
  <c r="AB17465" i="1"/>
  <c r="AB17316" i="1"/>
  <c r="AB35821" i="1"/>
  <c r="AB33688" i="1"/>
  <c r="AB15278" i="1"/>
  <c r="AB10149" i="1"/>
  <c r="AB4410" i="1"/>
  <c r="AB2177" i="1"/>
  <c r="AB14767" i="1"/>
  <c r="AB5997" i="1"/>
  <c r="AB35463" i="1"/>
  <c r="AB6796" i="1"/>
  <c r="AB21650" i="1"/>
  <c r="AB28809" i="1"/>
  <c r="AB8263" i="1"/>
  <c r="AB23578" i="1"/>
  <c r="AB12157" i="1"/>
  <c r="AB15428" i="1"/>
  <c r="AB30347" i="1"/>
  <c r="AB27880" i="1"/>
  <c r="AB27671" i="1"/>
  <c r="AB34592" i="1"/>
  <c r="AB11242" i="1"/>
  <c r="AB30233" i="1"/>
  <c r="AB34868" i="1"/>
  <c r="AB29290" i="1"/>
  <c r="AB32959" i="1"/>
  <c r="AB24966" i="1"/>
  <c r="AB19892" i="1"/>
  <c r="AB36251" i="1"/>
  <c r="AB13274" i="1"/>
  <c r="AB11749" i="1"/>
  <c r="AB29034" i="1"/>
  <c r="AB13620" i="1"/>
  <c r="AB24017" i="1"/>
  <c r="AB17885" i="1"/>
  <c r="AB17122" i="1"/>
  <c r="AB13014" i="1"/>
  <c r="AB1500" i="1"/>
  <c r="AB39745" i="1"/>
  <c r="AB35356" i="1"/>
  <c r="AB25708" i="1"/>
  <c r="AB14611" i="1"/>
  <c r="AB24971" i="1"/>
  <c r="AB18653" i="1"/>
  <c r="AB32908" i="1"/>
  <c r="AB23619" i="1"/>
  <c r="AB9302" i="1"/>
  <c r="AB36517" i="1"/>
  <c r="AB13276" i="1"/>
  <c r="AB4519" i="1"/>
  <c r="AB21014" i="1"/>
  <c r="AB12148" i="1"/>
  <c r="AB2572" i="1"/>
  <c r="AB6712" i="1"/>
  <c r="AB9549" i="1"/>
  <c r="AB17016" i="1"/>
  <c r="AB9206" i="1"/>
  <c r="AB17524" i="1"/>
  <c r="AB17092" i="1"/>
  <c r="AB18970" i="1"/>
  <c r="AB21575" i="1"/>
  <c r="AB38569" i="1"/>
  <c r="AB3491" i="1"/>
  <c r="AB12651" i="1"/>
  <c r="AB15510" i="1"/>
  <c r="AB19158" i="1"/>
  <c r="AB30388" i="1"/>
  <c r="AB14056" i="1"/>
  <c r="AB14836" i="1"/>
  <c r="AB23721" i="1"/>
  <c r="AB17783" i="1"/>
  <c r="AB40297" i="1"/>
  <c r="AB21330" i="1"/>
  <c r="AB30270" i="1"/>
  <c r="AB18905" i="1"/>
  <c r="AB19634" i="1"/>
  <c r="AB28570" i="1"/>
  <c r="AB16849" i="1"/>
  <c r="AB21172" i="1"/>
  <c r="AB13652" i="1"/>
  <c r="AB20039" i="1"/>
  <c r="AB30151" i="1"/>
  <c r="AB17359" i="1"/>
  <c r="AB31713" i="1"/>
  <c r="AB14329" i="1"/>
  <c r="AB18324" i="1"/>
  <c r="AB28370" i="1"/>
  <c r="AB24040" i="1"/>
  <c r="AB16975" i="1"/>
  <c r="AB4407" i="1"/>
  <c r="AB21269" i="1"/>
  <c r="AB30183" i="1"/>
  <c r="AB18999" i="1"/>
  <c r="AB33082" i="1"/>
  <c r="AB15933" i="1"/>
  <c r="AB32721" i="1"/>
  <c r="AB3258" i="1"/>
  <c r="AB32386" i="1"/>
  <c r="AB14327" i="1"/>
  <c r="AB11730" i="1"/>
  <c r="AB20555" i="1"/>
  <c r="AB19879" i="1"/>
  <c r="AB34007" i="1"/>
  <c r="AB35789" i="1"/>
  <c r="AB18885" i="1"/>
  <c r="AB5619" i="1"/>
  <c r="AB32119" i="1"/>
  <c r="AB20701" i="1"/>
  <c r="AB19046" i="1"/>
  <c r="AB15344" i="1"/>
  <c r="AB12398" i="1"/>
  <c r="AB36821" i="1"/>
  <c r="AB21321" i="1"/>
  <c r="AB36328" i="1"/>
  <c r="AB20035" i="1"/>
  <c r="AB17243" i="1"/>
  <c r="AB19941" i="1"/>
  <c r="AB36541" i="1"/>
  <c r="AB31197" i="1"/>
  <c r="AB30195" i="1"/>
  <c r="AB9958" i="1"/>
  <c r="AB22979" i="1"/>
  <c r="AB23405" i="1"/>
  <c r="AB7265" i="1"/>
  <c r="AB27201" i="1"/>
  <c r="AB19888" i="1"/>
  <c r="AB23871" i="1"/>
  <c r="AB32454" i="1"/>
  <c r="AB10376" i="1"/>
  <c r="AB4377" i="1"/>
  <c r="AB18112" i="1"/>
  <c r="AB36490" i="1"/>
  <c r="AB38856" i="1"/>
  <c r="AB15275" i="1"/>
  <c r="AB19231" i="1"/>
  <c r="AB9914" i="1"/>
  <c r="AB34060" i="1"/>
  <c r="AB25779" i="1"/>
  <c r="AB33307" i="1"/>
  <c r="AB37147" i="1"/>
  <c r="AB28424" i="1"/>
  <c r="AB26002" i="1"/>
  <c r="AB32312" i="1"/>
  <c r="AB16223" i="1"/>
  <c r="AB35142" i="1"/>
  <c r="AB24670" i="1"/>
  <c r="AB8212" i="1"/>
  <c r="AB4403" i="1"/>
  <c r="AB36672" i="1"/>
  <c r="AB23860" i="1"/>
  <c r="AB34759" i="1"/>
  <c r="AB13980" i="1"/>
  <c r="AB38296" i="1"/>
  <c r="AB21687" i="1"/>
  <c r="AB7193" i="1"/>
  <c r="AB29820" i="1"/>
  <c r="AB18191" i="1"/>
  <c r="AB20799" i="1"/>
  <c r="AB7940" i="1"/>
  <c r="AB17649" i="1"/>
  <c r="AB39001" i="1"/>
  <c r="AB37388" i="1"/>
  <c r="AB33418" i="1"/>
  <c r="AB29884" i="1"/>
  <c r="AB28922" i="1"/>
  <c r="AB20884" i="1"/>
  <c r="AB9732" i="1"/>
  <c r="AB13535" i="1"/>
  <c r="AB29270" i="1"/>
  <c r="AB28087" i="1"/>
  <c r="AB32626" i="1"/>
  <c r="AB16126" i="1"/>
  <c r="AB18742" i="1"/>
  <c r="AB25188" i="1"/>
  <c r="AB8025" i="1"/>
  <c r="AB11307" i="1"/>
  <c r="AB32977" i="1"/>
  <c r="AB19738" i="1"/>
  <c r="AB29824" i="1"/>
  <c r="AB16136" i="1"/>
  <c r="AB13501" i="1"/>
  <c r="AB15132" i="1"/>
  <c r="AB2607" i="1"/>
  <c r="AB26039" i="1"/>
  <c r="AB23738" i="1"/>
  <c r="AB29796" i="1"/>
  <c r="AB27187" i="1"/>
  <c r="AB15171" i="1"/>
  <c r="AB33339" i="1"/>
  <c r="AB33058" i="1"/>
  <c r="AB34170" i="1"/>
  <c r="AB30308" i="1"/>
  <c r="AB38457" i="1"/>
  <c r="AB13212" i="1"/>
  <c r="AB27153" i="1"/>
  <c r="AB39649" i="1"/>
  <c r="AB24123" i="1"/>
  <c r="AB14727" i="1"/>
  <c r="AB15608" i="1"/>
  <c r="AB16703" i="1"/>
  <c r="AB40299" i="1"/>
  <c r="AB39759" i="1"/>
  <c r="AB40309" i="1"/>
  <c r="AB35634" i="1"/>
  <c r="AB28877" i="1"/>
  <c r="AB31946" i="1"/>
  <c r="AB28264" i="1"/>
  <c r="AB25515" i="1"/>
  <c r="AB30189" i="1"/>
  <c r="AB38521" i="1"/>
  <c r="AB29634" i="1"/>
  <c r="AB35667" i="1"/>
  <c r="AB3679" i="1"/>
  <c r="AB7336" i="1"/>
  <c r="AB13884" i="1"/>
  <c r="AB3643" i="1"/>
  <c r="AB134" i="1"/>
  <c r="AB847" i="1"/>
  <c r="AB14834" i="1"/>
  <c r="AB5124" i="1"/>
  <c r="AB33619" i="1"/>
  <c r="AB9121" i="1"/>
  <c r="AB33943" i="1"/>
  <c r="AB32800" i="1"/>
  <c r="AB30165" i="1"/>
  <c r="AB12802" i="1"/>
  <c r="AB22548" i="1"/>
  <c r="AB5535" i="1"/>
  <c r="AB40405" i="1"/>
  <c r="AB6321" i="1"/>
  <c r="AB37593" i="1"/>
  <c r="AB17105" i="1"/>
  <c r="AB14143" i="1"/>
  <c r="AB19877" i="1"/>
  <c r="AB10720" i="1"/>
  <c r="AB26085" i="1"/>
  <c r="AB39155" i="1"/>
  <c r="AB7957" i="1"/>
  <c r="AB25339" i="1"/>
  <c r="AB13898" i="1"/>
  <c r="AB22928" i="1"/>
  <c r="AB6699" i="1"/>
  <c r="AB3132" i="1"/>
  <c r="AB16418" i="1"/>
  <c r="AB43" i="1"/>
  <c r="AB25773" i="1"/>
  <c r="AB33157" i="1"/>
  <c r="AB18560" i="1"/>
  <c r="AB7136" i="1"/>
  <c r="AB12650" i="1"/>
  <c r="AB17031" i="1"/>
  <c r="AB22564" i="1"/>
  <c r="AB6558" i="1"/>
  <c r="AB31362" i="1"/>
  <c r="AB8009" i="1"/>
  <c r="AB31782" i="1"/>
  <c r="AB9883" i="1"/>
  <c r="AB12319" i="1"/>
  <c r="AB25565" i="1"/>
  <c r="AB33185" i="1"/>
  <c r="AB26746" i="1"/>
  <c r="AB22731" i="1"/>
  <c r="AB18747" i="1"/>
  <c r="AB36953" i="1"/>
  <c r="AB31285" i="1"/>
  <c r="AB32757" i="1"/>
  <c r="AB27361" i="1"/>
  <c r="AB32194" i="1"/>
  <c r="AB23428" i="1"/>
  <c r="AB6565" i="1"/>
  <c r="AB1878" i="1"/>
  <c r="AB38739" i="1"/>
  <c r="AB40313" i="1"/>
  <c r="AB17760" i="1"/>
  <c r="AB30009" i="1"/>
  <c r="AB30525" i="1"/>
  <c r="AB10619" i="1"/>
  <c r="AB27362" i="1"/>
  <c r="AB5188" i="1"/>
  <c r="AB14552" i="1"/>
  <c r="AB36337" i="1"/>
  <c r="AB32927" i="1"/>
  <c r="AB26437" i="1"/>
  <c r="AB32707" i="1"/>
  <c r="AB18505" i="1"/>
  <c r="AB33164" i="1"/>
  <c r="AB17589" i="1"/>
  <c r="AB12081" i="1"/>
  <c r="AB33921" i="1"/>
  <c r="AB15762" i="1"/>
  <c r="AB10540" i="1"/>
  <c r="AB2452" i="1"/>
  <c r="AB7971" i="1"/>
  <c r="AB24553" i="1"/>
  <c r="AB30170" i="1"/>
  <c r="AB16576" i="1"/>
  <c r="AB18598" i="1"/>
  <c r="AB4548" i="1"/>
  <c r="AB34327" i="1"/>
  <c r="AB15943" i="1"/>
  <c r="AB14525" i="1"/>
  <c r="AB16694" i="1"/>
  <c r="AB6725" i="1"/>
  <c r="AB19740" i="1"/>
  <c r="AB30019" i="1"/>
  <c r="AB22418" i="1"/>
  <c r="AB22803" i="1"/>
  <c r="AB34518" i="1"/>
  <c r="AB6173" i="1"/>
  <c r="AB23978" i="1"/>
  <c r="AB17655" i="1"/>
  <c r="AB25474" i="1"/>
  <c r="AB32377" i="1"/>
  <c r="AB39958" i="1"/>
  <c r="AB19714" i="1"/>
  <c r="AB35173" i="1"/>
  <c r="AB5285" i="1"/>
  <c r="AB10038" i="1"/>
  <c r="AB8888" i="1"/>
  <c r="AB18858" i="1"/>
  <c r="AB19218" i="1"/>
  <c r="AB4423" i="1"/>
  <c r="AB11564" i="1"/>
  <c r="AB14741" i="1"/>
  <c r="AB3628" i="1"/>
  <c r="AB23520" i="1"/>
  <c r="AB6572" i="1"/>
  <c r="AB25098" i="1"/>
  <c r="AB6929" i="1"/>
  <c r="AB36439" i="1"/>
  <c r="AB39284" i="1"/>
  <c r="AB34296" i="1"/>
  <c r="AB33697" i="1"/>
  <c r="AB2878" i="1"/>
  <c r="AB19247" i="1"/>
  <c r="AB15470" i="1"/>
  <c r="AB35063" i="1"/>
  <c r="AB17326" i="1"/>
  <c r="AB37951" i="1"/>
  <c r="AB1610" i="1"/>
  <c r="AB24037" i="1"/>
  <c r="AB10171" i="1"/>
  <c r="AB20279" i="1"/>
  <c r="AB9547" i="1"/>
  <c r="AB34684" i="1"/>
  <c r="AB9174" i="1"/>
  <c r="AB38838" i="1"/>
  <c r="AB10432" i="1"/>
  <c r="AB19477" i="1"/>
  <c r="AB22571" i="1"/>
  <c r="AB27540" i="1"/>
  <c r="AB26244" i="1"/>
  <c r="AB349" i="1"/>
  <c r="AB22949" i="1"/>
  <c r="AB8725" i="1"/>
  <c r="AB26582" i="1"/>
  <c r="AB38094" i="1"/>
  <c r="AB38913" i="1"/>
  <c r="AB35722" i="1"/>
  <c r="AB31354" i="1"/>
  <c r="AB20153" i="1"/>
  <c r="AB18523" i="1"/>
  <c r="AB12464" i="1"/>
  <c r="AB9851" i="1"/>
  <c r="AB23831" i="1"/>
  <c r="AB31638" i="1"/>
  <c r="AB36201" i="1"/>
  <c r="AB32363" i="1"/>
  <c r="AB16209" i="1"/>
  <c r="AB7597" i="1"/>
  <c r="AB40122" i="1"/>
  <c r="AB32389" i="1"/>
  <c r="AB14622" i="1"/>
  <c r="AB31790" i="1"/>
  <c r="AB12593" i="1"/>
  <c r="AB12378" i="1"/>
  <c r="AB34901" i="1"/>
  <c r="AB38058" i="1"/>
  <c r="AB23313" i="1"/>
  <c r="AB31004" i="1"/>
  <c r="AB40045" i="1"/>
  <c r="AB36913" i="1"/>
  <c r="AB22163" i="1"/>
  <c r="AB24639" i="1"/>
  <c r="AB23925" i="1"/>
  <c r="AB23348" i="1"/>
  <c r="AB33400" i="1"/>
  <c r="AB34859" i="1"/>
  <c r="AB31115" i="1"/>
  <c r="AB13694" i="1"/>
  <c r="AB31602" i="1"/>
  <c r="AB37031" i="1"/>
  <c r="AB22380" i="1"/>
  <c r="AB27747" i="1"/>
  <c r="AB28045" i="1"/>
  <c r="AB28786" i="1"/>
  <c r="AB39434" i="1"/>
  <c r="AB17708" i="1"/>
  <c r="AB40339" i="1"/>
  <c r="AB7849" i="1"/>
  <c r="AB26639" i="1"/>
  <c r="AB30406" i="1"/>
  <c r="AB33913" i="1"/>
  <c r="AB1556" i="1"/>
  <c r="AB21411" i="1"/>
  <c r="AB37697" i="1"/>
  <c r="AB1977" i="1"/>
  <c r="AB2691" i="1"/>
  <c r="AB7993" i="1"/>
  <c r="AB21047" i="1"/>
  <c r="AB28640" i="1"/>
  <c r="AB10838" i="1"/>
  <c r="AB11329" i="1"/>
  <c r="AB7045" i="1"/>
  <c r="AB7961" i="1"/>
  <c r="AB36325" i="1"/>
  <c r="AB30822" i="1"/>
  <c r="AB28098" i="1"/>
  <c r="AB18631" i="1"/>
  <c r="AB9946" i="1"/>
  <c r="AB6042" i="1"/>
  <c r="AB17769" i="1"/>
  <c r="AB12461" i="1"/>
  <c r="AB26720" i="1"/>
  <c r="AB29626" i="1"/>
  <c r="AB16579" i="1"/>
  <c r="AB19920" i="1"/>
  <c r="AB9333" i="1"/>
  <c r="AB26423" i="1"/>
  <c r="AB21958" i="1"/>
  <c r="AB13376" i="1"/>
  <c r="AB28391" i="1"/>
  <c r="AB38196" i="1"/>
  <c r="AB29447" i="1"/>
  <c r="AB38328" i="1"/>
  <c r="AB10780" i="1"/>
  <c r="AB16804" i="1"/>
  <c r="AB34156" i="1"/>
  <c r="AB28316" i="1"/>
  <c r="AB6078" i="1"/>
  <c r="AB36527" i="1"/>
  <c r="AB21890" i="1"/>
  <c r="AB13798" i="1"/>
  <c r="AB34028" i="1"/>
  <c r="AB21568" i="1"/>
  <c r="AB40146" i="1"/>
  <c r="AB8554" i="1"/>
  <c r="AB14238" i="1"/>
  <c r="AB16648" i="1"/>
  <c r="AB27026" i="1"/>
  <c r="AB39216" i="1"/>
  <c r="AB17810" i="1"/>
  <c r="AB15591" i="1"/>
  <c r="AB19656" i="1"/>
  <c r="AB24084" i="1"/>
  <c r="AB32483" i="1"/>
  <c r="AB20281" i="1"/>
  <c r="AB38626" i="1"/>
  <c r="AB32103" i="1"/>
  <c r="AB34382" i="1"/>
  <c r="AB32482" i="1"/>
  <c r="AB27568" i="1"/>
  <c r="AB7026" i="1"/>
  <c r="AB6228" i="1"/>
  <c r="AB36497" i="1"/>
  <c r="AB8953" i="1"/>
  <c r="AB22317" i="1"/>
  <c r="AB12822" i="1"/>
  <c r="AB23403" i="1"/>
  <c r="AB26316" i="1"/>
  <c r="AB13672" i="1"/>
  <c r="AB15202" i="1"/>
  <c r="AB40245" i="1"/>
  <c r="AB3299" i="1"/>
  <c r="AB5292" i="1"/>
  <c r="AB38134" i="1"/>
  <c r="AB16822" i="1"/>
  <c r="AB19594" i="1"/>
  <c r="AB11243" i="1"/>
  <c r="AB13712" i="1"/>
  <c r="AB26041" i="1"/>
  <c r="AB11512" i="1"/>
  <c r="AB39738" i="1"/>
  <c r="AB29274" i="1"/>
  <c r="AB34889" i="1"/>
  <c r="AB17392" i="1"/>
  <c r="AB7561" i="1"/>
  <c r="AB12506" i="1"/>
  <c r="AB12465" i="1"/>
  <c r="AB22771" i="1"/>
  <c r="AB32216" i="1"/>
  <c r="AB3004" i="1"/>
  <c r="AB6259" i="1"/>
  <c r="AB4940" i="1"/>
  <c r="AB7370" i="1"/>
  <c r="AB12300" i="1"/>
  <c r="AB11142" i="1"/>
  <c r="AB20928" i="1"/>
  <c r="AB2039" i="1"/>
  <c r="AB6882" i="1"/>
  <c r="AB20461" i="1"/>
  <c r="AB19557" i="1"/>
  <c r="AB28891" i="1"/>
  <c r="AB8265" i="1"/>
  <c r="AB4977" i="1"/>
  <c r="AB5637" i="1"/>
  <c r="AB39534" i="1"/>
  <c r="AB13263" i="1"/>
  <c r="AB20241" i="1"/>
  <c r="AB38876" i="1"/>
  <c r="AB35373" i="1"/>
  <c r="AB39788" i="1"/>
  <c r="AB23095" i="1"/>
  <c r="AB33919" i="1"/>
  <c r="AB23528" i="1"/>
  <c r="AB24030" i="1"/>
  <c r="AB27600" i="1"/>
  <c r="AB10717" i="1"/>
  <c r="AB9387" i="1"/>
  <c r="AB33744" i="1"/>
  <c r="AB34754" i="1"/>
  <c r="AB28858" i="1"/>
  <c r="AB39181" i="1"/>
  <c r="AB4020" i="1"/>
  <c r="AB11592" i="1"/>
  <c r="AB23963" i="1"/>
  <c r="AB18265" i="1"/>
  <c r="AB36228" i="1"/>
  <c r="AB16743" i="1"/>
  <c r="AB28173" i="1"/>
  <c r="AB26128" i="1"/>
  <c r="AB24413" i="1"/>
  <c r="AB11900" i="1"/>
  <c r="AB18193" i="1"/>
  <c r="AB27320" i="1"/>
  <c r="AB29284" i="1"/>
  <c r="AB17488" i="1"/>
  <c r="AB3741" i="1"/>
  <c r="AB13720" i="1"/>
  <c r="AB10202" i="1"/>
  <c r="AB20428" i="1"/>
  <c r="AB31106" i="1"/>
  <c r="AB25596" i="1"/>
  <c r="AB32391" i="1"/>
  <c r="AB22998" i="1"/>
  <c r="AB30957" i="1"/>
  <c r="AB35377" i="1"/>
  <c r="AB37245" i="1"/>
  <c r="AB9523" i="1"/>
  <c r="AB11072" i="1"/>
  <c r="AB766" i="1"/>
  <c r="AB36168" i="1"/>
  <c r="AB31642" i="1"/>
  <c r="AB31700" i="1"/>
  <c r="AB7858" i="1"/>
  <c r="AB18739" i="1"/>
  <c r="AB6984" i="1"/>
  <c r="AB21502" i="1"/>
  <c r="AB34917" i="1"/>
  <c r="AB30400" i="1"/>
  <c r="AB32714" i="1"/>
  <c r="AB30745" i="1"/>
  <c r="AB25424" i="1"/>
  <c r="AB17425" i="1"/>
  <c r="AB15263" i="1"/>
  <c r="AB31998" i="1"/>
  <c r="AB17990" i="1"/>
  <c r="AB30786" i="1"/>
  <c r="AB28268" i="1"/>
  <c r="AB39833" i="1"/>
  <c r="AB4585" i="1"/>
  <c r="AB17945" i="1"/>
  <c r="AB2804" i="1"/>
  <c r="AB12453" i="1"/>
  <c r="AB30873" i="1"/>
  <c r="AB15385" i="1"/>
  <c r="AB8118" i="1"/>
  <c r="AB18897" i="1"/>
  <c r="AB4480" i="1"/>
  <c r="AB28543" i="1"/>
  <c r="AB31452" i="1"/>
  <c r="AB28427" i="1"/>
  <c r="AB19957" i="1"/>
  <c r="AB12114" i="1"/>
  <c r="AB13190" i="1"/>
  <c r="AB9351" i="1"/>
  <c r="AB21955" i="1"/>
  <c r="AB18935" i="1"/>
  <c r="AB5016" i="1"/>
  <c r="AB20082" i="1"/>
  <c r="AB29289" i="1"/>
  <c r="AB26728" i="1"/>
  <c r="AB23202" i="1"/>
  <c r="AB5967" i="1"/>
  <c r="AB16575" i="1"/>
  <c r="AB20157" i="1"/>
  <c r="AB15527" i="1"/>
  <c r="AB37634" i="1"/>
  <c r="AB21904" i="1"/>
  <c r="AB22775" i="1"/>
  <c r="AB14692" i="1"/>
  <c r="AB6086" i="1"/>
  <c r="AB39166" i="1"/>
  <c r="AB16610" i="1"/>
  <c r="AB21030" i="1"/>
  <c r="AB4577" i="1"/>
  <c r="AB40089" i="1"/>
  <c r="AB16236" i="1"/>
  <c r="AB37818" i="1"/>
  <c r="AB14990" i="1"/>
  <c r="AB21699" i="1"/>
  <c r="AB31848" i="1"/>
  <c r="AB27304" i="1"/>
  <c r="AB36519" i="1"/>
  <c r="AB19758" i="1"/>
  <c r="AB37102" i="1"/>
  <c r="AB30282" i="1"/>
  <c r="AB25555" i="1"/>
  <c r="AB9091" i="1"/>
  <c r="AB35598" i="1"/>
  <c r="AB38627" i="1"/>
  <c r="AB3235" i="1"/>
  <c r="AB5751" i="1"/>
  <c r="AB19445" i="1"/>
  <c r="AB17936" i="1"/>
  <c r="AB8697" i="1"/>
  <c r="AB36194" i="1"/>
  <c r="AB31830" i="1"/>
  <c r="AB16792" i="1"/>
  <c r="AB23550" i="1"/>
  <c r="AB8384" i="1"/>
  <c r="AB27810" i="1"/>
  <c r="AB30920" i="1"/>
  <c r="AB23243" i="1"/>
  <c r="AB7531" i="1"/>
  <c r="AB3883" i="1"/>
  <c r="AB25696" i="1"/>
  <c r="AB1286" i="1"/>
  <c r="AB34275" i="1"/>
  <c r="AB16027" i="1"/>
  <c r="AB12322" i="1"/>
  <c r="AB27818" i="1"/>
  <c r="AB26675" i="1"/>
  <c r="AB7485" i="1"/>
  <c r="AB18194" i="1"/>
  <c r="AB39782" i="1"/>
  <c r="AB39770" i="1"/>
  <c r="AB34115" i="1"/>
  <c r="AB15463" i="1"/>
  <c r="AB11690" i="1"/>
  <c r="AB39541" i="1"/>
  <c r="AB26514" i="1"/>
  <c r="AB29443" i="1"/>
  <c r="AB7506" i="1"/>
  <c r="AB20594" i="1"/>
  <c r="AB39820" i="1"/>
  <c r="AB26680" i="1"/>
  <c r="AB17625" i="1"/>
  <c r="AB22296" i="1"/>
  <c r="AB17586" i="1"/>
  <c r="AB35067" i="1"/>
  <c r="AB19470" i="1"/>
  <c r="AB26893" i="1"/>
  <c r="AB9798" i="1"/>
  <c r="AB9669" i="1"/>
  <c r="AB29640" i="1"/>
  <c r="AB18200" i="1"/>
  <c r="AB25437" i="1"/>
  <c r="AB37218" i="1"/>
  <c r="AB25403" i="1"/>
  <c r="AB2782" i="1"/>
  <c r="AB18860" i="1"/>
  <c r="AB6807" i="1"/>
  <c r="AB13933" i="1"/>
  <c r="AB29083" i="1"/>
  <c r="AB23843" i="1"/>
  <c r="AB22631" i="1"/>
  <c r="AB8737" i="1"/>
  <c r="AB29384" i="1"/>
  <c r="AB14486" i="1"/>
  <c r="AB19108" i="1"/>
  <c r="AB37134" i="1"/>
  <c r="AB21390" i="1"/>
  <c r="AB18702" i="1"/>
  <c r="AB35279" i="1"/>
  <c r="AB38630" i="1"/>
  <c r="AB25205" i="1"/>
  <c r="AB23367" i="1"/>
  <c r="AB6598" i="1"/>
  <c r="AB9008" i="1"/>
  <c r="AB29700" i="1"/>
  <c r="AB26898" i="1"/>
  <c r="AB28611" i="1"/>
  <c r="AB32628" i="1"/>
  <c r="AB37496" i="1"/>
  <c r="AB26007" i="1"/>
  <c r="AB9038" i="1"/>
  <c r="AB33573" i="1"/>
  <c r="AB3829" i="1"/>
  <c r="AB12747" i="1"/>
  <c r="AB8587" i="1"/>
  <c r="AB37610" i="1"/>
  <c r="AB20581" i="1"/>
  <c r="AB32604" i="1"/>
  <c r="AB37092" i="1"/>
  <c r="AB23821" i="1"/>
  <c r="AB17466" i="1"/>
  <c r="AB2970" i="1"/>
  <c r="AB21976" i="1"/>
  <c r="AB37629" i="1"/>
  <c r="AB18246" i="1"/>
  <c r="AB19170" i="1"/>
  <c r="AB15488" i="1"/>
  <c r="AB25441" i="1"/>
  <c r="AB40229" i="1"/>
  <c r="AB28670" i="1"/>
  <c r="AB36733" i="1"/>
  <c r="AB33020" i="1"/>
  <c r="AB13322" i="1"/>
  <c r="AB12065" i="1"/>
  <c r="AB27932" i="1"/>
  <c r="AB35841" i="1"/>
  <c r="AB25627" i="1"/>
  <c r="AB19837" i="1"/>
  <c r="AB33618" i="1"/>
  <c r="AB24509" i="1"/>
  <c r="AB16254" i="1"/>
  <c r="AB4973" i="1"/>
  <c r="AB21860" i="1"/>
  <c r="AB33530" i="1"/>
  <c r="AB35477" i="1"/>
  <c r="AB28441" i="1"/>
  <c r="AB23769" i="1"/>
  <c r="AB34872" i="1"/>
  <c r="AB29703" i="1"/>
  <c r="AB35211" i="1"/>
  <c r="AB7559" i="1"/>
  <c r="AB14524" i="1"/>
  <c r="AB24947" i="1"/>
  <c r="AB15022" i="1"/>
  <c r="AB39507" i="1"/>
  <c r="AB4230" i="1"/>
  <c r="AB22800" i="1"/>
  <c r="AB18776" i="1"/>
  <c r="AB1758" i="1"/>
  <c r="AB32965" i="1"/>
  <c r="AB12274" i="1"/>
  <c r="AB39294" i="1"/>
  <c r="AB10992" i="1"/>
  <c r="AB10043" i="1"/>
  <c r="AB29941" i="1"/>
  <c r="AB9491" i="1"/>
  <c r="AB14699" i="1"/>
  <c r="AB33" i="1"/>
  <c r="AB22485" i="1"/>
  <c r="AB35968" i="1"/>
  <c r="AB36455" i="1"/>
  <c r="AB20565" i="1"/>
  <c r="AB36819" i="1"/>
  <c r="AB8883" i="1"/>
  <c r="AB24657" i="1"/>
  <c r="AB39124" i="1"/>
  <c r="AB18835" i="1"/>
  <c r="AB12359" i="1"/>
  <c r="AB20745" i="1"/>
  <c r="AB31652" i="1"/>
  <c r="AB36679" i="1"/>
  <c r="AB19821" i="1"/>
  <c r="AB797" i="1"/>
  <c r="AB10276" i="1"/>
  <c r="AB28547" i="1"/>
  <c r="AB6440" i="1"/>
  <c r="AB16202" i="1"/>
  <c r="AB7693" i="1"/>
  <c r="AB18543" i="1"/>
  <c r="AB19005" i="1"/>
  <c r="AB20513" i="1"/>
  <c r="AB39554" i="1"/>
  <c r="AB16377" i="1"/>
  <c r="AB10438" i="1"/>
  <c r="AB27473" i="1"/>
  <c r="AB19415" i="1"/>
  <c r="AB22835" i="1"/>
  <c r="AB29733" i="1"/>
  <c r="AB31076" i="1"/>
  <c r="AB18081" i="1"/>
  <c r="AB27453" i="1"/>
  <c r="AB22840" i="1"/>
  <c r="AB21046" i="1"/>
  <c r="AB21070" i="1"/>
  <c r="AB27841" i="1"/>
  <c r="AB3367" i="1"/>
  <c r="AB12507" i="1"/>
  <c r="AB19116" i="1"/>
  <c r="AB14325" i="1"/>
  <c r="AB21318" i="1"/>
  <c r="AB22055" i="1"/>
  <c r="AB24807" i="1"/>
  <c r="AB13464" i="1"/>
  <c r="AB13429" i="1"/>
  <c r="AB17659" i="1"/>
  <c r="AB23533" i="1"/>
  <c r="AB20250" i="1"/>
  <c r="AB13115" i="1"/>
  <c r="AB18102" i="1"/>
  <c r="AB4509" i="1"/>
  <c r="AB38637" i="1"/>
  <c r="AB34849" i="1"/>
  <c r="AB7580" i="1"/>
  <c r="AB29309" i="1"/>
  <c r="AB27359" i="1"/>
  <c r="AB5791" i="1"/>
  <c r="AB23300" i="1"/>
  <c r="AB34717" i="1"/>
  <c r="AB15679" i="1"/>
  <c r="AB13198" i="1"/>
  <c r="AB27681" i="1"/>
  <c r="AB26388" i="1"/>
  <c r="AB14971" i="1"/>
  <c r="AB30943" i="1"/>
  <c r="AB27060" i="1"/>
  <c r="AB24656" i="1"/>
  <c r="AB18315" i="1"/>
  <c r="AB23009" i="1"/>
  <c r="AB37590" i="1"/>
  <c r="AB30500" i="1"/>
  <c r="AB26632" i="1"/>
  <c r="AB37489" i="1"/>
  <c r="AB4466" i="1"/>
  <c r="AB22101" i="1"/>
  <c r="AB36267" i="1"/>
  <c r="AB31328" i="1"/>
  <c r="AB38299" i="1"/>
  <c r="AB32664" i="1"/>
  <c r="AB6252" i="1"/>
  <c r="AB13133" i="1"/>
  <c r="AB11140" i="1"/>
  <c r="AB15991" i="1"/>
  <c r="AB27750" i="1"/>
  <c r="AB36096" i="1"/>
  <c r="AB17952" i="1"/>
  <c r="AB15349" i="1"/>
  <c r="AB16251" i="1"/>
  <c r="AB32767" i="1"/>
  <c r="AB37389" i="1"/>
  <c r="AB15286" i="1"/>
  <c r="AB30522" i="1"/>
  <c r="AB16380" i="1"/>
  <c r="AB20789" i="1"/>
  <c r="AB22653" i="1"/>
  <c r="AB31369" i="1"/>
  <c r="AB30227" i="1"/>
  <c r="AB22074" i="1"/>
  <c r="AB34139" i="1"/>
  <c r="AB24218" i="1"/>
  <c r="AB28728" i="1"/>
  <c r="AB17189" i="1"/>
  <c r="AB38595" i="1"/>
  <c r="AB12119" i="1"/>
  <c r="AB904" i="1"/>
  <c r="AB16474" i="1"/>
  <c r="AB3787" i="1"/>
  <c r="AB12608" i="1"/>
  <c r="AB34151" i="1"/>
  <c r="AB31021" i="1"/>
  <c r="AB21637" i="1"/>
  <c r="AB16714" i="1"/>
  <c r="AB39041" i="1"/>
  <c r="AB14953" i="1"/>
  <c r="AB28862" i="1"/>
  <c r="AB21352" i="1"/>
  <c r="AB35808" i="1"/>
  <c r="AB10524" i="1"/>
  <c r="AB13660" i="1"/>
  <c r="AB15557" i="1"/>
  <c r="AB20352" i="1"/>
  <c r="AB29303" i="1"/>
  <c r="AB28778" i="1"/>
  <c r="AB26928" i="1"/>
  <c r="AB36831" i="1"/>
  <c r="AB25552" i="1"/>
  <c r="AB25960" i="1"/>
  <c r="AB4842" i="1"/>
  <c r="AB28376" i="1"/>
  <c r="AB14590" i="1"/>
  <c r="AB35856" i="1"/>
  <c r="AB1710" i="1"/>
  <c r="AB28578" i="1"/>
  <c r="AB27542" i="1"/>
  <c r="AB1099" i="1"/>
  <c r="AB9860" i="1"/>
  <c r="AB4457" i="1"/>
  <c r="AB35729" i="1"/>
  <c r="AB21288" i="1"/>
  <c r="AB36401" i="1"/>
  <c r="AB24141" i="1"/>
  <c r="AB31724" i="1"/>
  <c r="AB33877" i="1"/>
  <c r="AB34948" i="1"/>
  <c r="AB34405" i="1"/>
  <c r="AB29692" i="1"/>
  <c r="AB32467" i="1"/>
  <c r="AB29773" i="1"/>
  <c r="AB37055" i="1"/>
  <c r="AB28888" i="1"/>
  <c r="AB28411" i="1"/>
  <c r="AB11189" i="1"/>
  <c r="AB26674" i="1"/>
  <c r="AB36049" i="1"/>
  <c r="AB39481" i="1"/>
  <c r="AB22933" i="1"/>
  <c r="AB36479" i="1"/>
  <c r="AB27365" i="1"/>
  <c r="AB29028" i="1"/>
  <c r="AB10736" i="1"/>
  <c r="AB29802" i="1"/>
  <c r="AB21067" i="1"/>
  <c r="AB16950" i="1"/>
  <c r="AB38504" i="1"/>
  <c r="AB20239" i="1"/>
  <c r="AB25485" i="1"/>
  <c r="AB14330" i="1"/>
  <c r="AB25885" i="1"/>
  <c r="AB27448" i="1"/>
  <c r="AB38625" i="1"/>
  <c r="AB18302" i="1"/>
  <c r="AB38549" i="1"/>
  <c r="AB34450" i="1"/>
  <c r="AB26781" i="1"/>
  <c r="AB28537" i="1"/>
  <c r="AB15165" i="1"/>
  <c r="AB25338" i="1"/>
  <c r="AB15207" i="1"/>
  <c r="AB8989" i="1"/>
  <c r="AB39271" i="1"/>
  <c r="AB31835" i="1"/>
  <c r="AB36628" i="1"/>
  <c r="AB29330" i="1"/>
  <c r="AB38805" i="1"/>
  <c r="AB32281" i="1"/>
  <c r="AB12533" i="1"/>
  <c r="AB27386" i="1"/>
  <c r="AB26341" i="1"/>
  <c r="AB27412" i="1"/>
  <c r="AB25524" i="1"/>
  <c r="AB22127" i="1"/>
  <c r="AB21800" i="1"/>
  <c r="AB36370" i="1"/>
  <c r="AB39732" i="1"/>
  <c r="AB27838" i="1"/>
  <c r="AB20695" i="1"/>
  <c r="AB22324" i="1"/>
  <c r="AB16220" i="1"/>
  <c r="AB17386" i="1"/>
  <c r="AB30998" i="1"/>
  <c r="AB16318" i="1"/>
  <c r="AB33110" i="1"/>
  <c r="AB20094" i="1"/>
  <c r="AB12165" i="1"/>
  <c r="AB22196" i="1"/>
  <c r="AB16816" i="1"/>
  <c r="AB20336" i="1"/>
  <c r="AB24412" i="1"/>
  <c r="AB27748" i="1"/>
  <c r="AB21991" i="1"/>
  <c r="AB7882" i="1"/>
  <c r="AB2579" i="1"/>
  <c r="AB15343" i="1"/>
  <c r="AB11247" i="1"/>
  <c r="AB27557" i="1"/>
  <c r="AB17593" i="1"/>
  <c r="AB40355" i="1"/>
  <c r="AB7751" i="1"/>
  <c r="AB14570" i="1"/>
  <c r="AB22557" i="1"/>
  <c r="AB37666" i="1"/>
  <c r="AB11997" i="1"/>
  <c r="AB38643" i="1"/>
  <c r="AB28701" i="1"/>
  <c r="AB8103" i="1"/>
  <c r="AB21638" i="1"/>
  <c r="AB31938" i="1"/>
  <c r="AB18257" i="1"/>
  <c r="AB32492" i="1"/>
  <c r="AB26560" i="1"/>
  <c r="AB15952" i="1"/>
  <c r="AB40216" i="1"/>
  <c r="AB23178" i="1"/>
  <c r="AB33315" i="1"/>
  <c r="AB40315" i="1"/>
  <c r="AB19962" i="1"/>
  <c r="AB28467" i="1"/>
  <c r="AB34995" i="1"/>
  <c r="AB24607" i="1"/>
  <c r="AB33996" i="1"/>
  <c r="AB24311" i="1"/>
  <c r="AB19842" i="1"/>
  <c r="AB31184" i="1"/>
  <c r="AB27867" i="1"/>
  <c r="AB14026" i="1"/>
  <c r="AB32828" i="1"/>
  <c r="AB16306" i="1"/>
  <c r="AB30489" i="1"/>
  <c r="AB29131" i="1"/>
  <c r="AB17033" i="1"/>
  <c r="AB13342" i="1"/>
  <c r="AB37771" i="1"/>
  <c r="AB13662" i="1"/>
  <c r="AB21735" i="1"/>
  <c r="AB36664" i="1"/>
  <c r="AB23999" i="1"/>
  <c r="AB32761" i="1"/>
  <c r="AB38333" i="1"/>
  <c r="AB38966" i="1"/>
  <c r="AB11043" i="1"/>
  <c r="AB38760" i="1"/>
  <c r="AB33163" i="1"/>
  <c r="AB37978" i="1"/>
  <c r="AB23943" i="1"/>
  <c r="AB37176" i="1"/>
  <c r="AB26047" i="1"/>
  <c r="AB26625" i="1"/>
  <c r="AB28851" i="1"/>
  <c r="AB33635" i="1"/>
  <c r="AB20811" i="1"/>
  <c r="AB31516" i="1"/>
  <c r="AB39395" i="1"/>
  <c r="AB10084" i="1"/>
  <c r="AB26623" i="1"/>
  <c r="AB36813" i="1"/>
  <c r="AB35300" i="1"/>
  <c r="AB16598" i="1"/>
  <c r="AB36730" i="1"/>
  <c r="AB14233" i="1"/>
  <c r="AB37274" i="1"/>
  <c r="AB32961" i="1"/>
  <c r="AB28145" i="1"/>
  <c r="AB31100" i="1"/>
  <c r="AB38001" i="1"/>
  <c r="AB23620" i="1"/>
  <c r="AB37584" i="1"/>
  <c r="AB39972" i="1"/>
  <c r="AB33340" i="1"/>
  <c r="AB35005" i="1"/>
  <c r="AB12055" i="1"/>
  <c r="AB38048" i="1"/>
  <c r="AB31499" i="1"/>
  <c r="AB16675" i="1"/>
  <c r="AB6733" i="1"/>
  <c r="AB1553" i="1"/>
  <c r="AB5473" i="1"/>
  <c r="AB17974" i="1"/>
  <c r="AB6770" i="1"/>
  <c r="AB23530" i="1"/>
  <c r="AB39694" i="1"/>
  <c r="AB22798" i="1"/>
  <c r="AB24702" i="1"/>
  <c r="AB36107" i="1"/>
  <c r="AB27809" i="1"/>
  <c r="AB10680" i="1"/>
  <c r="AB28755" i="1"/>
  <c r="AB17499" i="1"/>
  <c r="AB32241" i="1"/>
  <c r="AB23027" i="1"/>
  <c r="AB3077" i="1"/>
  <c r="AB8392" i="1"/>
  <c r="AB8557" i="1"/>
  <c r="AB30516" i="1"/>
  <c r="AB39835" i="1"/>
  <c r="AB5522" i="1"/>
  <c r="AB38564" i="1"/>
  <c r="AB25206" i="1"/>
  <c r="AB23810" i="1"/>
  <c r="AB33803" i="1"/>
  <c r="AB10465" i="1"/>
  <c r="AB30133" i="1"/>
  <c r="AB38565" i="1"/>
  <c r="AB22534" i="1"/>
  <c r="AB28522" i="1"/>
  <c r="AB32230" i="1"/>
  <c r="AB27991" i="1"/>
  <c r="AB17467" i="1"/>
  <c r="AB23923" i="1"/>
  <c r="AB8550" i="1"/>
  <c r="AB22211" i="1"/>
  <c r="AB24181" i="1"/>
  <c r="AB7230" i="1"/>
  <c r="AB39607" i="1"/>
  <c r="AB24936" i="1"/>
  <c r="AB38130" i="1"/>
  <c r="AB26161" i="1"/>
  <c r="AB14636" i="1"/>
  <c r="AB4158" i="1"/>
  <c r="AB10482" i="1"/>
  <c r="AB5538" i="1"/>
  <c r="AB1345" i="1"/>
  <c r="AB3722" i="1"/>
  <c r="AB1433" i="1"/>
  <c r="AB9154" i="1"/>
  <c r="AB9968" i="1"/>
  <c r="AB13224" i="1"/>
  <c r="AB3053" i="1"/>
  <c r="AB9794" i="1"/>
  <c r="AB18712" i="1"/>
  <c r="AB8679" i="1"/>
  <c r="AB39306" i="1"/>
  <c r="AB18981" i="1"/>
  <c r="AB30767" i="1"/>
  <c r="AB32898" i="1"/>
  <c r="AB31207" i="1"/>
  <c r="AB7739" i="1"/>
  <c r="AB8343" i="1"/>
  <c r="AB12449" i="1"/>
  <c r="AB4266" i="1"/>
  <c r="AB32702" i="1"/>
  <c r="AB38629" i="1"/>
  <c r="AB18664" i="1"/>
  <c r="AB6157" i="1"/>
  <c r="AB18888" i="1"/>
  <c r="AB17116" i="1"/>
  <c r="AB16609" i="1"/>
  <c r="AB35701" i="1"/>
  <c r="AB31323" i="1"/>
  <c r="AB34580" i="1"/>
  <c r="AB18178" i="1"/>
  <c r="AB35901" i="1"/>
  <c r="AB22198" i="1"/>
  <c r="AB36193" i="1"/>
  <c r="AB4185" i="1"/>
  <c r="AB30774" i="1"/>
  <c r="AB11659" i="1"/>
  <c r="AB19350" i="1"/>
  <c r="AB35600" i="1"/>
  <c r="AB27284" i="1"/>
  <c r="AB27734" i="1"/>
  <c r="AB22501" i="1"/>
  <c r="AB16166" i="1"/>
  <c r="AB38197" i="1"/>
  <c r="AB526" i="1"/>
  <c r="AB6151" i="1"/>
  <c r="AB30420" i="1"/>
  <c r="AB11282" i="1"/>
  <c r="AB16585" i="1"/>
  <c r="AB14204" i="1"/>
  <c r="AB31674" i="1"/>
  <c r="AB14591" i="1"/>
  <c r="AB9635" i="1"/>
  <c r="AB13887" i="1"/>
  <c r="AB25692" i="1"/>
  <c r="AB2699" i="1"/>
  <c r="AB23896" i="1"/>
  <c r="AB29636" i="1"/>
  <c r="AB27848" i="1"/>
  <c r="AB31685" i="1"/>
  <c r="AB35405" i="1"/>
  <c r="AB16426" i="1"/>
  <c r="AB5371" i="1"/>
  <c r="AB12046" i="1"/>
  <c r="AB35691" i="1"/>
  <c r="AB26934" i="1"/>
  <c r="AB19088" i="1"/>
  <c r="AB26630" i="1"/>
  <c r="AB32674" i="1"/>
  <c r="AB5355" i="1"/>
  <c r="AB3680" i="1"/>
  <c r="AB24233" i="1"/>
  <c r="AB32246" i="1"/>
  <c r="AB32210" i="1"/>
  <c r="AB12072" i="1"/>
  <c r="AB31503" i="1"/>
  <c r="AB39948" i="1"/>
  <c r="AB14606" i="1"/>
  <c r="AB37730" i="1"/>
  <c r="AB31464" i="1"/>
  <c r="AB21773" i="1"/>
  <c r="AB39872" i="1"/>
  <c r="AB14402" i="1"/>
  <c r="AB23933" i="1"/>
  <c r="AB10403" i="1"/>
  <c r="AB31856" i="1"/>
  <c r="AB39285" i="1"/>
  <c r="AB33604" i="1"/>
  <c r="AB31477" i="1"/>
  <c r="AB14006" i="1"/>
  <c r="AB15519" i="1"/>
  <c r="AB5614" i="1"/>
  <c r="AB19320" i="1"/>
  <c r="AB23392" i="1"/>
  <c r="AB23948" i="1"/>
  <c r="AB8404" i="1"/>
  <c r="AB23221" i="1"/>
  <c r="AB30149" i="1"/>
  <c r="AB6937" i="1"/>
  <c r="AB19256" i="1"/>
  <c r="AB40049" i="1"/>
  <c r="AB20478" i="1"/>
  <c r="AB30587" i="1"/>
  <c r="AB20132" i="1"/>
  <c r="AB34361" i="1"/>
  <c r="AB30626" i="1"/>
  <c r="AB37048" i="1"/>
  <c r="AB29497" i="1"/>
  <c r="AB17250" i="1"/>
  <c r="AB30968" i="1"/>
  <c r="AB18419" i="1"/>
  <c r="AB28141" i="1"/>
  <c r="AB9386" i="1"/>
  <c r="AB29052" i="1"/>
  <c r="AB27205" i="1"/>
  <c r="AB21679" i="1"/>
  <c r="AB24596" i="1"/>
  <c r="AB33593" i="1"/>
  <c r="AB27184" i="1"/>
  <c r="AB9419" i="1"/>
  <c r="AB29723" i="1"/>
  <c r="AB31406" i="1"/>
  <c r="AB15284" i="1"/>
  <c r="AB22253" i="1"/>
  <c r="AB3896" i="1"/>
  <c r="AB5373" i="1"/>
  <c r="AB28005" i="1"/>
  <c r="AB30447" i="1"/>
  <c r="AB30135" i="1"/>
  <c r="AB21796" i="1"/>
  <c r="AB38077" i="1"/>
  <c r="AB11392" i="1"/>
  <c r="AB37807" i="1"/>
  <c r="AB14859" i="1"/>
  <c r="AB18971" i="1"/>
  <c r="AB13389" i="1"/>
  <c r="AB29529" i="1"/>
  <c r="AB25414" i="1"/>
  <c r="AB13044" i="1"/>
  <c r="AB18501" i="1"/>
  <c r="AB30577" i="1"/>
  <c r="AB4552" i="1"/>
  <c r="AB30449" i="1"/>
  <c r="AB34708" i="1"/>
  <c r="AB25043" i="1"/>
  <c r="AB28096" i="1"/>
  <c r="AB35094" i="1"/>
  <c r="AB23068" i="1"/>
  <c r="AB23030" i="1"/>
  <c r="AB35519" i="1"/>
  <c r="AB19871" i="1"/>
  <c r="AB26466" i="1"/>
  <c r="AB39539" i="1"/>
  <c r="AB35678" i="1"/>
  <c r="AB11114" i="1"/>
  <c r="AB29010" i="1"/>
  <c r="AB11455" i="1"/>
  <c r="AB5904" i="1"/>
  <c r="AB26628" i="1"/>
  <c r="AB20692" i="1"/>
  <c r="AB21037" i="1"/>
  <c r="AB38631" i="1"/>
  <c r="AB28602" i="1"/>
  <c r="AB31331" i="1"/>
  <c r="AB27195" i="1"/>
  <c r="AB25905" i="1"/>
  <c r="AB33155" i="1"/>
  <c r="AB38827" i="1"/>
  <c r="AB22124" i="1"/>
  <c r="AB12364" i="1"/>
  <c r="AB35535" i="1"/>
  <c r="AB19286" i="1"/>
  <c r="AB32698" i="1"/>
  <c r="AB39111" i="1"/>
  <c r="AB31527" i="1"/>
  <c r="AB18270" i="1"/>
  <c r="AB22465" i="1"/>
  <c r="AB17407" i="1"/>
  <c r="AB13537" i="1"/>
  <c r="AB28961" i="1"/>
  <c r="AB32168" i="1"/>
  <c r="AB34652" i="1"/>
  <c r="AB30656" i="1"/>
  <c r="AB10244" i="1"/>
  <c r="AB7367" i="1"/>
  <c r="AB18056" i="1"/>
  <c r="AB24581" i="1"/>
  <c r="AB18878" i="1"/>
  <c r="AB30657" i="1"/>
  <c r="AB29635" i="1"/>
  <c r="AB36561" i="1"/>
  <c r="AB29790" i="1"/>
  <c r="AB35982" i="1"/>
  <c r="AB18883" i="1"/>
  <c r="AB15472" i="1"/>
  <c r="AB25294" i="1"/>
  <c r="AB29178" i="1"/>
  <c r="AB8795" i="1"/>
  <c r="AB6590" i="1"/>
  <c r="AB2168" i="1"/>
  <c r="AB8592" i="1"/>
  <c r="AB25092" i="1"/>
  <c r="AB30426" i="1"/>
  <c r="AB39344" i="1"/>
  <c r="AB13141" i="1"/>
  <c r="AB35943" i="1"/>
  <c r="AB13683" i="1"/>
  <c r="AB8704" i="1"/>
  <c r="AB39029" i="1"/>
  <c r="AB34763" i="1"/>
  <c r="AB14811" i="1"/>
  <c r="AB12799" i="1"/>
  <c r="AB14119" i="1"/>
  <c r="AB27872" i="1"/>
  <c r="AB30499" i="1"/>
  <c r="AB17310" i="1"/>
  <c r="AB14118" i="1"/>
  <c r="AB21142" i="1"/>
  <c r="AB11021" i="1"/>
  <c r="AB23668" i="1"/>
  <c r="AB40244" i="1"/>
  <c r="AB26334" i="1"/>
  <c r="AB30030" i="1"/>
  <c r="AB33465" i="1"/>
  <c r="AB19011" i="1"/>
  <c r="AB27849" i="1"/>
  <c r="AB19471" i="1"/>
  <c r="AB27015" i="1"/>
  <c r="AB9427" i="1"/>
  <c r="AB25345" i="1"/>
  <c r="AB31411" i="1"/>
  <c r="AB17913" i="1"/>
  <c r="AB39919" i="1"/>
  <c r="AB12826" i="1"/>
  <c r="AB34892" i="1"/>
  <c r="AB27222" i="1"/>
  <c r="AB12660" i="1"/>
  <c r="AB1786" i="1"/>
  <c r="AB20290" i="1"/>
  <c r="AB17292" i="1"/>
  <c r="AB39106" i="1"/>
  <c r="AB23696" i="1"/>
  <c r="AB38763" i="1"/>
  <c r="AB39658" i="1"/>
  <c r="AB15121" i="1"/>
  <c r="AB34530" i="1"/>
  <c r="AB26858" i="1"/>
  <c r="AB27381" i="1"/>
  <c r="AB12658" i="1"/>
  <c r="AB14284" i="1"/>
  <c r="AB26549" i="1"/>
  <c r="AB25744" i="1"/>
  <c r="AB11156" i="1"/>
  <c r="AB30933" i="1"/>
  <c r="AB15177" i="1"/>
  <c r="AB14560" i="1"/>
  <c r="AB31162" i="1"/>
  <c r="AB11682" i="1"/>
  <c r="AB7542" i="1"/>
  <c r="AB30431" i="1"/>
  <c r="AB38013" i="1"/>
  <c r="AB5143" i="1"/>
  <c r="AB33816" i="1"/>
  <c r="AB17902" i="1"/>
  <c r="AB21073" i="1"/>
  <c r="AB39316" i="1"/>
  <c r="AB19856" i="1"/>
  <c r="AB21298" i="1"/>
  <c r="AB5375" i="1"/>
  <c r="AB26711" i="1"/>
  <c r="AB25326" i="1"/>
  <c r="AB17249" i="1"/>
  <c r="AB23385" i="1"/>
  <c r="AB35347" i="1"/>
  <c r="AB17084" i="1"/>
  <c r="AB33847" i="1"/>
  <c r="AB6549" i="1"/>
  <c r="AB20387" i="1"/>
  <c r="AB20902" i="1"/>
  <c r="AB5924" i="1"/>
  <c r="AB13686" i="1"/>
  <c r="AB13202" i="1"/>
  <c r="AB19561" i="1"/>
  <c r="AB10759" i="1"/>
  <c r="AB18597" i="1"/>
  <c r="AB39351" i="1"/>
  <c r="AB28921" i="1"/>
  <c r="AB23213" i="1"/>
  <c r="AB22372" i="1"/>
  <c r="AB15652" i="1"/>
  <c r="AB34302" i="1"/>
  <c r="AB28771" i="1"/>
  <c r="AB28369" i="1"/>
  <c r="AB32627" i="1"/>
  <c r="AB26878" i="1"/>
  <c r="AB23949" i="1"/>
  <c r="AB6805" i="1"/>
  <c r="AB25789" i="1"/>
  <c r="AB37966" i="1"/>
  <c r="AB11905" i="1"/>
  <c r="AB31128" i="1"/>
  <c r="AB18607" i="1"/>
  <c r="AB32910" i="1"/>
  <c r="AB31624" i="1"/>
  <c r="AB20251" i="1"/>
  <c r="AB25034" i="1"/>
  <c r="AB29854" i="1"/>
  <c r="AB34665" i="1"/>
  <c r="AB31918" i="1"/>
  <c r="AB20523" i="1"/>
  <c r="AB26945" i="1"/>
  <c r="AB25691" i="1"/>
  <c r="AB37704" i="1"/>
  <c r="AB33240" i="1"/>
  <c r="AB32784" i="1"/>
  <c r="AB35344" i="1"/>
  <c r="AB27923" i="1"/>
  <c r="AB39354" i="1"/>
  <c r="AB39787" i="1"/>
  <c r="AB8905" i="1"/>
  <c r="AB30387" i="1"/>
  <c r="AB34904" i="1"/>
  <c r="AB26461" i="1"/>
  <c r="AB15009" i="1"/>
  <c r="AB2496" i="1"/>
  <c r="AB250" i="1"/>
  <c r="AB5144" i="1"/>
  <c r="AB13747" i="1"/>
  <c r="AB6533" i="1"/>
  <c r="AB4453" i="1"/>
  <c r="AB7047" i="1"/>
  <c r="AB31841" i="1"/>
  <c r="AB20770" i="1"/>
  <c r="AB28717" i="1"/>
  <c r="AB16628" i="1"/>
  <c r="AB14760" i="1"/>
  <c r="AB9269" i="1"/>
  <c r="AB18434" i="1"/>
  <c r="AB36772" i="1"/>
  <c r="AB5160" i="1"/>
  <c r="AB13767" i="1"/>
  <c r="AB33567" i="1"/>
  <c r="AB23755" i="1"/>
  <c r="AB18886" i="1"/>
  <c r="AB38375" i="1"/>
  <c r="AB39598" i="1"/>
  <c r="AB32416" i="1"/>
  <c r="AB12821" i="1"/>
  <c r="AB33062" i="1"/>
  <c r="AB33073" i="1"/>
  <c r="AB13671" i="1"/>
  <c r="AB26123" i="1"/>
  <c r="AB10225" i="1"/>
  <c r="AB3417" i="1"/>
  <c r="AB38346" i="1"/>
  <c r="AB20442" i="1"/>
  <c r="AB9536" i="1"/>
  <c r="AB6251" i="1"/>
  <c r="AB16883" i="1"/>
  <c r="AB17613" i="1"/>
  <c r="AB22728" i="1"/>
  <c r="AB3168" i="1"/>
  <c r="AB27065" i="1"/>
  <c r="AB10659" i="1"/>
  <c r="AB18891" i="1"/>
  <c r="AB35927" i="1"/>
  <c r="AB7644" i="1"/>
  <c r="AB11561" i="1"/>
  <c r="AB17127" i="1"/>
  <c r="AB20425" i="1"/>
  <c r="AB36205" i="1"/>
  <c r="AB14406" i="1"/>
  <c r="AB17297" i="1"/>
  <c r="AB24508" i="1"/>
  <c r="AB31202" i="1"/>
  <c r="AB10785" i="1"/>
  <c r="AB10550" i="1"/>
  <c r="AB18953" i="1"/>
  <c r="AB17064" i="1"/>
  <c r="AB29792" i="1"/>
  <c r="AB19026" i="1"/>
  <c r="AB15297" i="1"/>
  <c r="AB16398" i="1"/>
  <c r="AB36574" i="1"/>
  <c r="AB18625" i="1"/>
  <c r="AB11525" i="1"/>
  <c r="AB17415" i="1"/>
  <c r="AB39796" i="1"/>
  <c r="AB10905" i="1"/>
  <c r="AB2026" i="1"/>
  <c r="AB25583" i="1"/>
  <c r="AB27097" i="1"/>
  <c r="AB6965" i="1"/>
  <c r="AB6897" i="1"/>
  <c r="AB22630" i="1"/>
  <c r="AB15317" i="1"/>
  <c r="AB3114" i="1"/>
  <c r="AB32885" i="1"/>
  <c r="AB18589" i="1"/>
  <c r="AB11277" i="1"/>
  <c r="AB17921" i="1"/>
  <c r="AB25837" i="1"/>
  <c r="AB27582" i="1"/>
  <c r="AB29475" i="1"/>
  <c r="AB32268" i="1"/>
  <c r="AB31801" i="1"/>
  <c r="AB34608" i="1"/>
  <c r="AB26968" i="1"/>
  <c r="AB35829" i="1"/>
  <c r="AB29989" i="1"/>
  <c r="AB14742" i="1"/>
  <c r="AB33138" i="1"/>
  <c r="AB19763" i="1"/>
  <c r="AB10900" i="1"/>
  <c r="AB25548" i="1"/>
  <c r="AB28870" i="1"/>
  <c r="AB31366" i="1"/>
  <c r="AB9447" i="1"/>
  <c r="AB6245" i="1"/>
  <c r="AB40151" i="1"/>
  <c r="AB31964" i="1"/>
  <c r="AB21656" i="1"/>
  <c r="AB38902" i="1"/>
  <c r="AB29066" i="1"/>
  <c r="AB10627" i="1"/>
  <c r="AB38243" i="1"/>
  <c r="AB5324" i="1"/>
  <c r="AB28768" i="1"/>
  <c r="AB26942" i="1"/>
  <c r="AB40427" i="1"/>
  <c r="AB6855" i="1"/>
  <c r="AB16376" i="1"/>
  <c r="AB3606" i="1"/>
  <c r="AB36618" i="1"/>
  <c r="AB26127" i="1"/>
  <c r="AB35981" i="1"/>
  <c r="AB21440" i="1"/>
  <c r="AB25998" i="1"/>
  <c r="AB38571" i="1"/>
  <c r="AB9817" i="1"/>
  <c r="AB19502" i="1"/>
  <c r="AB25298" i="1"/>
  <c r="AB35822" i="1"/>
  <c r="AB35139" i="1"/>
  <c r="AB12592" i="1"/>
  <c r="AB31105" i="1"/>
  <c r="AB36272" i="1"/>
  <c r="AB21160" i="1"/>
  <c r="AB31769" i="1"/>
  <c r="AB23302" i="1"/>
  <c r="AB30311" i="1"/>
  <c r="AB14431" i="1"/>
  <c r="AB9485" i="1"/>
  <c r="AB30947" i="1"/>
  <c r="AB19548" i="1"/>
  <c r="AB4172" i="1"/>
  <c r="AB39423" i="1"/>
  <c r="AB25631" i="1"/>
  <c r="AB12385" i="1"/>
  <c r="AB29660" i="1"/>
  <c r="AB30458" i="1"/>
  <c r="AB33985" i="1"/>
  <c r="AB31702" i="1"/>
  <c r="AB37585" i="1"/>
  <c r="AB22725" i="1"/>
  <c r="AB15306" i="1"/>
  <c r="AB23254" i="1"/>
  <c r="AB14429" i="1"/>
  <c r="AB40456" i="1"/>
  <c r="AB18782" i="1"/>
  <c r="AB7291" i="1"/>
  <c r="AB25367" i="1"/>
  <c r="AB26601" i="1"/>
  <c r="AB39715" i="1"/>
  <c r="AB35022" i="1"/>
  <c r="AB40420" i="1"/>
  <c r="AB21034" i="1"/>
  <c r="AB24512" i="1"/>
  <c r="AB33558" i="1"/>
  <c r="AB34531" i="1"/>
  <c r="AB37873" i="1"/>
  <c r="AB14279" i="1"/>
  <c r="AB9538" i="1"/>
  <c r="AB4086" i="1"/>
  <c r="AB5406" i="1"/>
  <c r="AB22429" i="1"/>
  <c r="AB18276" i="1"/>
  <c r="AB706" i="1"/>
  <c r="AB35207" i="1"/>
  <c r="AB9653" i="1"/>
  <c r="AB15818" i="1"/>
  <c r="AB21827" i="1"/>
  <c r="AB20114" i="1"/>
  <c r="AB11627" i="1"/>
  <c r="AB34038" i="1"/>
  <c r="AB31507" i="1"/>
  <c r="AB25908" i="1"/>
  <c r="AB13985" i="1"/>
  <c r="AB33468" i="1"/>
  <c r="AB16330" i="1"/>
  <c r="AB29548" i="1"/>
  <c r="AB13340" i="1"/>
  <c r="AB14405" i="1"/>
  <c r="AB23919" i="1"/>
  <c r="AB17167" i="1"/>
  <c r="AB23069" i="1"/>
  <c r="AB7310" i="1"/>
  <c r="AB9335" i="1"/>
  <c r="AB27715" i="1"/>
  <c r="AB1558" i="1"/>
  <c r="AB8602" i="1"/>
  <c r="AB7117" i="1"/>
  <c r="AB37625" i="1"/>
  <c r="AB11068" i="1"/>
  <c r="AB5537" i="1"/>
  <c r="AB17504" i="1"/>
  <c r="AB33417" i="1"/>
  <c r="AB8256" i="1"/>
  <c r="AB12110" i="1"/>
  <c r="AB37976" i="1"/>
  <c r="AB5087" i="1"/>
  <c r="AB32264" i="1"/>
  <c r="AB19010" i="1"/>
  <c r="AB8573" i="1"/>
  <c r="AB12774" i="1"/>
  <c r="AB28358" i="1"/>
  <c r="AB38878" i="1"/>
  <c r="AB39949" i="1"/>
  <c r="AB31779" i="1"/>
  <c r="AB18601" i="1"/>
  <c r="AB33212" i="1"/>
  <c r="AB8318" i="1"/>
  <c r="AB19319" i="1"/>
  <c r="AB39728" i="1"/>
  <c r="AB24731" i="1"/>
  <c r="AB35835" i="1"/>
  <c r="AB26372" i="1"/>
  <c r="AB11092" i="1"/>
  <c r="AB28018" i="1"/>
  <c r="AB40044" i="1"/>
  <c r="AB40428" i="1"/>
  <c r="AB27188" i="1"/>
  <c r="AB39851" i="1"/>
  <c r="AB10035" i="1"/>
  <c r="AB17009" i="1"/>
  <c r="AB15663" i="1"/>
  <c r="AB7340" i="1"/>
  <c r="AB33969" i="1"/>
  <c r="AB26918" i="1"/>
  <c r="AB39008" i="1"/>
  <c r="AB34190" i="1"/>
  <c r="AB5764" i="1"/>
  <c r="AB13967" i="1"/>
  <c r="AB11251" i="1"/>
  <c r="AB24752" i="1"/>
  <c r="AB29344" i="1"/>
  <c r="AB35183" i="1"/>
  <c r="AB29674" i="1"/>
  <c r="AB35386" i="1"/>
  <c r="AB35033" i="1"/>
  <c r="AB23991" i="1"/>
  <c r="AB8091" i="1"/>
  <c r="AB22899" i="1"/>
  <c r="AB33599" i="1"/>
  <c r="AB19833" i="1"/>
  <c r="AB34320" i="1"/>
  <c r="AB21978" i="1"/>
  <c r="AB26058" i="1"/>
  <c r="AB12876" i="1"/>
  <c r="AB36100" i="1"/>
  <c r="AB38376" i="1"/>
  <c r="AB39587" i="1"/>
  <c r="AB16089" i="1"/>
  <c r="AB20284" i="1"/>
  <c r="AB11203" i="1"/>
  <c r="AB15144" i="1"/>
  <c r="AB9592" i="1"/>
  <c r="AB8733" i="1"/>
  <c r="AB33493" i="1"/>
  <c r="AB2588" i="1"/>
  <c r="AB25934" i="1"/>
  <c r="AB28340" i="1"/>
  <c r="AB37960" i="1"/>
  <c r="AB9727" i="1"/>
  <c r="AB10169" i="1"/>
  <c r="AB36829" i="1"/>
  <c r="AB21350" i="1"/>
  <c r="AB20651" i="1"/>
  <c r="AB34089" i="1"/>
  <c r="AB33698" i="1"/>
  <c r="AB17948" i="1"/>
  <c r="AB40033" i="1"/>
  <c r="AB36178" i="1"/>
  <c r="AB12637" i="1"/>
  <c r="AB14412" i="1"/>
  <c r="AB26656" i="1"/>
  <c r="AB34614" i="1"/>
  <c r="AB21945" i="1"/>
  <c r="AB16284" i="1"/>
  <c r="AB21875" i="1"/>
  <c r="AB39070" i="1"/>
  <c r="AB18960" i="1"/>
  <c r="AB30593" i="1"/>
  <c r="AB23562" i="1"/>
  <c r="AB37058" i="1"/>
  <c r="AB33466" i="1"/>
  <c r="AB35353" i="1"/>
  <c r="AB29896" i="1"/>
  <c r="AB13930" i="1"/>
  <c r="AB13905" i="1"/>
  <c r="AB34853" i="1"/>
  <c r="AB9705" i="1"/>
  <c r="AB20585" i="1"/>
  <c r="AB28114" i="1"/>
  <c r="AB1120" i="1"/>
  <c r="AB8228" i="1"/>
  <c r="AB13847" i="1"/>
  <c r="AB24728" i="1"/>
  <c r="AB26139" i="1"/>
  <c r="AB28423" i="1"/>
  <c r="AB4184" i="1"/>
  <c r="AB3501" i="1"/>
  <c r="AB24448" i="1"/>
  <c r="AB37373" i="1"/>
  <c r="AB30240" i="1"/>
  <c r="AB39979" i="1"/>
  <c r="AB30073" i="1"/>
  <c r="AB13719" i="1"/>
  <c r="AB16597" i="1"/>
  <c r="AB39670" i="1"/>
  <c r="AB37368" i="1"/>
  <c r="AB3758" i="1"/>
  <c r="AB30845" i="1"/>
  <c r="AB16407" i="1"/>
  <c r="AB5001" i="1"/>
  <c r="AB28234" i="1"/>
  <c r="AB33371" i="1"/>
  <c r="AB30354" i="1"/>
  <c r="AB22591" i="1"/>
  <c r="AB27369" i="1"/>
  <c r="AB402" i="1"/>
  <c r="AB30672" i="1"/>
  <c r="AB19090" i="1"/>
  <c r="AB15949" i="1"/>
  <c r="AB19410" i="1"/>
  <c r="AB35986" i="1"/>
  <c r="AB28628" i="1"/>
  <c r="AB38554" i="1"/>
  <c r="AB38679" i="1"/>
  <c r="AB7857" i="1"/>
  <c r="AB31907" i="1"/>
  <c r="AB9284" i="1"/>
  <c r="AB16098" i="1"/>
  <c r="AB14653" i="1"/>
  <c r="AB30839" i="1"/>
  <c r="AB39815" i="1"/>
  <c r="AB17543" i="1"/>
  <c r="AB9688" i="1"/>
  <c r="AB19008" i="1"/>
  <c r="AB26069" i="1"/>
  <c r="AB11228" i="1"/>
  <c r="AB27008" i="1"/>
  <c r="AB29190" i="1"/>
  <c r="AB5326" i="1"/>
  <c r="AB26516" i="1"/>
  <c r="AB15578" i="1"/>
  <c r="AB37522" i="1"/>
  <c r="AB31792" i="1"/>
  <c r="AB34719" i="1"/>
  <c r="AB24685" i="1"/>
  <c r="AB32547" i="1"/>
  <c r="AB19809" i="1"/>
  <c r="AB24320" i="1"/>
  <c r="AB22125" i="1"/>
  <c r="AB21963" i="1"/>
  <c r="AB13052" i="1"/>
  <c r="AB22351" i="1"/>
  <c r="AB3205" i="1"/>
  <c r="AB35730" i="1"/>
  <c r="AB25590" i="1"/>
  <c r="AB21881" i="1"/>
  <c r="AB36222" i="1"/>
  <c r="AB25335" i="1"/>
  <c r="AB22579" i="1"/>
  <c r="AB9444" i="1"/>
  <c r="AB26780" i="1"/>
  <c r="AB35397" i="1"/>
  <c r="AB22867" i="1"/>
  <c r="AB13254" i="1"/>
  <c r="AB33806" i="1"/>
  <c r="AB17924" i="1"/>
  <c r="AB38445" i="1"/>
  <c r="AB37705" i="1"/>
  <c r="AB9563" i="1"/>
  <c r="AB36139" i="1"/>
  <c r="AB32990" i="1"/>
  <c r="AB38819" i="1"/>
  <c r="AB28437" i="1"/>
  <c r="AB35040" i="1"/>
  <c r="AB38975" i="1"/>
  <c r="AB32622" i="1"/>
  <c r="AB18536" i="1"/>
  <c r="AB16467" i="1"/>
  <c r="AB7658" i="1"/>
  <c r="AB18816" i="1"/>
  <c r="AB33346" i="1"/>
  <c r="AB35398" i="1"/>
  <c r="AB36890" i="1"/>
  <c r="AB35713" i="1"/>
  <c r="AB17663" i="1"/>
  <c r="AB24879" i="1"/>
  <c r="AB12356" i="1"/>
  <c r="AB10455" i="1"/>
  <c r="AB33246" i="1"/>
  <c r="AB11047" i="1"/>
  <c r="AB26804" i="1"/>
  <c r="AB15197" i="1"/>
  <c r="AB26359" i="1"/>
  <c r="AB11768" i="1"/>
  <c r="AB18662" i="1"/>
  <c r="AB14850" i="1"/>
  <c r="AB26812" i="1"/>
  <c r="AB15879" i="1"/>
  <c r="AB30846" i="1"/>
  <c r="AB39525" i="1"/>
  <c r="AB5475" i="1"/>
  <c r="AB8248" i="1"/>
  <c r="AB31337" i="1"/>
  <c r="AB38316" i="1"/>
  <c r="AB12403" i="1"/>
  <c r="AB33766" i="1"/>
  <c r="AB33990" i="1"/>
  <c r="AB37905" i="1"/>
  <c r="AB12349" i="1"/>
  <c r="AB39901" i="1"/>
  <c r="AB6853" i="1"/>
  <c r="AB20987" i="1"/>
  <c r="AB14334" i="1"/>
  <c r="AB25014" i="1"/>
  <c r="AB40166" i="1"/>
  <c r="AB10234" i="1"/>
  <c r="AB30692" i="1"/>
  <c r="AB31616" i="1"/>
  <c r="AB27310" i="1"/>
  <c r="AB39164" i="1"/>
  <c r="AB27767" i="1"/>
  <c r="AB19603" i="1"/>
  <c r="AB24003" i="1"/>
  <c r="AB16885" i="1"/>
  <c r="AB37195" i="1"/>
  <c r="AB7286" i="1"/>
  <c r="AB26963" i="1"/>
  <c r="AB16172" i="1"/>
  <c r="AB26969" i="1"/>
  <c r="AB35064" i="1"/>
  <c r="AB32122" i="1"/>
  <c r="AB25987" i="1"/>
  <c r="AB33976" i="1"/>
  <c r="AB13723" i="1"/>
  <c r="AB27066" i="1"/>
  <c r="AB21392" i="1"/>
  <c r="AB29046" i="1"/>
  <c r="AB5205" i="1"/>
  <c r="AB29213" i="1"/>
  <c r="AB34443" i="1"/>
  <c r="AB36665" i="1"/>
  <c r="AB28507" i="1"/>
  <c r="AB7413" i="1"/>
  <c r="AB27661" i="1"/>
  <c r="AB8768" i="1"/>
  <c r="AB30468" i="1"/>
  <c r="AB35481" i="1"/>
  <c r="AB21463" i="1"/>
  <c r="AB40017" i="1"/>
  <c r="AB6893" i="1"/>
  <c r="AB28439" i="1"/>
  <c r="AB13698" i="1"/>
  <c r="AB36917" i="1"/>
  <c r="AB29354" i="1"/>
  <c r="AB8730" i="1"/>
  <c r="AB29158" i="1"/>
  <c r="AB7866" i="1"/>
  <c r="AB33854" i="1"/>
  <c r="AB39047" i="1"/>
  <c r="AB5409" i="1"/>
  <c r="AB22210" i="1"/>
  <c r="AB6928" i="1"/>
  <c r="AB36212" i="1"/>
  <c r="AB22165" i="1"/>
  <c r="AB35096" i="1"/>
  <c r="AB6387" i="1"/>
  <c r="AB29631" i="1"/>
  <c r="AB9085" i="1"/>
  <c r="AB36592" i="1"/>
  <c r="AB1457" i="1"/>
  <c r="AB33324" i="1"/>
  <c r="AB23634" i="1"/>
  <c r="AB39942" i="1"/>
  <c r="AB35127" i="1"/>
  <c r="AB34509" i="1"/>
  <c r="AB32217" i="1"/>
  <c r="AB18025" i="1"/>
  <c r="AB13838" i="1"/>
  <c r="AB21289" i="1"/>
  <c r="AB7386" i="1"/>
  <c r="AB9656" i="1"/>
  <c r="AB19635" i="1"/>
  <c r="AB33032" i="1"/>
  <c r="AB27082" i="1"/>
  <c r="AB31793" i="1"/>
  <c r="AB25462" i="1"/>
  <c r="AB29576" i="1"/>
  <c r="AB28481" i="1"/>
  <c r="AB16269" i="1"/>
  <c r="AB24068" i="1"/>
  <c r="AB31847" i="1"/>
  <c r="AB30667" i="1"/>
  <c r="AB35975" i="1"/>
  <c r="AB30850" i="1"/>
  <c r="AB18465" i="1"/>
  <c r="AB6144" i="1"/>
  <c r="AB21282" i="1"/>
  <c r="AB21510" i="1"/>
  <c r="AB29590" i="1"/>
  <c r="AB32951" i="1"/>
  <c r="AB21494" i="1"/>
  <c r="AB8197" i="1"/>
  <c r="AB14533" i="1"/>
  <c r="AB16488" i="1"/>
  <c r="AB30595" i="1"/>
  <c r="AB12669" i="1"/>
  <c r="AB26683" i="1"/>
  <c r="AB24297" i="1"/>
  <c r="AB34687" i="1"/>
  <c r="AB24151" i="1"/>
  <c r="AB31803" i="1"/>
  <c r="AB5416" i="1"/>
  <c r="AB38806" i="1"/>
  <c r="AB14291" i="1"/>
  <c r="AB37914" i="1"/>
  <c r="AB24543" i="1"/>
  <c r="AB22616" i="1"/>
  <c r="AB6876" i="1"/>
  <c r="AB7998" i="1"/>
  <c r="AB18048" i="1"/>
  <c r="AB31554" i="1"/>
  <c r="AB29223" i="1"/>
  <c r="AB28566" i="1"/>
  <c r="AB4648" i="1"/>
  <c r="AB40258" i="1"/>
  <c r="AB14242" i="1"/>
  <c r="AB24270" i="1"/>
  <c r="AB22352" i="1"/>
  <c r="AB38188" i="1"/>
  <c r="AB38015" i="1"/>
  <c r="AB18507" i="1"/>
  <c r="AB38311" i="1"/>
  <c r="AB28511" i="1"/>
  <c r="AB11157" i="1"/>
  <c r="AB24988" i="1"/>
  <c r="AB27920" i="1"/>
  <c r="AB15125" i="1"/>
  <c r="AB37715" i="1"/>
  <c r="AB22566" i="1"/>
  <c r="AB24572" i="1"/>
  <c r="AB24821" i="1"/>
  <c r="AB21914" i="1"/>
  <c r="AB35165" i="1"/>
  <c r="AB34776" i="1"/>
  <c r="AB15590" i="1"/>
  <c r="AB31394" i="1"/>
  <c r="AB34167" i="1"/>
  <c r="AB23187" i="1"/>
  <c r="AB37924" i="1"/>
  <c r="AB15013" i="1"/>
  <c r="AB23682" i="1"/>
  <c r="AB4620" i="1"/>
  <c r="AB36189" i="1"/>
  <c r="AB39384" i="1"/>
  <c r="AB29032" i="1"/>
  <c r="AB22932" i="1"/>
  <c r="AB12956" i="1"/>
  <c r="AB20777" i="1"/>
  <c r="AB38680" i="1"/>
  <c r="AB19447" i="1"/>
  <c r="AB38300" i="1"/>
  <c r="AB30163" i="1"/>
  <c r="AB16389" i="1"/>
  <c r="AB21989" i="1"/>
  <c r="AB6538" i="1"/>
  <c r="AB23077" i="1"/>
  <c r="AB19703" i="1"/>
  <c r="AB36079" i="1"/>
  <c r="AB31617" i="1"/>
  <c r="AB28700" i="1"/>
  <c r="AB24575" i="1"/>
  <c r="AB32634" i="1"/>
  <c r="AB18603" i="1"/>
  <c r="AB25488" i="1"/>
  <c r="AB34408" i="1"/>
  <c r="AB39105" i="1"/>
  <c r="AB15235" i="1"/>
  <c r="AB10539" i="1"/>
  <c r="AB30649" i="1"/>
  <c r="AB23625" i="1"/>
  <c r="AB29729" i="1"/>
  <c r="AB8424" i="1"/>
  <c r="AB28822" i="1"/>
  <c r="AB20507" i="1"/>
  <c r="AB30517" i="1"/>
  <c r="AB4561" i="1"/>
  <c r="AB26921" i="1"/>
  <c r="AB24440" i="1"/>
  <c r="AB30897" i="1"/>
  <c r="AB9844" i="1"/>
  <c r="AB15150" i="1"/>
  <c r="AB10270" i="1"/>
  <c r="AB38261" i="1"/>
  <c r="AB32373" i="1"/>
  <c r="AB27398" i="1"/>
  <c r="AB1032" i="1"/>
  <c r="AB12448" i="1"/>
  <c r="AB37353" i="1"/>
  <c r="AB13648" i="1"/>
  <c r="AB19990" i="1"/>
  <c r="AB9443" i="1"/>
  <c r="AB13119" i="1"/>
  <c r="AB32654" i="1"/>
  <c r="AB38374" i="1"/>
  <c r="AB12002" i="1"/>
  <c r="AB34627" i="1"/>
  <c r="AB20812" i="1"/>
  <c r="AB20847" i="1"/>
  <c r="AB15854" i="1"/>
  <c r="AB33354" i="1"/>
  <c r="AB14045" i="1"/>
  <c r="AB14158" i="1"/>
  <c r="AB32163" i="1"/>
  <c r="AB39250" i="1"/>
  <c r="AB22533" i="1"/>
  <c r="AB7289" i="1"/>
  <c r="AB35414" i="1"/>
  <c r="AB31525" i="1"/>
  <c r="AB2140" i="1"/>
  <c r="AB19742" i="1"/>
  <c r="AB25184" i="1"/>
  <c r="AB35947" i="1"/>
  <c r="AB35089" i="1"/>
  <c r="AB31733" i="1"/>
  <c r="AB19399" i="1"/>
  <c r="AB1817" i="1"/>
  <c r="AB35773" i="1"/>
  <c r="AB32593" i="1"/>
  <c r="AB588" i="1"/>
  <c r="AB11758" i="1"/>
  <c r="AB14886" i="1"/>
  <c r="AB36971" i="1"/>
  <c r="AB19248" i="1"/>
  <c r="AB17755" i="1"/>
  <c r="AB18414" i="1"/>
  <c r="AB5748" i="1"/>
  <c r="AB38327" i="1"/>
  <c r="AB24854" i="1"/>
  <c r="AB12033" i="1"/>
  <c r="AB38610" i="1"/>
  <c r="AB36793" i="1"/>
  <c r="AB26543" i="1"/>
  <c r="AB31303" i="1"/>
  <c r="AB13726" i="1"/>
  <c r="AB29249" i="1"/>
  <c r="AB13470" i="1"/>
  <c r="AB21858" i="1"/>
  <c r="AB24712" i="1"/>
  <c r="AB14494" i="1"/>
  <c r="AB33662" i="1"/>
  <c r="AB9699" i="1"/>
  <c r="AB28734" i="1"/>
  <c r="AB34076" i="1"/>
  <c r="AB27995" i="1"/>
  <c r="AB26829" i="1"/>
  <c r="AB9519" i="1"/>
  <c r="AB24287" i="1"/>
  <c r="AB24838" i="1"/>
  <c r="AB16761" i="1"/>
  <c r="AB33613" i="1"/>
  <c r="AB9258" i="1"/>
  <c r="AB25199" i="1"/>
  <c r="AB25922" i="1"/>
  <c r="AB29428" i="1"/>
  <c r="AB36986" i="1"/>
  <c r="AB6361" i="1"/>
  <c r="AB35687" i="1"/>
  <c r="AB32204" i="1"/>
  <c r="AB25793" i="1"/>
  <c r="AB33006" i="1"/>
  <c r="AB32383" i="1"/>
  <c r="AB20366" i="1"/>
  <c r="AB27863" i="1"/>
  <c r="AB25700" i="1"/>
  <c r="AB38120" i="1"/>
  <c r="AB35226" i="1"/>
  <c r="AB30905" i="1"/>
  <c r="AB29275" i="1"/>
  <c r="AB28818" i="1"/>
  <c r="AB36685" i="1"/>
  <c r="AB40323" i="1"/>
  <c r="AB8174" i="1"/>
  <c r="AB19755" i="1"/>
  <c r="AB25429" i="1"/>
  <c r="AB39373" i="1"/>
  <c r="AB14926" i="1"/>
  <c r="AB15205" i="1"/>
  <c r="AB32624" i="1"/>
  <c r="AB39368" i="1"/>
  <c r="AB16094" i="1"/>
  <c r="AB38037" i="1"/>
  <c r="AB37893" i="1"/>
  <c r="AB24835" i="1"/>
  <c r="AB12877" i="1"/>
  <c r="AB27643" i="1"/>
  <c r="AB24584" i="1"/>
  <c r="AB16517" i="1"/>
  <c r="AB33302" i="1"/>
  <c r="AB36471" i="1"/>
  <c r="AB28398" i="1"/>
  <c r="AB28519" i="1"/>
  <c r="AB10101" i="1"/>
  <c r="AB2001" i="1"/>
  <c r="AB5423" i="1"/>
  <c r="AB8951" i="1"/>
  <c r="AB5736" i="1"/>
  <c r="AB7156" i="1"/>
  <c r="AB1496" i="1"/>
  <c r="AB19073" i="1"/>
  <c r="AB6469" i="1"/>
  <c r="AB6645" i="1"/>
  <c r="AB7320" i="1"/>
  <c r="AB20946" i="1"/>
  <c r="AB685" i="1"/>
  <c r="AB21527" i="1"/>
  <c r="AB24519" i="1"/>
  <c r="AB10891" i="1"/>
  <c r="AB16875" i="1"/>
  <c r="AB18737" i="1"/>
  <c r="AB23359" i="1"/>
  <c r="AB20792" i="1"/>
  <c r="AB17702" i="1"/>
  <c r="AB14460" i="1"/>
  <c r="AB14303" i="1"/>
  <c r="AB4668" i="1"/>
  <c r="AB36296" i="1"/>
  <c r="AB16657" i="1"/>
  <c r="AB3726" i="1"/>
  <c r="AB8463" i="1"/>
  <c r="AB5463" i="1"/>
  <c r="AB17404" i="1"/>
  <c r="AB5209" i="1"/>
  <c r="AB25817" i="1"/>
  <c r="AB33655" i="1"/>
  <c r="AB16298" i="1"/>
  <c r="AB10137" i="1"/>
  <c r="AB36585" i="1"/>
  <c r="AB11978" i="1"/>
  <c r="AB10613" i="1"/>
  <c r="AB9994" i="1"/>
  <c r="AB13355" i="1"/>
  <c r="AB4461" i="1"/>
  <c r="AB36738" i="1"/>
  <c r="AB10950" i="1"/>
  <c r="AB27858" i="1"/>
  <c r="AB23346" i="1"/>
  <c r="AB17623" i="1"/>
  <c r="AB14266" i="1"/>
  <c r="AB24138" i="1"/>
  <c r="AB10529" i="1"/>
  <c r="AB20195" i="1"/>
  <c r="AB448" i="1"/>
  <c r="AB22618" i="1"/>
  <c r="AB30738" i="1"/>
  <c r="AB3754" i="1"/>
  <c r="AB9947" i="1"/>
  <c r="AB17419" i="1"/>
  <c r="AB28923" i="1"/>
  <c r="AB22734" i="1"/>
  <c r="AB13005" i="1"/>
  <c r="AB33044" i="1"/>
  <c r="AB19658" i="1"/>
  <c r="AB21798" i="1"/>
  <c r="AB19234" i="1"/>
  <c r="AB39064" i="1"/>
  <c r="AB8860" i="1"/>
  <c r="AB33089" i="1"/>
  <c r="AB8738" i="1"/>
  <c r="AB10068" i="1"/>
  <c r="AB36981" i="1"/>
  <c r="AB10425" i="1"/>
  <c r="AB19152" i="1"/>
  <c r="AB4869" i="1"/>
  <c r="AB29212" i="1"/>
  <c r="AB37108" i="1"/>
  <c r="AB38938" i="1"/>
  <c r="AB35819" i="1"/>
  <c r="AB32947" i="1"/>
  <c r="AB10512" i="1"/>
  <c r="AB39622" i="1"/>
  <c r="AB16086" i="1"/>
  <c r="AB33659" i="1"/>
  <c r="AB29942" i="1"/>
  <c r="AB32530" i="1"/>
  <c r="AB12795" i="1"/>
  <c r="AB12232" i="1"/>
  <c r="AB39327" i="1"/>
  <c r="AB20202" i="1"/>
  <c r="AB31013" i="1"/>
  <c r="AB29486" i="1"/>
  <c r="AB37756" i="1"/>
  <c r="AB30390" i="1"/>
  <c r="AB38302" i="1"/>
  <c r="AB29320" i="1"/>
  <c r="AB25964" i="1"/>
  <c r="AB40062" i="1"/>
  <c r="AB29550" i="1"/>
  <c r="AB10916" i="1"/>
  <c r="AB24823" i="1"/>
  <c r="AB24309" i="1"/>
  <c r="AB36784" i="1"/>
  <c r="AB12813" i="1"/>
  <c r="AB29727" i="1"/>
  <c r="AB17788" i="1"/>
  <c r="AB35774" i="1"/>
  <c r="AB23658" i="1"/>
  <c r="AB6026" i="1"/>
  <c r="AB17453" i="1"/>
  <c r="AB34894" i="1"/>
  <c r="AB26993" i="1"/>
  <c r="AB29817" i="1"/>
  <c r="AB10199" i="1"/>
  <c r="AB15105" i="1"/>
  <c r="AB16969" i="1"/>
  <c r="AB34131" i="1"/>
  <c r="AB29992" i="1"/>
  <c r="AB11910" i="1"/>
  <c r="AB33259" i="1"/>
  <c r="AB31996" i="1"/>
  <c r="AB28259" i="1"/>
  <c r="AB640" i="1"/>
  <c r="AB32537" i="1"/>
  <c r="AB8200" i="1"/>
  <c r="AB32886" i="1"/>
  <c r="AB18684" i="1"/>
  <c r="AB28859" i="1"/>
  <c r="AB28298" i="1"/>
  <c r="AB28562" i="1"/>
  <c r="AB25592" i="1"/>
  <c r="AB32940" i="1"/>
  <c r="AB38091" i="1"/>
  <c r="AB32981" i="1"/>
  <c r="AB18451" i="1"/>
  <c r="AB3541" i="1"/>
  <c r="AB38106" i="1"/>
  <c r="AB32269" i="1"/>
  <c r="AB27606" i="1"/>
  <c r="AB26233" i="1"/>
  <c r="AB21780" i="1"/>
  <c r="AB36646" i="1"/>
  <c r="AB37440" i="1"/>
  <c r="AB10668" i="1"/>
  <c r="AB27383" i="1"/>
  <c r="AB2939" i="1"/>
  <c r="AB33547" i="1"/>
  <c r="AB17158" i="1"/>
  <c r="AB27944" i="1"/>
  <c r="AB17203" i="1"/>
  <c r="AB26038" i="1"/>
  <c r="AB32086" i="1"/>
  <c r="AB30417" i="1"/>
  <c r="AB25810" i="1"/>
  <c r="AB24958" i="1"/>
  <c r="AB39141" i="1"/>
  <c r="AB17517" i="1"/>
  <c r="AB3021" i="1"/>
  <c r="AB105" i="1"/>
  <c r="AB23977" i="1"/>
  <c r="AB12738" i="1"/>
  <c r="AB17190" i="1"/>
  <c r="AB11998" i="1"/>
  <c r="AB32967" i="1"/>
  <c r="AB21982" i="1"/>
  <c r="AB13962" i="1"/>
  <c r="AB5820" i="1"/>
  <c r="AB39564" i="1"/>
  <c r="AB39529" i="1"/>
  <c r="AB35009" i="1"/>
  <c r="AB34896" i="1"/>
  <c r="AB33889" i="1"/>
  <c r="AB23107" i="1"/>
  <c r="AB31643" i="1"/>
  <c r="AB7611" i="1"/>
  <c r="AB13077" i="1"/>
  <c r="AB25401" i="1"/>
  <c r="AB15702" i="1"/>
  <c r="AB29714" i="1"/>
  <c r="AB10371" i="1"/>
  <c r="AB37281" i="1"/>
  <c r="AB30938" i="1"/>
  <c r="AB26862" i="1"/>
  <c r="AB20432" i="1"/>
  <c r="AB15133" i="1"/>
  <c r="AB24383" i="1"/>
  <c r="AB10389" i="1"/>
  <c r="AB39730" i="1"/>
  <c r="AB24644" i="1"/>
  <c r="AB20000" i="1"/>
  <c r="AB37613" i="1"/>
  <c r="AB22614" i="1"/>
  <c r="AB34070" i="1"/>
  <c r="AB8072" i="1"/>
  <c r="AB33160" i="1"/>
  <c r="AB35885" i="1"/>
  <c r="AB8269" i="1"/>
  <c r="AB23939" i="1"/>
  <c r="AB33514" i="1"/>
  <c r="AB34352" i="1"/>
  <c r="AB26926" i="1"/>
  <c r="AB7735" i="1"/>
  <c r="AB4804" i="1"/>
  <c r="AB23644" i="1"/>
  <c r="AB27545" i="1"/>
  <c r="AB12636" i="1"/>
  <c r="AB1930" i="1"/>
  <c r="AB333" i="1"/>
  <c r="AB11633" i="1"/>
  <c r="AB18396" i="1"/>
  <c r="AB6611" i="1"/>
  <c r="AB25917" i="1"/>
  <c r="AB32858" i="1"/>
  <c r="AB32844" i="1"/>
  <c r="AB24140" i="1"/>
  <c r="AB11002" i="1"/>
  <c r="AB36703" i="1"/>
  <c r="AB24869" i="1"/>
  <c r="AB32266" i="1"/>
  <c r="AB35524" i="1"/>
  <c r="AB7441" i="1"/>
  <c r="AB20819" i="1"/>
  <c r="AB36474" i="1"/>
  <c r="AB14599" i="1"/>
  <c r="AB13285" i="1"/>
  <c r="AB35354" i="1"/>
  <c r="AB39256" i="1"/>
  <c r="AB33372" i="1"/>
  <c r="AB39355" i="1"/>
  <c r="AB22944" i="1"/>
  <c r="AB37836" i="1"/>
  <c r="AB39768" i="1"/>
  <c r="AB23014" i="1"/>
  <c r="AB16320" i="1"/>
  <c r="AB24180" i="1"/>
  <c r="AB17155" i="1"/>
  <c r="AB23881" i="1"/>
  <c r="AB32212" i="1"/>
  <c r="AB23758" i="1"/>
  <c r="AB27522" i="1"/>
  <c r="AB27269" i="1"/>
  <c r="AB40135" i="1"/>
  <c r="AB10019" i="1"/>
  <c r="AB27819" i="1"/>
  <c r="AB16492" i="1"/>
  <c r="AB7428" i="1"/>
  <c r="AB30573" i="1"/>
  <c r="AB37594" i="1"/>
  <c r="AB28381" i="1"/>
  <c r="AB22094" i="1"/>
  <c r="AB11899" i="1"/>
  <c r="AB20551" i="1"/>
  <c r="AB32147" i="1"/>
  <c r="AB35694" i="1"/>
  <c r="AB32154" i="1"/>
  <c r="AB13857" i="1"/>
  <c r="AB28165" i="1"/>
  <c r="AB14804" i="1"/>
  <c r="AB23090" i="1"/>
  <c r="AB31539" i="1"/>
  <c r="AB34767" i="1"/>
  <c r="AB1686" i="1"/>
  <c r="AB24247" i="1"/>
  <c r="AB5747" i="1"/>
  <c r="AB23146" i="1"/>
  <c r="AB33159" i="1"/>
  <c r="AB26221" i="1"/>
  <c r="AB14434" i="1"/>
  <c r="AB24865" i="1"/>
  <c r="AB31770" i="1"/>
  <c r="AB36932" i="1"/>
  <c r="AB40375" i="1"/>
  <c r="AB17391" i="1"/>
  <c r="AB31151" i="1"/>
  <c r="AB36597" i="1"/>
  <c r="AB15259" i="1"/>
  <c r="AB26155" i="1"/>
  <c r="AB32404" i="1"/>
  <c r="AB13559" i="1"/>
  <c r="AB9046" i="1"/>
  <c r="AB33139" i="1"/>
  <c r="AB5952" i="1"/>
  <c r="AB15838" i="1"/>
  <c r="AB27894" i="1"/>
  <c r="AB6601" i="1"/>
  <c r="AB39441" i="1"/>
  <c r="AB2334" i="1"/>
  <c r="AB33462" i="1"/>
  <c r="AB40270" i="1"/>
  <c r="AB35304" i="1"/>
  <c r="AB40209" i="1"/>
  <c r="AB38983" i="1"/>
  <c r="AB28153" i="1"/>
  <c r="AB20960" i="1"/>
  <c r="AB13733" i="1"/>
  <c r="AB37547" i="1"/>
  <c r="AB36091" i="1"/>
  <c r="AB15227" i="1"/>
  <c r="AB22126" i="1"/>
  <c r="AB19380" i="1"/>
  <c r="AB5738" i="1"/>
  <c r="AB28885" i="1"/>
  <c r="AB27692" i="1"/>
  <c r="AB21194" i="1"/>
  <c r="AB19370" i="1"/>
  <c r="AB23041" i="1"/>
  <c r="AB18444" i="1"/>
  <c r="AB38675" i="1"/>
  <c r="AB15487" i="1"/>
  <c r="AB40208" i="1"/>
  <c r="AB14354" i="1"/>
  <c r="AB34448" i="1"/>
  <c r="AB28270" i="1"/>
  <c r="AB23293" i="1"/>
  <c r="AB18242" i="1"/>
  <c r="AB32692" i="1"/>
  <c r="AB34512" i="1"/>
  <c r="AB18887" i="1"/>
  <c r="AB31374" i="1"/>
  <c r="AB17304" i="1"/>
  <c r="AB29413" i="1"/>
  <c r="AB24184" i="1"/>
  <c r="AB36737" i="1"/>
  <c r="AB26542" i="1"/>
  <c r="AB24263" i="1"/>
  <c r="AB29509" i="1"/>
  <c r="AB29722" i="1"/>
  <c r="AB18847" i="1"/>
  <c r="AB35742" i="1"/>
  <c r="AB25670" i="1"/>
  <c r="AB12606" i="1"/>
  <c r="AB36391" i="1"/>
  <c r="AB25774" i="1"/>
  <c r="AB16938" i="1"/>
  <c r="AB36264" i="1"/>
  <c r="AB34752" i="1"/>
  <c r="AB8939" i="1"/>
  <c r="AB34347" i="1"/>
  <c r="AB17763" i="1"/>
  <c r="AB17281" i="1"/>
  <c r="AB35231" i="1"/>
  <c r="AB37028" i="1"/>
  <c r="AB9034" i="1"/>
  <c r="AB32305" i="1"/>
  <c r="AB34576" i="1"/>
  <c r="AB18752" i="1"/>
  <c r="AB29521" i="1"/>
  <c r="AB35192" i="1"/>
  <c r="AB32868" i="1"/>
  <c r="AB38125" i="1"/>
  <c r="AB40177" i="1"/>
  <c r="AB23281" i="1"/>
  <c r="AB29518" i="1"/>
  <c r="AB31251" i="1"/>
  <c r="AB31453" i="1"/>
  <c r="AB15939" i="1"/>
  <c r="AB18094" i="1"/>
  <c r="AB25090" i="1"/>
  <c r="AB15662" i="1"/>
  <c r="AB20702" i="1"/>
  <c r="AB26907" i="1"/>
  <c r="AB26828" i="1"/>
  <c r="AB38645" i="1"/>
  <c r="AB38731" i="1"/>
  <c r="AB23362" i="1"/>
  <c r="AB22171" i="1"/>
  <c r="AB22770" i="1"/>
  <c r="AB24558" i="1"/>
  <c r="AB21093" i="1"/>
  <c r="AB31941" i="1"/>
  <c r="AB25535" i="1"/>
  <c r="AB38862" i="1"/>
  <c r="AB31986" i="1"/>
  <c r="AB32490" i="1"/>
  <c r="AB18633" i="1"/>
  <c r="AB40440" i="1"/>
  <c r="AB23427" i="1"/>
  <c r="AB40317" i="1"/>
  <c r="AB13371" i="1"/>
  <c r="AB7491" i="1"/>
  <c r="AB22025" i="1"/>
  <c r="AB28548" i="1"/>
  <c r="AB19832" i="1"/>
  <c r="AB31029" i="1"/>
  <c r="AB17869" i="1"/>
  <c r="AB38238" i="1"/>
  <c r="AB36617" i="1"/>
  <c r="AB20486" i="1"/>
  <c r="AB36435" i="1"/>
  <c r="AB28965" i="1"/>
  <c r="AB28752" i="1"/>
  <c r="AB25201" i="1"/>
  <c r="AB40381" i="1"/>
  <c r="AB11075" i="1"/>
  <c r="AB37424" i="1"/>
  <c r="AB25614" i="1"/>
  <c r="AB25762" i="1"/>
  <c r="AB20699" i="1"/>
  <c r="AB37029" i="1"/>
  <c r="AB16790" i="1"/>
  <c r="AB32976" i="1"/>
  <c r="AB39051" i="1"/>
  <c r="AB30254" i="1"/>
  <c r="AB33349" i="1"/>
  <c r="AB29526" i="1"/>
  <c r="AB1096" i="1"/>
  <c r="AB17073" i="1"/>
  <c r="AB26559" i="1"/>
  <c r="AB14040" i="1"/>
  <c r="AB25771" i="1"/>
  <c r="AB12661" i="1"/>
  <c r="AB31429" i="1"/>
  <c r="AB36335" i="1"/>
  <c r="AB19003" i="1"/>
  <c r="AB26227" i="1"/>
  <c r="AB18272" i="1"/>
  <c r="AB40009" i="1"/>
  <c r="AB11391" i="1"/>
  <c r="AB40305" i="1"/>
  <c r="AB25426" i="1"/>
  <c r="AB39270" i="1"/>
  <c r="AB31215" i="1"/>
  <c r="AB13709" i="1"/>
  <c r="AB39509" i="1"/>
  <c r="AB11221" i="1"/>
  <c r="AB10301" i="1"/>
  <c r="AB39375" i="1"/>
  <c r="AB21449" i="1"/>
  <c r="AB13846" i="1"/>
  <c r="AB27823" i="1"/>
  <c r="AB36900" i="1"/>
  <c r="AB23868" i="1"/>
  <c r="AB26929" i="1"/>
  <c r="AB16265" i="1"/>
  <c r="AB5824" i="1"/>
  <c r="AB26621" i="1"/>
  <c r="AB1009" i="1"/>
  <c r="AB9285" i="1"/>
  <c r="AB8847" i="1"/>
  <c r="AB23569" i="1"/>
  <c r="AB17108" i="1"/>
  <c r="AB9526" i="1"/>
  <c r="AB39696" i="1"/>
  <c r="AB28205" i="1"/>
  <c r="AB30971" i="1"/>
  <c r="AB25268" i="1"/>
  <c r="AB26475" i="1"/>
  <c r="AB15293" i="1"/>
  <c r="AB31382" i="1"/>
  <c r="AB27479" i="1"/>
  <c r="AB1969" i="1"/>
  <c r="AB21668" i="1"/>
  <c r="AB14010" i="1"/>
  <c r="AB4612" i="1"/>
  <c r="AB28304" i="1"/>
  <c r="AB34266" i="1"/>
  <c r="AB15439" i="1"/>
  <c r="AB13628" i="1"/>
  <c r="AB12446" i="1"/>
  <c r="AB20169" i="1"/>
  <c r="AB39736" i="1"/>
  <c r="AB7991" i="1"/>
  <c r="AB36330" i="1"/>
  <c r="AB19563" i="1"/>
  <c r="AB30625" i="1"/>
  <c r="AB20295" i="1"/>
  <c r="AB38790" i="1"/>
  <c r="AB37622" i="1"/>
  <c r="AB36744" i="1"/>
  <c r="AB39406" i="1"/>
  <c r="AB11505" i="1"/>
  <c r="AB11678" i="1"/>
  <c r="AB19807" i="1"/>
  <c r="AB34873" i="1"/>
  <c r="AB11594" i="1"/>
  <c r="AB33954" i="1"/>
  <c r="AB31962" i="1"/>
  <c r="AB14083" i="1"/>
  <c r="AB35024" i="1"/>
  <c r="AB21765" i="1"/>
  <c r="AB29977" i="1"/>
  <c r="AB28120" i="1"/>
  <c r="AB39153" i="1"/>
  <c r="AB24205" i="1"/>
  <c r="AB9103" i="1"/>
  <c r="AB17483" i="1"/>
  <c r="AB30663" i="1"/>
  <c r="AB17188" i="1"/>
  <c r="AB34200" i="1"/>
  <c r="AB31909" i="1"/>
  <c r="AB15670" i="1"/>
  <c r="AB19285" i="1"/>
  <c r="AB35302" i="1"/>
  <c r="AB66" i="1"/>
  <c r="AB27094" i="1"/>
  <c r="AB22585" i="1"/>
  <c r="AB22164" i="1"/>
  <c r="AB8408" i="1"/>
  <c r="AB40261" i="1"/>
  <c r="AB36041" i="1"/>
  <c r="AB22856" i="1"/>
  <c r="AB22494" i="1"/>
  <c r="AB39991" i="1"/>
  <c r="AB11149" i="1"/>
  <c r="AB27507" i="1"/>
  <c r="AB22367" i="1"/>
  <c r="AB31864" i="1"/>
  <c r="AB36707" i="1"/>
  <c r="AB909" i="1"/>
  <c r="AB14781" i="1"/>
  <c r="AB29283" i="1"/>
  <c r="AB32376" i="1"/>
  <c r="AB35710" i="1"/>
  <c r="AB18179" i="1"/>
  <c r="AB20595" i="1"/>
  <c r="AB28606" i="1"/>
  <c r="AB20691" i="1"/>
  <c r="AB29412" i="1"/>
  <c r="AB21381" i="1"/>
  <c r="AB12040" i="1"/>
  <c r="AB33362" i="1"/>
  <c r="AB31914" i="1"/>
  <c r="AB19050" i="1"/>
  <c r="AB11208" i="1"/>
  <c r="AB35608" i="1"/>
  <c r="AB35963" i="1"/>
  <c r="AB28081" i="1"/>
  <c r="AB39459" i="1"/>
  <c r="AB33374" i="1"/>
  <c r="AB36329" i="1"/>
  <c r="AB5367" i="1"/>
  <c r="AB24681" i="1"/>
  <c r="AB13462" i="1"/>
  <c r="AB31423" i="1"/>
  <c r="AB15931" i="1"/>
  <c r="AB28374" i="1"/>
  <c r="AB2008" i="1"/>
  <c r="AB25421" i="1"/>
  <c r="AB14110" i="1"/>
  <c r="AB17290" i="1"/>
  <c r="AB16819" i="1"/>
  <c r="AB32309" i="1"/>
  <c r="AB39429" i="1"/>
  <c r="AB24691" i="1"/>
  <c r="AB27816" i="1"/>
  <c r="AB29020" i="1"/>
  <c r="AB38646" i="1"/>
  <c r="AB27062" i="1"/>
  <c r="AB33054" i="1"/>
  <c r="AB39260" i="1"/>
  <c r="AB28506" i="1"/>
  <c r="AB16020" i="1"/>
  <c r="AB39242" i="1"/>
  <c r="AB22950" i="1"/>
  <c r="AB16295" i="1"/>
  <c r="AB14563" i="1"/>
  <c r="AB26706" i="1"/>
  <c r="AB23502" i="1"/>
  <c r="AB39753" i="1"/>
  <c r="AB38382" i="1"/>
  <c r="AB32814" i="1"/>
  <c r="AB35424" i="1"/>
  <c r="AB36895" i="1"/>
  <c r="AB3266" i="1"/>
  <c r="AB36806" i="1"/>
  <c r="AB30620" i="1"/>
  <c r="AB27414" i="1"/>
  <c r="AB26301" i="1"/>
  <c r="AB30465" i="1"/>
  <c r="AB38022" i="1"/>
  <c r="AB24806" i="1"/>
  <c r="AB24304" i="1"/>
  <c r="AB14798" i="1"/>
  <c r="AB35783" i="1"/>
  <c r="AB30480" i="1"/>
  <c r="AB26566" i="1"/>
  <c r="AB26649" i="1"/>
  <c r="AB27543" i="1"/>
  <c r="AB13328" i="1"/>
  <c r="AB20015" i="1"/>
  <c r="AB12991" i="1"/>
  <c r="AB23026" i="1"/>
  <c r="AB34547" i="1"/>
  <c r="AB18719" i="1"/>
  <c r="AB24427" i="1"/>
  <c r="AB25297" i="1"/>
  <c r="AB12943" i="1"/>
  <c r="AB38471" i="1"/>
  <c r="AB38871" i="1"/>
  <c r="AB9531" i="1"/>
  <c r="AB19894" i="1"/>
  <c r="AB15143" i="1"/>
  <c r="AB26320" i="1"/>
  <c r="AB23724" i="1"/>
  <c r="AB8231" i="1"/>
  <c r="AB33065" i="1"/>
  <c r="AB34622" i="1"/>
  <c r="AB25983" i="1"/>
  <c r="AB19112" i="1"/>
  <c r="AB26458" i="1"/>
  <c r="AB24424" i="1"/>
  <c r="AB32799" i="1"/>
  <c r="AB34134" i="1"/>
  <c r="AB618" i="1"/>
  <c r="AB23498" i="1"/>
  <c r="AB27179" i="1"/>
  <c r="AB27891" i="1"/>
  <c r="AB34196" i="1"/>
  <c r="AB29735" i="1"/>
  <c r="AB975" i="1"/>
  <c r="AB34854" i="1"/>
  <c r="AB40102" i="1"/>
  <c r="AB22220" i="1"/>
  <c r="AB20824" i="1"/>
  <c r="AB5959" i="1"/>
  <c r="AB35692" i="1"/>
  <c r="AB37621" i="1"/>
  <c r="AB38559" i="1"/>
  <c r="AB32011" i="1"/>
  <c r="AB10424" i="1"/>
  <c r="AB35241" i="1"/>
  <c r="AB37464" i="1"/>
  <c r="AB17939" i="1"/>
  <c r="AB9011" i="1"/>
  <c r="AB36356" i="1"/>
  <c r="AB18097" i="1"/>
  <c r="AB34123" i="1"/>
  <c r="AB34586" i="1"/>
  <c r="AB18654" i="1"/>
  <c r="AB38996" i="1"/>
  <c r="AB14619" i="1"/>
  <c r="AB29952" i="1"/>
  <c r="AB19933" i="1"/>
  <c r="AB20541" i="1"/>
  <c r="AB31566" i="1"/>
  <c r="AB18520" i="1"/>
  <c r="AB34135" i="1"/>
  <c r="AB38470" i="1"/>
  <c r="AB40021" i="1"/>
  <c r="AB36544" i="1"/>
  <c r="AB9864" i="1"/>
  <c r="AB37126" i="1"/>
  <c r="AB30641" i="1"/>
  <c r="AB33950" i="1"/>
  <c r="AB37234" i="1"/>
  <c r="AB31880" i="1"/>
  <c r="AB33802" i="1"/>
  <c r="AB2300" i="1"/>
  <c r="AB32387" i="1"/>
  <c r="AB35618" i="1"/>
  <c r="AB11601" i="1"/>
  <c r="AB31009" i="1"/>
  <c r="AB6258" i="1"/>
  <c r="AB11445" i="1"/>
  <c r="AB30962" i="1"/>
  <c r="AB29589" i="1"/>
  <c r="AB40149" i="1"/>
  <c r="AB22789" i="1"/>
  <c r="AB25162" i="1"/>
  <c r="AB16063" i="1"/>
  <c r="AB23156" i="1"/>
  <c r="AB39532" i="1"/>
  <c r="AB28261" i="1"/>
  <c r="AB16671" i="1"/>
  <c r="AB32570" i="1"/>
  <c r="AB28725" i="1"/>
  <c r="AB26284" i="1"/>
  <c r="AB9094" i="1"/>
  <c r="AB8274" i="1"/>
  <c r="AB25864" i="1"/>
  <c r="AB35700" i="1"/>
  <c r="AB2268" i="1"/>
  <c r="AB35247" i="1"/>
  <c r="AB38730" i="1"/>
  <c r="AB26126" i="1"/>
  <c r="AB22267" i="1"/>
  <c r="AB23815" i="1"/>
  <c r="AB11793" i="1"/>
  <c r="AB27866" i="1"/>
  <c r="AB36218" i="1"/>
  <c r="AB7056" i="1"/>
  <c r="AB1329" i="1"/>
  <c r="AB9222" i="1"/>
  <c r="AB5830" i="1"/>
  <c r="AB13612" i="1"/>
  <c r="AB7282" i="1"/>
  <c r="AB8138" i="1"/>
  <c r="AB1658" i="1"/>
  <c r="AB5349" i="1"/>
  <c r="AB29856" i="1"/>
  <c r="AB13925" i="1"/>
  <c r="AB24503" i="1"/>
  <c r="AB3609" i="1"/>
  <c r="AB20346" i="1"/>
  <c r="AB20280" i="1"/>
  <c r="AB25955" i="1"/>
  <c r="AB30437" i="1"/>
  <c r="AB35864" i="1"/>
  <c r="AB12029" i="1"/>
  <c r="AB2667" i="1"/>
  <c r="AB10576" i="1"/>
  <c r="AB17871" i="1"/>
  <c r="AB11888" i="1"/>
  <c r="AB40162" i="1"/>
  <c r="AB23222" i="1"/>
  <c r="AB26818" i="1"/>
  <c r="AB21267" i="1"/>
  <c r="AB20888" i="1"/>
  <c r="AB21805" i="1"/>
  <c r="AB36676" i="1"/>
  <c r="AB8176" i="1"/>
  <c r="AB28603" i="1"/>
  <c r="AB29098" i="1"/>
  <c r="AB32586" i="1"/>
  <c r="AB11336" i="1"/>
  <c r="AB21013" i="1"/>
  <c r="AB39003" i="1"/>
  <c r="AB39210" i="1"/>
  <c r="AB37545" i="1"/>
  <c r="AB24191" i="1"/>
  <c r="AB29621" i="1"/>
  <c r="AB26193" i="1"/>
  <c r="AB26487" i="1"/>
  <c r="AB9277" i="1"/>
  <c r="AB33125" i="1"/>
  <c r="AB39560" i="1"/>
  <c r="AB20448" i="1"/>
  <c r="AB16208" i="1"/>
  <c r="AB32433" i="1"/>
  <c r="AB7623" i="1"/>
  <c r="AB38429" i="1"/>
  <c r="AB21954" i="1"/>
  <c r="AB22756" i="1"/>
  <c r="AB40025" i="1"/>
  <c r="AB38991" i="1"/>
  <c r="AB28588" i="1"/>
  <c r="AB20967" i="1"/>
  <c r="AB3470" i="1"/>
  <c r="AB33261" i="1"/>
  <c r="AB28256" i="1"/>
  <c r="AB33186" i="1"/>
  <c r="AB25783" i="1"/>
  <c r="AB16827" i="1"/>
  <c r="AB34205" i="1"/>
  <c r="AB39253" i="1"/>
  <c r="AB23664" i="1"/>
  <c r="AB12458" i="1"/>
  <c r="AB31510" i="1"/>
  <c r="AB12388" i="1"/>
  <c r="AB31433" i="1"/>
  <c r="AB20528" i="1"/>
  <c r="AB29655" i="1"/>
  <c r="AB22655" i="1"/>
  <c r="AB35162" i="1"/>
  <c r="AB17183" i="1"/>
  <c r="AB9597" i="1"/>
  <c r="AB21530" i="1"/>
  <c r="AB26394" i="1"/>
  <c r="AB38497" i="1"/>
  <c r="AB37922" i="1"/>
  <c r="AB39472" i="1"/>
  <c r="AB10779" i="1"/>
  <c r="AB28179" i="1"/>
  <c r="AB32315" i="1"/>
  <c r="AB21157" i="1"/>
  <c r="AB38900" i="1"/>
  <c r="AB36863" i="1"/>
  <c r="AB37529" i="1"/>
  <c r="AB26622" i="1"/>
  <c r="AB33701" i="1"/>
  <c r="AB28012" i="1"/>
  <c r="AB16605" i="1"/>
  <c r="AB29595" i="1"/>
  <c r="AB35288" i="1"/>
  <c r="AB12502" i="1"/>
  <c r="AB8173" i="1"/>
  <c r="AB39126" i="1"/>
  <c r="AB7960" i="1"/>
  <c r="AB11697" i="1"/>
  <c r="AB6584" i="1"/>
  <c r="AB18049" i="1"/>
  <c r="AB4398" i="1"/>
  <c r="AB38297" i="1"/>
  <c r="AB12441" i="1"/>
  <c r="AB5893" i="1"/>
  <c r="AB21345" i="1"/>
  <c r="AB32738" i="1"/>
  <c r="AB3890" i="1"/>
  <c r="AB33597" i="1"/>
  <c r="AB13560" i="1"/>
  <c r="AB7073" i="1"/>
  <c r="AB21140" i="1"/>
  <c r="AB24544" i="1"/>
  <c r="AB12942" i="1"/>
  <c r="AB30548" i="1"/>
  <c r="AB31360" i="1"/>
  <c r="AB21821" i="1"/>
  <c r="AB15359" i="1"/>
  <c r="AB21303" i="1"/>
  <c r="AB35474" i="1"/>
  <c r="AB40438" i="1"/>
  <c r="AB10525" i="1"/>
  <c r="AB11540" i="1"/>
  <c r="AB12351" i="1"/>
  <c r="AB25107" i="1"/>
  <c r="AB13116" i="1"/>
  <c r="AB12236" i="1"/>
  <c r="AB20416" i="1"/>
  <c r="AB8892" i="1"/>
  <c r="AB34681" i="1"/>
  <c r="AB22401" i="1"/>
  <c r="AB31653" i="1"/>
  <c r="AB18669" i="1"/>
  <c r="AB28029" i="1"/>
  <c r="AB27802" i="1"/>
  <c r="AB28426" i="1"/>
  <c r="AB30212" i="1"/>
  <c r="AB13183" i="1"/>
  <c r="AB27829" i="1"/>
  <c r="AB29108" i="1"/>
  <c r="AB13965" i="1"/>
  <c r="AB19334" i="1"/>
  <c r="AB22592" i="1"/>
  <c r="AB11791" i="1"/>
  <c r="AB25543" i="1"/>
  <c r="AB7891" i="1"/>
  <c r="AB17556" i="1"/>
  <c r="AB30033" i="1"/>
  <c r="AB17917" i="1"/>
  <c r="AB4391" i="1"/>
  <c r="AB4295" i="1"/>
  <c r="AB25058" i="1"/>
  <c r="AB32987" i="1"/>
  <c r="AB38107" i="1"/>
  <c r="AB17624" i="1"/>
  <c r="AB18425" i="1"/>
  <c r="AB16231" i="1"/>
  <c r="AB32295" i="1"/>
  <c r="AB3024" i="1"/>
  <c r="AB7388" i="1"/>
  <c r="AB507" i="1"/>
  <c r="AB40126" i="1"/>
  <c r="AB39236" i="1"/>
  <c r="AB37460" i="1"/>
  <c r="AB29822" i="1"/>
  <c r="AB24907" i="1"/>
  <c r="AB24194" i="1"/>
  <c r="AB26785" i="1"/>
  <c r="AB39229" i="1"/>
  <c r="AB17693" i="1"/>
  <c r="AB21663" i="1"/>
  <c r="AB11514" i="1"/>
  <c r="AB4365" i="1"/>
  <c r="AB21951" i="1"/>
  <c r="AB13795" i="1"/>
  <c r="AB4689" i="1"/>
  <c r="AB3112" i="1"/>
  <c r="AB16489" i="1"/>
  <c r="AB36649" i="1"/>
  <c r="AB37563" i="1"/>
  <c r="AB18077" i="1"/>
  <c r="AB7385" i="1"/>
  <c r="AB20991" i="1"/>
  <c r="AB29481" i="1"/>
  <c r="AB12222" i="1"/>
  <c r="AB8877" i="1"/>
  <c r="AB29887" i="1"/>
  <c r="AB7753" i="1"/>
  <c r="AB35718" i="1"/>
  <c r="AB39990" i="1"/>
  <c r="AB27703" i="1"/>
  <c r="AB40340" i="1"/>
  <c r="AB21270" i="1"/>
  <c r="AB15129" i="1"/>
  <c r="AB8081" i="1"/>
  <c r="AB37223" i="1"/>
  <c r="AB19394" i="1"/>
  <c r="AB27452" i="1"/>
  <c r="AB11508" i="1"/>
  <c r="AB3142" i="1"/>
  <c r="AB1572" i="1"/>
  <c r="AB19854" i="1"/>
  <c r="AB10819" i="1"/>
  <c r="AB37920" i="1"/>
  <c r="AB31424" i="1"/>
  <c r="AB35932" i="1"/>
  <c r="AB38910" i="1"/>
  <c r="AB28613" i="1"/>
  <c r="AB23085" i="1"/>
  <c r="AB12493" i="1"/>
  <c r="AB25703" i="1"/>
  <c r="AB33556" i="1"/>
  <c r="AB28568" i="1"/>
  <c r="AB23401" i="1"/>
  <c r="AB7530" i="1"/>
  <c r="AB20653" i="1"/>
  <c r="AB7049" i="1"/>
  <c r="AB8817" i="1"/>
  <c r="AB9619" i="1"/>
  <c r="AB15734" i="1"/>
  <c r="AB33142" i="1"/>
  <c r="AB32438" i="1"/>
  <c r="AB6346" i="1"/>
  <c r="AB30171" i="1"/>
  <c r="AB11625" i="1"/>
  <c r="AB6274" i="1"/>
  <c r="AB14889" i="1"/>
  <c r="AB13423" i="1"/>
  <c r="AB25797" i="1"/>
  <c r="AB14181" i="1"/>
  <c r="AB30531" i="1"/>
  <c r="AB5588" i="1"/>
  <c r="AB34595" i="1"/>
  <c r="AB12580" i="1"/>
  <c r="AB7076" i="1"/>
  <c r="AB12034" i="1"/>
  <c r="AB22904" i="1"/>
  <c r="AB10107" i="1"/>
  <c r="AB26030" i="1"/>
  <c r="AB27700" i="1"/>
  <c r="AB36428" i="1"/>
  <c r="AB19749" i="1"/>
  <c r="AB15774" i="1"/>
  <c r="AB16513" i="1"/>
  <c r="AB7270" i="1"/>
  <c r="AB39988" i="1"/>
  <c r="AB3824" i="1"/>
  <c r="AB11762" i="1"/>
  <c r="AB23618" i="1"/>
  <c r="AB24410" i="1"/>
  <c r="AB20922" i="1"/>
  <c r="AB28806" i="1"/>
  <c r="AB37925" i="1"/>
  <c r="AB27148" i="1"/>
  <c r="AB40472" i="1"/>
  <c r="AB31735" i="1"/>
  <c r="AB15817" i="1"/>
  <c r="AB8631" i="1"/>
  <c r="AB11769" i="1"/>
  <c r="AB5152" i="1"/>
  <c r="AB17412" i="1"/>
  <c r="AB30120" i="1"/>
  <c r="AB36579" i="1"/>
  <c r="AB14627" i="1"/>
  <c r="AB29172" i="1"/>
  <c r="AB26243" i="1"/>
  <c r="AB13144" i="1"/>
  <c r="AB32630" i="1"/>
  <c r="AB34463" i="1"/>
  <c r="AB24705" i="1"/>
  <c r="AB11198" i="1"/>
  <c r="AB31206" i="1"/>
  <c r="AB22877" i="1"/>
  <c r="AB10204" i="1"/>
  <c r="AB12525" i="1"/>
  <c r="AB13585" i="1"/>
  <c r="AB14252" i="1"/>
  <c r="AB6044" i="1"/>
  <c r="AB23391" i="1"/>
  <c r="AB1989" i="1"/>
  <c r="AB34810" i="1"/>
  <c r="AB37736" i="1"/>
  <c r="AB23938" i="1"/>
  <c r="AB34830" i="1"/>
  <c r="AB13939" i="1"/>
  <c r="AB15698" i="1"/>
  <c r="AB15623" i="1"/>
  <c r="AB31544" i="1"/>
  <c r="AB37565" i="1"/>
  <c r="AB5936" i="1"/>
  <c r="AB27997" i="1"/>
  <c r="AB31618" i="1"/>
  <c r="AB5574" i="1"/>
  <c r="AB19178" i="1"/>
  <c r="AB38476" i="1"/>
  <c r="AB14149" i="1"/>
  <c r="AB34886" i="1"/>
  <c r="AB39065" i="1"/>
  <c r="AB35872" i="1"/>
  <c r="AB39540" i="1"/>
  <c r="AB21082" i="1"/>
  <c r="AB19197" i="1"/>
  <c r="AB30057" i="1"/>
  <c r="AB24569" i="1"/>
  <c r="AB38479" i="1"/>
  <c r="AB24924" i="1"/>
  <c r="AB5642" i="1"/>
  <c r="AB6140" i="1"/>
  <c r="AB38752" i="1"/>
  <c r="AB15798" i="1"/>
  <c r="AB20364" i="1"/>
  <c r="AB39183" i="1"/>
  <c r="AB30373" i="1"/>
  <c r="AB20034" i="1"/>
  <c r="AB17984" i="1"/>
  <c r="AB8456" i="1"/>
  <c r="AB34922" i="1"/>
  <c r="AB12860" i="1"/>
  <c r="AB33907" i="1"/>
  <c r="AB39467" i="1"/>
  <c r="AB28362" i="1"/>
  <c r="AB24114" i="1"/>
  <c r="AB11918" i="1"/>
  <c r="AB33360" i="1"/>
  <c r="AB33581" i="1"/>
  <c r="AB39701" i="1"/>
  <c r="AB39303" i="1"/>
  <c r="AB27422" i="1"/>
  <c r="AB36313" i="1"/>
  <c r="AB33516" i="1"/>
  <c r="AB14969" i="1"/>
  <c r="AB11662" i="1"/>
  <c r="AB14439" i="1"/>
  <c r="AB4140" i="1"/>
  <c r="AB20456" i="1"/>
  <c r="AB27313" i="1"/>
  <c r="AB26773" i="1"/>
  <c r="AB36751" i="1"/>
  <c r="AB17629" i="1"/>
  <c r="AB8712" i="1"/>
  <c r="AB36299" i="1"/>
  <c r="AB25674" i="1"/>
  <c r="AB10253" i="1"/>
  <c r="AB32556" i="1"/>
  <c r="AB31542" i="1"/>
  <c r="AB21649" i="1"/>
  <c r="AB25634" i="1"/>
  <c r="AB21980" i="1"/>
  <c r="AB16332" i="1"/>
  <c r="AB37609" i="1"/>
  <c r="AB18640" i="1"/>
  <c r="AB21306" i="1"/>
  <c r="AB35071" i="1"/>
  <c r="AB33855" i="1"/>
  <c r="AB1623" i="1"/>
  <c r="AB31186" i="1"/>
  <c r="AB33630" i="1"/>
  <c r="AB29533" i="1"/>
  <c r="AB16893" i="1"/>
  <c r="AB11709" i="1"/>
  <c r="AB27669" i="1"/>
  <c r="AB30021" i="1"/>
  <c r="AB40168" i="1"/>
  <c r="AB37419" i="1"/>
  <c r="AB3459" i="1"/>
  <c r="AB12664" i="1"/>
  <c r="AB21003" i="1"/>
  <c r="AB29446" i="1"/>
  <c r="AB12839" i="1"/>
  <c r="AB9777" i="1"/>
  <c r="AB2202" i="1"/>
  <c r="AB34433" i="1"/>
  <c r="AB11102" i="1"/>
  <c r="AB28164" i="1"/>
  <c r="AB38779" i="1"/>
  <c r="AB31820" i="1"/>
  <c r="AB14510" i="1"/>
  <c r="AB14217" i="1"/>
  <c r="AB11327" i="1"/>
  <c r="AB34000" i="1"/>
  <c r="AB24609" i="1"/>
  <c r="AB39624" i="1"/>
  <c r="AB33823" i="1"/>
  <c r="AB34102" i="1"/>
  <c r="AB18015" i="1"/>
  <c r="AB7732" i="1"/>
  <c r="AB31101" i="1"/>
  <c r="AB26444" i="1"/>
  <c r="AB13233" i="1"/>
  <c r="AB24080" i="1"/>
  <c r="AB15290" i="1"/>
  <c r="AB16339" i="1"/>
  <c r="AB36759" i="1"/>
  <c r="AB22896" i="1"/>
  <c r="AB16712" i="1"/>
  <c r="AB26211" i="1"/>
  <c r="AB39055" i="1"/>
  <c r="AB27176" i="1"/>
  <c r="AB32323" i="1"/>
  <c r="AB26149" i="1"/>
  <c r="AB9215" i="1"/>
  <c r="AB24016" i="1"/>
  <c r="AB39083" i="1"/>
  <c r="AB18912" i="1"/>
  <c r="AB26310" i="1"/>
  <c r="AB31428" i="1"/>
  <c r="AB34851" i="1"/>
  <c r="AB30099" i="1"/>
  <c r="AB30187" i="1"/>
  <c r="AB23833" i="1"/>
  <c r="AB33865" i="1"/>
  <c r="AB34564" i="1"/>
  <c r="AB15714" i="1"/>
  <c r="AB39108" i="1"/>
  <c r="AB18972" i="1"/>
  <c r="AB31730" i="1"/>
  <c r="AB25979" i="1"/>
  <c r="AB34801" i="1"/>
  <c r="AB38884" i="1"/>
  <c r="AB14492" i="1"/>
  <c r="AB32649" i="1"/>
  <c r="AB30314" i="1"/>
  <c r="AB16039" i="1"/>
  <c r="AB32939" i="1"/>
  <c r="AB37062" i="1"/>
  <c r="AB14879" i="1"/>
  <c r="AB15283" i="1"/>
  <c r="AB29180" i="1"/>
  <c r="AB22948" i="1"/>
  <c r="AB7507" i="1"/>
  <c r="AB26314" i="1"/>
  <c r="AB37074" i="1"/>
  <c r="AB27198" i="1"/>
  <c r="AB14871" i="1"/>
  <c r="AB33327" i="1"/>
  <c r="AB17630" i="1"/>
  <c r="AB34965" i="1"/>
  <c r="AB40226" i="1"/>
  <c r="AB31594" i="1"/>
  <c r="AB27959" i="1"/>
  <c r="AB16995" i="1"/>
  <c r="AB12419" i="1"/>
  <c r="AB34969" i="1"/>
  <c r="AB31728" i="1"/>
  <c r="AB8754" i="1"/>
  <c r="AB17261" i="1"/>
  <c r="AB527" i="1"/>
  <c r="AB18436" i="1"/>
  <c r="AB2839" i="1"/>
  <c r="AB8703" i="1"/>
  <c r="AB24666" i="1"/>
  <c r="AB11332" i="1"/>
  <c r="AB454" i="1"/>
  <c r="AB34549" i="1"/>
  <c r="AB12903" i="1"/>
  <c r="AB27275" i="1"/>
  <c r="AB33621" i="1"/>
  <c r="AB39416" i="1"/>
  <c r="AB13882" i="1"/>
  <c r="AB14180" i="1"/>
  <c r="AB21227" i="1"/>
  <c r="AB15794" i="1"/>
  <c r="AB14958" i="1"/>
  <c r="AB18026" i="1"/>
  <c r="AB30082" i="1"/>
  <c r="AB39680" i="1"/>
  <c r="AB9511" i="1"/>
  <c r="AB29577" i="1"/>
  <c r="AB39397" i="1"/>
  <c r="AB15027" i="1"/>
  <c r="AB22543" i="1"/>
  <c r="AB27827" i="1"/>
  <c r="AB28019" i="1"/>
  <c r="AB22837" i="1"/>
  <c r="AB10944" i="1"/>
  <c r="AB6001" i="1"/>
  <c r="AB26591" i="1"/>
  <c r="AB26810" i="1"/>
  <c r="AB32249" i="1"/>
  <c r="AB23442" i="1"/>
  <c r="AB3036" i="1"/>
  <c r="AB17626" i="1"/>
  <c r="AB19721" i="1"/>
  <c r="AB30520" i="1"/>
  <c r="AB8130" i="1"/>
  <c r="AB34014" i="1"/>
  <c r="AB36799" i="1"/>
  <c r="AB6902" i="1"/>
  <c r="AB5035" i="1"/>
  <c r="AB16890" i="1"/>
  <c r="AB11584" i="1"/>
  <c r="AB19160" i="1"/>
  <c r="AB21445" i="1"/>
  <c r="AB23950" i="1"/>
  <c r="AB33392" i="1"/>
  <c r="AB14658" i="1"/>
  <c r="AB10283" i="1"/>
  <c r="AB11204" i="1"/>
  <c r="AB26174" i="1"/>
  <c r="AB34577" i="1"/>
  <c r="AB13858" i="1"/>
  <c r="AB31084" i="1"/>
  <c r="AB17423" i="1"/>
  <c r="AB4210" i="1"/>
  <c r="AB24265" i="1"/>
  <c r="AB14432" i="1"/>
  <c r="AB17883" i="1"/>
  <c r="AB19406" i="1"/>
  <c r="AB31746" i="1"/>
  <c r="AB22442" i="1"/>
  <c r="AB8741" i="1"/>
  <c r="AB29064" i="1"/>
  <c r="AB38179" i="1"/>
  <c r="AB32979" i="1"/>
  <c r="AB38688" i="1"/>
  <c r="AB9159" i="1"/>
  <c r="AB8162" i="1"/>
  <c r="AB38964" i="1"/>
  <c r="AB24222" i="1"/>
  <c r="AB21891" i="1"/>
  <c r="AB29024" i="1"/>
  <c r="AB19504" i="1"/>
  <c r="AB12386" i="1"/>
  <c r="AB19958" i="1"/>
  <c r="AB37472" i="1"/>
  <c r="AB36760" i="1"/>
  <c r="AB22776" i="1"/>
  <c r="AB12724" i="1"/>
  <c r="AB35674" i="1"/>
  <c r="AB32729" i="1"/>
  <c r="AB12149" i="1"/>
  <c r="AB37266" i="1"/>
  <c r="AB8851" i="1"/>
  <c r="AB15957" i="1"/>
  <c r="AB30816" i="1"/>
  <c r="AB31640" i="1"/>
  <c r="AB24687" i="1"/>
  <c r="AB9312" i="1"/>
  <c r="AB39577" i="1"/>
  <c r="AB14720" i="1"/>
  <c r="AB25821" i="1"/>
  <c r="AB37939" i="1"/>
  <c r="AB18813" i="1"/>
  <c r="AB24845" i="1"/>
  <c r="AB18123" i="1"/>
  <c r="AB27250" i="1"/>
  <c r="AB33482" i="1"/>
  <c r="AB28727" i="1"/>
  <c r="AB18383" i="1"/>
  <c r="AB33042" i="1"/>
  <c r="AB40285" i="1"/>
  <c r="AB37336" i="1"/>
  <c r="AB19326" i="1"/>
  <c r="AB16751" i="1"/>
  <c r="AB24176" i="1"/>
  <c r="AB27953" i="1"/>
  <c r="AB31491" i="1"/>
  <c r="AB35437" i="1"/>
  <c r="AB27088" i="1"/>
  <c r="AB19128" i="1"/>
  <c r="AB21119" i="1"/>
  <c r="AB39631" i="1"/>
  <c r="AB4900" i="1"/>
  <c r="AB15716" i="1"/>
  <c r="AB11577" i="1"/>
  <c r="AB20728" i="1"/>
  <c r="AB22453" i="1"/>
  <c r="AB19873" i="1"/>
  <c r="AB2048" i="1"/>
  <c r="AB8696" i="1"/>
  <c r="AB24091" i="1"/>
  <c r="AB24293" i="1"/>
  <c r="AB18892" i="1"/>
  <c r="AB9749" i="1"/>
  <c r="AB28311" i="1"/>
  <c r="AB33205" i="1"/>
  <c r="AB3951" i="1"/>
  <c r="AB23584" i="1"/>
  <c r="AB38401" i="1"/>
  <c r="AB28878" i="1"/>
  <c r="AB20038" i="1"/>
  <c r="AB34908" i="1"/>
  <c r="AB18691" i="1"/>
  <c r="AB4495" i="1"/>
  <c r="AB28652" i="1"/>
  <c r="AB20577" i="1"/>
  <c r="AB39199" i="1"/>
  <c r="AB39737" i="1"/>
  <c r="AB18087" i="1"/>
  <c r="AB40194" i="1"/>
  <c r="AB35869" i="1"/>
  <c r="AB35322" i="1"/>
  <c r="AB16138" i="1"/>
  <c r="AB29659" i="1"/>
  <c r="AB17853" i="1"/>
  <c r="AB38366" i="1"/>
  <c r="AB33453" i="1"/>
  <c r="AB31125" i="1"/>
  <c r="AB4279" i="1"/>
  <c r="AB22661" i="1"/>
  <c r="AB22113" i="1"/>
  <c r="AB11955" i="1"/>
  <c r="AB39683" i="1"/>
  <c r="AB16826" i="1"/>
  <c r="AB40425" i="1"/>
  <c r="AB23203" i="1"/>
  <c r="AB40266" i="1"/>
  <c r="AB26367" i="1"/>
  <c r="AB33951" i="1"/>
  <c r="AB28705" i="1"/>
  <c r="AB28142" i="1"/>
  <c r="AB30910" i="1"/>
  <c r="AB25681" i="1"/>
  <c r="AB6637" i="1"/>
  <c r="AB33538" i="1"/>
  <c r="AB10154" i="1"/>
  <c r="AB39606" i="1"/>
  <c r="AB19333" i="1"/>
  <c r="AB14701" i="1"/>
  <c r="AB38205" i="1"/>
  <c r="AB14609" i="1"/>
  <c r="AB29706" i="1"/>
  <c r="AB38320" i="1"/>
  <c r="AB10620" i="1"/>
  <c r="AB5227" i="1"/>
  <c r="AB37669" i="1"/>
  <c r="AB4929" i="1"/>
  <c r="AB30924" i="1"/>
  <c r="AB39139" i="1"/>
  <c r="AB39883" i="1"/>
  <c r="AB10924" i="1"/>
  <c r="AB39374" i="1"/>
  <c r="AB30858" i="1"/>
  <c r="AB37850" i="1"/>
  <c r="AB35978" i="1"/>
  <c r="AB39760" i="1"/>
  <c r="AB40068" i="1"/>
  <c r="AB13959" i="1"/>
  <c r="AB7072" i="1"/>
  <c r="AB31273" i="1"/>
  <c r="AB13174" i="1"/>
  <c r="AB26385" i="1"/>
  <c r="AB3198" i="1"/>
  <c r="AB16162" i="1"/>
  <c r="AB7298" i="1"/>
  <c r="AB35547" i="1"/>
  <c r="AB5439" i="1"/>
  <c r="AB4778" i="1"/>
  <c r="AB22114" i="1"/>
  <c r="AB17701" i="1"/>
  <c r="AB18966" i="1"/>
  <c r="AB32006" i="1"/>
  <c r="AB37406" i="1"/>
  <c r="AB34829" i="1"/>
  <c r="AB17057" i="1"/>
  <c r="AB18838" i="1"/>
  <c r="AB33198" i="1"/>
  <c r="AB33946" i="1"/>
  <c r="AB6537" i="1"/>
  <c r="AB22116" i="1"/>
  <c r="AB10500" i="1"/>
  <c r="AB35549" i="1"/>
  <c r="AB21104" i="1"/>
  <c r="AB15970" i="1"/>
  <c r="AB31776" i="1"/>
  <c r="AB36468" i="1"/>
  <c r="AB22838" i="1"/>
  <c r="AB23944" i="1"/>
  <c r="AB32134" i="1"/>
  <c r="AB39795" i="1"/>
  <c r="AB26498" i="1"/>
  <c r="AB26822" i="1"/>
  <c r="AB36291" i="1"/>
  <c r="AB34425" i="1"/>
  <c r="AB15012" i="1"/>
  <c r="AB7181" i="1"/>
  <c r="AB17403" i="1"/>
  <c r="AB35223" i="1"/>
  <c r="AB32517" i="1"/>
  <c r="AB36938" i="1"/>
  <c r="AB28387" i="1"/>
  <c r="AB28900" i="1"/>
  <c r="AB31727" i="1"/>
  <c r="AB3618" i="1"/>
  <c r="AB17728" i="1"/>
  <c r="AB20817" i="1"/>
  <c r="AB25918" i="1"/>
  <c r="AB38582" i="1"/>
  <c r="AB20316" i="1"/>
  <c r="AB2918" i="1"/>
  <c r="AB11036" i="1"/>
  <c r="AB11943" i="1"/>
  <c r="AB8927" i="1"/>
  <c r="AB12394" i="1"/>
  <c r="AB8432" i="1"/>
  <c r="AB22491" i="1"/>
  <c r="AB4963" i="1"/>
  <c r="AB14386" i="1"/>
  <c r="AB27682" i="1"/>
  <c r="AB119" i="1"/>
  <c r="AB9900" i="1"/>
  <c r="AB19875" i="1"/>
  <c r="AB17389" i="1"/>
  <c r="AB39975" i="1"/>
  <c r="AB8641" i="1"/>
  <c r="AB5560" i="1"/>
  <c r="AB17565" i="1"/>
  <c r="AB15813" i="1"/>
  <c r="AB33758" i="1"/>
  <c r="AB21998" i="1"/>
  <c r="AB38992" i="1"/>
  <c r="AB33883" i="1"/>
  <c r="AB40468" i="1"/>
  <c r="AB31404" i="1"/>
  <c r="AB11545" i="1"/>
  <c r="AB9982" i="1"/>
  <c r="AB13092" i="1"/>
  <c r="AB23711" i="1"/>
  <c r="AB23036" i="1"/>
  <c r="AB29908" i="1"/>
  <c r="AB13514" i="1"/>
  <c r="AB30304" i="1"/>
  <c r="AB26093" i="1"/>
  <c r="AB24476" i="1"/>
  <c r="AB19512" i="1"/>
  <c r="AB32137" i="1"/>
  <c r="AB20091" i="1"/>
  <c r="AB14817" i="1"/>
  <c r="AB38918" i="1"/>
  <c r="AB35343" i="1"/>
  <c r="AB21206" i="1"/>
  <c r="AB27328" i="1"/>
  <c r="AB31658" i="1"/>
  <c r="AB33745" i="1"/>
  <c r="AB38349" i="1"/>
  <c r="AB39908" i="1"/>
  <c r="AB10446" i="1"/>
  <c r="AB9069" i="1"/>
  <c r="AB6499" i="1"/>
  <c r="AB29583" i="1"/>
  <c r="AB33048" i="1"/>
  <c r="AB21196" i="1"/>
  <c r="AB7487" i="1"/>
  <c r="AB8561" i="1"/>
  <c r="AB27161" i="1"/>
  <c r="AB14131" i="1"/>
  <c r="AB37577" i="1"/>
  <c r="AB21725" i="1"/>
  <c r="AB39466" i="1"/>
  <c r="AB20704" i="1"/>
  <c r="AB32557" i="1"/>
  <c r="AB38347" i="1"/>
  <c r="AB24378" i="1"/>
  <c r="AB31794" i="1"/>
  <c r="AB12261" i="1"/>
  <c r="AB34309" i="1"/>
  <c r="AB32014" i="1"/>
  <c r="AB10862" i="1"/>
  <c r="AB21368" i="1"/>
  <c r="AB12366" i="1"/>
  <c r="AB20223" i="1"/>
  <c r="AB23340" i="1"/>
  <c r="AB29358" i="1"/>
  <c r="AB36820" i="1"/>
  <c r="AB35138" i="1"/>
  <c r="AB39886" i="1"/>
  <c r="AB15664" i="1"/>
  <c r="AB24926" i="1"/>
  <c r="AB17104" i="1"/>
  <c r="AB13799" i="1"/>
  <c r="AB34840" i="1"/>
  <c r="AB15335" i="1"/>
  <c r="AB17042" i="1"/>
  <c r="AB24405" i="1"/>
  <c r="AB7560" i="1"/>
  <c r="AB15843" i="1"/>
  <c r="AB18643" i="1"/>
  <c r="AB648" i="1"/>
  <c r="AB38523" i="1"/>
  <c r="AB20791" i="1"/>
  <c r="AB4413" i="1"/>
  <c r="AB31333" i="1"/>
  <c r="AB33079" i="1"/>
  <c r="AB36187" i="1"/>
  <c r="AB10125" i="1"/>
  <c r="AB30145" i="1"/>
  <c r="AB33860" i="1"/>
  <c r="AB19429" i="1"/>
  <c r="AB15559" i="1"/>
  <c r="AB35666" i="1"/>
  <c r="AB38264" i="1"/>
  <c r="AB4056" i="1"/>
  <c r="AB17882" i="1"/>
  <c r="AB33306" i="1"/>
  <c r="AB32348" i="1"/>
  <c r="AB28458" i="1"/>
  <c r="AB34321" i="1"/>
  <c r="AB37309" i="1"/>
  <c r="AB23575" i="1"/>
  <c r="AB33174" i="1"/>
  <c r="AB29122" i="1"/>
  <c r="AB38933" i="1"/>
  <c r="AB38413" i="1"/>
  <c r="AB18765" i="1"/>
  <c r="AB6027" i="1"/>
  <c r="AB14865" i="1"/>
  <c r="AB8420" i="1"/>
  <c r="AB29085" i="1"/>
  <c r="AB31220" i="1"/>
  <c r="AB39478" i="1"/>
  <c r="AB6449" i="1"/>
  <c r="AB13978" i="1"/>
  <c r="AB32177" i="1"/>
  <c r="AB39307" i="1"/>
  <c r="AB13663" i="1"/>
  <c r="AB31687" i="1"/>
  <c r="AB36558" i="1"/>
  <c r="AB8917" i="1"/>
  <c r="AB35404" i="1"/>
  <c r="AB20784" i="1"/>
  <c r="AB31049" i="1"/>
  <c r="AB34651" i="1"/>
  <c r="AB32677" i="1"/>
  <c r="AB33310" i="1"/>
  <c r="AB20077" i="1"/>
  <c r="AB21922" i="1"/>
  <c r="AB18121" i="1"/>
  <c r="AB32234" i="1"/>
  <c r="AB11930" i="1"/>
  <c r="AB40035" i="1"/>
  <c r="AB8464" i="1"/>
  <c r="AB5125" i="1"/>
  <c r="AB28782" i="1"/>
  <c r="AB18591" i="1"/>
  <c r="AB29182" i="1"/>
  <c r="AB19927" i="1"/>
  <c r="AB34642" i="1"/>
  <c r="AB32725" i="1"/>
  <c r="AB24916" i="1"/>
  <c r="AB10532" i="1"/>
  <c r="AB9449" i="1"/>
  <c r="AB33112" i="1"/>
  <c r="AB6896" i="1"/>
  <c r="AB19308" i="1"/>
  <c r="AB31098" i="1"/>
  <c r="AB34977" i="1"/>
  <c r="AB37398" i="1"/>
  <c r="AB18310" i="1"/>
  <c r="AB6993" i="1"/>
  <c r="AB22388" i="1"/>
  <c r="AB28675" i="1"/>
  <c r="AB25077" i="1"/>
  <c r="AB30682" i="1"/>
  <c r="AB30155" i="1"/>
  <c r="AB13226" i="1"/>
  <c r="AB29787" i="1"/>
  <c r="AB30324" i="1"/>
  <c r="AB21949" i="1"/>
  <c r="AB26031" i="1"/>
  <c r="AB12316" i="1"/>
  <c r="AB16429" i="1"/>
  <c r="AB22788" i="1"/>
  <c r="AB27883" i="1"/>
  <c r="AB18212" i="1"/>
  <c r="AB7239" i="1"/>
  <c r="AB25448" i="1"/>
  <c r="AB28057" i="1"/>
  <c r="AB38367" i="1"/>
  <c r="AB7997" i="1"/>
  <c r="AB15776" i="1"/>
  <c r="AB22248" i="1"/>
  <c r="AB38472" i="1"/>
  <c r="AB32973" i="1"/>
  <c r="AB37517" i="1"/>
  <c r="AB33634" i="1"/>
  <c r="AB39177" i="1"/>
  <c r="AB24005" i="1"/>
  <c r="AB1634" i="1"/>
  <c r="AB35369" i="1"/>
  <c r="AB15506" i="1"/>
  <c r="AB27799" i="1"/>
  <c r="AB35341" i="1"/>
  <c r="AB13100" i="1"/>
  <c r="AB36254" i="1"/>
  <c r="AB24277" i="1"/>
  <c r="AB25099" i="1"/>
  <c r="AB14753" i="1"/>
  <c r="AB19366" i="1"/>
  <c r="AB23811" i="1"/>
  <c r="AB19801" i="1"/>
  <c r="AB27406" i="1"/>
  <c r="AB31971" i="1"/>
  <c r="AB39249" i="1"/>
  <c r="AB21276" i="1"/>
  <c r="AB38312" i="1"/>
  <c r="AB40442" i="1"/>
  <c r="AB25418" i="1"/>
  <c r="AB18313" i="1"/>
  <c r="AB27668" i="1"/>
  <c r="AB12207" i="1"/>
  <c r="AB35832" i="1"/>
  <c r="AB25322" i="1"/>
  <c r="AB28025" i="1"/>
  <c r="AB20438" i="1"/>
  <c r="AB19113" i="1"/>
  <c r="AB39505" i="1"/>
  <c r="AB32064" i="1"/>
  <c r="AB30466" i="1"/>
  <c r="AB38812" i="1"/>
  <c r="AB36025" i="1"/>
  <c r="AB29347" i="1"/>
  <c r="AB26709" i="1"/>
  <c r="AB30629" i="1"/>
  <c r="AB22872" i="1"/>
  <c r="AB33978" i="1"/>
  <c r="AB18331" i="1"/>
  <c r="AB29405" i="1"/>
  <c r="AB19133" i="1"/>
  <c r="AB13006" i="1"/>
  <c r="AB21410" i="1"/>
  <c r="AB22013" i="1"/>
  <c r="AB11562" i="1"/>
  <c r="AB23239" i="1"/>
  <c r="AB19727" i="1"/>
  <c r="AB39946" i="1"/>
  <c r="AB26014" i="1"/>
  <c r="AB33912" i="1"/>
  <c r="AB31889" i="1"/>
  <c r="AB27240" i="1"/>
  <c r="AB1785" i="1"/>
  <c r="AB16706" i="1"/>
  <c r="AB11148" i="1"/>
  <c r="AB32930" i="1"/>
  <c r="AB33436" i="1"/>
  <c r="AB6197" i="1"/>
  <c r="AB35325" i="1"/>
  <c r="AB30887" i="1"/>
  <c r="AB32942" i="1"/>
  <c r="AB37909" i="1"/>
  <c r="AB30430" i="1"/>
  <c r="AB40476" i="1"/>
  <c r="AB21572" i="1"/>
  <c r="AB11929" i="1"/>
  <c r="AB4160" i="1"/>
  <c r="AB8211" i="1"/>
  <c r="AB8229" i="1"/>
  <c r="AB25989" i="1"/>
  <c r="AB10467" i="1"/>
  <c r="AB24402" i="1"/>
  <c r="AB37315" i="1"/>
  <c r="AB18366" i="1"/>
  <c r="AB15507" i="1"/>
  <c r="AB26723" i="1"/>
  <c r="AB25746" i="1"/>
  <c r="AB24708" i="1"/>
  <c r="AB21386" i="1"/>
  <c r="AB14138" i="1"/>
  <c r="AB36605" i="1"/>
  <c r="AB34198" i="1"/>
  <c r="AB9066" i="1"/>
  <c r="AB32135" i="1"/>
  <c r="AB1297" i="1"/>
  <c r="AB5330" i="1"/>
  <c r="AB18170" i="1"/>
  <c r="AB21080" i="1"/>
  <c r="AB27565" i="1"/>
  <c r="AB19822" i="1"/>
  <c r="AB8291" i="1"/>
  <c r="AB8612" i="1"/>
  <c r="AB21515" i="1"/>
  <c r="AB24883" i="1"/>
  <c r="AB11722" i="1"/>
  <c r="AB33716" i="1"/>
  <c r="AB24300" i="1"/>
  <c r="AB29818" i="1"/>
  <c r="AB31900" i="1"/>
  <c r="AB16535" i="1"/>
  <c r="AB30168" i="1"/>
  <c r="AB33639" i="1"/>
  <c r="AB17533" i="1"/>
  <c r="AB31562" i="1"/>
  <c r="AB11007" i="1"/>
  <c r="AB8772" i="1"/>
  <c r="AB33761" i="1"/>
  <c r="AB23594" i="1"/>
  <c r="AB35754" i="1"/>
  <c r="AB21020" i="1"/>
  <c r="AB15883" i="1"/>
  <c r="AB13890" i="1"/>
  <c r="AB33061" i="1"/>
  <c r="AB24390" i="1"/>
  <c r="AB14420" i="1"/>
  <c r="AB19903" i="1"/>
  <c r="AB23654" i="1"/>
  <c r="AB22627" i="1"/>
  <c r="AB29315" i="1"/>
  <c r="AB4667" i="1"/>
  <c r="AB35844" i="1"/>
  <c r="AB33596" i="1"/>
  <c r="AB33731" i="1"/>
  <c r="AB22148" i="1"/>
  <c r="AB39544" i="1"/>
  <c r="AB39733" i="1"/>
  <c r="AB31448" i="1"/>
  <c r="AB30181" i="1"/>
  <c r="AB33675" i="1"/>
  <c r="AB18209" i="1"/>
  <c r="AB34833" i="1"/>
  <c r="AB34315" i="1"/>
  <c r="AB35698" i="1"/>
  <c r="AB23245" i="1"/>
  <c r="AB26404" i="1"/>
  <c r="AB9652" i="1"/>
  <c r="AB10142" i="1"/>
  <c r="AB37750" i="1"/>
  <c r="AB36108" i="1"/>
  <c r="AB28918" i="1"/>
  <c r="AB40248" i="1"/>
  <c r="AB2990" i="1"/>
  <c r="AB36978" i="1"/>
  <c r="AB28940" i="1"/>
  <c r="AB18122" i="1"/>
  <c r="AB28249" i="1"/>
  <c r="AB38004" i="1"/>
  <c r="AB13611" i="1"/>
  <c r="AB25200" i="1"/>
  <c r="AB21591" i="1"/>
  <c r="AB15181" i="1"/>
  <c r="AB21467" i="1"/>
  <c r="AB13390" i="1"/>
  <c r="AB9572" i="1"/>
  <c r="AB14960" i="1"/>
  <c r="AB8980" i="1"/>
  <c r="AB16909" i="1"/>
  <c r="AB18983" i="1"/>
  <c r="AB23111" i="1"/>
  <c r="AB26991" i="1"/>
  <c r="AB39681" i="1"/>
  <c r="AB25648" i="1"/>
  <c r="AB18119" i="1"/>
  <c r="AB17421" i="1"/>
  <c r="AB23073" i="1"/>
  <c r="AB31082" i="1"/>
  <c r="AB7563" i="1"/>
  <c r="AB25976" i="1"/>
  <c r="AB21128" i="1"/>
  <c r="AB30568" i="1"/>
  <c r="AB33684" i="1"/>
  <c r="AB36213" i="1"/>
  <c r="AB30566" i="1"/>
  <c r="AB26726" i="1"/>
  <c r="AB36005" i="1"/>
  <c r="AB35155" i="1"/>
  <c r="AB10277" i="1"/>
  <c r="AB10104" i="1"/>
  <c r="AB19105" i="1"/>
  <c r="AB13834" i="1"/>
  <c r="AB18361" i="1"/>
  <c r="AB9865" i="1"/>
  <c r="AB9797" i="1"/>
  <c r="AB27647" i="1"/>
  <c r="AB19051" i="1"/>
  <c r="AB27646" i="1"/>
  <c r="AB16737" i="1"/>
  <c r="AB20866" i="1"/>
  <c r="AB31865" i="1"/>
  <c r="AB23750" i="1"/>
  <c r="AB18165" i="1"/>
  <c r="AB32724" i="1"/>
  <c r="AB35751" i="1"/>
  <c r="AB35277" i="1"/>
  <c r="AB9882" i="1"/>
  <c r="AB23194" i="1"/>
  <c r="AB5315" i="1"/>
  <c r="AB19863" i="1"/>
  <c r="AB40076" i="1"/>
  <c r="AB27202" i="1"/>
  <c r="AB37728" i="1"/>
  <c r="AB13096" i="1"/>
  <c r="AB5448" i="1"/>
  <c r="AB7579" i="1"/>
  <c r="AB24350" i="1"/>
  <c r="AB33019" i="1"/>
  <c r="AB29348" i="1"/>
  <c r="AB32763" i="1"/>
  <c r="AB15163" i="1"/>
  <c r="AB11961" i="1"/>
  <c r="AB12654" i="1"/>
  <c r="AB20381" i="1"/>
  <c r="AB38211" i="1"/>
  <c r="AB22765" i="1"/>
  <c r="AB19893" i="1"/>
  <c r="AB38307" i="1"/>
  <c r="AB30872" i="1"/>
  <c r="AB15276" i="1"/>
  <c r="AB29654" i="1"/>
  <c r="AB25792" i="1"/>
  <c r="AB33931" i="1"/>
  <c r="AB15786" i="1"/>
  <c r="AB6100" i="1"/>
  <c r="AB16493" i="1"/>
  <c r="AB36026" i="1"/>
  <c r="AB28598" i="1"/>
  <c r="AB32755" i="1"/>
  <c r="AB9885" i="1"/>
  <c r="AB23667" i="1"/>
  <c r="AB36319" i="1"/>
  <c r="AB28838" i="1"/>
  <c r="AB27154" i="1"/>
  <c r="AB9781" i="1"/>
  <c r="AB20771" i="1"/>
  <c r="AB19731" i="1"/>
  <c r="AB8758" i="1"/>
  <c r="AB30871" i="1"/>
  <c r="AB31569" i="1"/>
  <c r="AB27286" i="1"/>
  <c r="AB32292" i="1"/>
  <c r="AB8681" i="1"/>
  <c r="AB20655" i="1"/>
  <c r="AB514" i="1"/>
  <c r="AB25056" i="1"/>
  <c r="AB2854" i="1"/>
  <c r="AB6619" i="1"/>
  <c r="AB22519" i="1"/>
  <c r="AB18806" i="1"/>
  <c r="AB35563" i="1"/>
  <c r="AB15096" i="1"/>
  <c r="AB36842" i="1"/>
  <c r="AB30063" i="1"/>
  <c r="AB13265" i="1"/>
  <c r="AB16099" i="1"/>
  <c r="AB20863" i="1"/>
  <c r="AB17862" i="1"/>
  <c r="AB14101" i="1"/>
  <c r="AB26892" i="1"/>
  <c r="AB19351" i="1"/>
  <c r="AB479" i="1"/>
  <c r="AB22976" i="1"/>
  <c r="AB28963" i="1"/>
  <c r="AB16145" i="1"/>
  <c r="AB24722" i="1"/>
  <c r="AB18924" i="1"/>
  <c r="AB33140" i="1"/>
  <c r="AB30065" i="1"/>
  <c r="AB18232" i="1"/>
  <c r="AB32863" i="1"/>
  <c r="AB39488" i="1"/>
  <c r="AB15261" i="1"/>
  <c r="AB17416" i="1"/>
  <c r="AB37470" i="1"/>
  <c r="AB21711" i="1"/>
  <c r="AB38474" i="1"/>
  <c r="AB9827" i="1"/>
  <c r="AB5098" i="1"/>
  <c r="AB39767" i="1"/>
  <c r="AB20833" i="1"/>
  <c r="AB28689" i="1"/>
  <c r="AB37300" i="1"/>
  <c r="AB18014" i="1"/>
  <c r="AB28218" i="1"/>
  <c r="AB37789" i="1"/>
  <c r="AB19702" i="1"/>
  <c r="AB26704" i="1"/>
  <c r="AB26557" i="1"/>
  <c r="AB21923" i="1"/>
  <c r="AB22306" i="1"/>
  <c r="AB34086" i="1"/>
  <c r="AB8972" i="1"/>
  <c r="AB36568" i="1"/>
  <c r="AB4419" i="1"/>
  <c r="AB9171" i="1"/>
  <c r="AB27246" i="1"/>
  <c r="AB35716" i="1"/>
  <c r="AB32063" i="1"/>
  <c r="AB10711" i="1"/>
  <c r="AB21055" i="1"/>
  <c r="AB40408" i="1"/>
  <c r="AB18359" i="1"/>
  <c r="AB36327" i="1"/>
  <c r="AB6462" i="1"/>
  <c r="AB25509" i="1"/>
  <c r="AB1776" i="1"/>
  <c r="AB5548" i="1"/>
  <c r="AB34638" i="1"/>
  <c r="AB27419" i="1"/>
  <c r="AB34572" i="1"/>
  <c r="AB34799" i="1"/>
  <c r="AB31336" i="1"/>
  <c r="AB25710" i="1"/>
  <c r="AB13886" i="1"/>
  <c r="AB25384" i="1"/>
  <c r="AB28085" i="1"/>
  <c r="AB30440" i="1"/>
  <c r="AB40434" i="1"/>
  <c r="AB33896" i="1"/>
  <c r="AB12973" i="1"/>
  <c r="AB2680" i="1"/>
  <c r="AB25430" i="1"/>
  <c r="AB16603" i="1"/>
  <c r="AB29423" i="1"/>
  <c r="AB22709" i="1"/>
  <c r="AB37224" i="1"/>
  <c r="AB30394" i="1"/>
  <c r="AB20359" i="1"/>
  <c r="AB10005" i="1"/>
  <c r="AB34659" i="1"/>
  <c r="AB8584" i="1"/>
  <c r="AB33230" i="1"/>
  <c r="AB16121" i="1"/>
  <c r="AB7082" i="1"/>
  <c r="AB27263" i="1"/>
  <c r="AB26090" i="1"/>
  <c r="AB34195" i="1"/>
  <c r="AB7061" i="1"/>
  <c r="AB23677" i="1"/>
  <c r="AB4507" i="1"/>
  <c r="AB7805" i="1"/>
  <c r="AB12496" i="1"/>
  <c r="AB17808" i="1"/>
  <c r="AB36633" i="1"/>
  <c r="AB26474" i="1"/>
  <c r="AB22021" i="1"/>
  <c r="AB13786" i="1"/>
  <c r="AB31237" i="1"/>
  <c r="AB23526" i="1"/>
  <c r="AB29708" i="1"/>
  <c r="AB7001" i="1"/>
  <c r="AB5481" i="1"/>
  <c r="AB24660" i="1"/>
  <c r="AB37101" i="1"/>
  <c r="AB13517" i="1"/>
  <c r="AB20688" i="1"/>
  <c r="AB26323" i="1"/>
  <c r="AB30038" i="1"/>
  <c r="AB19068" i="1"/>
  <c r="AB16839" i="1"/>
  <c r="AB32174" i="1"/>
  <c r="AB37184" i="1"/>
  <c r="AB18080" i="1"/>
  <c r="AB13510" i="1"/>
  <c r="AB28926" i="1"/>
  <c r="AB3557" i="1"/>
  <c r="AB19667" i="1"/>
  <c r="AB24128" i="1"/>
  <c r="AB29751" i="1"/>
  <c r="AB11568" i="1"/>
  <c r="AB16029" i="1"/>
  <c r="AB26886" i="1"/>
  <c r="AB34803" i="1"/>
  <c r="AB14751" i="1"/>
  <c r="AB2546" i="1"/>
  <c r="AB16085" i="1"/>
  <c r="AB38674" i="1"/>
  <c r="AB8490" i="1"/>
  <c r="AB39343" i="1"/>
  <c r="AB30297" i="1"/>
  <c r="AB38875" i="1"/>
  <c r="AB40155" i="1"/>
  <c r="AB22937" i="1"/>
  <c r="AB35171" i="1"/>
  <c r="AB17798" i="1"/>
  <c r="AB34867" i="1"/>
  <c r="AB36956" i="1"/>
  <c r="AB26787" i="1"/>
  <c r="AB22098" i="1"/>
  <c r="AB20911" i="1"/>
  <c r="AB7194" i="1"/>
  <c r="AB34845" i="1"/>
  <c r="AB14895" i="1"/>
  <c r="AB25291" i="1"/>
  <c r="AB33818" i="1"/>
  <c r="AB20234" i="1"/>
  <c r="AB16543" i="1"/>
  <c r="AB37797" i="1"/>
  <c r="AB9903" i="1"/>
  <c r="AB30778" i="1"/>
  <c r="AB27231" i="1"/>
  <c r="AB15418" i="1"/>
  <c r="AB19420" i="1"/>
  <c r="AB21069" i="1"/>
  <c r="AB12049" i="1"/>
  <c r="AB40264" i="1"/>
  <c r="AB39282" i="1"/>
  <c r="AB35095" i="1"/>
  <c r="AB37786" i="1"/>
  <c r="AB37173" i="1"/>
  <c r="AB35796" i="1"/>
  <c r="AB34178" i="1"/>
  <c r="AB33090" i="1"/>
  <c r="AB24451" i="1"/>
  <c r="AB27113" i="1"/>
  <c r="AB17162" i="1"/>
  <c r="AB6860" i="1"/>
  <c r="AB5348" i="1"/>
  <c r="AB1887" i="1"/>
  <c r="AB32181" i="1"/>
  <c r="AB39470" i="1"/>
  <c r="AB21950" i="1"/>
  <c r="AB5905" i="1"/>
  <c r="AB4454" i="1"/>
  <c r="AB24661" i="1"/>
  <c r="AB27658" i="1"/>
  <c r="AB20853" i="1"/>
  <c r="AB26308" i="1"/>
  <c r="AB31752" i="1"/>
  <c r="AB15974" i="1"/>
  <c r="AB37602" i="1"/>
  <c r="AB35928" i="1"/>
  <c r="AB39521" i="1"/>
  <c r="AB24464" i="1"/>
  <c r="AB35690" i="1"/>
  <c r="AB9693" i="1"/>
  <c r="AB23307" i="1"/>
  <c r="AB33329" i="1"/>
  <c r="AB38929" i="1"/>
  <c r="AB20496" i="1"/>
  <c r="AB38189" i="1"/>
  <c r="AB12241" i="1"/>
  <c r="AB27405" i="1"/>
  <c r="AB27678" i="1"/>
  <c r="AB26547" i="1"/>
  <c r="AB18416" i="1"/>
  <c r="AB19844" i="1"/>
  <c r="AB20095" i="1"/>
  <c r="AB3295" i="1"/>
  <c r="AB30443" i="1"/>
  <c r="AB11352" i="1"/>
  <c r="AB36635" i="1"/>
  <c r="AB34931" i="1"/>
  <c r="AB32883" i="1"/>
  <c r="AB40128" i="1"/>
  <c r="AB27650" i="1"/>
  <c r="AB26967" i="1"/>
  <c r="AB34661" i="1"/>
  <c r="AB36715" i="1"/>
  <c r="AB37167" i="1"/>
  <c r="AB11328" i="1"/>
  <c r="AB29457" i="1"/>
  <c r="AB14469" i="1"/>
  <c r="AB38402" i="1"/>
  <c r="AB15199" i="1"/>
  <c r="AB34065" i="1"/>
  <c r="AB25794" i="1"/>
  <c r="AB38671" i="1"/>
  <c r="AB6563" i="1"/>
  <c r="AB25629" i="1"/>
  <c r="AB37079" i="1"/>
  <c r="AB27425" i="1"/>
  <c r="AB23650" i="1"/>
  <c r="AB29267" i="1"/>
  <c r="AB18312" i="1"/>
  <c r="AB23632" i="1"/>
  <c r="AB36323" i="1"/>
  <c r="AB38772" i="1"/>
  <c r="AB34021" i="1"/>
  <c r="AB27050" i="1"/>
  <c r="AB9501" i="1"/>
  <c r="AB23124" i="1"/>
  <c r="AB13876" i="1"/>
  <c r="AB27271" i="1"/>
  <c r="AB37809" i="1"/>
  <c r="AB17934" i="1"/>
  <c r="AB25013" i="1"/>
  <c r="AB19905" i="1"/>
  <c r="AB3656" i="1"/>
  <c r="AB870" i="1"/>
  <c r="AB2230" i="1"/>
  <c r="AB11379" i="1"/>
  <c r="AB10670" i="1"/>
  <c r="AB6074" i="1"/>
  <c r="AB21801" i="1"/>
  <c r="AB26271" i="1"/>
  <c r="AB5577" i="1"/>
  <c r="AB24395" i="1"/>
  <c r="AB33391" i="1"/>
  <c r="AB31451" i="1"/>
  <c r="AB4708" i="1"/>
  <c r="AB14257" i="1"/>
  <c r="AB23908" i="1"/>
  <c r="AB1843" i="1"/>
  <c r="AB20435" i="1"/>
  <c r="AB20482" i="1"/>
  <c r="AB35324" i="1"/>
  <c r="AB29482" i="1"/>
  <c r="AB12109" i="1"/>
  <c r="AB7285" i="1"/>
  <c r="AB22017" i="1"/>
  <c r="AB11188" i="1"/>
  <c r="AB37412" i="1"/>
  <c r="AB36939" i="1"/>
  <c r="AB36426" i="1"/>
  <c r="AB34149" i="1"/>
  <c r="AB29236" i="1"/>
  <c r="AB38066" i="1"/>
  <c r="AB21076" i="1"/>
  <c r="AB12333" i="1"/>
  <c r="AB24148" i="1"/>
  <c r="AB25882" i="1"/>
  <c r="AB12336" i="1"/>
  <c r="AB15362" i="1"/>
  <c r="AB21446" i="1"/>
  <c r="AB11362" i="1"/>
  <c r="AB10090" i="1"/>
  <c r="AB10972" i="1"/>
  <c r="AB22323" i="1"/>
  <c r="AB39933" i="1"/>
  <c r="AB34203" i="1"/>
  <c r="AB7935" i="1"/>
  <c r="AB17455" i="1"/>
  <c r="AB31723" i="1"/>
  <c r="AB873" i="1"/>
  <c r="AB23472" i="1"/>
  <c r="AB21518" i="1"/>
  <c r="AB3762" i="1"/>
  <c r="AB16622" i="1"/>
  <c r="AB2730" i="1"/>
  <c r="AB11837" i="1"/>
  <c r="AB20534" i="1"/>
  <c r="AB9263" i="1"/>
  <c r="AB28140" i="1"/>
  <c r="AB30810" i="1"/>
  <c r="AB31893" i="1"/>
  <c r="AB26733" i="1"/>
  <c r="AB22369" i="1"/>
  <c r="AB23928" i="1"/>
  <c r="AB24904" i="1"/>
  <c r="AB11460" i="1"/>
  <c r="AB26885" i="1"/>
  <c r="AB34411" i="1"/>
  <c r="AB38712" i="1"/>
  <c r="AB39004" i="1"/>
  <c r="AB8739" i="1"/>
  <c r="AB21617" i="1"/>
  <c r="AB17231" i="1"/>
  <c r="AB20539" i="1"/>
  <c r="AB16190" i="1"/>
  <c r="AB38546" i="1"/>
  <c r="AB33488" i="1"/>
  <c r="AB14490" i="1"/>
  <c r="AB32067" i="1"/>
  <c r="AB653" i="1"/>
  <c r="AB17216" i="1"/>
  <c r="AB35252" i="1"/>
  <c r="AB24226" i="1"/>
  <c r="AB24385" i="1"/>
  <c r="AB30337" i="1"/>
  <c r="AB35350" i="1"/>
  <c r="AB28811" i="1"/>
  <c r="AB25613" i="1"/>
  <c r="AB31660" i="1"/>
  <c r="AB38273" i="1"/>
  <c r="AB39072" i="1"/>
  <c r="AB37947" i="1"/>
  <c r="AB38459" i="1"/>
  <c r="AB34092" i="1"/>
  <c r="AB16299" i="1"/>
  <c r="AB20856" i="1"/>
  <c r="AB34613" i="1"/>
  <c r="AB35193" i="1"/>
  <c r="AB6122" i="1"/>
  <c r="AB27590" i="1"/>
  <c r="AB23380" i="1"/>
  <c r="AB5744" i="1"/>
  <c r="AB4052" i="1"/>
  <c r="AB26847" i="1"/>
  <c r="AB27844" i="1"/>
  <c r="AB5807" i="1"/>
  <c r="AB40418" i="1"/>
  <c r="AB11194" i="1"/>
  <c r="AB27289" i="1"/>
  <c r="AB11254" i="1"/>
  <c r="AB6596" i="1"/>
  <c r="AB26816" i="1"/>
  <c r="AB19203" i="1"/>
  <c r="AB16777" i="1"/>
  <c r="AB18365" i="1"/>
  <c r="AB30285" i="1"/>
  <c r="AB22496" i="1"/>
  <c r="AB13982" i="1"/>
  <c r="AB16017" i="1"/>
  <c r="AB34545" i="1"/>
  <c r="AB35679" i="1"/>
  <c r="AB28977" i="1"/>
  <c r="AB28852" i="1"/>
  <c r="AB23269" i="1"/>
  <c r="AB5963" i="1"/>
  <c r="AB23123" i="1"/>
  <c r="AB24568" i="1"/>
  <c r="AB38217" i="1"/>
  <c r="AB29310" i="1"/>
  <c r="AB13278" i="1"/>
  <c r="AB21004" i="1"/>
  <c r="AB24740" i="1"/>
  <c r="AB20714" i="1"/>
  <c r="AB35287" i="1"/>
  <c r="AB3028" i="1"/>
  <c r="AB19530" i="1"/>
  <c r="AB11917" i="1"/>
  <c r="AB9476" i="1"/>
  <c r="AB30048" i="1"/>
  <c r="AB15651" i="1"/>
  <c r="AB36038" i="1"/>
  <c r="AB30815" i="1"/>
  <c r="AB20358" i="1"/>
  <c r="AB18471" i="1"/>
  <c r="AB39036" i="1"/>
  <c r="AB35147" i="1"/>
  <c r="AB17584" i="1"/>
  <c r="AB29642" i="1"/>
  <c r="AB26646" i="1"/>
  <c r="AB6483" i="1"/>
  <c r="AB5711" i="1"/>
  <c r="AB10535" i="1"/>
  <c r="AB978" i="1"/>
  <c r="AB23006" i="1"/>
  <c r="AB33037" i="1"/>
  <c r="AB15720" i="1"/>
  <c r="AB12223" i="1"/>
  <c r="AB32575" i="1"/>
  <c r="AB20429" i="1"/>
  <c r="AB34781" i="1"/>
  <c r="AB20965" i="1"/>
  <c r="AB21884" i="1"/>
  <c r="AB38889" i="1"/>
  <c r="AB6345" i="1"/>
  <c r="AB27666" i="1"/>
  <c r="AB30955" i="1"/>
  <c r="AB19276" i="1"/>
  <c r="AB13030" i="1"/>
  <c r="AB21864" i="1"/>
  <c r="AB21203" i="1"/>
  <c r="AB10907" i="1"/>
  <c r="AB27657" i="1"/>
  <c r="AB22474" i="1"/>
  <c r="AB10308" i="1"/>
  <c r="AB30713" i="1"/>
  <c r="AB15539" i="1"/>
  <c r="AB6726" i="1"/>
  <c r="AB13948" i="1"/>
  <c r="AB32896" i="1"/>
  <c r="AB4808" i="1"/>
  <c r="AB13192" i="1"/>
  <c r="AB5132" i="1"/>
  <c r="AB36374" i="1"/>
  <c r="AB25030" i="1"/>
  <c r="AB29534" i="1"/>
  <c r="AB39089" i="1"/>
  <c r="AB35965" i="1"/>
  <c r="AB28659" i="1"/>
  <c r="AB36270" i="1"/>
  <c r="AB39556" i="1"/>
  <c r="AB40171" i="1"/>
  <c r="AB38749" i="1"/>
  <c r="AB26096" i="1"/>
  <c r="AB21284" i="1"/>
  <c r="AB37953" i="1"/>
  <c r="AB25156" i="1"/>
  <c r="AB15523" i="1"/>
  <c r="AB4003" i="1"/>
  <c r="AB37394" i="1"/>
  <c r="AB8307" i="1"/>
  <c r="AB30241" i="1"/>
  <c r="AB10534" i="1"/>
  <c r="AB2861" i="1"/>
  <c r="AB12779" i="1"/>
  <c r="AB32569" i="1"/>
  <c r="AB39842" i="1"/>
  <c r="AB25194" i="1"/>
  <c r="AB14974" i="1"/>
  <c r="AB3030" i="1"/>
  <c r="AB16591" i="1"/>
  <c r="AB9060" i="1"/>
  <c r="AB31981" i="1"/>
  <c r="AB27797" i="1"/>
  <c r="AB28432" i="1"/>
  <c r="AB9540" i="1"/>
  <c r="AB18517" i="1"/>
  <c r="AB27743" i="1"/>
  <c r="AB24093" i="1"/>
  <c r="AB17536" i="1"/>
  <c r="AB10704" i="1"/>
  <c r="AB5149" i="1"/>
  <c r="AB26245" i="1"/>
  <c r="AB9646" i="1"/>
  <c r="AB23417" i="1"/>
  <c r="AB17422" i="1"/>
  <c r="AB13114" i="1"/>
  <c r="AB19560" i="1"/>
  <c r="AB21353" i="1"/>
  <c r="AB93" i="1"/>
  <c r="AB28750" i="1"/>
  <c r="AB3612" i="1"/>
  <c r="AB30505" i="1"/>
  <c r="AB1454" i="1"/>
  <c r="AB30428" i="1"/>
  <c r="AB39048" i="1"/>
  <c r="AB13650" i="1"/>
  <c r="AB27705" i="1"/>
  <c r="AB15897" i="1"/>
  <c r="AB1616" i="1"/>
  <c r="AB39657" i="1"/>
  <c r="AB3855" i="1"/>
  <c r="AB14281" i="1"/>
  <c r="AB24491" i="1"/>
  <c r="AB22007" i="1"/>
  <c r="AB13921" i="1"/>
  <c r="AB21537" i="1"/>
  <c r="AB13801" i="1"/>
  <c r="AB27791" i="1"/>
  <c r="AB30004" i="1"/>
  <c r="AB8485" i="1"/>
  <c r="AB8548" i="1"/>
  <c r="AB15650" i="1"/>
  <c r="AB10598" i="1"/>
  <c r="AB19816" i="1"/>
  <c r="AB20515" i="1"/>
  <c r="AB8519" i="1"/>
  <c r="AB39682" i="1"/>
  <c r="AB39268" i="1"/>
  <c r="AB28831" i="1"/>
  <c r="AB18567" i="1"/>
  <c r="AB25259" i="1"/>
  <c r="AB36559" i="1"/>
  <c r="AB9686" i="1"/>
  <c r="AB22313" i="1"/>
  <c r="AB10122" i="1"/>
  <c r="AB15196" i="1"/>
  <c r="AB15513" i="1"/>
  <c r="AB15458" i="1"/>
  <c r="AB21297" i="1"/>
  <c r="AB5986" i="1"/>
  <c r="AB11891" i="1"/>
  <c r="AB32478" i="1"/>
  <c r="AB31817" i="1"/>
  <c r="AB25177" i="1"/>
  <c r="AB33056" i="1"/>
  <c r="AB24375" i="1"/>
  <c r="AB29983" i="1"/>
  <c r="AB31194" i="1"/>
  <c r="AB38555" i="1"/>
  <c r="AB36476" i="1"/>
  <c r="AB28999" i="1"/>
  <c r="AB19715" i="1"/>
  <c r="AB27975" i="1"/>
  <c r="AB4771" i="1"/>
  <c r="AB4915" i="1"/>
  <c r="AB11919" i="1"/>
  <c r="AB22778" i="1"/>
  <c r="AB14259" i="1"/>
  <c r="AB34064" i="1"/>
  <c r="AB25705" i="1"/>
  <c r="AB28718" i="1"/>
  <c r="AB11137" i="1"/>
  <c r="AB27607" i="1"/>
  <c r="AB9049" i="1"/>
  <c r="AB10059" i="1"/>
  <c r="AB4023" i="1"/>
  <c r="AB30223" i="1"/>
  <c r="AB27820" i="1"/>
  <c r="AB11079" i="1"/>
  <c r="AB17209" i="1"/>
  <c r="AB15709" i="1"/>
  <c r="AB9315" i="1"/>
  <c r="AB9242" i="1"/>
  <c r="AB38420" i="1"/>
  <c r="AB4711" i="1"/>
  <c r="AB155" i="1"/>
  <c r="AB12406" i="1"/>
  <c r="AB39652" i="1"/>
  <c r="AB34078" i="1"/>
  <c r="AB15853" i="1"/>
  <c r="AB9497" i="1"/>
  <c r="AB18550" i="1"/>
  <c r="AB8699" i="1"/>
  <c r="AB4260" i="1"/>
  <c r="AB15035" i="1"/>
  <c r="AB36616" i="1"/>
  <c r="AB13936" i="1"/>
  <c r="AB24507" i="1"/>
  <c r="AB22996" i="1"/>
  <c r="AB30535" i="1"/>
  <c r="AB30973" i="1"/>
  <c r="AB39724" i="1"/>
  <c r="AB1600" i="1"/>
  <c r="AB31834" i="1"/>
  <c r="AB31032" i="1"/>
  <c r="AB35517" i="1"/>
  <c r="AB19398" i="1"/>
  <c r="AB9522" i="1"/>
  <c r="AB21259" i="1"/>
  <c r="AB14695" i="1"/>
  <c r="AB19885" i="1"/>
  <c r="AB17734" i="1"/>
  <c r="AB23418" i="1"/>
  <c r="AB12816" i="1"/>
  <c r="AB37015" i="1"/>
  <c r="AB6210" i="1"/>
  <c r="AB15768" i="1"/>
  <c r="AB25845" i="1"/>
  <c r="AB15713" i="1"/>
  <c r="AB38614" i="1"/>
  <c r="AB18439" i="1"/>
  <c r="AB23028" i="1"/>
  <c r="AB6534" i="1"/>
  <c r="AB22010" i="1"/>
  <c r="AB27951" i="1"/>
  <c r="AB15011" i="1"/>
  <c r="AB25315" i="1"/>
  <c r="AB26088" i="1"/>
  <c r="AB36958" i="1"/>
  <c r="AB17452" i="1"/>
  <c r="AB29017" i="1"/>
  <c r="AB19141" i="1"/>
  <c r="AB39997" i="1"/>
  <c r="AB39224" i="1"/>
  <c r="AB16989" i="1"/>
  <c r="AB19211" i="1"/>
  <c r="AB29734" i="1"/>
  <c r="AB5155" i="1"/>
  <c r="AB12933" i="1"/>
  <c r="AB7988" i="1"/>
  <c r="AB27704" i="1"/>
  <c r="AB36334" i="1"/>
  <c r="AB34107" i="1"/>
  <c r="AB25946" i="1"/>
  <c r="AB16198" i="1"/>
  <c r="AB31966" i="1"/>
  <c r="AB835" i="1"/>
  <c r="AB22935" i="1"/>
  <c r="AB8649" i="1"/>
  <c r="AB15628" i="1"/>
  <c r="AB11244" i="1"/>
  <c r="AB13509" i="1"/>
  <c r="AB1402" i="1"/>
  <c r="AB16383" i="1"/>
  <c r="AB37291" i="1"/>
  <c r="AB16523" i="1"/>
  <c r="AB36155" i="1"/>
  <c r="AB30819" i="1"/>
  <c r="AB32226" i="1"/>
  <c r="AB20800" i="1"/>
  <c r="AB14444" i="1"/>
  <c r="AB29329" i="1"/>
  <c r="AB13255" i="1"/>
  <c r="AB30515" i="1"/>
  <c r="AB30671" i="1"/>
  <c r="AB6956" i="1"/>
  <c r="AB18552" i="1"/>
  <c r="AB10638" i="1"/>
  <c r="AB18418" i="1"/>
  <c r="AB27338" i="1"/>
  <c r="AB33703" i="1"/>
  <c r="AB14404" i="1"/>
  <c r="AB6816" i="1"/>
  <c r="AB17970" i="1"/>
  <c r="AB21876" i="1"/>
  <c r="AB26555" i="1"/>
  <c r="AB11109" i="1"/>
  <c r="AB21385" i="1"/>
  <c r="AB36304" i="1"/>
  <c r="AB18298" i="1"/>
  <c r="AB22280" i="1"/>
  <c r="AB30176" i="1"/>
  <c r="AB28454" i="1"/>
  <c r="AB6810" i="1"/>
  <c r="AB23820" i="1"/>
  <c r="AB39860" i="1"/>
  <c r="AB36877" i="1"/>
  <c r="AB36484" i="1"/>
  <c r="AB31843" i="1"/>
  <c r="AB28009" i="1"/>
  <c r="AB36601" i="1"/>
  <c r="AB26851" i="1"/>
  <c r="AB30218" i="1"/>
  <c r="AB33732" i="1"/>
  <c r="AB15378" i="1"/>
  <c r="AB33652" i="1"/>
  <c r="AB26698" i="1"/>
  <c r="AB21654" i="1"/>
  <c r="AB14210" i="1"/>
  <c r="AB22389" i="1"/>
  <c r="AB13402" i="1"/>
  <c r="AB38451" i="1"/>
  <c r="AB37376" i="1"/>
  <c r="AB39863" i="1"/>
  <c r="AB5399" i="1"/>
  <c r="AB23589" i="1"/>
  <c r="AB19390" i="1"/>
  <c r="AB27096" i="1"/>
  <c r="AB19700" i="1"/>
  <c r="AB23795" i="1"/>
  <c r="AB35967" i="1"/>
  <c r="AB29593" i="1"/>
  <c r="AB31261" i="1"/>
  <c r="AB40338" i="1"/>
  <c r="AB16129" i="1"/>
  <c r="AB36289" i="1"/>
  <c r="AB18346" i="1"/>
  <c r="AB31339" i="1"/>
  <c r="AB26032" i="1"/>
  <c r="AB13574" i="1"/>
  <c r="AB35446" i="1"/>
  <c r="AB32538" i="1"/>
  <c r="AB35400" i="1"/>
  <c r="AB37676" i="1"/>
  <c r="AB21835" i="1"/>
  <c r="AB16796" i="1"/>
  <c r="AB28429" i="1"/>
  <c r="AB28477" i="1"/>
  <c r="AB13468" i="1"/>
  <c r="AB34748" i="1"/>
  <c r="AB10150" i="1"/>
  <c r="AB11914" i="1"/>
  <c r="AB9505" i="1"/>
  <c r="AB33879" i="1"/>
  <c r="AB9754" i="1"/>
  <c r="AB31631" i="1"/>
  <c r="AB19449" i="1"/>
  <c r="AB12219" i="1"/>
  <c r="AB26868" i="1"/>
  <c r="AB2539" i="1"/>
  <c r="AB2489" i="1"/>
  <c r="AB29687" i="1"/>
  <c r="AB5894" i="1"/>
  <c r="AB34087" i="1"/>
  <c r="AB7308" i="1"/>
  <c r="AB31000" i="1"/>
  <c r="AB23065" i="1"/>
  <c r="AB28408" i="1"/>
  <c r="AB14419" i="1"/>
  <c r="AB2732" i="1"/>
  <c r="AB36725" i="1"/>
  <c r="AB36470" i="1"/>
  <c r="AB39628" i="1"/>
  <c r="AB29099" i="1"/>
  <c r="AB33226" i="1"/>
  <c r="AB12305" i="1"/>
  <c r="AB10595" i="1"/>
  <c r="AB37450" i="1"/>
  <c r="AB24674" i="1"/>
  <c r="AB23673" i="1"/>
  <c r="AB6871" i="1"/>
  <c r="AB37296" i="1"/>
  <c r="AB9072" i="1"/>
  <c r="AB23223" i="1"/>
  <c r="AB17574" i="1"/>
  <c r="AB948" i="1"/>
  <c r="AB39477" i="1"/>
  <c r="AB26513" i="1"/>
  <c r="AB37273" i="1"/>
  <c r="AB29904" i="1"/>
  <c r="AB27938" i="1"/>
  <c r="AB14557" i="1"/>
  <c r="AB22117" i="1"/>
  <c r="AB33760" i="1"/>
  <c r="AB14453" i="1"/>
  <c r="AB5049" i="1"/>
  <c r="AB16092" i="1"/>
  <c r="AB8715" i="1"/>
  <c r="AB7498" i="1"/>
  <c r="AB9493" i="1"/>
  <c r="AB12833" i="1"/>
  <c r="AB20921" i="1"/>
  <c r="AB11449" i="1"/>
  <c r="AB24915" i="1"/>
  <c r="AB34870" i="1"/>
  <c r="AB32602" i="1"/>
  <c r="AB34357" i="1"/>
  <c r="AB11023" i="1"/>
  <c r="AB20418" i="1"/>
  <c r="AB20230" i="1"/>
  <c r="AB20043" i="1"/>
  <c r="AB33658" i="1"/>
  <c r="AB30316" i="1"/>
  <c r="AB39867" i="1"/>
  <c r="AB18224" i="1"/>
  <c r="AB25147" i="1"/>
  <c r="AB5625" i="1"/>
  <c r="AB34817" i="1"/>
  <c r="AB30784" i="1"/>
  <c r="AB30331" i="1"/>
  <c r="AB13002" i="1"/>
  <c r="AB15221" i="1"/>
  <c r="AB8660" i="1"/>
  <c r="AB29254" i="1"/>
  <c r="AB28127" i="1"/>
  <c r="AB32648" i="1"/>
  <c r="AB11546" i="1"/>
  <c r="AB10935" i="1"/>
  <c r="AB19562" i="1"/>
  <c r="AB37054" i="1"/>
  <c r="AB38940" i="1"/>
  <c r="AB36441" i="1"/>
  <c r="AB31399" i="1"/>
  <c r="AB13310" i="1"/>
  <c r="AB16741" i="1"/>
  <c r="AB30476" i="1"/>
  <c r="AB25209" i="1"/>
  <c r="AB35915" i="1"/>
  <c r="AB27686" i="1"/>
  <c r="AB36581" i="1"/>
  <c r="AB30748" i="1"/>
  <c r="AB35462" i="1"/>
  <c r="AB34983" i="1"/>
  <c r="AB28990" i="1"/>
  <c r="AB10024" i="1"/>
  <c r="AB39066" i="1"/>
  <c r="AB28074" i="1"/>
  <c r="AB37854" i="1"/>
  <c r="AB27915" i="1"/>
  <c r="AB35215" i="1"/>
  <c r="AB26910" i="1"/>
  <c r="AB39832" i="1"/>
  <c r="AB37399" i="1"/>
  <c r="AB24967" i="1"/>
  <c r="AB18666" i="1"/>
  <c r="AB5262" i="1"/>
  <c r="AB33363" i="1"/>
  <c r="AB30589" i="1"/>
  <c r="AB26150" i="1"/>
  <c r="AB37474" i="1"/>
  <c r="AB39057" i="1"/>
  <c r="AB36301" i="1"/>
  <c r="AB33252" i="1"/>
  <c r="AB29082" i="1"/>
  <c r="AB39304" i="1"/>
  <c r="AB25595" i="1"/>
  <c r="AB39305" i="1"/>
  <c r="AB25436" i="1"/>
  <c r="AB7170" i="1"/>
  <c r="AB15287" i="1"/>
  <c r="AB27052" i="1"/>
  <c r="AB22599" i="1"/>
  <c r="AB4292" i="1"/>
  <c r="AB33289" i="1"/>
  <c r="AB1159" i="1"/>
  <c r="AB33786" i="1"/>
  <c r="AB20607" i="1"/>
  <c r="AB7458" i="1"/>
  <c r="AB28121" i="1"/>
  <c r="AB22528" i="1"/>
  <c r="AB26584" i="1"/>
  <c r="AB16062" i="1"/>
  <c r="AB31414" i="1"/>
  <c r="AB17687" i="1"/>
  <c r="AB38041" i="1"/>
  <c r="AB31280" i="1"/>
  <c r="AB25910" i="1"/>
  <c r="AB4849" i="1"/>
  <c r="AB34435" i="1"/>
  <c r="AB8061" i="1"/>
  <c r="AB16830" i="1"/>
  <c r="AB20078" i="1"/>
  <c r="AB15010" i="1"/>
  <c r="AB34773" i="1"/>
  <c r="AB38988" i="1"/>
  <c r="AB18249" i="1"/>
  <c r="AB25898" i="1"/>
  <c r="AB34280" i="1"/>
  <c r="AB31681" i="1"/>
  <c r="AB7453" i="1"/>
  <c r="AB27210" i="1"/>
  <c r="AB22263" i="1"/>
  <c r="AB30416" i="1"/>
  <c r="AB27589" i="1"/>
  <c r="AB31391" i="1"/>
  <c r="AB27391" i="1"/>
  <c r="AB7924" i="1"/>
  <c r="AB17047" i="1"/>
  <c r="AB16111" i="1"/>
  <c r="AB8979" i="1"/>
  <c r="AB35461" i="1"/>
  <c r="AB17118" i="1"/>
  <c r="AB16362" i="1"/>
  <c r="AB36948" i="1"/>
  <c r="AB22995" i="1"/>
  <c r="AB28660" i="1"/>
  <c r="AB38658" i="1"/>
  <c r="AB38635" i="1"/>
  <c r="AB34397" i="1"/>
  <c r="AB6465" i="1"/>
  <c r="AB32273" i="1"/>
  <c r="AB25693" i="1"/>
  <c r="AB23220" i="1"/>
  <c r="AB33578" i="1"/>
  <c r="AB18622" i="1"/>
  <c r="AB21943" i="1"/>
  <c r="AB23494" i="1"/>
  <c r="AB29682" i="1"/>
  <c r="AB14967" i="1"/>
  <c r="AB26524" i="1"/>
  <c r="AB37709" i="1"/>
  <c r="AB27424" i="1"/>
  <c r="AB33589" i="1"/>
  <c r="AB19766" i="1"/>
  <c r="AB5038" i="1"/>
  <c r="AB30013" i="1"/>
  <c r="AB38634" i="1"/>
  <c r="AB29513" i="1"/>
  <c r="AB7092" i="1"/>
  <c r="AB18280" i="1"/>
  <c r="AB33577" i="1"/>
  <c r="AB29030" i="1"/>
  <c r="AB24190" i="1"/>
  <c r="AB5076" i="1"/>
  <c r="AB32539" i="1"/>
  <c r="AB18815" i="1"/>
  <c r="AB33478" i="1"/>
  <c r="AB4820" i="1"/>
  <c r="AB8376" i="1"/>
  <c r="AB7826" i="1"/>
  <c r="AB26511" i="1"/>
  <c r="AB39381" i="1"/>
  <c r="AB39848" i="1"/>
  <c r="AB23354" i="1"/>
  <c r="AB37194" i="1"/>
  <c r="AB11051" i="1"/>
  <c r="AB17115" i="1"/>
  <c r="AB32240" i="1"/>
  <c r="AB19262" i="1"/>
  <c r="AB10839" i="1"/>
  <c r="AB24286" i="1"/>
  <c r="AB38952" i="1"/>
  <c r="AB28657" i="1"/>
  <c r="AB9570" i="1"/>
  <c r="AB24699" i="1"/>
  <c r="AB30312" i="1"/>
  <c r="AB32683" i="1"/>
  <c r="AB22782" i="1"/>
  <c r="AB20943" i="1"/>
  <c r="AB30484" i="1"/>
  <c r="AB36757" i="1"/>
  <c r="AB32741" i="1"/>
  <c r="AB24856" i="1"/>
  <c r="AB39103" i="1"/>
  <c r="AB12118" i="1"/>
  <c r="AB35649" i="1"/>
  <c r="AB36837" i="1"/>
  <c r="AB22642" i="1"/>
  <c r="AB16912" i="1"/>
  <c r="AB18050" i="1"/>
  <c r="AB34100" i="1"/>
  <c r="AB19198" i="1"/>
  <c r="AB2226" i="1"/>
  <c r="AB31590" i="1"/>
  <c r="AB38219" i="1"/>
  <c r="AB33260" i="1"/>
  <c r="AB39172" i="1"/>
  <c r="AB14198" i="1"/>
  <c r="AB14211" i="1"/>
  <c r="AB36872" i="1"/>
  <c r="AB9770" i="1"/>
  <c r="AB25836" i="1"/>
  <c r="AB25914" i="1"/>
  <c r="AB2289" i="1"/>
  <c r="AB4522" i="1"/>
  <c r="AB6374" i="1"/>
  <c r="AB18740" i="1"/>
  <c r="AB3705" i="1"/>
  <c r="AB23907" i="1"/>
  <c r="AB1373" i="1"/>
  <c r="AB24593" i="1"/>
  <c r="AB3422" i="1"/>
  <c r="AB13932" i="1"/>
  <c r="AB39179" i="1"/>
  <c r="AB623" i="1"/>
  <c r="AB16068" i="1"/>
  <c r="AB17458" i="1"/>
  <c r="AB21573" i="1"/>
  <c r="AB89" i="1"/>
  <c r="AB19289" i="1"/>
  <c r="AB29601" i="1"/>
  <c r="AB11256" i="1"/>
  <c r="AB24407" i="1"/>
  <c r="AB7269" i="1"/>
  <c r="AB19427" i="1"/>
  <c r="AB12749" i="1"/>
  <c r="AB38691" i="1"/>
  <c r="AB4636" i="1"/>
  <c r="AB12978" i="1"/>
  <c r="AB24714" i="1"/>
  <c r="AB4647" i="1"/>
  <c r="AB33229" i="1"/>
  <c r="AB19171" i="1"/>
  <c r="AB25292" i="1"/>
  <c r="AB1855" i="1"/>
  <c r="AB24662" i="1"/>
  <c r="AB35557" i="1"/>
  <c r="AB27977" i="1"/>
  <c r="AB30062" i="1"/>
  <c r="AB35543" i="1"/>
  <c r="AB4252" i="1"/>
  <c r="AB28355" i="1"/>
  <c r="AB10252" i="1"/>
  <c r="AB23397" i="1"/>
  <c r="AB38603" i="1"/>
  <c r="AB12010" i="1"/>
  <c r="AB18602" i="1"/>
  <c r="AB14616" i="1"/>
  <c r="AB27870" i="1"/>
  <c r="AB19940" i="1"/>
  <c r="AB30953" i="1"/>
  <c r="AB1418" i="1"/>
  <c r="AB25804" i="1"/>
  <c r="AB13070" i="1"/>
  <c r="AB31329" i="1"/>
  <c r="AB18817" i="1"/>
  <c r="AB21712" i="1"/>
  <c r="AB20652" i="1"/>
  <c r="AB17681" i="1"/>
  <c r="AB25957" i="1"/>
  <c r="AB9030" i="1"/>
  <c r="AB35802" i="1"/>
  <c r="AB38407" i="1"/>
  <c r="AB39023" i="1"/>
  <c r="AB22307" i="1"/>
  <c r="AB32131" i="1"/>
  <c r="AB38652" i="1"/>
  <c r="AB12923" i="1"/>
  <c r="AB9826" i="1"/>
  <c r="AB23419" i="1"/>
  <c r="AB9716" i="1"/>
  <c r="AB15438" i="1"/>
  <c r="AB17205" i="1"/>
  <c r="AB14528" i="1"/>
  <c r="AB12662" i="1"/>
  <c r="AB26752" i="1"/>
  <c r="AB37724" i="1"/>
  <c r="AB27478" i="1"/>
  <c r="AB34825" i="1"/>
  <c r="AB25941" i="1"/>
  <c r="AB20052" i="1"/>
  <c r="AB29081" i="1"/>
  <c r="AB29982" i="1"/>
  <c r="AB27619" i="1"/>
  <c r="AB39273" i="1"/>
  <c r="AB29899" i="1"/>
  <c r="AB29208" i="1"/>
  <c r="AB40377" i="1"/>
  <c r="AB11555" i="1"/>
  <c r="AB12130" i="1"/>
  <c r="AB19967" i="1"/>
  <c r="AB6786" i="1"/>
  <c r="AB24454" i="1"/>
  <c r="AB40236" i="1"/>
  <c r="AB9668" i="1"/>
  <c r="AB19126" i="1"/>
  <c r="AB19385" i="1"/>
  <c r="AB32472" i="1"/>
  <c r="AB1852" i="1"/>
  <c r="AB17991" i="1"/>
  <c r="AB18786" i="1"/>
  <c r="AB23717" i="1"/>
  <c r="AB11815" i="1"/>
  <c r="AB6630" i="1"/>
  <c r="AB15724" i="1"/>
  <c r="AB4570" i="1"/>
  <c r="AB12508" i="1"/>
  <c r="AB25325" i="1"/>
  <c r="AB27206" i="1"/>
  <c r="AB13494" i="1"/>
  <c r="AB22983" i="1"/>
  <c r="AB27536" i="1"/>
  <c r="AB15908" i="1"/>
  <c r="AB26220" i="1"/>
  <c r="AB29268" i="1"/>
  <c r="AB10968" i="1"/>
  <c r="AB31211" i="1"/>
  <c r="AB13022" i="1"/>
  <c r="AB25880" i="1"/>
  <c r="AB39208" i="1"/>
  <c r="AB24369" i="1"/>
  <c r="AB20558" i="1"/>
  <c r="AB37776" i="1"/>
  <c r="AB28013" i="1"/>
  <c r="AB24056" i="1"/>
  <c r="AB19253" i="1"/>
  <c r="AB23980" i="1"/>
  <c r="AB39772" i="1"/>
  <c r="AB8317" i="1"/>
  <c r="AB6854" i="1"/>
  <c r="AB34033" i="1"/>
  <c r="AB32429" i="1"/>
  <c r="AB37400" i="1"/>
  <c r="AB19273" i="1"/>
  <c r="AB38718" i="1"/>
  <c r="AB38050" i="1"/>
  <c r="AB24185" i="1"/>
  <c r="AB14827" i="1"/>
  <c r="AB40154" i="1"/>
  <c r="AB12085" i="1"/>
  <c r="AB23957" i="1"/>
  <c r="AB25902" i="1"/>
  <c r="AB33983" i="1"/>
  <c r="AB9346" i="1"/>
  <c r="AB22923" i="1"/>
  <c r="AB28015" i="1"/>
  <c r="AB8443" i="1"/>
  <c r="AB32316" i="1"/>
  <c r="AB37640" i="1"/>
  <c r="AB18696" i="1"/>
  <c r="AB1907" i="1"/>
  <c r="AB35219" i="1"/>
  <c r="AB38738" i="1"/>
  <c r="AB34712" i="1"/>
  <c r="AB35675" i="1"/>
  <c r="AB40055" i="1"/>
  <c r="AB15845" i="1"/>
  <c r="AB25383" i="1"/>
  <c r="AB24956" i="1"/>
  <c r="AB2084" i="1"/>
  <c r="AB10926" i="1"/>
  <c r="AB15346" i="1"/>
  <c r="AB27200" i="1"/>
  <c r="AB13280" i="1"/>
  <c r="AB29600" i="1"/>
  <c r="AB33405" i="1"/>
  <c r="AB17228" i="1"/>
  <c r="AB31274" i="1"/>
  <c r="AB9143" i="1"/>
  <c r="AB28550" i="1"/>
  <c r="AB32532" i="1"/>
  <c r="AB21920" i="1"/>
  <c r="AB37549" i="1"/>
  <c r="AB11980" i="1"/>
  <c r="AB27262" i="1"/>
  <c r="AB28347" i="1"/>
  <c r="AB19785" i="1"/>
  <c r="AB30295" i="1"/>
  <c r="AB27999" i="1"/>
  <c r="AB13960" i="1"/>
  <c r="AB31308" i="1"/>
  <c r="AB32239" i="1"/>
  <c r="AB17095" i="1"/>
  <c r="AB27031" i="1"/>
  <c r="AB32442" i="1"/>
  <c r="AB30421" i="1"/>
  <c r="AB16782" i="1"/>
  <c r="AB36042" i="1"/>
  <c r="AB6722" i="1"/>
  <c r="AB8141" i="1"/>
  <c r="AB25048" i="1"/>
  <c r="AB21594" i="1"/>
  <c r="AB26574" i="1"/>
  <c r="AB35733" i="1"/>
  <c r="AB27460" i="1"/>
  <c r="AB21673" i="1"/>
  <c r="AB32962" i="1"/>
  <c r="AB25073" i="1"/>
  <c r="AB10802" i="1"/>
  <c r="AB35275" i="1"/>
  <c r="AB30632" i="1"/>
  <c r="AB23601" i="1"/>
  <c r="AB16221" i="1"/>
  <c r="AB15441" i="1"/>
  <c r="AB29175" i="1"/>
  <c r="AB12481" i="1"/>
  <c r="AB19434" i="1"/>
  <c r="AB22080" i="1"/>
  <c r="AB29314" i="1"/>
  <c r="AB33750" i="1"/>
  <c r="AB10896" i="1"/>
  <c r="AB37936" i="1"/>
  <c r="AB32069" i="1"/>
  <c r="AB23540" i="1"/>
  <c r="AB24020" i="1"/>
  <c r="AB23869" i="1"/>
  <c r="AB27162" i="1"/>
  <c r="AB37891" i="1"/>
  <c r="AB21193" i="1"/>
  <c r="AB40081" i="1"/>
  <c r="AB37312" i="1"/>
  <c r="AB33651" i="1"/>
  <c r="AB35186" i="1"/>
  <c r="AB25759" i="1"/>
  <c r="AB12105" i="1"/>
  <c r="AB28638" i="1"/>
  <c r="AB10452" i="1"/>
  <c r="AB23320" i="1"/>
  <c r="AB18267" i="1"/>
  <c r="AB31437" i="1"/>
  <c r="AB37085" i="1"/>
  <c r="AB27840" i="1"/>
  <c r="AB34735" i="1"/>
  <c r="AB18608" i="1"/>
  <c r="AB25483" i="1"/>
  <c r="AB32596" i="1"/>
  <c r="AB14365" i="1"/>
  <c r="AB32140" i="1"/>
  <c r="AB12682" i="1"/>
  <c r="AB24273" i="1"/>
  <c r="AB30809" i="1"/>
  <c r="AB30196" i="1"/>
  <c r="AB14927" i="1"/>
  <c r="AB31041" i="1"/>
  <c r="AB25178" i="1"/>
  <c r="AB22088" i="1"/>
  <c r="AB12022" i="1"/>
  <c r="AB37657" i="1"/>
  <c r="AB32393" i="1"/>
  <c r="AB38782" i="1"/>
  <c r="AB2103" i="1"/>
  <c r="AB37955" i="1"/>
  <c r="AB23017" i="1"/>
  <c r="AB10083" i="1"/>
  <c r="AB13757" i="1"/>
  <c r="AB7213" i="1"/>
  <c r="AB32062" i="1"/>
  <c r="AB38713" i="1"/>
  <c r="AB39727" i="1"/>
  <c r="AB38831" i="1"/>
  <c r="AB10624" i="1"/>
  <c r="AB11816" i="1"/>
  <c r="AB31576" i="1"/>
  <c r="AB38190" i="1"/>
  <c r="AB20401" i="1"/>
  <c r="AB19121" i="1"/>
  <c r="AB28881" i="1"/>
  <c r="AB16191" i="1"/>
  <c r="AB34058" i="1"/>
  <c r="AB37637" i="1"/>
  <c r="AB29048" i="1"/>
  <c r="AB25723" i="1"/>
  <c r="AB25067" i="1"/>
  <c r="AB17322" i="1"/>
  <c r="AB28545" i="1"/>
  <c r="AB18648" i="1"/>
  <c r="AB16832" i="1"/>
  <c r="AB17010" i="1"/>
  <c r="AB22573" i="1"/>
  <c r="AB23838" i="1"/>
  <c r="AB39205" i="1"/>
  <c r="AB24408" i="1"/>
  <c r="AB23011" i="1"/>
  <c r="AB14474" i="1"/>
  <c r="AB28762" i="1"/>
  <c r="AB32304" i="1"/>
  <c r="AB12178" i="1"/>
  <c r="AB18761" i="1"/>
  <c r="AB9056" i="1"/>
  <c r="AB10148" i="1"/>
  <c r="AB21643" i="1"/>
  <c r="AB22482" i="1"/>
  <c r="AB28875" i="1"/>
  <c r="AB13809" i="1"/>
  <c r="AB11644" i="1"/>
  <c r="AB24496" i="1"/>
  <c r="AB39140" i="1"/>
  <c r="AB13749" i="1"/>
  <c r="AB32782" i="1"/>
  <c r="AB22786" i="1"/>
  <c r="AB31216" i="1"/>
  <c r="AB12808" i="1"/>
  <c r="AB21424" i="1"/>
  <c r="AB20989" i="1"/>
  <c r="AB14996" i="1"/>
  <c r="AB30613" i="1"/>
  <c r="AB27007" i="1"/>
  <c r="AB26229" i="1"/>
  <c r="AB23880" i="1"/>
  <c r="AB39320" i="1"/>
  <c r="AB7631" i="1"/>
  <c r="AB11752" i="1"/>
  <c r="AB6690" i="1"/>
  <c r="AB28622" i="1"/>
  <c r="AB28154" i="1"/>
  <c r="AB37364" i="1"/>
  <c r="AB6142" i="1"/>
  <c r="AB27957" i="1"/>
  <c r="AB4810" i="1"/>
  <c r="AB39784" i="1"/>
  <c r="AB21561" i="1"/>
  <c r="AB10338" i="1"/>
  <c r="AB25538" i="1"/>
  <c r="AB33308" i="1"/>
  <c r="AB33305" i="1"/>
  <c r="AB22781" i="1"/>
  <c r="AB5887" i="1"/>
  <c r="AB34734" i="1"/>
  <c r="AB9500" i="1"/>
  <c r="AB20047" i="1"/>
  <c r="AB31498" i="1"/>
  <c r="AB23747" i="1"/>
  <c r="AB12961" i="1"/>
  <c r="AB11498" i="1"/>
  <c r="AB37212" i="1"/>
  <c r="AB28532" i="1"/>
  <c r="AB36472" i="1"/>
  <c r="AB13608" i="1"/>
  <c r="AB18210" i="1"/>
  <c r="AB26169" i="1"/>
  <c r="AB20159" i="1"/>
  <c r="AB27716" i="1"/>
  <c r="AB19516" i="1"/>
  <c r="AB38522" i="1"/>
  <c r="AB7949" i="1"/>
  <c r="AB16667" i="1"/>
  <c r="AB34723" i="1"/>
  <c r="AB16871" i="1"/>
  <c r="AB25320" i="1"/>
  <c r="AB19020" i="1"/>
  <c r="AB13109" i="1"/>
  <c r="AB16797" i="1"/>
  <c r="AB23998" i="1"/>
  <c r="AB19246" i="1"/>
  <c r="AB15279" i="1"/>
  <c r="AB30454" i="1"/>
  <c r="AB37686" i="1"/>
  <c r="AB25165" i="1"/>
  <c r="AB30715" i="1"/>
  <c r="AB23684" i="1"/>
  <c r="AB33905" i="1"/>
  <c r="AB24941" i="1"/>
  <c r="AB20010" i="1"/>
  <c r="AB33586" i="1"/>
  <c r="AB34436" i="1"/>
  <c r="AB31370" i="1"/>
  <c r="AB37987" i="1"/>
  <c r="AB15505" i="1"/>
  <c r="AB17410" i="1"/>
  <c r="AB24291" i="1"/>
  <c r="AB15372" i="1"/>
  <c r="AB22853" i="1"/>
  <c r="AB12129" i="1"/>
  <c r="AB18297" i="1"/>
  <c r="AB15289" i="1"/>
  <c r="AB15940" i="1"/>
  <c r="AB29781" i="1"/>
  <c r="AB22370" i="1"/>
  <c r="AB24075" i="1"/>
  <c r="AB11458" i="1"/>
  <c r="AB8571" i="1"/>
  <c r="AB13431" i="1"/>
  <c r="AB9304" i="1"/>
  <c r="AB34176" i="1"/>
  <c r="AB29739" i="1"/>
  <c r="AB15409" i="1"/>
  <c r="AB15435" i="1"/>
  <c r="AB13057" i="1"/>
  <c r="AB21600" i="1"/>
  <c r="AB2055" i="1"/>
  <c r="AB19991" i="1"/>
  <c r="AB33134" i="1"/>
  <c r="AB37000" i="1"/>
  <c r="AB9321" i="1"/>
  <c r="AB8537" i="1"/>
  <c r="AB28837" i="1"/>
  <c r="AB9689" i="1"/>
  <c r="AB38870" i="1"/>
  <c r="AB27737" i="1"/>
  <c r="AB15890" i="1"/>
  <c r="AB15694" i="1"/>
  <c r="AB35112" i="1"/>
  <c r="AB34587" i="1"/>
  <c r="AB19559" i="1"/>
  <c r="AB20740" i="1"/>
  <c r="AB21455" i="1"/>
  <c r="AB9789" i="1"/>
  <c r="AB37919" i="1"/>
  <c r="AB22186" i="1"/>
  <c r="AB27966" i="1"/>
  <c r="AB27656" i="1"/>
  <c r="AB35312" i="1"/>
  <c r="AB22563" i="1"/>
  <c r="AB28726" i="1"/>
  <c r="AB25981" i="1"/>
  <c r="AB38257" i="1"/>
  <c r="AB30721" i="1"/>
  <c r="AB10956" i="1"/>
  <c r="AB34077" i="1"/>
  <c r="AB13317" i="1"/>
  <c r="AB32401" i="1"/>
  <c r="AB13391" i="1"/>
  <c r="AB31553" i="1"/>
  <c r="AB29084" i="1"/>
  <c r="AB29999" i="1"/>
  <c r="AB15656" i="1"/>
  <c r="AB21075" i="1"/>
  <c r="AB29530" i="1"/>
  <c r="AB19275" i="1"/>
  <c r="AB22575" i="1"/>
  <c r="AB25198" i="1"/>
  <c r="AB39790" i="1"/>
  <c r="AB26509" i="1"/>
  <c r="AB32167" i="1"/>
  <c r="AB29294" i="1"/>
  <c r="AB33609" i="1"/>
  <c r="AB19488" i="1"/>
  <c r="AB6966" i="1"/>
  <c r="AB28663" i="1"/>
  <c r="AB16461" i="1"/>
  <c r="AB38158" i="1"/>
  <c r="AB32503" i="1"/>
  <c r="AB7184" i="1"/>
  <c r="AB22420" i="1"/>
  <c r="AB31380" i="1"/>
  <c r="AB19255" i="1"/>
  <c r="AB21472" i="1"/>
  <c r="AB34556" i="1"/>
  <c r="AB22354" i="1"/>
  <c r="AB34619" i="1"/>
  <c r="AB18470" i="1"/>
  <c r="AB24629" i="1"/>
  <c r="AB13214" i="1"/>
  <c r="AB23152" i="1"/>
  <c r="AB36446" i="1"/>
  <c r="AB14747" i="1"/>
  <c r="AB24733" i="1"/>
  <c r="AB27548" i="1"/>
  <c r="AB37445" i="1"/>
  <c r="AB37685" i="1"/>
  <c r="AB30572" i="1"/>
  <c r="AB18395" i="1"/>
  <c r="AB29361" i="1"/>
  <c r="AB30497" i="1"/>
  <c r="AB20348" i="1"/>
  <c r="AB18990" i="1"/>
  <c r="AB15579" i="1"/>
  <c r="AB24403" i="1"/>
  <c r="AB17036" i="1"/>
  <c r="AB32949" i="1"/>
  <c r="AB20698" i="1"/>
  <c r="AB21934" i="1"/>
  <c r="AB17606" i="1"/>
  <c r="AB21929" i="1"/>
  <c r="AB32613" i="1"/>
  <c r="AB33233" i="1"/>
  <c r="AB4960" i="1"/>
  <c r="AB26020" i="1"/>
  <c r="AB34716" i="1"/>
  <c r="AB23622" i="1"/>
  <c r="AB27697" i="1"/>
  <c r="AB20479" i="1"/>
  <c r="AB30119" i="1"/>
  <c r="AB7067" i="1"/>
  <c r="AB34570" i="1"/>
  <c r="AB7902" i="1"/>
  <c r="AB23497" i="1"/>
  <c r="AB33638" i="1"/>
  <c r="AB18115" i="1"/>
  <c r="AB16292" i="1"/>
  <c r="AB25501" i="1"/>
  <c r="AB30225" i="1"/>
  <c r="AB14598" i="1"/>
  <c r="AB8116" i="1"/>
  <c r="AB9220" i="1"/>
  <c r="AB35228" i="1"/>
  <c r="AB18182" i="1"/>
  <c r="AB18355" i="1"/>
  <c r="AB19640" i="1"/>
  <c r="AB11927" i="1"/>
  <c r="AB34835" i="1"/>
  <c r="AB15981" i="1"/>
  <c r="AB38661" i="1"/>
  <c r="AB38590" i="1"/>
  <c r="AB6059" i="1"/>
  <c r="AB30534" i="1"/>
  <c r="AB22804" i="1"/>
  <c r="AB21907" i="1"/>
  <c r="AB38044" i="1"/>
  <c r="AB10167" i="1"/>
  <c r="AB33582" i="1"/>
  <c r="AB24305" i="1"/>
  <c r="AB39265" i="1"/>
  <c r="AB8935" i="1"/>
  <c r="AB29599" i="1"/>
  <c r="AB28836" i="1"/>
  <c r="AB4541" i="1"/>
  <c r="AB27297" i="1"/>
  <c r="AB16410" i="1"/>
  <c r="AB30841" i="1"/>
  <c r="AB33393" i="1"/>
  <c r="AB37862" i="1"/>
  <c r="AB21823" i="1"/>
  <c r="AB7055" i="1"/>
  <c r="AB21477" i="1"/>
  <c r="AB5283" i="1"/>
  <c r="AB10215" i="1"/>
  <c r="AB38084" i="1"/>
  <c r="AB34434" i="1"/>
  <c r="AB27931" i="1"/>
  <c r="AB23699" i="1"/>
  <c r="AB17965" i="1"/>
  <c r="AB32734" i="1"/>
  <c r="AB39629" i="1"/>
  <c r="AB34284" i="1"/>
  <c r="AB15803" i="1"/>
  <c r="AB28278" i="1"/>
  <c r="AB28332" i="1"/>
  <c r="AB26412" i="1"/>
  <c r="AB35376" i="1"/>
  <c r="AB6797" i="1"/>
  <c r="AB22073" i="1"/>
  <c r="AB28889" i="1"/>
  <c r="AB35544" i="1"/>
  <c r="AB34294" i="1"/>
  <c r="AB40334" i="1"/>
  <c r="AB36878" i="1"/>
  <c r="AB37428" i="1"/>
  <c r="AB28676" i="1"/>
  <c r="AB27305" i="1"/>
  <c r="AB12206" i="1"/>
  <c r="AB13329" i="1"/>
  <c r="AB26162" i="1"/>
  <c r="AB10172" i="1"/>
  <c r="AB34861" i="1"/>
  <c r="AB1845" i="1"/>
  <c r="AB9114" i="1"/>
  <c r="AB15655" i="1"/>
  <c r="AB34967" i="1"/>
  <c r="AB31949" i="1"/>
  <c r="AB36571" i="1"/>
  <c r="AB34211" i="1"/>
  <c r="AB22255" i="1"/>
  <c r="AB21032" i="1"/>
  <c r="AB25529" i="1"/>
  <c r="AB21581" i="1"/>
  <c r="AB34376" i="1"/>
  <c r="AB30889" i="1"/>
  <c r="AB11650" i="1"/>
  <c r="AB14984" i="1"/>
  <c r="AB7482" i="1"/>
  <c r="AB37742" i="1"/>
  <c r="AB19401" i="1"/>
  <c r="AB4392" i="1"/>
  <c r="AB24377" i="1"/>
  <c r="AB34698" i="1"/>
  <c r="AB27775" i="1"/>
  <c r="AB2767" i="1"/>
  <c r="AB17789" i="1"/>
  <c r="AB33821" i="1"/>
  <c r="AB19750" i="1"/>
  <c r="AB31480" i="1"/>
  <c r="AB20621" i="1"/>
  <c r="AB19939" i="1"/>
  <c r="AB34581" i="1"/>
  <c r="AB7695" i="1"/>
  <c r="AB30014" i="1"/>
  <c r="AB31239" i="1"/>
  <c r="AB7782" i="1"/>
  <c r="AB37656" i="1"/>
  <c r="AB6943" i="1"/>
  <c r="AB11796" i="1"/>
  <c r="AB28897" i="1"/>
  <c r="AB39764" i="1"/>
  <c r="AB27451" i="1"/>
  <c r="AB20815" i="1"/>
  <c r="AB15645" i="1"/>
  <c r="AB38240" i="1"/>
  <c r="AB38175" i="1"/>
  <c r="AB9725" i="1"/>
  <c r="AB22122" i="1"/>
  <c r="AB24046" i="1"/>
  <c r="AB26838" i="1"/>
  <c r="AB17725" i="1"/>
  <c r="AB22674" i="1"/>
  <c r="AB15412" i="1"/>
  <c r="AB36805" i="1"/>
  <c r="AB12709" i="1"/>
  <c r="AB35980" i="1"/>
  <c r="AB32144" i="1"/>
  <c r="AB15585" i="1"/>
  <c r="AB34701" i="1"/>
  <c r="AB27377" i="1"/>
  <c r="AB30860" i="1"/>
  <c r="AB21803" i="1"/>
  <c r="AB19139" i="1"/>
  <c r="AB37393" i="1"/>
  <c r="AB26879" i="1"/>
  <c r="AB35671" i="1"/>
  <c r="AB29454" i="1"/>
  <c r="AB27960" i="1"/>
  <c r="AB36132" i="1"/>
  <c r="AB22035" i="1"/>
  <c r="AB11265" i="1"/>
  <c r="AB39774" i="1"/>
  <c r="AB29970" i="1"/>
  <c r="AB15031" i="1"/>
  <c r="AB38020" i="1"/>
  <c r="AB36921" i="1"/>
  <c r="AB25272" i="1"/>
  <c r="AB20445" i="1"/>
  <c r="AB39417" i="1"/>
  <c r="AB39222" i="1"/>
  <c r="AB22167" i="1"/>
  <c r="AB18593" i="1"/>
  <c r="AB35668" i="1"/>
  <c r="AB27500" i="1"/>
  <c r="AB15311" i="1"/>
  <c r="AB35950" i="1"/>
  <c r="AB26473" i="1"/>
  <c r="AB27157" i="1"/>
  <c r="AB1024" i="1"/>
  <c r="AB32998" i="1"/>
  <c r="AB23092" i="1"/>
  <c r="AB33328" i="1"/>
  <c r="AB28169" i="1"/>
  <c r="AB22769" i="1"/>
  <c r="AB32343" i="1"/>
  <c r="AB31600" i="1"/>
  <c r="AB8819" i="1"/>
  <c r="AB20048" i="1"/>
  <c r="AB18483" i="1"/>
  <c r="AB34444" i="1"/>
  <c r="AB13732" i="1"/>
  <c r="AB39650" i="1"/>
  <c r="AB14567" i="1"/>
  <c r="AB1436" i="1"/>
  <c r="AB14071" i="1"/>
  <c r="AB28229" i="1"/>
  <c r="AB21348" i="1"/>
  <c r="AB35268" i="1"/>
  <c r="AB20696" i="1"/>
  <c r="AB37573" i="1"/>
  <c r="AB23297" i="1"/>
  <c r="AB21592" i="1"/>
  <c r="AB39705" i="1"/>
  <c r="AB40221" i="1"/>
  <c r="AB29029" i="1"/>
  <c r="AB8628" i="1"/>
  <c r="AB16911" i="1"/>
  <c r="AB30504" i="1"/>
  <c r="AB4735" i="1"/>
  <c r="AB32203" i="1"/>
  <c r="AB14909" i="1"/>
  <c r="AB26645" i="1"/>
  <c r="AB31090" i="1"/>
  <c r="AB21754" i="1"/>
  <c r="AB29144" i="1"/>
  <c r="AB39716" i="1"/>
  <c r="AB27046" i="1"/>
  <c r="AB8799" i="1"/>
  <c r="AB16210" i="1"/>
  <c r="AB13512" i="1"/>
  <c r="AB6102" i="1"/>
  <c r="AB5563" i="1"/>
  <c r="AB20803" i="1"/>
  <c r="AB26079" i="1"/>
  <c r="AB32944" i="1"/>
  <c r="AB12483" i="1"/>
  <c r="AB38890" i="1"/>
  <c r="AB12541" i="1"/>
  <c r="AB18959" i="1"/>
  <c r="AB4592" i="1"/>
  <c r="AB25706" i="1"/>
  <c r="AB10664" i="1"/>
  <c r="AB31436" i="1"/>
  <c r="AB21824" i="1"/>
  <c r="AB22706" i="1"/>
  <c r="AB32029" i="1"/>
  <c r="AB23104" i="1"/>
  <c r="AB29403" i="1"/>
  <c r="AB34703" i="1"/>
  <c r="AB15164" i="1"/>
  <c r="AB24729" i="1"/>
  <c r="AB6217" i="1"/>
  <c r="AB39321" i="1"/>
  <c r="AB28868" i="1"/>
  <c r="AB39669" i="1"/>
  <c r="AB36674" i="1"/>
  <c r="AB26118" i="1"/>
  <c r="AB35711" i="1"/>
  <c r="AB23460" i="1"/>
  <c r="AB20135" i="1"/>
  <c r="AB40198" i="1"/>
  <c r="AB7657" i="1"/>
  <c r="AB37444" i="1"/>
  <c r="AB17418" i="1"/>
  <c r="AB26486" i="1"/>
  <c r="AB33975" i="1"/>
  <c r="AB38750" i="1"/>
  <c r="AB19978" i="1"/>
  <c r="AB9986" i="1"/>
  <c r="AB12147" i="1"/>
  <c r="AB31580" i="1"/>
  <c r="AB26302" i="1"/>
  <c r="AB26772" i="1"/>
  <c r="AB23763" i="1"/>
  <c r="AB12882" i="1"/>
  <c r="AB28500" i="1"/>
  <c r="AB23986" i="1"/>
  <c r="AB21035" i="1"/>
  <c r="AB19135" i="1"/>
  <c r="AB40296" i="1"/>
  <c r="AB38078" i="1"/>
  <c r="AB40085" i="1"/>
  <c r="AB12646" i="1"/>
  <c r="AB36507" i="1"/>
  <c r="AB25018" i="1"/>
  <c r="AB17374" i="1"/>
  <c r="AB16560" i="1"/>
  <c r="AB29912" i="1"/>
  <c r="AB29508" i="1"/>
  <c r="AB27898" i="1"/>
  <c r="AB29620" i="1"/>
  <c r="AB40414" i="1"/>
  <c r="AB21627" i="1"/>
  <c r="AB31426" i="1"/>
  <c r="AB11478" i="1"/>
  <c r="AB30215" i="1"/>
  <c r="AB30460" i="1"/>
  <c r="AB24954" i="1"/>
  <c r="AB36405" i="1"/>
  <c r="AB26982" i="1"/>
  <c r="AB36610" i="1"/>
  <c r="AB25169" i="1"/>
  <c r="AB25025" i="1"/>
  <c r="AB33826" i="1"/>
  <c r="AB21442" i="1"/>
  <c r="AB25186" i="1"/>
  <c r="AB32514" i="1"/>
  <c r="AB40262" i="1"/>
  <c r="AB27905" i="1"/>
  <c r="AB30740" i="1"/>
  <c r="AB39228" i="1"/>
  <c r="AB26328" i="1"/>
  <c r="AB4721" i="1"/>
  <c r="AB37131" i="1"/>
  <c r="AB16005" i="1"/>
  <c r="AB6524" i="1"/>
  <c r="AB30847" i="1"/>
  <c r="AB35026" i="1"/>
  <c r="AB32584" i="1"/>
  <c r="AB20057" i="1"/>
  <c r="AB25975" i="1"/>
  <c r="AB26134" i="1"/>
  <c r="AB39761" i="1"/>
  <c r="AB38976" i="1"/>
  <c r="AB9593" i="1"/>
  <c r="AB15068" i="1"/>
  <c r="AB13776" i="1"/>
  <c r="AB9512" i="1"/>
  <c r="AB16888" i="1"/>
  <c r="AB12045" i="1"/>
  <c r="AB17578" i="1"/>
  <c r="AB25204" i="1"/>
  <c r="AB14782" i="1"/>
  <c r="AB1350" i="1"/>
  <c r="AB17067" i="1"/>
  <c r="AB34968" i="1"/>
  <c r="AB9064" i="1"/>
  <c r="AB17874" i="1"/>
  <c r="AB31509" i="1"/>
  <c r="AB33169" i="1"/>
  <c r="AB17877" i="1"/>
  <c r="AB9889" i="1"/>
  <c r="AB35495" i="1"/>
  <c r="AB32379" i="1"/>
  <c r="AB22659" i="1"/>
  <c r="AB11681" i="1"/>
  <c r="AB39634" i="1"/>
  <c r="AB11790" i="1"/>
  <c r="AB37465" i="1"/>
  <c r="AB33025" i="1"/>
  <c r="AB40129" i="1"/>
  <c r="AB37626" i="1"/>
  <c r="AB32679" i="1"/>
  <c r="AB15203" i="1"/>
  <c r="AB23988" i="1"/>
  <c r="AB16074" i="1"/>
  <c r="AB11078" i="1"/>
  <c r="AB38160" i="1"/>
  <c r="AB23981" i="1"/>
  <c r="AB25012" i="1"/>
  <c r="AB24182" i="1"/>
  <c r="AB23327" i="1"/>
  <c r="AB19219" i="1"/>
  <c r="AB34532" i="1"/>
  <c r="AB40144" i="1"/>
  <c r="AB22052" i="1"/>
  <c r="AB29543" i="1"/>
  <c r="AB36845" i="1"/>
  <c r="AB31582" i="1"/>
  <c r="AB34641" i="1"/>
  <c r="AB25647" i="1"/>
  <c r="AB2769" i="1"/>
  <c r="AB11580" i="1"/>
  <c r="AB32459" i="1"/>
  <c r="AB7730" i="1"/>
  <c r="AB20852" i="1"/>
  <c r="AB14111" i="1"/>
  <c r="AB11632" i="1"/>
  <c r="AB24295" i="1"/>
  <c r="AB8285" i="1"/>
  <c r="AB32333" i="1"/>
  <c r="AB28671" i="1"/>
  <c r="AB29217" i="1"/>
  <c r="AB29392" i="1"/>
  <c r="AB11428" i="1"/>
  <c r="AB17045" i="1"/>
  <c r="AB37944" i="1"/>
  <c r="AB38024" i="1"/>
  <c r="AB4868" i="1"/>
  <c r="AB5234" i="1"/>
  <c r="AB3385" i="1"/>
  <c r="AB13385" i="1"/>
  <c r="AB1648" i="1"/>
  <c r="AB23023" i="1"/>
  <c r="AB38071" i="1"/>
  <c r="AB34524" i="1"/>
  <c r="AB14371" i="1"/>
  <c r="AB36033" i="1"/>
  <c r="AB39939" i="1"/>
  <c r="AB38482" i="1"/>
  <c r="AB28366" i="1"/>
  <c r="AB12843" i="1"/>
  <c r="AB29916" i="1"/>
  <c r="AB21854" i="1"/>
  <c r="AB37485" i="1"/>
  <c r="AB27871" i="1"/>
  <c r="AB16662" i="1"/>
  <c r="AB31978" i="1"/>
  <c r="AB37571" i="1"/>
  <c r="AB23506" i="1"/>
  <c r="AB32769" i="1"/>
  <c r="AB6290" i="1"/>
  <c r="AB30977" i="1"/>
  <c r="AB14765" i="1"/>
  <c r="AB30964" i="1"/>
  <c r="AB39378" i="1"/>
  <c r="AB30318" i="1"/>
  <c r="AB35408" i="1"/>
  <c r="AB32917" i="1"/>
  <c r="AB26235" i="1"/>
  <c r="AB32133" i="1"/>
  <c r="AB5421" i="1"/>
  <c r="AB34604" i="1"/>
  <c r="AB38035" i="1"/>
  <c r="AB377" i="1"/>
  <c r="AB38677" i="1"/>
  <c r="AB10401" i="1"/>
  <c r="AB14305" i="1"/>
  <c r="AB34056" i="1"/>
  <c r="AB15605" i="1"/>
  <c r="AB11383" i="1"/>
  <c r="AB35151" i="1"/>
  <c r="AB32477" i="1"/>
  <c r="AB12205" i="1"/>
  <c r="AB38942" i="1"/>
  <c r="AB31352" i="1"/>
  <c r="AB27006" i="1"/>
  <c r="AB24515" i="1"/>
  <c r="AB27584" i="1"/>
  <c r="AB23355" i="1"/>
  <c r="AB34895" i="1"/>
  <c r="AB35626" i="1"/>
  <c r="AB7346" i="1"/>
  <c r="AB34393" i="1"/>
  <c r="AB20003" i="1"/>
  <c r="AB2482" i="1"/>
  <c r="AB27690" i="1"/>
  <c r="AB3630" i="1"/>
  <c r="AB3320" i="1"/>
  <c r="AB31079" i="1"/>
  <c r="AB38119" i="1"/>
  <c r="AB38260" i="1"/>
  <c r="AB29159" i="1"/>
  <c r="AB33828" i="1"/>
  <c r="AB21380" i="1"/>
  <c r="AB17237" i="1"/>
  <c r="AB26165" i="1"/>
  <c r="AB38706" i="1"/>
  <c r="AB15232" i="1"/>
  <c r="AB40015" i="1"/>
  <c r="AB23163" i="1"/>
  <c r="AB39528" i="1"/>
  <c r="AB22269" i="1"/>
  <c r="AB15985" i="1"/>
  <c r="AB32545" i="1"/>
  <c r="AB31665" i="1"/>
  <c r="AB22276" i="1"/>
  <c r="AB33180" i="1"/>
  <c r="AB1812" i="1"/>
  <c r="AB33195" i="1"/>
  <c r="AB26943" i="1"/>
  <c r="AB21962" i="1"/>
  <c r="AB10602" i="1"/>
  <c r="AB11370" i="1"/>
  <c r="AB13534" i="1"/>
  <c r="AB27660" i="1"/>
  <c r="AB37036" i="1"/>
  <c r="AB4424" i="1"/>
  <c r="AB24841" i="1"/>
  <c r="AB7218" i="1"/>
  <c r="AB31885" i="1"/>
  <c r="AB24599" i="1"/>
  <c r="AB34506" i="1"/>
  <c r="AB15739" i="1"/>
  <c r="AB29089" i="1"/>
  <c r="AB19274" i="1"/>
  <c r="AB10099" i="1"/>
  <c r="AB33566" i="1"/>
  <c r="AB22470" i="1"/>
  <c r="AB25833" i="1"/>
  <c r="AB26409" i="1"/>
  <c r="AB20457" i="1"/>
  <c r="AB26640" i="1"/>
  <c r="AB15823" i="1"/>
  <c r="AB23005" i="1"/>
  <c r="AB27474" i="1"/>
  <c r="AB2690" i="1"/>
  <c r="AB36015" i="1"/>
  <c r="AB32334" i="1"/>
  <c r="AB38737" i="1"/>
  <c r="AB29694" i="1"/>
  <c r="AB27993" i="1"/>
  <c r="AB30140" i="1"/>
  <c r="AB18934" i="1"/>
  <c r="AB19243" i="1"/>
  <c r="AB19435" i="1"/>
  <c r="AB18704" i="1"/>
  <c r="AB24214" i="1"/>
  <c r="AB6555" i="1"/>
  <c r="AB6979" i="1"/>
  <c r="AB7231" i="1"/>
  <c r="AB3839" i="1"/>
  <c r="AB40041" i="1"/>
  <c r="AB38235" i="1"/>
  <c r="AB19245" i="1"/>
  <c r="AB930" i="1"/>
  <c r="AB7629" i="1"/>
  <c r="AB8971" i="1"/>
  <c r="AB38136" i="1"/>
  <c r="AB14216" i="1"/>
  <c r="AB26841" i="1"/>
  <c r="AB34981" i="1"/>
  <c r="AB37569" i="1"/>
  <c r="AB36261" i="1"/>
  <c r="AB8867" i="1"/>
  <c r="AB14866" i="1"/>
  <c r="AB10444" i="1"/>
  <c r="AB30122" i="1"/>
  <c r="AB16838" i="1"/>
  <c r="AB21667" i="1"/>
  <c r="AB30621" i="1"/>
  <c r="AB27045" i="1"/>
  <c r="AB12308" i="1"/>
  <c r="AB11264" i="1"/>
  <c r="AB38744" i="1"/>
  <c r="AB29764" i="1"/>
  <c r="AB12649" i="1"/>
  <c r="AB22066" i="1"/>
  <c r="AB32878" i="1"/>
  <c r="AB28281" i="1"/>
  <c r="AB20121" i="1"/>
  <c r="AB24153" i="1"/>
  <c r="AB38404" i="1"/>
  <c r="AB8746" i="1"/>
  <c r="AB6356" i="1"/>
  <c r="AB32524" i="1"/>
  <c r="AB15252" i="1"/>
  <c r="AB7284" i="1"/>
  <c r="AB24319" i="1"/>
  <c r="AB4749" i="1"/>
  <c r="AB38765" i="1"/>
  <c r="AB22492" i="1"/>
  <c r="AB26234" i="1"/>
  <c r="AB2130" i="1"/>
  <c r="AB37216" i="1"/>
  <c r="AB31124" i="1"/>
  <c r="AB23061" i="1"/>
  <c r="AB29369" i="1"/>
  <c r="AB10306" i="1"/>
  <c r="AB33929" i="1"/>
  <c r="AB24064" i="1"/>
  <c r="AB13952" i="1"/>
  <c r="AB31051" i="1"/>
  <c r="AB26794" i="1"/>
  <c r="AB25193" i="1"/>
  <c r="AB9834" i="1"/>
  <c r="AB26994" i="1"/>
  <c r="AB25480" i="1"/>
  <c r="AB33298" i="1"/>
  <c r="AB9980" i="1"/>
  <c r="AB37060" i="1"/>
  <c r="AB29801" i="1"/>
  <c r="AB4781" i="1"/>
  <c r="AB7266" i="1"/>
  <c r="AB30946" i="1"/>
  <c r="AB30710" i="1"/>
  <c r="AB21786" i="1"/>
  <c r="AB37757" i="1"/>
  <c r="AB14109" i="1"/>
  <c r="AB28502" i="1"/>
  <c r="AB22562" i="1"/>
  <c r="AB11084" i="1"/>
  <c r="AB29990" i="1"/>
  <c r="AB26029" i="1"/>
  <c r="AB40251" i="1"/>
  <c r="AB17286" i="1"/>
  <c r="AB32299" i="1"/>
  <c r="AB38897" i="1"/>
  <c r="AB21713" i="1"/>
  <c r="AB11617" i="1"/>
  <c r="AB29380" i="1"/>
  <c r="AB10229" i="1"/>
  <c r="AB39522" i="1"/>
  <c r="AB29332" i="1"/>
  <c r="AB40465" i="1"/>
  <c r="AB26084" i="1"/>
  <c r="AB8514" i="1"/>
  <c r="AB22468" i="1"/>
  <c r="AB30457" i="1"/>
  <c r="AB35569" i="1"/>
  <c r="AB17994" i="1"/>
  <c r="AB10029" i="1"/>
  <c r="AB9721" i="1"/>
  <c r="AB10681" i="1"/>
  <c r="AB26922" i="1"/>
  <c r="AB3285" i="1"/>
  <c r="AB8180" i="1"/>
  <c r="AB35590" i="1"/>
  <c r="AB19649" i="1"/>
  <c r="AB39021" i="1"/>
  <c r="AB23885" i="1"/>
  <c r="AB21106" i="1"/>
  <c r="AB22059" i="1"/>
  <c r="AB20711" i="1"/>
  <c r="AB17546" i="1"/>
  <c r="AB30108" i="1"/>
  <c r="AB14107" i="1"/>
  <c r="AB33154" i="1"/>
  <c r="AB39837" i="1"/>
  <c r="AB34513" i="1"/>
  <c r="AB13338" i="1"/>
  <c r="AB5823" i="1"/>
  <c r="AB14459" i="1"/>
  <c r="AB28797" i="1"/>
  <c r="AB35585" i="1"/>
  <c r="AB24480" i="1"/>
  <c r="AB7790" i="1"/>
  <c r="AB6081" i="1"/>
  <c r="AB19930" i="1"/>
  <c r="AB33862" i="1"/>
  <c r="AB37989" i="1"/>
  <c r="AB29940" i="1"/>
  <c r="AB33611" i="1"/>
  <c r="AB39175" i="1"/>
  <c r="AB26579" i="1"/>
  <c r="AB38426" i="1"/>
  <c r="AB28094" i="1"/>
  <c r="AB35154" i="1"/>
  <c r="AB16546" i="1"/>
  <c r="AB27493" i="1"/>
  <c r="AB30627" i="1"/>
  <c r="AB6689" i="1"/>
  <c r="AB14766" i="1"/>
  <c r="AB11944" i="1"/>
  <c r="AB24769" i="1"/>
  <c r="AB1731" i="1"/>
  <c r="AB11818" i="1"/>
  <c r="AB40136" i="1"/>
  <c r="AB17998" i="1"/>
  <c r="AB30510" i="1"/>
  <c r="AB9193" i="1"/>
  <c r="AB17210" i="1"/>
  <c r="AB36637" i="1"/>
  <c r="AB11760" i="1"/>
  <c r="AB4277" i="1"/>
  <c r="AB18410" i="1"/>
  <c r="AB33219" i="1"/>
  <c r="AB34795" i="1"/>
  <c r="AB9247" i="1"/>
  <c r="AB34398" i="1"/>
  <c r="AB14908" i="1"/>
  <c r="AB20498" i="1"/>
  <c r="AB30602" i="1"/>
  <c r="AB6007" i="1"/>
  <c r="AB11834" i="1"/>
  <c r="AB16091" i="1"/>
  <c r="AB21936" i="1"/>
  <c r="AB30301" i="1"/>
  <c r="AB36521" i="1"/>
  <c r="AB7085" i="1"/>
  <c r="AB33202" i="1"/>
  <c r="AB26290" i="1"/>
  <c r="AB1844" i="1"/>
  <c r="AB21302" i="1"/>
  <c r="AB12286" i="1"/>
  <c r="AB15200" i="1"/>
  <c r="AB40446" i="1"/>
  <c r="AB6532" i="1"/>
  <c r="AB2760" i="1"/>
  <c r="AB16105" i="1"/>
  <c r="AB21808" i="1"/>
  <c r="AB27399" i="1"/>
  <c r="AB39947" i="1"/>
  <c r="AB24703" i="1"/>
  <c r="AB27753" i="1"/>
  <c r="AB20973" i="1"/>
  <c r="AB24909" i="1"/>
  <c r="AB5108" i="1"/>
  <c r="AB12495" i="1"/>
  <c r="AB11488" i="1"/>
  <c r="AB16143" i="1"/>
  <c r="AB12246" i="1"/>
  <c r="AB21320" i="1"/>
  <c r="AB37915" i="1"/>
  <c r="AB32526" i="1"/>
  <c r="AB25336" i="1"/>
  <c r="AB24088" i="1"/>
  <c r="AB35318" i="1"/>
  <c r="AB34943" i="1"/>
  <c r="AB31217" i="1"/>
  <c r="AB33608" i="1"/>
  <c r="AB27727" i="1"/>
  <c r="AB8147" i="1"/>
  <c r="AB12754" i="1"/>
  <c r="AB34335" i="1"/>
  <c r="AB39756" i="1"/>
  <c r="AB6562" i="1"/>
  <c r="AB23882" i="1"/>
  <c r="AB31168" i="1"/>
  <c r="AB14698" i="1"/>
  <c r="AB20966" i="1"/>
  <c r="AB10554" i="1"/>
  <c r="AB37778" i="1"/>
  <c r="AB23420" i="1"/>
  <c r="AB12965" i="1"/>
  <c r="AB28621" i="1"/>
  <c r="AB11176" i="1"/>
  <c r="AB33147" i="1"/>
  <c r="AB9521" i="1"/>
  <c r="AB30138" i="1"/>
  <c r="AB29415" i="1"/>
  <c r="AB8952" i="1"/>
  <c r="AB30544" i="1"/>
  <c r="AB19483" i="1"/>
  <c r="AB12789" i="1"/>
  <c r="AB31258" i="1"/>
  <c r="AB40380" i="1"/>
  <c r="AB17599" i="1"/>
  <c r="AB39211" i="1"/>
  <c r="AB38339" i="1"/>
  <c r="AB16946" i="1"/>
  <c r="AB22762" i="1"/>
  <c r="AB26212" i="1"/>
  <c r="AB35438" i="1"/>
  <c r="AB20064" i="1"/>
  <c r="AB24757" i="1"/>
  <c r="AB14255" i="1"/>
  <c r="AB17114" i="1"/>
  <c r="AB28642" i="1"/>
  <c r="AB16860" i="1"/>
  <c r="AB28193" i="1"/>
  <c r="AB32272" i="1"/>
  <c r="AB38928" i="1"/>
  <c r="AB10476" i="1"/>
  <c r="AB39333" i="1"/>
  <c r="AB8084" i="1"/>
  <c r="AB33505" i="1"/>
  <c r="AB28144" i="1"/>
  <c r="AB24322" i="1"/>
  <c r="AB28724" i="1"/>
  <c r="AB23613" i="1"/>
  <c r="AB28694" i="1"/>
  <c r="AB29437" i="1"/>
  <c r="AB16724" i="1"/>
  <c r="AB7537" i="1"/>
  <c r="AB18083" i="1"/>
  <c r="AB32640" i="1"/>
  <c r="AB18638" i="1"/>
  <c r="AB18103" i="1"/>
  <c r="AB34351" i="1"/>
  <c r="AB29185" i="1"/>
  <c r="AB14306" i="1"/>
  <c r="AB11529" i="1"/>
  <c r="AB31292" i="1"/>
  <c r="AB18086" i="1"/>
  <c r="AB11789" i="1"/>
  <c r="AB23040" i="1"/>
  <c r="AB33487" i="1"/>
  <c r="AB33010" i="1"/>
  <c r="AB37534" i="1"/>
  <c r="AB37991" i="1"/>
  <c r="AB27814" i="1"/>
  <c r="AB28008" i="1"/>
  <c r="AB36774" i="1"/>
  <c r="AB28483" i="1"/>
  <c r="AB25656" i="1"/>
  <c r="AB6401" i="1"/>
  <c r="AB22826" i="1"/>
  <c r="AB38345" i="1"/>
  <c r="AB34360" i="1"/>
  <c r="AB21254" i="1"/>
  <c r="AB27436" i="1"/>
  <c r="AB7814" i="1"/>
  <c r="AB29594" i="1"/>
  <c r="AB11065" i="1"/>
  <c r="AB38282" i="1"/>
  <c r="AB29407" i="1"/>
  <c r="AB33725" i="1"/>
  <c r="AB35749" i="1"/>
  <c r="AB9543" i="1"/>
  <c r="AB12197" i="1"/>
  <c r="AB36294" i="1"/>
  <c r="AB39892" i="1"/>
  <c r="AB28050" i="1"/>
  <c r="AB37326" i="1"/>
  <c r="AB18372" i="1"/>
  <c r="AB39148" i="1"/>
  <c r="AB27331" i="1"/>
  <c r="AB22613" i="1"/>
  <c r="AB33027" i="1"/>
  <c r="AB6980" i="1"/>
  <c r="AB1700" i="1"/>
  <c r="AB30185" i="1"/>
  <c r="AB22366" i="1"/>
  <c r="AB39079" i="1"/>
  <c r="AB19582" i="1"/>
  <c r="AB28248" i="1"/>
  <c r="AB23022" i="1"/>
  <c r="AB23015" i="1"/>
  <c r="AB29377" i="1"/>
  <c r="AB36482" i="1"/>
  <c r="AB22381" i="1"/>
  <c r="AB36098" i="1"/>
  <c r="AB15399" i="1"/>
  <c r="AB33936" i="1"/>
  <c r="AB14112" i="1"/>
  <c r="AB16734" i="1"/>
  <c r="AB33974" i="1"/>
  <c r="AB19251" i="1"/>
  <c r="AB18169" i="1"/>
  <c r="AB38412" i="1"/>
  <c r="AB22617" i="1"/>
  <c r="AB30803" i="1"/>
  <c r="AB24228" i="1"/>
  <c r="AB39217" i="1"/>
  <c r="AB38950" i="1"/>
  <c r="AB12310" i="1"/>
  <c r="AB37382" i="1"/>
  <c r="AB19500" i="1"/>
  <c r="AB39243" i="1"/>
  <c r="AB29643" i="1"/>
  <c r="AB14477" i="1"/>
  <c r="AB16370" i="1"/>
  <c r="AB11066" i="1"/>
  <c r="AB31327" i="1"/>
  <c r="AB14915" i="1"/>
  <c r="AB38165" i="1"/>
  <c r="AB28496" i="1"/>
  <c r="AB15392" i="1"/>
  <c r="AB30956" i="1"/>
  <c r="AB12622" i="1"/>
  <c r="AB34002" i="1"/>
  <c r="AB27726" i="1"/>
  <c r="AB39789" i="1"/>
  <c r="AB17255" i="1"/>
  <c r="AB29150" i="1"/>
  <c r="AB38839" i="1"/>
  <c r="AB25070" i="1"/>
  <c r="AB35948" i="1"/>
  <c r="AB25000" i="1"/>
  <c r="AB16973" i="1"/>
  <c r="AB13049" i="1"/>
  <c r="AB9230" i="1"/>
  <c r="AB23799" i="1"/>
  <c r="AB21774" i="1"/>
  <c r="AB34202" i="1"/>
  <c r="AB28572" i="1"/>
  <c r="AB18248" i="1"/>
  <c r="AB6091" i="1"/>
  <c r="AB39485" i="1"/>
  <c r="AB6916" i="1"/>
  <c r="AB18139" i="1"/>
  <c r="AB35909" i="1"/>
  <c r="AB13525" i="1"/>
  <c r="AB32705" i="1"/>
  <c r="AB24583" i="1"/>
  <c r="AB27935" i="1"/>
  <c r="AB15887" i="1"/>
  <c r="AB26692" i="1"/>
  <c r="AB34673" i="1"/>
  <c r="AB7307" i="1"/>
  <c r="AB23029" i="1"/>
  <c r="AB27752" i="1"/>
  <c r="AB36488" i="1"/>
  <c r="AB25741" i="1"/>
  <c r="AB34546" i="1"/>
  <c r="AB24420" i="1"/>
  <c r="AB20953" i="1"/>
  <c r="AB36882" i="1"/>
  <c r="AB25897" i="1"/>
  <c r="AB35425" i="1"/>
  <c r="AB36718" i="1"/>
  <c r="AB34520" i="1"/>
  <c r="AB5386" i="1"/>
  <c r="AB40054" i="1"/>
  <c r="AB11224" i="1"/>
  <c r="AB29866" i="1"/>
  <c r="AB13173" i="1"/>
  <c r="AB20592" i="1"/>
  <c r="AB25142" i="1"/>
  <c r="AB25190" i="1"/>
  <c r="AB32708" i="1"/>
  <c r="AB38577" i="1"/>
  <c r="AB13357" i="1"/>
  <c r="AB27510" i="1"/>
  <c r="AB8115" i="1"/>
  <c r="AB36530" i="1"/>
  <c r="AB17605" i="1"/>
  <c r="AB38052" i="1"/>
  <c r="AB12272" i="1"/>
  <c r="AB39970" i="1"/>
  <c r="AB11236" i="1"/>
  <c r="AB32779" i="1"/>
  <c r="AB23898" i="1"/>
  <c r="AB39666" i="1"/>
  <c r="AB7132" i="1"/>
  <c r="AB24282" i="1"/>
  <c r="AB11053" i="1"/>
  <c r="AB23698" i="1"/>
  <c r="AB39424" i="1"/>
  <c r="AB12280" i="1"/>
  <c r="AB16083" i="1"/>
  <c r="AB15938" i="1"/>
  <c r="AB12092" i="1"/>
  <c r="AB4784" i="1"/>
  <c r="AB34039" i="1"/>
  <c r="AB7363" i="1"/>
  <c r="AB16901" i="1"/>
  <c r="AB126" i="1"/>
  <c r="AB30975" i="1"/>
  <c r="AB10843" i="1"/>
  <c r="AB4873" i="1"/>
  <c r="AB25311" i="1"/>
  <c r="AB25904" i="1"/>
  <c r="AB6310" i="1"/>
  <c r="AB20265" i="1"/>
  <c r="AB26224" i="1"/>
  <c r="AB31947" i="1"/>
  <c r="AB14688" i="1"/>
  <c r="AB16854" i="1"/>
  <c r="AB12113" i="1"/>
  <c r="AB2671" i="1"/>
  <c r="AB15665" i="1"/>
  <c r="AB31028" i="1"/>
  <c r="AB17298" i="1"/>
  <c r="AB28504" i="1"/>
  <c r="AB28723" i="1"/>
  <c r="AB35865" i="1"/>
  <c r="AB13230" i="1"/>
  <c r="AB8393" i="1"/>
  <c r="AB38169" i="1"/>
  <c r="AB39425" i="1"/>
  <c r="AB30451" i="1"/>
  <c r="AB37152" i="1"/>
  <c r="AB23615" i="1"/>
  <c r="AB23045" i="1"/>
  <c r="AB31952" i="1"/>
  <c r="AB34646" i="1"/>
  <c r="AB26282" i="1"/>
  <c r="AB8931" i="1"/>
  <c r="AB28147" i="1"/>
  <c r="AB39288" i="1"/>
  <c r="AB30201" i="1"/>
  <c r="AB32518" i="1"/>
  <c r="AB38396" i="1"/>
  <c r="AB30543" i="1"/>
  <c r="AB18701" i="1"/>
  <c r="AB21898" i="1"/>
  <c r="AB37375" i="1"/>
  <c r="AB7033" i="1"/>
  <c r="AB40139" i="1"/>
  <c r="AB19348" i="1"/>
  <c r="AB15265" i="1"/>
  <c r="AB32658" i="1"/>
  <c r="AB31707" i="1"/>
  <c r="AB30754" i="1"/>
  <c r="AB32972" i="1"/>
  <c r="AB39603" i="1"/>
  <c r="AB32142" i="1"/>
  <c r="AB8148" i="1"/>
  <c r="AB22886" i="1"/>
  <c r="AB39207" i="1"/>
  <c r="AB24466" i="1"/>
  <c r="AB31741" i="1"/>
  <c r="AB31587" i="1"/>
  <c r="AB39573" i="1"/>
  <c r="AB36689" i="1"/>
  <c r="AB33070" i="1"/>
  <c r="AB10454" i="1"/>
  <c r="AB32010" i="1"/>
  <c r="AB35990" i="1"/>
  <c r="AB32197" i="1"/>
  <c r="AB11087" i="1"/>
  <c r="AB20878" i="1"/>
  <c r="AB21130" i="1"/>
  <c r="AB30584" i="1"/>
  <c r="AB38372" i="1"/>
  <c r="AB15245" i="1"/>
  <c r="AB15915" i="1"/>
  <c r="AB16552" i="1"/>
  <c r="AB39463" i="1"/>
  <c r="AB38865" i="1"/>
  <c r="AB37990" i="1"/>
  <c r="AB10016" i="1"/>
  <c r="AB29933" i="1"/>
  <c r="AB21613" i="1"/>
  <c r="AB37068" i="1"/>
  <c r="AB18689" i="1"/>
  <c r="AB16637" i="1"/>
  <c r="AB12337" i="1"/>
  <c r="AB11261" i="1"/>
  <c r="AB10771" i="1"/>
  <c r="AB16877" i="1"/>
  <c r="AB6952" i="1"/>
  <c r="AB27498" i="1"/>
  <c r="AB31826" i="1"/>
  <c r="AB31683" i="1"/>
  <c r="AB35855" i="1"/>
  <c r="AB2694" i="1"/>
  <c r="AB37763" i="1"/>
  <c r="AB32671" i="1"/>
  <c r="AB22883" i="1"/>
  <c r="AB36456" i="1"/>
  <c r="AB29019" i="1"/>
  <c r="AB24303" i="1"/>
  <c r="AB35610" i="1"/>
  <c r="AB14763" i="1"/>
  <c r="AB39597" i="1"/>
  <c r="AB20179" i="1"/>
  <c r="AB31526" i="1"/>
  <c r="AB38456" i="1"/>
  <c r="AB29118" i="1"/>
  <c r="AB5990" i="1"/>
  <c r="AB12614" i="1"/>
  <c r="AB33555" i="1"/>
  <c r="AB27112" i="1"/>
  <c r="AB23889" i="1"/>
  <c r="AB39018" i="1"/>
  <c r="AB35244" i="1"/>
  <c r="AB14342" i="1"/>
  <c r="AB6464" i="1"/>
  <c r="AB10962" i="1"/>
  <c r="AB22821" i="1"/>
  <c r="AB29231" i="1"/>
  <c r="AB6890" i="1"/>
  <c r="AB28368" i="1"/>
  <c r="AB26992" i="1"/>
  <c r="AB27433" i="1"/>
  <c r="AB23100" i="1"/>
  <c r="AB31656" i="1"/>
  <c r="AB8572" i="1"/>
  <c r="AB37447" i="1"/>
  <c r="AB4525" i="1"/>
  <c r="AB19641" i="1"/>
  <c r="AB35078" i="1"/>
  <c r="AB36914" i="1"/>
  <c r="AB26477" i="1"/>
  <c r="AB17068" i="1"/>
  <c r="AB4208" i="1"/>
  <c r="AB18692" i="1"/>
  <c r="AB9806" i="1"/>
  <c r="AB2000" i="1"/>
  <c r="AB2866" i="1"/>
  <c r="AB3023" i="1"/>
  <c r="AB12924" i="1"/>
  <c r="AB6370" i="1"/>
  <c r="AB9996" i="1"/>
  <c r="AB7360" i="1"/>
  <c r="AB8092" i="1"/>
  <c r="AB17193" i="1"/>
  <c r="AB7442" i="1"/>
  <c r="AB28533" i="1"/>
  <c r="AB15595" i="1"/>
  <c r="AB24931" i="1"/>
  <c r="AB37261" i="1"/>
  <c r="AB6588" i="1"/>
  <c r="AB21497" i="1"/>
  <c r="AB1037" i="1"/>
  <c r="AB34019" i="1"/>
  <c r="AB13065" i="1"/>
  <c r="AB25160" i="1"/>
  <c r="AB30793" i="1"/>
  <c r="AB33895" i="1"/>
  <c r="AB11133" i="1"/>
  <c r="AB33979" i="1"/>
  <c r="AB16010" i="1"/>
  <c r="AB18034" i="1"/>
  <c r="AB15935" i="1"/>
  <c r="AB23341" i="1"/>
  <c r="AB31454" i="1"/>
  <c r="AB14992" i="1"/>
  <c r="AB23324" i="1"/>
  <c r="AB33316" i="1"/>
  <c r="AB18127" i="1"/>
  <c r="AB9463" i="1"/>
  <c r="AB12623" i="1"/>
  <c r="AB9950" i="1"/>
  <c r="AB2794" i="1"/>
  <c r="AB19199" i="1"/>
  <c r="AB16941" i="1"/>
  <c r="AB40206" i="1"/>
  <c r="AB11727" i="1"/>
  <c r="AB23290" i="1"/>
  <c r="AB22813" i="1"/>
  <c r="AB3082" i="1"/>
  <c r="AB15848" i="1"/>
  <c r="AB40469" i="1"/>
  <c r="AB8698" i="1"/>
  <c r="AB21125" i="1"/>
  <c r="AB12696" i="1"/>
  <c r="AB15210" i="1"/>
  <c r="AB40337" i="1"/>
  <c r="AB35240" i="1"/>
  <c r="AB22225" i="1"/>
  <c r="AB39955" i="1"/>
  <c r="AB33232" i="1"/>
  <c r="AB12270" i="1"/>
  <c r="AB34314" i="1"/>
  <c r="AB37572" i="1"/>
  <c r="AB11536" i="1"/>
  <c r="AB23984" i="1"/>
  <c r="AB37822" i="1"/>
  <c r="AB24724" i="1"/>
  <c r="AB13790" i="1"/>
  <c r="AB16279" i="1"/>
  <c r="AB4760" i="1"/>
  <c r="AB5146" i="1"/>
  <c r="AB3863" i="1"/>
  <c r="AB10677" i="1"/>
  <c r="AB9795" i="1"/>
  <c r="AB23056" i="1"/>
  <c r="AB18699" i="1"/>
  <c r="AB26053" i="1"/>
  <c r="AB32869" i="1"/>
  <c r="AB25238" i="1"/>
  <c r="AB25222" i="1"/>
  <c r="AB23732" i="1"/>
  <c r="AB27457" i="1"/>
  <c r="AB22587" i="1"/>
  <c r="AB3968" i="1"/>
  <c r="AB29204" i="1"/>
  <c r="AB32950" i="1"/>
  <c r="AB5381" i="1"/>
  <c r="AB33997" i="1"/>
  <c r="AB21743" i="1"/>
  <c r="AB33925" i="1"/>
  <c r="AB35923" i="1"/>
  <c r="AB24881" i="1"/>
  <c r="AB10212" i="1"/>
  <c r="AB15036" i="1"/>
  <c r="AB33434" i="1"/>
  <c r="AB22237" i="1"/>
  <c r="AB28491" i="1"/>
  <c r="AB8647" i="1"/>
  <c r="AB40448" i="1"/>
  <c r="AB21127" i="1"/>
  <c r="AB19977" i="1"/>
  <c r="AB9692" i="1"/>
  <c r="AB25649" i="1"/>
  <c r="AB9007" i="1"/>
  <c r="AB19970" i="1"/>
  <c r="AB22222" i="1"/>
  <c r="AB22447" i="1"/>
  <c r="AB15821" i="1"/>
  <c r="AB20350" i="1"/>
  <c r="AB569" i="1"/>
  <c r="AB29695" i="1"/>
  <c r="AB24207" i="1"/>
  <c r="AB2654" i="1"/>
  <c r="AB25413" i="1"/>
  <c r="AB12193" i="1"/>
  <c r="AB28955" i="1"/>
  <c r="AB36851" i="1"/>
  <c r="AB29519" i="1"/>
  <c r="AB29673" i="1"/>
  <c r="AB31244" i="1"/>
  <c r="AB34824" i="1"/>
  <c r="AB24139" i="1"/>
  <c r="AB9237" i="1"/>
  <c r="AB32509" i="1"/>
  <c r="AB28277" i="1"/>
  <c r="AB29234" i="1"/>
  <c r="AB36690" i="1"/>
  <c r="AB27216" i="1"/>
  <c r="AB12806" i="1"/>
  <c r="AB27723" i="1"/>
  <c r="AB33414" i="1"/>
  <c r="AB31563" i="1"/>
  <c r="AB20511" i="1"/>
  <c r="AB37452" i="1"/>
  <c r="AB36668" i="1"/>
  <c r="AB25766" i="1"/>
  <c r="AB35659" i="1"/>
  <c r="AB19805" i="1"/>
  <c r="AB36386" i="1"/>
  <c r="AB8747" i="1"/>
  <c r="AB15895" i="1"/>
  <c r="AB23365" i="1"/>
  <c r="AB35597" i="1"/>
  <c r="AB14822" i="1"/>
  <c r="AB14495" i="1"/>
  <c r="AB22246" i="1"/>
  <c r="AB14637" i="1"/>
  <c r="AB9934" i="1"/>
  <c r="AB28643" i="1"/>
  <c r="AB34265" i="1"/>
  <c r="AB5110" i="1"/>
  <c r="AB26214" i="1"/>
  <c r="AB35447" i="1"/>
  <c r="AB16483" i="1"/>
  <c r="AB15490" i="1"/>
  <c r="AB25361" i="1"/>
  <c r="AB14501" i="1"/>
  <c r="AB30547" i="1"/>
  <c r="AB6154" i="1"/>
  <c r="AB25921" i="1"/>
  <c r="AB15026" i="1"/>
  <c r="AB29011" i="1"/>
  <c r="AB10536" i="1"/>
  <c r="AB31410" i="1"/>
  <c r="AB29618" i="1"/>
  <c r="AB39876" i="1"/>
  <c r="AB9380" i="1"/>
  <c r="AB28745" i="1"/>
  <c r="AB24952" i="1"/>
  <c r="AB36887" i="1"/>
  <c r="AB32703" i="1"/>
  <c r="AB19503" i="1"/>
  <c r="AB20459" i="1"/>
  <c r="AB8637" i="1"/>
  <c r="AB32934" i="1"/>
  <c r="AB29227" i="1"/>
  <c r="AB28552" i="1"/>
  <c r="AB30131" i="1"/>
  <c r="AB38055" i="1"/>
  <c r="AB18031" i="1"/>
  <c r="AB4040" i="1"/>
  <c r="AB29287" i="1"/>
  <c r="AB21286" i="1"/>
  <c r="AB31805" i="1"/>
  <c r="AB36173" i="1"/>
  <c r="AB40161" i="1"/>
  <c r="AB31027" i="1"/>
  <c r="AB23456" i="1"/>
  <c r="AB36810" i="1"/>
  <c r="AB39345" i="1"/>
  <c r="AB27081" i="1"/>
  <c r="AB19764" i="1"/>
  <c r="AB11456" i="1"/>
  <c r="AB34816" i="1"/>
  <c r="AB38893" i="1"/>
  <c r="AB1121" i="1"/>
  <c r="AB39706" i="1"/>
  <c r="AB35646" i="1"/>
  <c r="AB22057" i="1"/>
  <c r="AB37847" i="1"/>
  <c r="AB18767" i="1"/>
  <c r="AB35753" i="1"/>
  <c r="AB15413" i="1"/>
  <c r="AB29510" i="1"/>
  <c r="AB18222" i="1"/>
  <c r="AB15863" i="1"/>
  <c r="AB40212" i="1"/>
  <c r="AB16757" i="1"/>
  <c r="AB28326" i="1"/>
  <c r="AB24494" i="1"/>
  <c r="AB21459" i="1"/>
  <c r="AB24435" i="1"/>
  <c r="AB31034" i="1"/>
  <c r="AB16296" i="1"/>
  <c r="AB24352" i="1"/>
  <c r="AB31035" i="1"/>
  <c r="AB22377" i="1"/>
  <c r="AB33113" i="1"/>
  <c r="AB30334" i="1"/>
  <c r="AB34082" i="1"/>
  <c r="AB9424" i="1"/>
  <c r="AB39028" i="1"/>
  <c r="AB30506" i="1"/>
  <c r="AB9548" i="1"/>
  <c r="AB37579" i="1"/>
  <c r="AB33693" i="1"/>
  <c r="AB31288" i="1"/>
  <c r="AB20307" i="1"/>
  <c r="AB35637" i="1"/>
  <c r="AB29053" i="1"/>
  <c r="AB19531" i="1"/>
  <c r="AB24374" i="1"/>
  <c r="AB38507" i="1"/>
  <c r="AB23236" i="1"/>
  <c r="AB34644" i="1"/>
  <c r="AB20098" i="1"/>
  <c r="AB35212" i="1"/>
  <c r="AB18266" i="1"/>
  <c r="AB14805" i="1"/>
  <c r="AB30036" i="1"/>
  <c r="AB28038" i="1"/>
  <c r="AB33844" i="1"/>
  <c r="AB39811" i="1"/>
  <c r="AB33325" i="1"/>
  <c r="AB26111" i="1"/>
  <c r="AB26503" i="1"/>
  <c r="AB27971" i="1"/>
  <c r="AB20325" i="1"/>
  <c r="AB31957" i="1"/>
  <c r="AB1292" i="1"/>
  <c r="AB13132" i="1"/>
  <c r="AB33170" i="1"/>
  <c r="AB34978" i="1"/>
  <c r="AB32836" i="1"/>
  <c r="AB32888" i="1"/>
  <c r="AB18311" i="1"/>
  <c r="AB2533" i="1"/>
  <c r="AB33126" i="1"/>
  <c r="AB33525" i="1"/>
  <c r="AB30503" i="1"/>
  <c r="AB33789" i="1"/>
  <c r="AB40272" i="1"/>
  <c r="AB2741" i="1"/>
  <c r="AB10832" i="1"/>
  <c r="AB36164" i="1"/>
  <c r="AB37397" i="1"/>
  <c r="AB32572" i="1"/>
  <c r="AB23319" i="1"/>
  <c r="AB19266" i="1"/>
  <c r="AB28890" i="1"/>
  <c r="AB28982" i="1"/>
  <c r="AB33615" i="1"/>
  <c r="AB32110" i="1"/>
  <c r="AB37639" i="1"/>
  <c r="AB23720" i="1"/>
  <c r="AB39461" i="1"/>
  <c r="AB13458" i="1"/>
  <c r="AB2128" i="1"/>
  <c r="AB18515" i="1"/>
  <c r="AB12251" i="1"/>
  <c r="AB8946" i="1"/>
  <c r="AB23452" i="1"/>
  <c r="AB5140" i="1"/>
  <c r="AB33253" i="1"/>
  <c r="AB3719" i="1"/>
  <c r="AB26933" i="1"/>
  <c r="AB16587" i="1"/>
  <c r="AB10481" i="1"/>
  <c r="AB6168" i="1"/>
  <c r="AB7860" i="1"/>
  <c r="AB22452" i="1"/>
  <c r="AB2778" i="1"/>
  <c r="AB16227" i="1"/>
  <c r="AB26463" i="1"/>
  <c r="AB27930" i="1"/>
  <c r="AB6442" i="1"/>
  <c r="AB31055" i="1"/>
  <c r="AB31829" i="1"/>
  <c r="AB29035" i="1"/>
  <c r="AB37654" i="1"/>
  <c r="AB3169" i="1"/>
  <c r="AB14857" i="1"/>
  <c r="AB31894" i="1"/>
  <c r="AB21755" i="1"/>
  <c r="AB24654" i="1"/>
  <c r="AB6643" i="1"/>
  <c r="AB35669" i="1"/>
  <c r="AB28939" i="1"/>
  <c r="AB25202" i="1"/>
  <c r="AB16422" i="1"/>
  <c r="AB35395" i="1"/>
  <c r="AB16351" i="1"/>
  <c r="AB39448" i="1"/>
  <c r="AB22345" i="1"/>
  <c r="AB36142" i="1"/>
  <c r="AB36776" i="1"/>
  <c r="AB7944" i="1"/>
  <c r="AB5629" i="1"/>
  <c r="AB32206" i="1"/>
  <c r="AB32361" i="1"/>
  <c r="AB38380" i="1"/>
  <c r="AB32024" i="1"/>
  <c r="AB27559" i="1"/>
  <c r="AB20540" i="1"/>
  <c r="AB5874" i="1"/>
  <c r="AB7830" i="1"/>
  <c r="AB37171" i="1"/>
  <c r="AB8507" i="1"/>
  <c r="AB17866" i="1"/>
  <c r="AB39922" i="1"/>
  <c r="AB26764" i="1"/>
  <c r="AB39117" i="1"/>
  <c r="AB28070" i="1"/>
  <c r="AB313" i="1"/>
  <c r="AB4659" i="1"/>
  <c r="AB30606" i="1"/>
  <c r="AB12432" i="1"/>
  <c r="AB28524" i="1"/>
  <c r="AB34997" i="1"/>
  <c r="AB16745" i="1"/>
  <c r="AB8077" i="1"/>
  <c r="AB28853" i="1"/>
  <c r="AB31549" i="1"/>
  <c r="AB33944" i="1"/>
  <c r="AB30066" i="1"/>
  <c r="AB34079" i="1"/>
  <c r="AB27912" i="1"/>
  <c r="AB38710" i="1"/>
  <c r="AB14947" i="1"/>
  <c r="AB39548" i="1"/>
  <c r="AB31376" i="1"/>
  <c r="AB35570" i="1"/>
  <c r="AB16008" i="1"/>
  <c r="AB29235" i="1"/>
  <c r="AB37443" i="1"/>
  <c r="AB16028" i="1"/>
  <c r="AB9014" i="1"/>
  <c r="AB30918" i="1"/>
  <c r="AB22027" i="1"/>
  <c r="AB24394" i="1"/>
  <c r="AB18340" i="1"/>
  <c r="AB21097" i="1"/>
  <c r="AB20263" i="1"/>
  <c r="AB39838" i="1"/>
  <c r="AB17711" i="1"/>
  <c r="AB34933" i="1"/>
  <c r="AB19519" i="1"/>
  <c r="AB33459" i="1"/>
  <c r="AB22796" i="1"/>
  <c r="AB20892" i="1"/>
  <c r="AB8960" i="1"/>
  <c r="AB31969" i="1"/>
  <c r="AB36436" i="1"/>
  <c r="AB18441" i="1"/>
  <c r="AB29496" i="1"/>
  <c r="AB17394" i="1"/>
  <c r="AB11814" i="1"/>
  <c r="AB27708" i="1"/>
  <c r="AB19935" i="1"/>
  <c r="AB17642" i="1"/>
  <c r="AB30374" i="1"/>
  <c r="AB13710" i="1"/>
  <c r="AB36409" i="1"/>
  <c r="AB31533" i="1"/>
  <c r="AB33845" i="1"/>
  <c r="AB7421" i="1"/>
  <c r="AB38974" i="1"/>
  <c r="AB33540" i="1"/>
  <c r="AB22678" i="1"/>
  <c r="AB12917" i="1"/>
  <c r="AB34680" i="1"/>
  <c r="AB13582" i="1"/>
  <c r="AB33281" i="1"/>
  <c r="AB28509" i="1"/>
  <c r="AB29103" i="1"/>
  <c r="AB39013" i="1"/>
  <c r="AB37279" i="1"/>
  <c r="AB29930" i="1"/>
  <c r="AB13669" i="1"/>
  <c r="AB8340" i="1"/>
  <c r="AB12830" i="1"/>
  <c r="AB29955" i="1"/>
  <c r="AB35126" i="1"/>
  <c r="AB21611" i="1"/>
  <c r="AB20778" i="1"/>
  <c r="AB37250" i="1"/>
  <c r="AB11371" i="1"/>
  <c r="AB26329" i="1"/>
  <c r="AB16716" i="1"/>
  <c r="AB14496" i="1"/>
  <c r="AB15419" i="1"/>
  <c r="AB9976" i="1"/>
  <c r="AB6434" i="1"/>
  <c r="AB30844" i="1"/>
  <c r="AB24765" i="1"/>
  <c r="AB19036" i="1"/>
  <c r="AB35939" i="1"/>
  <c r="AB39136" i="1"/>
  <c r="AB21359" i="1"/>
  <c r="AB23227" i="1"/>
  <c r="AB32233" i="1"/>
  <c r="AB18705" i="1"/>
  <c r="AB22715" i="1"/>
  <c r="AB22314" i="1"/>
  <c r="AB37197" i="1"/>
  <c r="AB19976" i="1"/>
  <c r="AB36117" i="1"/>
  <c r="AB33379" i="1"/>
  <c r="AB31208" i="1"/>
  <c r="AB15364" i="1"/>
  <c r="AB31613" i="1"/>
  <c r="AB10889" i="1"/>
  <c r="AB30290" i="1"/>
  <c r="AB16319" i="1"/>
  <c r="AB16438" i="1"/>
  <c r="AB16910" i="1"/>
  <c r="AB20489" i="1"/>
  <c r="AB6835" i="1"/>
  <c r="AB24334" i="1"/>
  <c r="AB10601" i="1"/>
  <c r="AB22203" i="1"/>
  <c r="AB34633" i="1"/>
  <c r="AB37374" i="1"/>
  <c r="AB36043" i="1"/>
  <c r="AB23587" i="1"/>
  <c r="AB35052" i="1"/>
  <c r="AB25112" i="1"/>
  <c r="AB38885" i="1"/>
  <c r="AB30835" i="1"/>
  <c r="AB29255" i="1"/>
  <c r="AB27461" i="1"/>
  <c r="AB8595" i="1"/>
  <c r="AB16050" i="1"/>
  <c r="AB22913" i="1"/>
  <c r="AB19772" i="1"/>
  <c r="AB27538" i="1"/>
  <c r="AB30762" i="1"/>
  <c r="AB17182" i="1"/>
  <c r="AB4333" i="1"/>
  <c r="AB23159" i="1"/>
  <c r="AB32955" i="1"/>
  <c r="AB35293" i="1"/>
  <c r="AB18926" i="1"/>
  <c r="AB17278" i="1"/>
  <c r="AB38519" i="1"/>
  <c r="AB39840" i="1"/>
  <c r="AB35333" i="1"/>
  <c r="AB33511" i="1"/>
  <c r="AB35203" i="1"/>
  <c r="AB17891" i="1"/>
  <c r="AB23602" i="1"/>
  <c r="AB24758" i="1"/>
  <c r="AB16093" i="1"/>
  <c r="AB10123" i="1"/>
  <c r="AB28636" i="1"/>
  <c r="AB36827" i="1"/>
  <c r="AB26986" i="1"/>
  <c r="AB40447" i="1"/>
  <c r="AB13074" i="1"/>
  <c r="AB10243" i="1"/>
  <c r="AB27018" i="1"/>
  <c r="AB22336" i="1"/>
  <c r="AB33794" i="1"/>
  <c r="AB22772" i="1"/>
  <c r="AB30838" i="1"/>
  <c r="AB26597" i="1"/>
  <c r="AB27159" i="1"/>
  <c r="AB6659" i="1"/>
  <c r="AB28351" i="1"/>
  <c r="AB35958" i="1"/>
  <c r="AB1425" i="1"/>
  <c r="AB10217" i="1"/>
  <c r="AB10411" i="1"/>
  <c r="AB23887" i="1"/>
  <c r="AB11871" i="1"/>
  <c r="AB17648" i="1"/>
  <c r="AB29012" i="1"/>
  <c r="AB21050" i="1"/>
  <c r="AB20700" i="1"/>
  <c r="AB12767" i="1"/>
  <c r="AB35459" i="1"/>
  <c r="AB21152" i="1"/>
  <c r="AB23139" i="1"/>
  <c r="AB22999" i="1"/>
  <c r="AB35931" i="1"/>
  <c r="AB30401" i="1"/>
  <c r="AB13168" i="1"/>
  <c r="AB31240" i="1"/>
  <c r="AB11826" i="1"/>
  <c r="AB15629" i="1"/>
  <c r="AB20709" i="1"/>
  <c r="AB36970" i="1"/>
  <c r="AB14920" i="1"/>
  <c r="AB32125" i="1"/>
  <c r="AB35257" i="1"/>
  <c r="AB25476" i="1"/>
  <c r="AB18277" i="1"/>
  <c r="AB16204" i="1"/>
  <c r="AB39188" i="1"/>
  <c r="AB31155" i="1"/>
  <c r="AB37683" i="1"/>
  <c r="AB14343" i="1"/>
  <c r="AB20635" i="1"/>
  <c r="AB3513" i="1"/>
  <c r="AB2366" i="1"/>
  <c r="AB34311" i="1"/>
  <c r="AB23374" i="1"/>
  <c r="AB37244" i="1"/>
  <c r="AB10257" i="1"/>
  <c r="AB32437" i="1"/>
  <c r="AB22981" i="1"/>
  <c r="AB12218" i="1"/>
  <c r="AB23851" i="1"/>
  <c r="AB29485" i="1"/>
  <c r="AB39061" i="1"/>
  <c r="AB19848" i="1"/>
  <c r="AB4976" i="1"/>
  <c r="AB39553" i="1"/>
  <c r="AB7301" i="1"/>
  <c r="AB4701" i="1"/>
  <c r="AB36518" i="1"/>
  <c r="AB18183" i="1"/>
  <c r="AB29192" i="1"/>
  <c r="AB27801" i="1"/>
  <c r="AB26696" i="1"/>
  <c r="AB8411" i="1"/>
  <c r="AB27225" i="1"/>
  <c r="AB7565" i="1"/>
  <c r="AB29244" i="1"/>
  <c r="AB35409" i="1"/>
  <c r="AB36499" i="1"/>
  <c r="AB23786" i="1"/>
  <c r="AB18606" i="1"/>
  <c r="AB28443" i="1"/>
  <c r="AB14304" i="1"/>
  <c r="AB32044" i="1"/>
  <c r="AB23688" i="1"/>
  <c r="AB14970" i="1"/>
  <c r="AB18000" i="1"/>
  <c r="AB5090" i="1"/>
  <c r="AB26488" i="1"/>
  <c r="AB18044" i="1"/>
  <c r="AB36857" i="1"/>
  <c r="AB9571" i="1"/>
  <c r="AB5719" i="1"/>
  <c r="AB28118" i="1"/>
  <c r="AB19864" i="1"/>
  <c r="AB32932" i="1"/>
  <c r="AB29241" i="1"/>
  <c r="AB34798" i="1"/>
  <c r="AB34031" i="1"/>
  <c r="AB33278" i="1"/>
  <c r="AB34253" i="1"/>
  <c r="AB38692" i="1"/>
  <c r="AB20112" i="1"/>
  <c r="AB38212" i="1"/>
  <c r="AB34406" i="1"/>
  <c r="AB38458" i="1"/>
  <c r="AB34460" i="1"/>
  <c r="AB17038" i="1"/>
  <c r="AB11674" i="1"/>
  <c r="AB24462" i="1"/>
  <c r="AB37203" i="1"/>
  <c r="AB24848" i="1"/>
  <c r="AB35114" i="1"/>
  <c r="AB29100" i="1"/>
  <c r="AB38254" i="1"/>
  <c r="AB31635" i="1"/>
  <c r="AB36416" i="1"/>
  <c r="AB34054" i="1"/>
  <c r="AB29009" i="1"/>
  <c r="AB5766" i="1"/>
  <c r="AB18131" i="1"/>
  <c r="AB35439" i="1"/>
  <c r="AB6467" i="1"/>
  <c r="AB11432" i="1"/>
  <c r="AB39954" i="1"/>
  <c r="AB19819" i="1"/>
  <c r="AB3774" i="1"/>
  <c r="AB29168" i="1"/>
  <c r="AB27730" i="1"/>
  <c r="AB27689" i="1"/>
  <c r="AB5678" i="1"/>
  <c r="AB29584" i="1"/>
  <c r="AB31130" i="1"/>
  <c r="AB21102" i="1"/>
  <c r="AB16047" i="1"/>
  <c r="AB10987" i="1"/>
  <c r="AB28913" i="1"/>
  <c r="AB34483" i="1"/>
  <c r="AB3292" i="1"/>
  <c r="AB4246" i="1"/>
  <c r="AB18548" i="1"/>
  <c r="AB9658" i="1"/>
  <c r="AB17138" i="1"/>
  <c r="AB13513" i="1"/>
  <c r="AB7745" i="1"/>
  <c r="AB15404" i="1"/>
  <c r="AB5445" i="1"/>
  <c r="AB30003" i="1"/>
  <c r="AB17729" i="1"/>
  <c r="AB13227" i="1"/>
  <c r="AB35087" i="1"/>
  <c r="AB28175" i="1"/>
  <c r="AB10813" i="1"/>
  <c r="AB19044" i="1"/>
  <c r="AB21369" i="1"/>
  <c r="AB5989" i="1"/>
  <c r="AB11521" i="1"/>
  <c r="AB27627" i="1"/>
  <c r="AB20410" i="1"/>
  <c r="AB20049" i="1"/>
  <c r="AB18913" i="1"/>
  <c r="AB37823" i="1"/>
  <c r="AB21158" i="1"/>
  <c r="AB13616" i="1"/>
  <c r="AB18801" i="1"/>
  <c r="AB30113" i="1"/>
  <c r="AB23779" i="1"/>
  <c r="AB11258" i="1"/>
  <c r="AB21224" i="1"/>
  <c r="AB31118" i="1"/>
  <c r="AB6124" i="1"/>
  <c r="AB17999" i="1"/>
  <c r="AB20085" i="1"/>
  <c r="AB37550" i="1"/>
  <c r="AB17440" i="1"/>
  <c r="AB18744" i="1"/>
  <c r="AB36018" i="1"/>
  <c r="AB17731" i="1"/>
  <c r="AB19648" i="1"/>
  <c r="AB15693" i="1"/>
  <c r="AB22006" i="1"/>
  <c r="AB24524" i="1"/>
  <c r="AB11634" i="1"/>
  <c r="AB27637" i="1"/>
  <c r="AB6719" i="1"/>
  <c r="AB8830" i="1"/>
  <c r="AB18942" i="1"/>
  <c r="AB12674" i="1"/>
  <c r="AB32221" i="1"/>
  <c r="AB24393" i="1"/>
  <c r="AB29044" i="1"/>
  <c r="AB16547" i="1"/>
  <c r="AB30898" i="1"/>
  <c r="AB23837" i="1"/>
  <c r="AB37932" i="1"/>
  <c r="AB38808" i="1"/>
  <c r="AB29207" i="1"/>
  <c r="AB12514" i="1"/>
  <c r="AB39918" i="1"/>
  <c r="AB38097" i="1"/>
  <c r="AB27160" i="1"/>
  <c r="AB38781" i="1"/>
  <c r="AB29233" i="1"/>
  <c r="AB12703" i="1"/>
  <c r="AB20864" i="1"/>
  <c r="AB24561" i="1"/>
  <c r="AB11628" i="1"/>
  <c r="AB34367" i="1"/>
  <c r="AB15816" i="1"/>
  <c r="AB35135" i="1"/>
  <c r="AB6541" i="1"/>
  <c r="AB29224" i="1"/>
  <c r="AB34823" i="1"/>
  <c r="AB13199" i="1"/>
  <c r="AB8006" i="1"/>
  <c r="AB10523" i="1"/>
  <c r="AB39068" i="1"/>
  <c r="AB10056" i="1"/>
  <c r="AB34013" i="1"/>
  <c r="AB34136" i="1"/>
  <c r="AB11695" i="1"/>
  <c r="AB14631" i="1"/>
  <c r="AB26908" i="1"/>
  <c r="AB23761" i="1"/>
  <c r="AB37636" i="1"/>
  <c r="AB10655" i="1"/>
  <c r="AB20402" i="1"/>
  <c r="AB30888" i="1"/>
  <c r="AB33265" i="1"/>
  <c r="AB38121" i="1"/>
  <c r="AB10713" i="1"/>
  <c r="AB8991" i="1"/>
  <c r="AB31912" i="1"/>
  <c r="AB11579" i="1"/>
  <c r="AB15767" i="1"/>
  <c r="AB20233" i="1"/>
  <c r="AB35920" i="1"/>
  <c r="AB18088" i="1"/>
  <c r="AB30601" i="1"/>
  <c r="AB15282" i="1"/>
  <c r="AB28635" i="1"/>
  <c r="AB33755" i="1"/>
  <c r="AB25376" i="1"/>
  <c r="AB17919" i="1"/>
  <c r="AB26267" i="1"/>
  <c r="AB11615" i="1"/>
  <c r="AB13691" i="1"/>
  <c r="AB28433" i="1"/>
  <c r="AB8664" i="1"/>
  <c r="AB14289" i="1"/>
  <c r="AB33267" i="1"/>
  <c r="AB29458" i="1"/>
  <c r="AB15107" i="1"/>
  <c r="AB22684" i="1"/>
  <c r="AB28556" i="1"/>
  <c r="AB37513" i="1"/>
  <c r="AB31203" i="1"/>
  <c r="AB33004" i="1"/>
  <c r="AB6747" i="1"/>
  <c r="AB19607" i="1"/>
  <c r="AB22615" i="1"/>
  <c r="AB38098" i="1"/>
  <c r="AB39931" i="1"/>
  <c r="AB36092" i="1"/>
  <c r="AB9151" i="1"/>
  <c r="AB28231" i="1"/>
  <c r="AB26105" i="1"/>
  <c r="AB13209" i="1"/>
  <c r="AB40351" i="1"/>
  <c r="AB37838" i="1"/>
  <c r="AB18155" i="1"/>
  <c r="AB25972" i="1"/>
  <c r="AB11999" i="1"/>
  <c r="AB35660" i="1"/>
  <c r="AB33957" i="1"/>
  <c r="AB21229" i="1"/>
  <c r="AB39944" i="1"/>
  <c r="AB39232" i="1"/>
  <c r="AB25504" i="1"/>
  <c r="AB38036" i="1"/>
  <c r="AB16876" i="1"/>
  <c r="AB20399" i="1"/>
  <c r="AB18012" i="1"/>
  <c r="AB26467" i="1"/>
  <c r="AB30994" i="1"/>
  <c r="AB27834" i="1"/>
  <c r="AB12262" i="1"/>
  <c r="AB25920" i="1"/>
  <c r="AB9431" i="1"/>
  <c r="AB22229" i="1"/>
  <c r="AB19191" i="1"/>
  <c r="AB19230" i="1"/>
  <c r="AB38427" i="1"/>
  <c r="AB29189" i="1"/>
  <c r="AB38793" i="1"/>
  <c r="AB17567" i="1"/>
  <c r="AB38220" i="1"/>
  <c r="AB21967" i="1"/>
  <c r="AB5184" i="1"/>
  <c r="AB15262" i="1"/>
  <c r="AB6249" i="1"/>
  <c r="AB16710" i="1"/>
  <c r="AB22156" i="1"/>
  <c r="AB34332" i="1"/>
  <c r="AB29861" i="1"/>
  <c r="AB35891" i="1"/>
  <c r="AB22532" i="1"/>
  <c r="AB23048" i="1"/>
  <c r="AB31785" i="1"/>
  <c r="AB39986" i="1"/>
  <c r="AB16156" i="1"/>
  <c r="AB9124" i="1"/>
  <c r="AB24090" i="1"/>
  <c r="AB18011" i="1"/>
  <c r="AB28867" i="1"/>
  <c r="AB37214" i="1"/>
  <c r="AB27411" i="1"/>
  <c r="AB18427" i="1"/>
  <c r="AB12557" i="1"/>
  <c r="AB25032" i="1"/>
  <c r="AB13136" i="1"/>
  <c r="AB40326" i="1"/>
  <c r="AB38663" i="1"/>
  <c r="AB35538" i="1"/>
  <c r="AB9991" i="1"/>
  <c r="AB30805" i="1"/>
  <c r="AB25923" i="1"/>
  <c r="AB36022" i="1"/>
  <c r="AB23733" i="1"/>
  <c r="AB18694" i="1"/>
  <c r="AB30668" i="1"/>
  <c r="AB19997" i="1"/>
  <c r="AB21039" i="1"/>
  <c r="AB30446" i="1"/>
  <c r="AB14391" i="1"/>
  <c r="AB5866" i="1"/>
  <c r="AB10920" i="1"/>
  <c r="AB26881" i="1"/>
  <c r="AB31275" i="1"/>
  <c r="AB19099" i="1"/>
  <c r="AB8001" i="1"/>
  <c r="AB35645" i="1"/>
  <c r="AB31901" i="1"/>
  <c r="AB37159" i="1"/>
  <c r="AB22226" i="1"/>
  <c r="AB32270" i="1"/>
  <c r="AB8177" i="1"/>
  <c r="AB29805" i="1"/>
  <c r="AB20368" i="1"/>
  <c r="AB6174" i="1"/>
  <c r="AB3998" i="1"/>
  <c r="AB18545" i="1"/>
  <c r="AB20397" i="1"/>
  <c r="AB24908" i="1"/>
  <c r="AB27605" i="1"/>
  <c r="AB22750" i="1"/>
  <c r="AB24668" i="1"/>
  <c r="AB19277" i="1"/>
  <c r="AB21840" i="1"/>
  <c r="AB29712" i="1"/>
  <c r="AB26354" i="1"/>
  <c r="AB29630" i="1"/>
  <c r="AB33211" i="1"/>
  <c r="AB32546" i="1"/>
  <c r="AB11745" i="1"/>
  <c r="AB33763" i="1"/>
  <c r="AB9363" i="1"/>
  <c r="AB12354" i="1"/>
  <c r="AB34068" i="1"/>
  <c r="AB17329" i="1"/>
  <c r="AB31647" i="1"/>
  <c r="AB31908" i="1"/>
  <c r="AB9158" i="1"/>
  <c r="AB16583" i="1"/>
  <c r="AB12567" i="1"/>
  <c r="AB26073" i="1"/>
  <c r="AB21536" i="1"/>
  <c r="AB32215" i="1"/>
  <c r="AB10216" i="1"/>
  <c r="AB30519" i="1"/>
  <c r="AB33162" i="1"/>
  <c r="AB18282" i="1"/>
  <c r="AB32744" i="1"/>
  <c r="AB27760" i="1"/>
  <c r="AB15303" i="1"/>
  <c r="AB18931" i="1"/>
  <c r="AB39274" i="1"/>
  <c r="AB29065" i="1"/>
  <c r="AB10941" i="1"/>
  <c r="AB23994" i="1"/>
  <c r="AB23524" i="1"/>
  <c r="AB16411" i="1"/>
  <c r="AB28102" i="1"/>
  <c r="AB22523" i="1"/>
  <c r="AB39440" i="1"/>
  <c r="AB34832" i="1"/>
  <c r="AB37243" i="1"/>
  <c r="AB37298" i="1"/>
  <c r="AB25545" i="1"/>
  <c r="AB38536" i="1"/>
  <c r="AB37071" i="1"/>
  <c r="AB21045" i="1"/>
  <c r="AB20261" i="1"/>
  <c r="AB37664" i="1"/>
  <c r="AB23330" i="1"/>
  <c r="AB13438" i="1"/>
  <c r="AB18866" i="1"/>
  <c r="AB14791" i="1"/>
  <c r="AB12837" i="1"/>
  <c r="AB24007" i="1"/>
  <c r="AB13439" i="1"/>
  <c r="AB21374" i="1"/>
  <c r="AB32283" i="1"/>
  <c r="AB1229" i="1"/>
  <c r="AB2159" i="1"/>
  <c r="AB5643" i="1"/>
  <c r="AB1653" i="1"/>
  <c r="AB14141" i="1"/>
  <c r="AB4116" i="1"/>
  <c r="AB442" i="1"/>
  <c r="AB23863" i="1"/>
  <c r="AB3478" i="1"/>
  <c r="AB26677" i="1"/>
  <c r="AB34418" i="1"/>
  <c r="AB39460" i="1"/>
  <c r="AB1691" i="1"/>
  <c r="AB36740" i="1"/>
  <c r="AB5422" i="1"/>
  <c r="AB30706" i="1"/>
  <c r="AB18938" i="1"/>
  <c r="AB19495" i="1"/>
  <c r="AB17133" i="1"/>
  <c r="AB38270" i="1"/>
  <c r="AB38911" i="1"/>
  <c r="AB5871" i="1"/>
  <c r="AB11894" i="1"/>
  <c r="AB18738" i="1"/>
  <c r="AB37825" i="1"/>
  <c r="AB26610" i="1"/>
  <c r="AB19553" i="1"/>
  <c r="AB33263" i="1"/>
  <c r="AB1640" i="1"/>
  <c r="AB4432" i="1"/>
  <c r="AB21841" i="1"/>
  <c r="AB29893" i="1"/>
  <c r="AB29338" i="1"/>
  <c r="AB17976" i="1"/>
  <c r="AB22373" i="1"/>
  <c r="AB37360" i="1"/>
  <c r="AB17787" i="1"/>
  <c r="AB28998" i="1"/>
  <c r="AB17029" i="1"/>
  <c r="AB8329" i="1"/>
  <c r="AB32754" i="1"/>
  <c r="AB9341" i="1"/>
  <c r="AB13516" i="1"/>
  <c r="AB15175" i="1"/>
  <c r="AB28559" i="1"/>
  <c r="AB7972" i="1"/>
  <c r="AB6226" i="1"/>
  <c r="AB227" i="1"/>
  <c r="AB20002" i="1"/>
  <c r="AB36589" i="1"/>
  <c r="AB9178" i="1"/>
  <c r="AB3369" i="1"/>
  <c r="AB3370" i="1"/>
  <c r="AB33552" i="1"/>
  <c r="AB30213" i="1"/>
  <c r="AB33987" i="1"/>
  <c r="AB13035" i="1"/>
  <c r="AB34492" i="1"/>
  <c r="AB29969" i="1"/>
  <c r="AB13072" i="1"/>
  <c r="AB2348" i="1"/>
  <c r="AB6182" i="1"/>
  <c r="AB6324" i="1"/>
  <c r="AB27067" i="1"/>
  <c r="AB36933" i="1"/>
  <c r="AB24696" i="1"/>
  <c r="AB18377" i="1"/>
  <c r="AB37875" i="1"/>
  <c r="AB5065" i="1"/>
  <c r="AB17740" i="1"/>
  <c r="AB32722" i="1"/>
  <c r="AB27057" i="1"/>
  <c r="AB15369" i="1"/>
  <c r="AB11585" i="1"/>
  <c r="AB15945" i="1"/>
  <c r="AB31356" i="1"/>
  <c r="AB31720" i="1"/>
  <c r="AB20964" i="1"/>
  <c r="AB18944" i="1"/>
  <c r="AB32132" i="1"/>
  <c r="AB19272" i="1"/>
  <c r="AB33848" i="1"/>
  <c r="AB23209" i="1"/>
  <c r="AB13013" i="1"/>
  <c r="AB17628" i="1"/>
  <c r="AB20721" i="1"/>
  <c r="AB24706" i="1"/>
  <c r="AB25494" i="1"/>
  <c r="AB17023" i="1"/>
  <c r="AB7759" i="1"/>
  <c r="AB4567" i="1"/>
  <c r="AB16711" i="1"/>
  <c r="AB22646" i="1"/>
  <c r="AB29525" i="1"/>
  <c r="AB6303" i="1"/>
  <c r="AB21347" i="1"/>
  <c r="AB7845" i="1"/>
  <c r="AB10003" i="1"/>
  <c r="AB21742" i="1"/>
  <c r="AB17664" i="1"/>
  <c r="AB39196" i="1"/>
  <c r="AB37333" i="1"/>
  <c r="AB17103" i="1"/>
  <c r="AB18397" i="1"/>
  <c r="AB34046" i="1"/>
  <c r="AB39187" i="1"/>
  <c r="AB25074" i="1"/>
  <c r="AB19823" i="1"/>
  <c r="AB36701" i="1"/>
  <c r="AB20796" i="1"/>
  <c r="AB37727" i="1"/>
  <c r="AB35197" i="1"/>
  <c r="AB25668" i="1"/>
  <c r="AB24715" i="1"/>
  <c r="AB35188" i="1"/>
  <c r="AB23976" i="1"/>
  <c r="AB7781" i="1"/>
  <c r="AB20573" i="1"/>
  <c r="AB33149" i="1"/>
  <c r="AB5023" i="1"/>
  <c r="AB7113" i="1"/>
  <c r="AB37404" i="1"/>
  <c r="AB16987" i="1"/>
  <c r="AB32826" i="1"/>
  <c r="AB2972" i="1"/>
  <c r="AB35677" i="1"/>
  <c r="AB33995" i="1"/>
  <c r="AB21631" i="1"/>
  <c r="AB6717" i="1"/>
  <c r="AB3146" i="1"/>
  <c r="AB27585" i="1"/>
  <c r="AB29869" i="1"/>
  <c r="AB28510" i="1"/>
  <c r="AB24659" i="1"/>
  <c r="AB7650" i="1"/>
  <c r="AB22510" i="1"/>
  <c r="AB36430" i="1"/>
  <c r="AB38163" i="1"/>
  <c r="AB33899" i="1"/>
  <c r="AB36865" i="1"/>
  <c r="AB6410" i="1"/>
  <c r="AB37849" i="1"/>
  <c r="AB9226" i="1"/>
  <c r="AB29696" i="1"/>
  <c r="AB26342" i="1"/>
  <c r="AB37668" i="1"/>
  <c r="AB14672" i="1"/>
  <c r="AB25643" i="1"/>
  <c r="AB38379" i="1"/>
  <c r="AB32581" i="1"/>
  <c r="AB37872" i="1"/>
  <c r="AB20487" i="1"/>
  <c r="AB26707" i="1"/>
  <c r="AB40384" i="1"/>
  <c r="AB13658" i="1"/>
  <c r="AB26672" i="1"/>
  <c r="AB20773" i="1"/>
  <c r="AB25950" i="1"/>
  <c r="AB24168" i="1"/>
  <c r="AB35902" i="1"/>
  <c r="AB38604" i="1"/>
  <c r="AB7990" i="1"/>
  <c r="AB17180" i="1"/>
  <c r="AB33352" i="1"/>
  <c r="AB22797" i="1"/>
  <c r="AB18437" i="1"/>
  <c r="AB40429" i="1"/>
  <c r="AB21729" i="1"/>
  <c r="AB26145" i="1"/>
  <c r="AB12074" i="1"/>
  <c r="AB27316" i="1"/>
  <c r="AB17245" i="1"/>
  <c r="AB27296" i="1"/>
  <c r="AB39257" i="1"/>
  <c r="AB21333" i="1"/>
  <c r="AB17157" i="1"/>
  <c r="AB28245" i="1"/>
  <c r="AB13633" i="1"/>
  <c r="AB4235" i="1"/>
  <c r="AB25103" i="1"/>
  <c r="AB30941" i="1"/>
  <c r="AB39182" i="1"/>
  <c r="AB18958" i="1"/>
  <c r="AB30288" i="1"/>
  <c r="AB34536" i="1"/>
  <c r="AB26865" i="1"/>
  <c r="AB33093" i="1"/>
  <c r="AB28016" i="1"/>
  <c r="AB20363" i="1"/>
  <c r="AB29837" i="1"/>
  <c r="AB35971" i="1"/>
  <c r="AB21779" i="1"/>
  <c r="AB34098" i="1"/>
  <c r="AB26638" i="1"/>
  <c r="AB16388" i="1"/>
  <c r="AB25239" i="1"/>
  <c r="AB11073" i="1"/>
  <c r="AB28674" i="1"/>
  <c r="AB19213" i="1"/>
  <c r="AB7463" i="1"/>
  <c r="AB28079" i="1"/>
  <c r="AB6229" i="1"/>
  <c r="AB32770" i="1"/>
  <c r="AB18089" i="1"/>
  <c r="AB40410" i="1"/>
  <c r="AB23500" i="1"/>
  <c r="AB27253" i="1"/>
  <c r="AB39913" i="1"/>
  <c r="AB27466" i="1"/>
  <c r="AB19895" i="1"/>
  <c r="AB19287" i="1"/>
  <c r="AB5514" i="1"/>
  <c r="AB37886" i="1"/>
  <c r="AB9610" i="1"/>
  <c r="AB2959" i="1"/>
  <c r="AB4638" i="1"/>
  <c r="AB13891" i="1"/>
  <c r="AB7287" i="1"/>
  <c r="AB5491" i="1"/>
  <c r="AB24332" i="1"/>
  <c r="AB31488" i="1"/>
  <c r="AB38021" i="1"/>
  <c r="AB18697" i="1"/>
  <c r="AB20578" i="1"/>
  <c r="AB19686" i="1"/>
  <c r="AB4123" i="1"/>
  <c r="AB11623" i="1"/>
  <c r="AB36074" i="1"/>
  <c r="AB8653" i="1"/>
  <c r="AB34887" i="1"/>
  <c r="AB22568" i="1"/>
  <c r="AB2540" i="1"/>
  <c r="AB6369" i="1"/>
  <c r="AB20538" i="1"/>
  <c r="AB23840" i="1"/>
  <c r="AB37007" i="1"/>
  <c r="AB20631" i="1"/>
  <c r="AB27367" i="1"/>
  <c r="AB22161" i="1"/>
  <c r="AB29847" i="1"/>
  <c r="AB35208" i="1"/>
  <c r="AB32591" i="1"/>
  <c r="AB14245" i="1"/>
  <c r="AB34949" i="1"/>
  <c r="AB38373" i="1"/>
  <c r="AB40275" i="1"/>
  <c r="AB14271" i="1"/>
  <c r="AB20654" i="1"/>
  <c r="AB37133" i="1"/>
  <c r="AB38543" i="1"/>
  <c r="AB8701" i="1"/>
  <c r="AB31193" i="1"/>
  <c r="AB32788" i="1"/>
  <c r="AB9584" i="1"/>
  <c r="AB38178" i="1"/>
  <c r="AB26277" i="1"/>
  <c r="AB29823" i="1"/>
  <c r="AB19117" i="1"/>
  <c r="AB27111" i="1"/>
  <c r="AB19679" i="1"/>
  <c r="AB28123" i="1"/>
  <c r="AB31396" i="1"/>
  <c r="AB20689" i="1"/>
  <c r="AB13976" i="1"/>
  <c r="AB35785" i="1"/>
  <c r="AB10364" i="1"/>
  <c r="AB29245" i="1"/>
  <c r="AB13869" i="1"/>
  <c r="AB28911" i="1"/>
  <c r="AB22004" i="1"/>
  <c r="AB25245" i="1"/>
  <c r="AB28090" i="1"/>
  <c r="AB19013" i="1"/>
  <c r="AB34814" i="1"/>
  <c r="AB24920" i="1"/>
  <c r="AB25185" i="1"/>
  <c r="AB21886" i="1"/>
  <c r="AB16307" i="1"/>
  <c r="AB32776" i="1"/>
  <c r="AB11402" i="1"/>
  <c r="AB36199" i="1"/>
  <c r="AB17179" i="1"/>
  <c r="AB13562" i="1"/>
  <c r="AB5450" i="1"/>
  <c r="AB31664" i="1"/>
  <c r="AB29689" i="1"/>
  <c r="AB19889" i="1"/>
  <c r="AB37457" i="1"/>
  <c r="AB14120" i="1"/>
  <c r="AB18109" i="1"/>
  <c r="AB31739" i="1"/>
  <c r="AB11784" i="1"/>
  <c r="AB32306" i="1"/>
  <c r="AB31179" i="1"/>
  <c r="AB24655" i="1"/>
  <c r="AB36253" i="1"/>
  <c r="AB20341" i="1"/>
  <c r="AB5183" i="1"/>
  <c r="AB34184" i="1"/>
  <c r="AB40392" i="1"/>
  <c r="AB35579" i="1"/>
  <c r="AB5993" i="1"/>
  <c r="AB32289" i="1"/>
  <c r="AB25499" i="1"/>
  <c r="AB19595" i="1"/>
  <c r="AB23966" i="1"/>
  <c r="AB6818" i="1"/>
  <c r="AB25838" i="1"/>
  <c r="AB6723" i="1"/>
  <c r="AB8780" i="1"/>
  <c r="AB26685" i="1"/>
  <c r="AB16261" i="1"/>
  <c r="AB35604" i="1"/>
  <c r="AB1507" i="1"/>
  <c r="AB27023" i="1"/>
  <c r="AB18828" i="1"/>
  <c r="AB309" i="1"/>
  <c r="AB10258" i="1"/>
  <c r="AB12914" i="1"/>
  <c r="AB27002" i="1"/>
  <c r="AB4920" i="1"/>
  <c r="AB13153" i="1"/>
  <c r="AB22586" i="1"/>
  <c r="AB13311" i="1"/>
  <c r="AB37242" i="1"/>
  <c r="AB35881" i="1"/>
  <c r="AB17840" i="1"/>
  <c r="AB11996" i="1"/>
  <c r="AB35566" i="1"/>
  <c r="AB18135" i="1"/>
  <c r="AB38419" i="1"/>
  <c r="AB39520" i="1"/>
  <c r="AB12334" i="1"/>
  <c r="AB10113" i="1"/>
  <c r="AB11880" i="1"/>
  <c r="AB6806" i="1"/>
  <c r="AB11586" i="1"/>
  <c r="AB25728" i="1"/>
  <c r="AB7438" i="1"/>
  <c r="AB34491" i="1"/>
  <c r="AB67" i="1"/>
  <c r="AB6740" i="1"/>
  <c r="AB23629" i="1"/>
  <c r="AB3315" i="1"/>
  <c r="AB365" i="1"/>
  <c r="AB8306" i="1"/>
  <c r="AB20211" i="1"/>
  <c r="AB2822" i="1"/>
  <c r="AB14146" i="1"/>
  <c r="AB4431" i="1"/>
  <c r="AB16979" i="1"/>
  <c r="AB21448" i="1"/>
  <c r="AB21395" i="1"/>
  <c r="AB19932" i="1"/>
  <c r="AB31047" i="1"/>
  <c r="AB22016" i="1"/>
  <c r="AB3331" i="1"/>
  <c r="AB5157" i="1"/>
  <c r="AB34552" i="1"/>
  <c r="AB19867" i="1"/>
  <c r="AB8102" i="1"/>
  <c r="AB12927" i="1"/>
  <c r="AB26793" i="1"/>
  <c r="AB10431" i="1"/>
  <c r="AB13910" i="1"/>
  <c r="AB11029" i="1"/>
  <c r="AB36280" i="1"/>
  <c r="AB28777" i="1"/>
  <c r="AB26676" i="1"/>
  <c r="AB8064" i="1"/>
  <c r="AB36373" i="1"/>
  <c r="AB11557" i="1"/>
  <c r="AB10925" i="1"/>
  <c r="AB33192" i="1"/>
  <c r="AB21407" i="1"/>
  <c r="AB6521" i="1"/>
  <c r="AB27613" i="1"/>
  <c r="AB36669" i="1"/>
  <c r="AB18108" i="1"/>
  <c r="AB28428" i="1"/>
  <c r="AB9350" i="1"/>
  <c r="AB14938" i="1"/>
  <c r="AB31088" i="1"/>
  <c r="AB7153" i="1"/>
  <c r="AB508" i="1"/>
  <c r="AB19100" i="1"/>
  <c r="AB6348" i="1"/>
  <c r="AB9192" i="1"/>
  <c r="AB30085" i="1"/>
  <c r="AB12852" i="1"/>
  <c r="AB31173" i="1"/>
  <c r="AB23019" i="1"/>
  <c r="AB24894" i="1"/>
  <c r="AB33444" i="1"/>
  <c r="AB29956" i="1"/>
  <c r="AB40153" i="1"/>
  <c r="AB12177" i="1"/>
  <c r="AB15072" i="1"/>
  <c r="AB27177" i="1"/>
  <c r="AB8852" i="1"/>
  <c r="AB30380" i="1"/>
  <c r="AB17043" i="1"/>
  <c r="AB13499" i="1"/>
  <c r="AB24217" i="1"/>
  <c r="AB1824" i="1"/>
  <c r="AB30921" i="1"/>
  <c r="AB32580" i="1"/>
  <c r="AB22460" i="1"/>
  <c r="AB30077" i="1"/>
  <c r="AB7692" i="1"/>
  <c r="AB39361" i="1"/>
  <c r="AB8663" i="1"/>
  <c r="AB29658" i="1"/>
  <c r="AB12439" i="1"/>
  <c r="AB28840" i="1"/>
  <c r="AB38045" i="1"/>
  <c r="AB35233" i="1"/>
  <c r="AB21078" i="1"/>
  <c r="AB38400" i="1"/>
  <c r="AB20678" i="1"/>
  <c r="AB13615" i="1"/>
  <c r="AB40365" i="1"/>
  <c r="AB40193" i="1"/>
  <c r="AB25088" i="1"/>
  <c r="AB27438" i="1"/>
  <c r="AB22584" i="1"/>
  <c r="AB33421" i="1"/>
  <c r="AB12880" i="1"/>
  <c r="AB27136" i="1"/>
  <c r="AB26958" i="1"/>
  <c r="AB23707" i="1"/>
  <c r="AB31625" i="1"/>
  <c r="AB24434" i="1"/>
  <c r="AB36683" i="1"/>
  <c r="AB10986" i="1"/>
  <c r="AB13152" i="1"/>
  <c r="AB32050" i="1"/>
  <c r="AB12847" i="1"/>
  <c r="AB39722" i="1"/>
  <c r="AB5187" i="1"/>
  <c r="AB2335" i="1"/>
  <c r="AB24578" i="1"/>
  <c r="AB21382" i="1"/>
  <c r="AB25387" i="1"/>
  <c r="AB28163" i="1"/>
  <c r="AB10735" i="1"/>
  <c r="AB39296" i="1"/>
  <c r="AB17134" i="1"/>
  <c r="AB25282" i="1"/>
  <c r="AB21245" i="1"/>
  <c r="AB17833" i="1"/>
  <c r="AB7348" i="1"/>
  <c r="AB24125" i="1"/>
  <c r="AB31304" i="1"/>
  <c r="AB9854" i="1"/>
  <c r="AB8642" i="1"/>
  <c r="AB28788" i="1"/>
  <c r="AB18030" i="1"/>
  <c r="AB34194" i="1"/>
  <c r="AB32713" i="1"/>
  <c r="AB34541" i="1"/>
  <c r="AB28280" i="1"/>
  <c r="AB35501" i="1"/>
  <c r="AB29774" i="1"/>
  <c r="AB26913" i="1"/>
  <c r="AB32576" i="1"/>
  <c r="AB5011" i="1"/>
  <c r="AB4058" i="1"/>
  <c r="AB36259" i="1"/>
  <c r="AB18412" i="1"/>
  <c r="AB15870" i="1"/>
  <c r="AB39162" i="1"/>
  <c r="AB39865" i="1"/>
  <c r="AB16727" i="1"/>
  <c r="AB30894" i="1"/>
  <c r="AB30826" i="1"/>
  <c r="AB11407" i="1"/>
  <c r="AB4298" i="1"/>
  <c r="AB33588" i="1"/>
  <c r="AB15775" i="1"/>
  <c r="AB18163" i="1"/>
  <c r="AB12025" i="1"/>
  <c r="AB13705" i="1"/>
  <c r="AB22483" i="1"/>
  <c r="AB33285" i="1"/>
  <c r="AB34257" i="1"/>
  <c r="AB22546" i="1"/>
  <c r="AB33740" i="1"/>
  <c r="AB17094" i="1"/>
  <c r="AB37638" i="1"/>
  <c r="AB28040" i="1"/>
  <c r="AB18822" i="1"/>
  <c r="AB29395" i="1"/>
  <c r="AB34224" i="1"/>
  <c r="AB24156" i="1"/>
  <c r="AB23771" i="1"/>
  <c r="AB12120" i="1"/>
  <c r="AB38623" i="1"/>
  <c r="AB18285" i="1"/>
  <c r="AB36763" i="1"/>
  <c r="AB28137" i="1"/>
  <c r="AB9440" i="1"/>
  <c r="AB6881" i="1"/>
  <c r="AB21506" i="1"/>
  <c r="AB26570" i="1"/>
  <c r="AB39308" i="1"/>
  <c r="AB37671" i="1"/>
  <c r="AB21435" i="1"/>
  <c r="AB8811" i="1"/>
  <c r="AB24325" i="1"/>
  <c r="AB31254" i="1"/>
  <c r="AB4737" i="1"/>
  <c r="AB33513" i="1"/>
  <c r="AB30582" i="1"/>
  <c r="AB38879" i="1"/>
  <c r="AB6505" i="1"/>
  <c r="AB21651" i="1"/>
  <c r="AB25484" i="1"/>
  <c r="AB35964" i="1"/>
  <c r="AB25840" i="1"/>
  <c r="AB25514" i="1"/>
  <c r="AB11401" i="1"/>
  <c r="AB22719" i="1"/>
  <c r="AB39909" i="1"/>
  <c r="AB33935" i="1"/>
  <c r="AB5680" i="1"/>
  <c r="AB19479" i="1"/>
  <c r="AB6560" i="1"/>
  <c r="AB20126" i="1"/>
  <c r="AB38321" i="1"/>
  <c r="AB27746" i="1"/>
  <c r="AB36904" i="1"/>
  <c r="AB15509" i="1"/>
  <c r="AB15391" i="1"/>
  <c r="AB26362" i="1"/>
  <c r="AB9788" i="1"/>
  <c r="AB19053" i="1"/>
  <c r="AB16384" i="1"/>
  <c r="AB29002" i="1"/>
  <c r="AB3959" i="1"/>
  <c r="AB18531" i="1"/>
  <c r="AB18240" i="1"/>
  <c r="AB28997" i="1"/>
  <c r="AB34777" i="1"/>
  <c r="AB26795" i="1"/>
  <c r="AB39215" i="1"/>
  <c r="AB23735" i="1"/>
  <c r="AB31092" i="1"/>
  <c r="AB32248" i="1"/>
  <c r="AB33774" i="1"/>
  <c r="AB36113" i="1"/>
  <c r="AB27121" i="1"/>
  <c r="AB33910" i="1"/>
  <c r="AB19259" i="1"/>
  <c r="AB33798" i="1"/>
  <c r="AB34319" i="1"/>
  <c r="AB29858" i="1"/>
  <c r="AB31680" i="1"/>
  <c r="AB20679" i="1"/>
  <c r="AB6371" i="1"/>
  <c r="AB2227" i="1"/>
  <c r="AB23814" i="1"/>
  <c r="AB9092" i="1"/>
  <c r="AB39625" i="1"/>
  <c r="AB7296" i="1"/>
  <c r="AB14994" i="1"/>
  <c r="AB20671" i="1"/>
  <c r="AB35008" i="1"/>
  <c r="AB32687" i="1"/>
  <c r="AB37772" i="1"/>
  <c r="AB12487" i="1"/>
  <c r="AB29670" i="1"/>
  <c r="AB33368" i="1"/>
  <c r="AB35559" i="1"/>
  <c r="AB18253" i="1"/>
  <c r="AB30274" i="1"/>
  <c r="AB5829" i="1"/>
  <c r="AB26861" i="1"/>
  <c r="AB17080" i="1"/>
  <c r="AB25010" i="1"/>
  <c r="AB34193" i="1"/>
  <c r="AB40105" i="1"/>
  <c r="AB39144" i="1"/>
  <c r="AB38757" i="1"/>
  <c r="AB19419" i="1"/>
  <c r="AB14934" i="1"/>
  <c r="AB29668" i="1"/>
  <c r="AB29797" i="1"/>
  <c r="AB26033" i="1"/>
  <c r="AB29375" i="1"/>
  <c r="AB24178" i="1"/>
  <c r="AB20107" i="1"/>
  <c r="AB24542" i="1"/>
  <c r="AB31659" i="1"/>
  <c r="AB18733" i="1"/>
  <c r="AB36658" i="1"/>
  <c r="AB7955" i="1"/>
  <c r="AB37371" i="1"/>
  <c r="AB39845" i="1"/>
  <c r="AB26176" i="1"/>
  <c r="AB22368" i="1"/>
  <c r="AB20071" i="1"/>
  <c r="AB28944" i="1"/>
  <c r="AB37482" i="1"/>
  <c r="AB14578" i="1"/>
  <c r="AB21447" i="1"/>
  <c r="AB21310" i="1"/>
  <c r="AB28267" i="1"/>
  <c r="AB20550" i="1"/>
  <c r="AB12756" i="1"/>
  <c r="AB7028" i="1"/>
  <c r="AB31535" i="1"/>
  <c r="AB35527" i="1"/>
  <c r="AB33271" i="1"/>
  <c r="AB31547" i="1"/>
  <c r="AB1603" i="1"/>
  <c r="AB15334" i="1"/>
  <c r="AB25678" i="1"/>
  <c r="AB33704" i="1"/>
  <c r="AB39985" i="1"/>
  <c r="AB11558" i="1"/>
  <c r="AB14707" i="1"/>
  <c r="AB38491" i="1"/>
  <c r="AB22901" i="1"/>
  <c r="AB16084" i="1"/>
  <c r="AB17535" i="1"/>
  <c r="AB3218" i="1"/>
  <c r="AB25496" i="1"/>
  <c r="AB22714" i="1"/>
  <c r="AB39873" i="1"/>
  <c r="AB9923" i="1"/>
  <c r="AB16915" i="1"/>
  <c r="AB23383" i="1"/>
  <c r="AB15051" i="1"/>
  <c r="AB20750" i="1"/>
  <c r="AB27761" i="1"/>
  <c r="AB11524" i="1"/>
  <c r="AB30407" i="1"/>
  <c r="AB6272" i="1"/>
  <c r="AB24759" i="1"/>
  <c r="AB9432" i="1"/>
  <c r="AB14030" i="1"/>
  <c r="AB6394" i="1"/>
  <c r="AB39420" i="1"/>
  <c r="AB32926" i="1"/>
  <c r="AB19554" i="1"/>
  <c r="AB30783" i="1"/>
  <c r="AB36057" i="1"/>
  <c r="AB17174" i="1"/>
  <c r="AB24283" i="1"/>
  <c r="AB15040" i="1"/>
  <c r="AB14121" i="1"/>
  <c r="AB14150" i="1"/>
  <c r="AB8965" i="1"/>
  <c r="AB6788" i="1"/>
  <c r="AB5487" i="1"/>
  <c r="AB22807" i="1"/>
  <c r="AB3457" i="1"/>
  <c r="AB13016" i="1"/>
  <c r="AB3978" i="1"/>
  <c r="AB17900" i="1"/>
  <c r="AB34507" i="1"/>
  <c r="AB22395" i="1"/>
  <c r="AB34666" i="1"/>
  <c r="AB22157" i="1"/>
  <c r="AB19629" i="1"/>
  <c r="AB17786" i="1"/>
  <c r="AB25069" i="1"/>
  <c r="AB36105" i="1"/>
  <c r="AB16415" i="1"/>
  <c r="AB38365" i="1"/>
  <c r="AB20264" i="1"/>
  <c r="AB6295" i="1"/>
  <c r="AB29226" i="1"/>
  <c r="AB35441" i="1"/>
  <c r="AB32991" i="1"/>
  <c r="AB5287" i="1"/>
  <c r="AB19457" i="1"/>
  <c r="AB15302" i="1"/>
  <c r="AB7696" i="1"/>
  <c r="AB13469" i="1"/>
  <c r="AB18855" i="1"/>
  <c r="AB35723" i="1"/>
  <c r="AB13349" i="1"/>
  <c r="AB39630" i="1"/>
  <c r="AB37268" i="1"/>
  <c r="AB22432" i="1"/>
  <c r="AB37600" i="1"/>
  <c r="AB15873" i="1"/>
  <c r="AB7788" i="1"/>
  <c r="AB18671" i="1"/>
  <c r="AB22823" i="1"/>
  <c r="AB12720" i="1"/>
  <c r="AB38336" i="1"/>
  <c r="AB11093" i="1"/>
  <c r="AB35430" i="1"/>
  <c r="AB16762" i="1"/>
  <c r="AB20384" i="1"/>
  <c r="AB32620" i="1"/>
  <c r="AB31955" i="1"/>
  <c r="AB34554" i="1"/>
  <c r="AB29639" i="1"/>
  <c r="AB35940" i="1"/>
  <c r="AB30477" i="1"/>
  <c r="AB27203" i="1"/>
  <c r="AB33749" i="1"/>
  <c r="AB4481" i="1"/>
  <c r="AB8906" i="1"/>
  <c r="AB39594" i="1"/>
  <c r="AB8846" i="1"/>
  <c r="AB36017" i="1"/>
  <c r="AB24943" i="1"/>
  <c r="AB14522" i="1"/>
  <c r="AB23890" i="1"/>
  <c r="AB33321" i="1"/>
  <c r="AB11680" i="1"/>
  <c r="AB29555" i="1"/>
  <c r="AB23617" i="1"/>
  <c r="AB22520" i="1"/>
  <c r="AB38724" i="1"/>
  <c r="AB39350" i="1"/>
  <c r="AB16798" i="1"/>
  <c r="AB37986" i="1"/>
  <c r="AB38780" i="1"/>
  <c r="AB16647" i="1"/>
  <c r="AB30512" i="1"/>
  <c r="AB15521" i="1"/>
  <c r="AB36804" i="1"/>
  <c r="AB30600" i="1"/>
  <c r="AB38105" i="1"/>
  <c r="AB38945" i="1"/>
  <c r="AB13205" i="1"/>
  <c r="AB39962" i="1"/>
  <c r="AB24554" i="1"/>
  <c r="AB4893" i="1"/>
  <c r="AB8586" i="1"/>
  <c r="AB28051" i="1"/>
  <c r="AB31995" i="1"/>
  <c r="AB20682" i="1"/>
  <c r="AB9037" i="1"/>
  <c r="AB33301" i="1"/>
  <c r="AB15878" i="1"/>
  <c r="AB21053" i="1"/>
  <c r="AB29788" i="1"/>
  <c r="AB4137" i="1"/>
  <c r="AB37681" i="1"/>
  <c r="AB17274" i="1"/>
  <c r="AB14986" i="1"/>
  <c r="AB26837" i="1"/>
  <c r="AB39248" i="1"/>
  <c r="AB20871" i="1"/>
  <c r="AB40006" i="1"/>
  <c r="AB27401" i="1"/>
  <c r="AB25733" i="1"/>
  <c r="AB22861" i="1"/>
  <c r="AB25619" i="1"/>
  <c r="AB30538" i="1"/>
  <c r="AB11107" i="1"/>
  <c r="AB29266" i="1"/>
  <c r="AB31296" i="1"/>
  <c r="AB5760" i="1"/>
  <c r="AB39924" i="1"/>
  <c r="AB33607" i="1"/>
  <c r="AB22135" i="1"/>
  <c r="AB27831" i="1"/>
  <c r="AB39093" i="1"/>
  <c r="AB38298" i="1"/>
  <c r="AB5365" i="1"/>
  <c r="AB29616" i="1"/>
  <c r="AB38032" i="1"/>
  <c r="AB21007" i="1"/>
  <c r="AB16927" i="1"/>
  <c r="AB13893" i="1"/>
  <c r="AB23599" i="1"/>
  <c r="AB32969" i="1"/>
  <c r="AB21022" i="1"/>
  <c r="AB27085" i="1"/>
  <c r="AB25579" i="1"/>
  <c r="AB19799" i="1"/>
  <c r="AB24049" i="1"/>
  <c r="AB23985" i="1"/>
  <c r="AB15322" i="1"/>
  <c r="AB22508" i="1"/>
  <c r="AB17246" i="1"/>
  <c r="AB20421" i="1"/>
  <c r="AB40202" i="1"/>
  <c r="AB37533" i="1"/>
  <c r="AB11897" i="1"/>
  <c r="AB27994" i="1"/>
  <c r="AB10233" i="1"/>
  <c r="AB10124" i="1"/>
  <c r="AB38882" i="1"/>
  <c r="AB3187" i="1"/>
  <c r="AB9102" i="1"/>
  <c r="AB27925" i="1"/>
  <c r="AB9163" i="1"/>
  <c r="AB14487" i="1"/>
  <c r="AB5647" i="1"/>
  <c r="AB15135" i="1"/>
  <c r="AB26923" i="1"/>
  <c r="AB33535" i="1"/>
  <c r="AB26369" i="1"/>
  <c r="AB11055" i="1"/>
  <c r="AB38068" i="1"/>
  <c r="AB10692" i="1"/>
  <c r="AB18032" i="1"/>
  <c r="AB6954" i="1"/>
  <c r="AB11544" i="1"/>
  <c r="AB39828" i="1"/>
  <c r="AB7950" i="1"/>
  <c r="AB28395" i="1"/>
  <c r="AB35070" i="1"/>
  <c r="AB25388" i="1"/>
  <c r="AB11226" i="1"/>
  <c r="AB37227" i="1"/>
  <c r="AB37418" i="1"/>
  <c r="AB16835" i="1"/>
  <c r="AB32259" i="1"/>
  <c r="AB8652" i="1"/>
  <c r="AB20390" i="1"/>
  <c r="AB26368" i="1"/>
  <c r="AB35361" i="1"/>
  <c r="AB2467" i="1"/>
  <c r="AB1589" i="1"/>
  <c r="AB6029" i="1"/>
  <c r="AB13062" i="1"/>
  <c r="AB39963" i="1"/>
  <c r="AB16416" i="1"/>
  <c r="AB4271" i="1"/>
  <c r="AB7676" i="1"/>
  <c r="AB24560" i="1"/>
  <c r="AB20056" i="1"/>
  <c r="AB39672" i="1"/>
  <c r="AB15446" i="1"/>
  <c r="AB5164" i="1"/>
  <c r="AB24052" i="1"/>
  <c r="AB22843" i="1"/>
  <c r="AB32076" i="1"/>
  <c r="AB4584" i="1"/>
  <c r="AB24594" i="1"/>
  <c r="AB39805" i="1"/>
  <c r="AB19431" i="1"/>
  <c r="AB13684" i="1"/>
  <c r="AB32786" i="1"/>
  <c r="AB12850" i="1"/>
  <c r="AB10487" i="1"/>
  <c r="AB23074" i="1"/>
  <c r="AB7273" i="1"/>
  <c r="AB26830" i="1"/>
  <c r="AB21848" i="1"/>
  <c r="AB24972" i="1"/>
  <c r="AB10571" i="1"/>
  <c r="AB40196" i="1"/>
  <c r="AB30789" i="1"/>
  <c r="AB18572" i="1"/>
  <c r="AB31210" i="1"/>
  <c r="AB38961" i="1"/>
  <c r="AB24518" i="1"/>
  <c r="AB36596" i="1"/>
  <c r="AB37448" i="1"/>
  <c r="AB32986" i="1"/>
  <c r="AB23248" i="1"/>
  <c r="AB26008" i="1"/>
  <c r="AB27885" i="1"/>
  <c r="AB37275" i="1"/>
  <c r="AB11417" i="1"/>
  <c r="AB2801" i="1"/>
  <c r="AB34490" i="1"/>
  <c r="AB22985" i="1"/>
  <c r="AB30558" i="1"/>
  <c r="AB12702" i="1"/>
  <c r="AB9353" i="1"/>
  <c r="AB34802" i="1"/>
  <c r="AB5413" i="1"/>
  <c r="AB15617" i="1"/>
  <c r="AB31716" i="1"/>
  <c r="AB22158" i="1"/>
  <c r="AB28128" i="1"/>
  <c r="AB38676" i="1"/>
  <c r="AB39372" i="1"/>
  <c r="AB40109" i="1"/>
  <c r="AB32049" i="1"/>
  <c r="AB6986" i="1"/>
  <c r="AB27822" i="1"/>
  <c r="AB22598" i="1"/>
  <c r="AB21822" i="1"/>
  <c r="AB13937" i="1"/>
  <c r="AB30102" i="1"/>
  <c r="AB31475" i="1"/>
  <c r="AB13632" i="1"/>
  <c r="AB21295" i="1"/>
  <c r="AB38135" i="1"/>
  <c r="AB38170" i="1"/>
  <c r="AB37554" i="1"/>
  <c r="AB21517" i="1"/>
  <c r="AB18486" i="1"/>
  <c r="AB26766" i="1"/>
  <c r="AB26352" i="1"/>
  <c r="AB13678" i="1"/>
  <c r="AB16670" i="1"/>
  <c r="AB36162" i="1"/>
  <c r="AB25578" i="1"/>
  <c r="AB15804" i="1"/>
  <c r="AB7769" i="1"/>
  <c r="AB22875" i="1"/>
  <c r="AB21487" i="1"/>
  <c r="AB23060" i="1"/>
  <c r="AB553" i="1"/>
  <c r="AB32619" i="1"/>
  <c r="AB2938" i="1"/>
  <c r="AB28907" i="1"/>
  <c r="AB38421" i="1"/>
  <c r="AB35266" i="1"/>
  <c r="AB16142" i="1"/>
  <c r="AB26472" i="1"/>
  <c r="AB17434" i="1"/>
  <c r="AB28286" i="1"/>
  <c r="AB17691" i="1"/>
  <c r="AB36754" i="1"/>
  <c r="AB10630" i="1"/>
  <c r="AB25428" i="1"/>
  <c r="AB39221" i="1"/>
  <c r="AB11729" i="1"/>
  <c r="AB34300" i="1"/>
  <c r="AB36244" i="1"/>
  <c r="AB24331" i="1"/>
  <c r="AB19655" i="1"/>
  <c r="AB10326" i="1"/>
  <c r="AB36506" i="1"/>
  <c r="AB25385" i="1"/>
  <c r="AB40227" i="1"/>
  <c r="AB30368" i="1"/>
  <c r="AB34227" i="1"/>
  <c r="AB17525" i="1"/>
  <c r="AB15886" i="1"/>
  <c r="AB24801" i="1"/>
  <c r="AB25318" i="1"/>
  <c r="AB24946" i="1"/>
  <c r="AB26191" i="1"/>
  <c r="AB37426" i="1"/>
  <c r="AB33777" i="1"/>
  <c r="AB35415" i="1"/>
  <c r="AB15095" i="1"/>
  <c r="AB12657" i="1"/>
  <c r="AB11669" i="1"/>
  <c r="AB33510" i="1"/>
  <c r="AB18039" i="1"/>
  <c r="AB18269" i="1"/>
  <c r="AB29772" i="1"/>
  <c r="AB18821" i="1"/>
  <c r="AB16393" i="1"/>
  <c r="AB16424" i="1"/>
  <c r="AB31409" i="1"/>
  <c r="AB20723" i="1"/>
  <c r="AB40277" i="1"/>
  <c r="AB34456" i="1"/>
  <c r="AB36794" i="1"/>
  <c r="AB26429" i="1"/>
  <c r="AB13743" i="1"/>
  <c r="AB22123" i="1"/>
  <c r="AB26265" i="1"/>
  <c r="AB37188" i="1"/>
  <c r="AB11887" i="1"/>
  <c r="AB6865" i="1"/>
  <c r="AB23507" i="1"/>
  <c r="AB20141" i="1"/>
  <c r="AB11056" i="1"/>
  <c r="AB37651" i="1"/>
  <c r="AB37997" i="1"/>
  <c r="AB26531" i="1"/>
  <c r="AB38161" i="1"/>
  <c r="AB31654" i="1"/>
  <c r="AB14188" i="1"/>
  <c r="AB15102" i="1"/>
  <c r="AB38009" i="1"/>
  <c r="AB6595" i="1"/>
  <c r="AB28460" i="1"/>
  <c r="AB31302" i="1"/>
  <c r="AB15327" i="1"/>
  <c r="AB672" i="1"/>
  <c r="AB3084" i="1"/>
  <c r="AB20936" i="1"/>
  <c r="AB37354" i="1"/>
  <c r="AB14719" i="1"/>
  <c r="AB23158" i="1"/>
  <c r="AB29462" i="1"/>
  <c r="AB40057" i="1"/>
  <c r="AB16457" i="1"/>
  <c r="AB29490" i="1"/>
  <c r="AB21290" i="1"/>
  <c r="AB13566" i="1"/>
  <c r="AB28059" i="1"/>
  <c r="AB30603" i="1"/>
  <c r="AB27749" i="1"/>
  <c r="AB24790" i="1"/>
  <c r="AB10718" i="1"/>
  <c r="AB11143" i="1"/>
  <c r="AB32994" i="1"/>
  <c r="AB5850" i="1"/>
  <c r="AB21304" i="1"/>
  <c r="AB36750" i="1"/>
  <c r="AB17704" i="1"/>
  <c r="AB38225" i="1"/>
  <c r="AB11853" i="1"/>
  <c r="AB5806" i="1"/>
  <c r="AB34144" i="1"/>
  <c r="AB27171" i="1"/>
  <c r="AB18759" i="1"/>
  <c r="AB18920" i="1"/>
  <c r="AB31607" i="1"/>
  <c r="AB32208" i="1"/>
  <c r="AB20481" i="1"/>
  <c r="AB35884" i="1"/>
  <c r="AB35031" i="1"/>
  <c r="AB2398" i="1"/>
  <c r="AB21031" i="1"/>
  <c r="AB37684" i="1"/>
  <c r="AB32061" i="1"/>
  <c r="AB21239" i="1"/>
  <c r="AB22817" i="1"/>
  <c r="AB35340" i="1"/>
  <c r="AB33699" i="1"/>
  <c r="AB25997" i="1"/>
  <c r="AB14268" i="1"/>
  <c r="AB38997" i="1"/>
  <c r="AB22096" i="1"/>
  <c r="AB24902" i="1"/>
  <c r="AB31265" i="1"/>
  <c r="AB15733" i="1"/>
  <c r="AB22625" i="1"/>
  <c r="AB21215" i="1"/>
  <c r="AB33439" i="1"/>
  <c r="AB16573" i="1"/>
  <c r="AB37285" i="1"/>
  <c r="AB21740" i="1"/>
  <c r="AB11869" i="1"/>
  <c r="AB17977" i="1"/>
  <c r="AB24195" i="1"/>
  <c r="AB23432" i="1"/>
  <c r="AB39535" i="1"/>
  <c r="AB22159" i="1"/>
  <c r="AB34325" i="1"/>
  <c r="AB29191" i="1"/>
  <c r="AB13997" i="1"/>
  <c r="AB34920" i="1"/>
  <c r="AB7452" i="1"/>
  <c r="AB31684" i="1"/>
  <c r="AB36963" i="1"/>
  <c r="AB32819" i="1"/>
  <c r="AB17850" i="1"/>
  <c r="AB20278" i="1"/>
  <c r="AB10331" i="1"/>
  <c r="AB33057" i="1"/>
  <c r="AB12629" i="1"/>
  <c r="AB31818" i="1"/>
  <c r="AB39365" i="1"/>
  <c r="AB37743" i="1"/>
  <c r="AB31286" i="1"/>
  <c r="AB17822" i="1"/>
  <c r="AB30716" i="1"/>
  <c r="AB35588" i="1"/>
  <c r="AB33109" i="1"/>
  <c r="AB38836" i="1"/>
  <c r="AB27032" i="1"/>
  <c r="AB34290" i="1"/>
  <c r="AB30040" i="1"/>
  <c r="AB26270" i="1"/>
  <c r="AB14756" i="1"/>
  <c r="AB34789" i="1"/>
  <c r="AB8796" i="1"/>
  <c r="AB8924" i="1"/>
  <c r="AB9448" i="1"/>
  <c r="AB3703" i="1"/>
  <c r="AB34624" i="1"/>
  <c r="AB11380" i="1"/>
  <c r="AB21110" i="1"/>
  <c r="AB32244" i="1"/>
  <c r="AB31440" i="1"/>
  <c r="AB35911" i="1"/>
  <c r="AB14269" i="1"/>
  <c r="AB40367" i="1"/>
  <c r="AB24501" i="1"/>
  <c r="AB28839" i="1"/>
  <c r="AB30338" i="1"/>
  <c r="AB31718" i="1"/>
  <c r="AB39403" i="1"/>
  <c r="AB31731" i="1"/>
  <c r="AB30776" i="1"/>
  <c r="AB9733" i="1"/>
  <c r="AB18573" i="1"/>
  <c r="AB35101" i="1"/>
  <c r="AB26659" i="1"/>
  <c r="AB8294" i="1"/>
  <c r="AB20780" i="1"/>
  <c r="AB20437" i="1"/>
  <c r="AB6649" i="1"/>
  <c r="AB7876" i="1"/>
  <c r="AB18614" i="1"/>
  <c r="AB37380" i="1"/>
  <c r="AB25888" i="1"/>
  <c r="AB21809" i="1"/>
  <c r="AB12949" i="1"/>
  <c r="AB32327" i="1"/>
  <c r="AB20423" i="1"/>
  <c r="AB32512" i="1"/>
  <c r="AB12240" i="1"/>
  <c r="AB32889" i="1"/>
  <c r="AB30482" i="1"/>
  <c r="AB40072" i="1"/>
  <c r="AB36876" i="1"/>
  <c r="AB40413" i="1"/>
  <c r="AB37717" i="1"/>
  <c r="AB36509" i="1"/>
  <c r="AB31753" i="1"/>
  <c r="AB23448" i="1"/>
  <c r="AB31022" i="1"/>
  <c r="AB23922" i="1"/>
  <c r="AB40293" i="1"/>
  <c r="AB20545" i="1"/>
  <c r="AB3849" i="1"/>
  <c r="AB21632" i="1"/>
  <c r="AB14551" i="1"/>
  <c r="AB35993" i="1"/>
  <c r="AB10423" i="1"/>
  <c r="AB36729" i="1"/>
  <c r="AB34229" i="1"/>
  <c r="AB32395" i="1"/>
  <c r="AB37608" i="1"/>
  <c r="AB14905" i="1"/>
  <c r="AB39101" i="1"/>
  <c r="AB12047" i="1"/>
  <c r="AB15558" i="1"/>
  <c r="AB30129" i="1"/>
  <c r="AB6055" i="1"/>
  <c r="AB31933" i="1"/>
  <c r="AB11119" i="1"/>
  <c r="AB32842" i="1"/>
  <c r="AB24707" i="1"/>
  <c r="AB26257" i="1"/>
  <c r="AB37363" i="1"/>
  <c r="AB7815" i="1"/>
  <c r="AB30047" i="1"/>
  <c r="AB21538" i="1"/>
  <c r="AB17607" i="1"/>
  <c r="AB17090" i="1"/>
  <c r="AB24409" i="1"/>
  <c r="AB25949" i="1"/>
  <c r="AB27395" i="1"/>
  <c r="AB11746" i="1"/>
  <c r="AB15708" i="1"/>
  <c r="AB13118" i="1"/>
  <c r="AB27518" i="1"/>
  <c r="AB17002" i="1"/>
  <c r="AB17486" i="1"/>
  <c r="AB33778" i="1"/>
  <c r="AB35082" i="1"/>
  <c r="AB16654" i="1"/>
  <c r="AB35635" i="1"/>
  <c r="AB12574" i="1"/>
  <c r="AB13434" i="1"/>
  <c r="AB30812" i="1"/>
  <c r="AB9299" i="1"/>
  <c r="AB35833" i="1"/>
  <c r="AB25395" i="1"/>
  <c r="AB28901" i="1"/>
  <c r="AB34049" i="1"/>
  <c r="AB19330" i="1"/>
  <c r="AB18859" i="1"/>
  <c r="AB20790" i="1"/>
  <c r="AB2997" i="1"/>
  <c r="AB8071" i="1"/>
  <c r="AB26219" i="1"/>
  <c r="AB35290" i="1"/>
  <c r="AB38008" i="1"/>
  <c r="AB21261" i="1"/>
  <c r="AB24803" i="1"/>
  <c r="AB19301" i="1"/>
  <c r="AB40281" i="1"/>
  <c r="AB31493" i="1"/>
  <c r="AB6760" i="1"/>
  <c r="AB4819" i="1"/>
  <c r="AB33272" i="1"/>
  <c r="AB22112" i="1"/>
  <c r="AB35116" i="1"/>
  <c r="AB32013" i="1"/>
  <c r="AB18723" i="1"/>
  <c r="AB35224" i="1"/>
  <c r="AB39938" i="1"/>
  <c r="AB23473" i="1"/>
  <c r="AB24614" i="1"/>
  <c r="AB22905" i="1"/>
  <c r="AB8293" i="1"/>
  <c r="AB11702" i="1"/>
  <c r="AB32795" i="1"/>
  <c r="AB26654" i="1"/>
  <c r="AB11124" i="1"/>
  <c r="AB39956" i="1"/>
  <c r="AB24054" i="1"/>
  <c r="AB35472" i="1"/>
  <c r="AB27523" i="1"/>
  <c r="AB8325" i="1"/>
  <c r="AB19229" i="1"/>
  <c r="AB11872" i="1"/>
  <c r="AB35771" i="1"/>
  <c r="AB35235" i="1"/>
  <c r="AB32170" i="1"/>
  <c r="AB24963" i="1"/>
  <c r="AB31226" i="1"/>
  <c r="AB38292" i="1"/>
  <c r="AB28468" i="1"/>
  <c r="AB40424" i="1"/>
  <c r="AB35106" i="1"/>
  <c r="AB30031" i="1"/>
  <c r="AB38057" i="1"/>
  <c r="AB34191" i="1"/>
  <c r="AB31214" i="1"/>
  <c r="AB17308" i="1"/>
  <c r="AB6069" i="1"/>
  <c r="AB32520" i="1"/>
  <c r="AB37839" i="1"/>
  <c r="AB28327" i="1"/>
  <c r="AB18167" i="1"/>
  <c r="AB28186" i="1"/>
  <c r="AB30960" i="1"/>
  <c r="AB33179" i="1"/>
  <c r="AB9628" i="1"/>
  <c r="AB35196" i="1"/>
  <c r="AB39893" i="1"/>
  <c r="AB26266" i="1"/>
  <c r="AB20726" i="1"/>
  <c r="AB29505" i="1"/>
  <c r="AB31853" i="1"/>
  <c r="AB17813" i="1"/>
  <c r="AB27040" i="1"/>
  <c r="AB36408" i="1"/>
  <c r="AB28046" i="1"/>
  <c r="AB35847" i="1"/>
  <c r="AB37240" i="1"/>
  <c r="AB21997" i="1"/>
  <c r="AB32824" i="1"/>
  <c r="AB37568" i="1"/>
  <c r="AB25984" i="1"/>
  <c r="AB31284" i="1"/>
  <c r="AB10836" i="1"/>
  <c r="AB38228" i="1"/>
  <c r="AB11200" i="1"/>
  <c r="AB29748" i="1"/>
  <c r="AB31608" i="1"/>
  <c r="AB37077" i="1"/>
  <c r="AB6185" i="1"/>
  <c r="AB33386" i="1"/>
  <c r="AB22795" i="1"/>
  <c r="AB7178" i="1"/>
  <c r="AB24083" i="1"/>
  <c r="AB38537" i="1"/>
  <c r="AB17551" i="1"/>
  <c r="AB37136" i="1"/>
  <c r="AB3622" i="1"/>
  <c r="AB29352" i="1"/>
  <c r="AB10810" i="1"/>
  <c r="AB30472" i="1"/>
  <c r="AB19712" i="1"/>
  <c r="AB25182" i="1"/>
  <c r="AB40013" i="1"/>
  <c r="AB25498" i="1"/>
  <c r="AB31444" i="1"/>
  <c r="AB6790" i="1"/>
  <c r="AB36991" i="1"/>
  <c r="AB33469" i="1"/>
  <c r="AB3850" i="1"/>
  <c r="AB27379" i="1"/>
  <c r="AB12913" i="1"/>
  <c r="AB16317" i="1"/>
  <c r="AB19536" i="1"/>
  <c r="AB10590" i="1"/>
  <c r="AB37409" i="1"/>
  <c r="AB6327" i="1"/>
  <c r="AB19508" i="1"/>
  <c r="AB21291" i="1"/>
  <c r="AB12168" i="1"/>
  <c r="AB33729" i="1"/>
  <c r="AB39203" i="1"/>
  <c r="AB35335" i="1"/>
  <c r="AB20809" i="1"/>
  <c r="AB24102" i="1"/>
  <c r="AB37433" i="1"/>
  <c r="AB39725" i="1"/>
  <c r="AB33645" i="1"/>
  <c r="AB14426" i="1"/>
  <c r="AB23408" i="1"/>
  <c r="AB17074" i="1"/>
  <c r="AB20236" i="1"/>
  <c r="AB22020" i="1"/>
  <c r="AB29449" i="1"/>
  <c r="AB32904" i="1"/>
  <c r="AB17572" i="1"/>
  <c r="AB14839" i="1"/>
  <c r="AB23969" i="1"/>
  <c r="AB14415" i="1"/>
  <c r="AB26954" i="1"/>
  <c r="AB27534" i="1"/>
  <c r="AB34018" i="1"/>
  <c r="AB35693" i="1"/>
  <c r="AB31397" i="1"/>
  <c r="AB1344" i="1"/>
  <c r="AB14980" i="1"/>
  <c r="AB9390" i="1"/>
  <c r="AB12972" i="1"/>
  <c r="AB2405" i="1"/>
  <c r="AB24439" i="1"/>
  <c r="AB16537" i="1"/>
  <c r="AB5088" i="1"/>
  <c r="AB19898" i="1"/>
  <c r="AB9787" i="1"/>
  <c r="AB23545" i="1"/>
  <c r="AB33543" i="1"/>
  <c r="AB38531" i="1"/>
  <c r="AB23032" i="1"/>
  <c r="AB20302" i="1"/>
  <c r="AB11788" i="1"/>
  <c r="AB21427" i="1"/>
  <c r="AB26381" i="1"/>
  <c r="AB10162" i="1"/>
  <c r="AB7219" i="1"/>
  <c r="AB4087" i="1"/>
  <c r="AB20556" i="1"/>
  <c r="AB16075" i="1"/>
  <c r="AB27035" i="1"/>
  <c r="AB37492" i="1"/>
  <c r="AB40374" i="1"/>
  <c r="AB24774" i="1"/>
  <c r="AB35507" i="1"/>
  <c r="AB30708" i="1"/>
  <c r="AB36844" i="1"/>
  <c r="AB9979" i="1"/>
  <c r="AB19244" i="1"/>
  <c r="AB12445" i="1"/>
  <c r="AB39497" i="1"/>
  <c r="AB14347" i="1"/>
  <c r="AB24136" i="1"/>
  <c r="AB35491" i="1"/>
  <c r="AB39357" i="1"/>
  <c r="AB2217" i="1"/>
  <c r="AB21237" i="1"/>
  <c r="AB24977" i="1"/>
  <c r="AB20760" i="1"/>
  <c r="AB33221" i="1"/>
  <c r="AB35662" i="1"/>
  <c r="AB28048" i="1"/>
  <c r="AB30150" i="1"/>
  <c r="AB34596" i="1"/>
  <c r="AB21761" i="1"/>
  <c r="AB5427" i="1"/>
  <c r="AB19494" i="1"/>
  <c r="AB26018" i="1"/>
  <c r="AB13467" i="1"/>
  <c r="AB36564" i="1"/>
  <c r="AB31950" i="1"/>
  <c r="AB17347" i="1"/>
  <c r="AB17616" i="1"/>
  <c r="AB36773" i="1"/>
  <c r="AB32336" i="1"/>
  <c r="AB19613" i="1"/>
  <c r="AB37228" i="1"/>
  <c r="AB38734" i="1"/>
  <c r="AB22091" i="1"/>
  <c r="AB14835" i="1"/>
  <c r="AB13197" i="1"/>
  <c r="AB27261" i="1"/>
  <c r="AB5632" i="1"/>
  <c r="AB39651" i="1"/>
  <c r="AB31632" i="1"/>
  <c r="AB20040" i="1"/>
  <c r="AB31117" i="1"/>
  <c r="AB38695" i="1"/>
  <c r="AB21175" i="1"/>
  <c r="AB29401" i="1"/>
  <c r="AB24839" i="1"/>
  <c r="AB36308" i="1"/>
  <c r="AB26391" i="1"/>
  <c r="AB24415" i="1"/>
  <c r="AB39295" i="1"/>
  <c r="AB15126" i="1"/>
  <c r="AB10443" i="1"/>
  <c r="AB20579" i="1"/>
  <c r="AB18059" i="1"/>
  <c r="AB39149" i="1"/>
  <c r="AB38313" i="1"/>
  <c r="AB33454" i="1"/>
  <c r="AB25277" i="1"/>
  <c r="AB38118" i="1"/>
  <c r="AB24370" i="1"/>
  <c r="AB32399" i="1"/>
  <c r="AB36140" i="1"/>
  <c r="AB23651" i="1"/>
  <c r="AB24547" i="1"/>
  <c r="AB25510" i="1"/>
  <c r="AB28490" i="1"/>
  <c r="AB6354" i="1"/>
  <c r="AB31798" i="1"/>
  <c r="AB27786" i="1"/>
  <c r="AB19555" i="1"/>
  <c r="AB31311" i="1"/>
  <c r="AB27373" i="1"/>
  <c r="AB19322" i="1"/>
  <c r="AB23429" i="1"/>
  <c r="AB28447" i="1"/>
  <c r="AB39656" i="1"/>
  <c r="AB6877" i="1"/>
  <c r="AB8427" i="1"/>
  <c r="AB24634" i="1"/>
  <c r="AB28644" i="1"/>
  <c r="AB36053" i="1"/>
  <c r="AB39899" i="1"/>
  <c r="AB21155" i="1"/>
  <c r="AB22602" i="1"/>
  <c r="AB20319" i="1"/>
  <c r="AB16634" i="1"/>
  <c r="AB29350" i="1"/>
  <c r="AB34375" i="1"/>
  <c r="AB13277" i="1"/>
  <c r="AB8023" i="1"/>
  <c r="AB36240" i="1"/>
  <c r="AB18192" i="1"/>
  <c r="AB24026" i="1"/>
  <c r="AB20377" i="1"/>
  <c r="AB4329" i="1"/>
  <c r="AB17841" i="1"/>
  <c r="AB32225" i="1"/>
  <c r="AB14250" i="1"/>
  <c r="AB8856" i="1"/>
  <c r="AB33966" i="1"/>
  <c r="AB14437" i="1"/>
  <c r="AB24055" i="1"/>
  <c r="AB6343" i="1"/>
  <c r="AB5973" i="1"/>
  <c r="AB32691" i="1"/>
  <c r="AB20914" i="1"/>
  <c r="AB13420" i="1"/>
  <c r="AB23641" i="1"/>
  <c r="AB23531" i="1"/>
  <c r="AB28119" i="1"/>
  <c r="AB1683" i="1"/>
  <c r="AB1940" i="1"/>
  <c r="AB37" i="1"/>
  <c r="AB9240" i="1"/>
  <c r="AB13372" i="1"/>
  <c r="AB7030" i="1"/>
  <c r="AB1398" i="1"/>
  <c r="AB19328" i="1"/>
  <c r="AB8010" i="1"/>
  <c r="AB17273" i="1"/>
  <c r="AB3413" i="1"/>
  <c r="AB23360" i="1"/>
  <c r="AB3960" i="1"/>
  <c r="AB33590" i="1"/>
  <c r="AB27197" i="1"/>
  <c r="AB4275" i="1"/>
  <c r="AB6269" i="1"/>
  <c r="AB22977" i="1"/>
  <c r="AB10860" i="1"/>
  <c r="AB21343" i="1"/>
  <c r="AB19896" i="1"/>
  <c r="AB13654" i="1"/>
  <c r="AB17824" i="1"/>
  <c r="AB32536" i="1"/>
  <c r="AB38152" i="1"/>
  <c r="AB31699" i="1"/>
  <c r="AB4125" i="1"/>
  <c r="AB17334" i="1"/>
  <c r="AB15300" i="1"/>
  <c r="AB21787" i="1"/>
  <c r="AB13941" i="1"/>
  <c r="AB17207" i="1"/>
  <c r="AB13108" i="1"/>
  <c r="AB16357" i="1"/>
  <c r="AB10690" i="1"/>
  <c r="AB29300" i="1"/>
  <c r="AB21683" i="1"/>
  <c r="AB7512" i="1"/>
  <c r="AB30271" i="1"/>
  <c r="AB5325" i="1"/>
  <c r="AB25881" i="1"/>
  <c r="AB14904" i="1"/>
  <c r="AB22208" i="1"/>
  <c r="AB31312" i="1"/>
  <c r="AB22357" i="1"/>
  <c r="AB25512" i="1"/>
  <c r="AB12414" i="1"/>
  <c r="AB1082" i="1"/>
  <c r="AB9734" i="1"/>
  <c r="AB16363" i="1"/>
  <c r="AB31295" i="1"/>
  <c r="AB20287" i="1"/>
  <c r="AB7809" i="1"/>
  <c r="AB37103" i="1"/>
  <c r="AB28991" i="1"/>
  <c r="AB24775" i="1"/>
  <c r="AB10953" i="1"/>
  <c r="AB24461" i="1"/>
  <c r="AB26346" i="1"/>
  <c r="AB29148" i="1"/>
  <c r="AB25257" i="1"/>
  <c r="AB21161" i="1"/>
  <c r="AB10218" i="1"/>
  <c r="AB27903" i="1"/>
  <c r="AB26736" i="1"/>
  <c r="AB20529" i="1"/>
  <c r="AB28001" i="1"/>
  <c r="AB13538" i="1"/>
  <c r="AB20306" i="1"/>
  <c r="AB13715" i="1"/>
  <c r="AB21531" i="1"/>
  <c r="AB19960" i="1"/>
  <c r="AB2457" i="1"/>
  <c r="AB13306" i="1"/>
  <c r="AB13326" i="1"/>
  <c r="AB10654" i="1"/>
  <c r="AB10901" i="1"/>
  <c r="AB36400" i="1"/>
  <c r="AB30178" i="1"/>
  <c r="AB29843" i="1"/>
  <c r="AB19310" i="1"/>
  <c r="AB32777" i="1"/>
  <c r="AB31821" i="1"/>
  <c r="AB17915" i="1"/>
  <c r="AB26938" i="1"/>
  <c r="AB13998" i="1"/>
  <c r="AB32419" i="1"/>
  <c r="AB29036" i="1"/>
  <c r="AB34225" i="1"/>
  <c r="AB17001" i="1"/>
  <c r="AB8580" i="1"/>
  <c r="AB36134" i="1"/>
  <c r="AB6250" i="1"/>
  <c r="AB30101" i="1"/>
  <c r="AB9080" i="1"/>
  <c r="AB16167" i="1"/>
  <c r="AB37289" i="1"/>
  <c r="AB39114" i="1"/>
  <c r="AB6209" i="1"/>
  <c r="AB27611" i="1"/>
  <c r="AB16106" i="1"/>
  <c r="AB29243" i="1"/>
  <c r="AB20742" i="1"/>
  <c r="AB3159" i="1"/>
  <c r="AB27756" i="1"/>
  <c r="AB33102" i="1"/>
  <c r="AB38182" i="1"/>
  <c r="AB19790" i="1"/>
  <c r="AB23369" i="1"/>
  <c r="AB32111" i="1"/>
  <c r="AB4167" i="1"/>
  <c r="AB14151" i="1"/>
  <c r="AB33294" i="1"/>
  <c r="AB34890" i="1"/>
  <c r="AB27181" i="1"/>
  <c r="AB33344" i="1"/>
  <c r="AB30697" i="1"/>
  <c r="AB2043" i="1"/>
  <c r="AB25409" i="1"/>
  <c r="AB16294" i="1"/>
  <c r="AB31759" i="1"/>
  <c r="AB10088" i="1"/>
  <c r="AB15971" i="1"/>
  <c r="AB18760" i="1"/>
  <c r="AB40300" i="1"/>
  <c r="AB19278" i="1"/>
  <c r="AB27105" i="1"/>
  <c r="AB13536" i="1"/>
  <c r="AB24290" i="1"/>
  <c r="AB3528" i="1"/>
  <c r="AB37746" i="1"/>
  <c r="AB28199" i="1"/>
  <c r="AB14471" i="1"/>
  <c r="AB24053" i="1"/>
  <c r="AB30660" i="1"/>
  <c r="AB38770" i="1"/>
  <c r="AB8388" i="1"/>
  <c r="AB8669" i="1"/>
  <c r="AB34961" i="1"/>
  <c r="AB32435" i="1"/>
  <c r="AB11956" i="1"/>
  <c r="AB21885" i="1"/>
  <c r="AB8675" i="1"/>
  <c r="AB17743" i="1"/>
  <c r="AB21086" i="1"/>
  <c r="AB18914" i="1"/>
  <c r="AB21757" i="1"/>
  <c r="AB7538" i="1"/>
  <c r="AB30673" i="1"/>
  <c r="AB18500" i="1"/>
  <c r="AB3925" i="1"/>
  <c r="AB23914" i="1"/>
  <c r="AB24910" i="1"/>
  <c r="AB38725" i="1"/>
  <c r="AB26135" i="1"/>
  <c r="AB23845" i="1"/>
  <c r="AB37864" i="1"/>
  <c r="AB19086" i="1"/>
  <c r="AB33537" i="1"/>
  <c r="AB24771" i="1"/>
  <c r="AB11511" i="1"/>
  <c r="AB29574" i="1"/>
  <c r="AB40430" i="1"/>
  <c r="AB18111" i="1"/>
  <c r="AB20772" i="1"/>
  <c r="AB28948" i="1"/>
  <c r="AB30886" i="1"/>
  <c r="AB35627" i="1"/>
  <c r="AB6362" i="1"/>
  <c r="AB40385" i="1"/>
  <c r="AB9433" i="1"/>
  <c r="AB17779" i="1"/>
  <c r="AB36387" i="1"/>
  <c r="AB39315" i="1"/>
  <c r="AB28995" i="1"/>
  <c r="AB30768" i="1"/>
  <c r="AB38835" i="1"/>
  <c r="AB6978" i="1"/>
  <c r="AB11941" i="1"/>
  <c r="AB24985" i="1"/>
  <c r="AB8451" i="1"/>
  <c r="AB37588" i="1"/>
  <c r="AB32501" i="1"/>
  <c r="AB19151" i="1"/>
  <c r="AB225" i="1"/>
  <c r="AB12842" i="1"/>
  <c r="AB31629" i="1"/>
  <c r="AB16164" i="1"/>
  <c r="AB18610" i="1"/>
  <c r="AB11578" i="1"/>
  <c r="AB23129" i="1"/>
  <c r="AB32445" i="1"/>
  <c r="AB28821" i="1"/>
  <c r="AB25433" i="1"/>
  <c r="AB13533" i="1"/>
  <c r="AB39857" i="1"/>
  <c r="AB19839" i="1"/>
  <c r="AB19668" i="1"/>
  <c r="AB10184" i="1"/>
  <c r="AB37310" i="1"/>
  <c r="AB37851" i="1"/>
  <c r="AB36501" i="1"/>
  <c r="AB29685" i="1"/>
  <c r="AB20024" i="1"/>
  <c r="AB29767" i="1"/>
  <c r="AB13748" i="1"/>
  <c r="AB28617" i="1"/>
  <c r="AB16464" i="1"/>
  <c r="AB28475" i="1"/>
  <c r="AB22493" i="1"/>
  <c r="AB38173" i="1"/>
  <c r="AB24381" i="1"/>
  <c r="AB40004" i="1"/>
  <c r="AB3765" i="1"/>
  <c r="AB33890" i="1"/>
  <c r="AB15451" i="1"/>
  <c r="AB6908" i="1"/>
  <c r="AB13646" i="1"/>
  <c r="AB31520" i="1"/>
  <c r="AB24566" i="1"/>
  <c r="AB37876" i="1"/>
  <c r="AB26192" i="1"/>
  <c r="AB35714" i="1"/>
  <c r="AB14516" i="1"/>
  <c r="AB32681" i="1"/>
  <c r="AB25141" i="1"/>
  <c r="AB38767" i="1"/>
  <c r="AB4050" i="1"/>
  <c r="AB31133" i="1"/>
  <c r="AB39824" i="1"/>
  <c r="AB37948" i="1"/>
  <c r="AB39953" i="1"/>
  <c r="AB14224" i="1"/>
  <c r="AB23384" i="1"/>
  <c r="AB33644" i="1"/>
  <c r="AB27745" i="1"/>
  <c r="AB15896" i="1"/>
  <c r="AB38222" i="1"/>
  <c r="AB14082" i="1"/>
  <c r="AB5709" i="1"/>
  <c r="AB26990" i="1"/>
  <c r="AB19643" i="1"/>
  <c r="AB12589" i="1"/>
  <c r="AB36081" i="1"/>
  <c r="AB33765" i="1"/>
  <c r="AB35962" i="1"/>
  <c r="AB34489" i="1"/>
  <c r="AB36627" i="1"/>
  <c r="AB29142" i="1"/>
  <c r="AB6868" i="1"/>
  <c r="AB27071" i="1"/>
  <c r="AB17143" i="1"/>
  <c r="AB17639" i="1"/>
  <c r="AB732" i="1"/>
  <c r="AB31338" i="1"/>
  <c r="AB20090" i="1"/>
  <c r="AB27333" i="1"/>
  <c r="AB38574" i="1"/>
  <c r="AB25896" i="1"/>
  <c r="AB15474" i="1"/>
  <c r="AB22746" i="1"/>
  <c r="AB16326" i="1"/>
  <c r="AB28880" i="1"/>
  <c r="AB33225" i="1"/>
  <c r="AB3480" i="1"/>
  <c r="AB40311" i="1"/>
  <c r="AB25196" i="1"/>
  <c r="AB26318" i="1"/>
  <c r="AB32645" i="1"/>
  <c r="AB13530" i="1"/>
  <c r="AB30642" i="1"/>
  <c r="AB15619" i="1"/>
  <c r="AB12725" i="1"/>
  <c r="AB10844" i="1"/>
  <c r="AB35500" i="1"/>
  <c r="AB31502" i="1"/>
  <c r="AB520" i="1"/>
  <c r="AB322" i="1"/>
  <c r="AB4880" i="1"/>
  <c r="AB21977" i="1"/>
  <c r="AB968" i="1"/>
  <c r="AB13127" i="1"/>
  <c r="AB13549" i="1"/>
  <c r="AB27892" i="1"/>
  <c r="AB19450" i="1"/>
  <c r="AB27417" i="1"/>
  <c r="AB29602" i="1"/>
  <c r="AB19639" i="1"/>
  <c r="AB15373" i="1"/>
  <c r="AB3848" i="1"/>
  <c r="AB22828" i="1"/>
  <c r="AB18656" i="1"/>
  <c r="AB14481" i="1"/>
  <c r="AB20963" i="1"/>
  <c r="AB24060" i="1"/>
  <c r="AB13622" i="1"/>
  <c r="AB18448" i="1"/>
  <c r="AB4822" i="1"/>
  <c r="AB31353" i="1"/>
  <c r="AB23870" i="1"/>
  <c r="AB23377" i="1"/>
  <c r="AB21636" i="1"/>
  <c r="AB3927" i="1"/>
  <c r="AB24997" i="1"/>
  <c r="AB885" i="1"/>
  <c r="AB33791" i="1"/>
  <c r="AB3414" i="1"/>
  <c r="AB40257" i="1"/>
  <c r="AB23856" i="1"/>
  <c r="AB17886" i="1"/>
  <c r="AB17770" i="1"/>
  <c r="AB15138" i="1"/>
  <c r="AB20846" i="1"/>
  <c r="AB8494" i="1"/>
  <c r="AB37490" i="1"/>
  <c r="AB22893" i="1"/>
  <c r="AB30982" i="1"/>
  <c r="AB20451" i="1"/>
  <c r="AB36363" i="1"/>
  <c r="AB34779" i="1"/>
  <c r="AB344" i="1"/>
  <c r="AB9576" i="1"/>
  <c r="AB2420" i="1"/>
  <c r="AB33440" i="1"/>
  <c r="AB8509" i="1"/>
  <c r="AB38112" i="1"/>
  <c r="AB30037" i="1"/>
  <c r="AB31170" i="1"/>
  <c r="AB24531" i="1"/>
  <c r="AB8930" i="1"/>
  <c r="AB8279" i="1"/>
  <c r="AB12581" i="1"/>
  <c r="AB26108" i="1"/>
  <c r="AB19573" i="1"/>
  <c r="AB26635" i="1"/>
  <c r="AB23122" i="1"/>
  <c r="AB21732" i="1"/>
  <c r="AB7277" i="1"/>
  <c r="AB29842" i="1"/>
  <c r="AB30291" i="1"/>
  <c r="AB33287" i="1"/>
  <c r="AB19760" i="1"/>
  <c r="AB33532" i="1"/>
  <c r="AB39847" i="1"/>
  <c r="AB34714" i="1"/>
  <c r="AB7110" i="1"/>
  <c r="AB29746" i="1"/>
  <c r="AB24389" i="1"/>
  <c r="AB17723" i="1"/>
  <c r="AB37127" i="1"/>
  <c r="AB22733" i="1"/>
  <c r="AB25640" i="1"/>
  <c r="AB31318" i="1"/>
  <c r="AB36680" i="1"/>
  <c r="AB8175" i="1"/>
  <c r="AB23760" i="1"/>
  <c r="AB9868" i="1"/>
  <c r="AB38858" i="1"/>
  <c r="AB25176" i="1"/>
  <c r="AB27828" i="1"/>
  <c r="AB25068" i="1"/>
  <c r="AB28842" i="1"/>
  <c r="AB1081" i="1"/>
  <c r="AB28325" i="1"/>
  <c r="AB32364" i="1"/>
  <c r="AB3752" i="1"/>
  <c r="AB39045" i="1"/>
  <c r="AB17230" i="1"/>
  <c r="AB22285" i="1"/>
  <c r="AB17587" i="1"/>
  <c r="AB26602" i="1"/>
  <c r="AB19189" i="1"/>
  <c r="AB24419" i="1"/>
  <c r="AB26708" i="1"/>
  <c r="AB18726" i="1"/>
  <c r="AB28329" i="1"/>
  <c r="AB37531" i="1"/>
  <c r="AB11035" i="1"/>
  <c r="AB37018" i="1"/>
  <c r="AB33435" i="1"/>
  <c r="AB38294" i="1"/>
  <c r="AB34990" i="1"/>
  <c r="AB23482" i="1"/>
  <c r="AB20591" i="1"/>
  <c r="AB10472" i="1"/>
  <c r="AB32919" i="1"/>
  <c r="AB30608" i="1"/>
  <c r="AB9956" i="1"/>
  <c r="AB36063" i="1"/>
  <c r="AB8216" i="1"/>
  <c r="AB39859" i="1"/>
  <c r="AB30462" i="1"/>
  <c r="AB40131" i="1"/>
  <c r="AB31967" i="1"/>
  <c r="AB22608" i="1"/>
  <c r="AB9133" i="1"/>
  <c r="AB23382" i="1"/>
  <c r="AB31811" i="1"/>
  <c r="AB22019" i="1"/>
  <c r="AB21872" i="1"/>
  <c r="AB29001" i="1"/>
  <c r="AB19147" i="1"/>
  <c r="AB28417" i="1"/>
  <c r="AB14002" i="1"/>
  <c r="AB25434" i="1"/>
  <c r="AB31778" i="1"/>
  <c r="AB28224" i="1"/>
  <c r="AB24306" i="1"/>
  <c r="AB11658" i="1"/>
  <c r="AB32462" i="1"/>
  <c r="AB22542" i="1"/>
  <c r="AB11865" i="1"/>
  <c r="AB32145" i="1"/>
  <c r="AB35128" i="1"/>
  <c r="AB9700" i="1"/>
  <c r="AB25894" i="1"/>
  <c r="AB21313" i="1"/>
  <c r="AB38208" i="1"/>
  <c r="AB36263" i="1"/>
  <c r="AB39027" i="1"/>
  <c r="AB27360" i="1"/>
  <c r="AB17398" i="1"/>
  <c r="AB40441" i="1"/>
  <c r="AB15820" i="1"/>
  <c r="AB34118" i="1"/>
  <c r="AB25396" i="1"/>
  <c r="AB8027" i="1"/>
  <c r="AB19542" i="1"/>
  <c r="AB12273" i="1"/>
  <c r="AB31306" i="1"/>
  <c r="AB36054" i="1"/>
  <c r="AB28105" i="1"/>
  <c r="AB38773" i="1"/>
  <c r="AB16234" i="1"/>
  <c r="AB30046" i="1"/>
  <c r="AB38707" i="1"/>
  <c r="AB40012" i="1"/>
  <c r="AB12079" i="1"/>
  <c r="AB23592" i="1"/>
  <c r="AB40058" i="1"/>
  <c r="AB16663" i="1"/>
  <c r="AB37871" i="1"/>
  <c r="AB32422" i="1"/>
  <c r="AB24859" i="1"/>
  <c r="AB26348" i="1"/>
  <c r="AB23989" i="1"/>
  <c r="AB25781" i="1"/>
  <c r="AB450" i="1"/>
  <c r="AB36183" i="1"/>
  <c r="AB34538" i="1"/>
  <c r="AB13169" i="1"/>
  <c r="AB37237" i="1"/>
  <c r="AB35451" i="1"/>
  <c r="AB38171" i="1"/>
  <c r="AB40001" i="1"/>
  <c r="AB13618" i="1"/>
  <c r="AB25313" i="1"/>
  <c r="AB19798" i="1"/>
  <c r="AB3133" i="1"/>
  <c r="AB30795" i="1"/>
  <c r="AB34766" i="1"/>
  <c r="AB24912" i="1"/>
  <c r="AB28765" i="1"/>
  <c r="AB16787" i="1"/>
  <c r="AB32914" i="1"/>
  <c r="AB1771" i="1"/>
  <c r="AB7337" i="1"/>
  <c r="AB18754" i="1"/>
  <c r="AB37642" i="1"/>
  <c r="AB20880" i="1"/>
  <c r="AB16981" i="1"/>
  <c r="AB34758" i="1"/>
  <c r="AB30333" i="1"/>
  <c r="AB28406" i="1"/>
  <c r="AB16559" i="1"/>
  <c r="AB29832" i="1"/>
  <c r="AB40010" i="1"/>
  <c r="AB34379" i="1"/>
  <c r="AB22880" i="1"/>
  <c r="AB20937" i="1"/>
  <c r="AB9334" i="1"/>
  <c r="AB19149" i="1"/>
  <c r="AB38539" i="1"/>
  <c r="AB38059" i="1"/>
  <c r="AB8700" i="1"/>
  <c r="AB11195" i="1"/>
  <c r="AB25145" i="1"/>
  <c r="AB18314" i="1"/>
  <c r="AB28942" i="1"/>
  <c r="AB8870" i="1"/>
  <c r="AB8475" i="1"/>
  <c r="AB20620" i="1"/>
  <c r="AB37040" i="1"/>
  <c r="AB14288" i="1"/>
  <c r="AB11838" i="1"/>
  <c r="AB22990" i="1"/>
  <c r="AB25734" i="1"/>
  <c r="AB27762" i="1"/>
  <c r="AB30366" i="1"/>
  <c r="AB19701" i="1"/>
  <c r="AB22413" i="1"/>
  <c r="AB14576" i="1"/>
  <c r="AB31201" i="1"/>
  <c r="AB23210" i="1"/>
  <c r="AB14464" i="1"/>
  <c r="AB26327" i="1"/>
  <c r="AB21480" i="1"/>
  <c r="AB20616" i="1"/>
  <c r="AB36901" i="1"/>
  <c r="AB26593" i="1"/>
  <c r="AB26824" i="1"/>
  <c r="AB18186" i="1"/>
  <c r="AB20248" i="1"/>
  <c r="AB24968" i="1"/>
  <c r="AB22597" i="1"/>
  <c r="AB31500" i="1"/>
  <c r="AB26592" i="1"/>
  <c r="AB17516" i="1"/>
  <c r="AB24467" i="1"/>
  <c r="AB14086" i="1"/>
  <c r="AB14103" i="1"/>
  <c r="AB40406" i="1"/>
  <c r="AB33231" i="1"/>
  <c r="AB31227" i="1"/>
  <c r="AB9395" i="1"/>
  <c r="AB30569" i="1"/>
  <c r="AB38774" i="1"/>
  <c r="AB12410" i="1"/>
  <c r="AB40369" i="1"/>
  <c r="AB32731" i="1"/>
  <c r="AB33926" i="1"/>
  <c r="AB21305" i="1"/>
  <c r="AB34605" i="1"/>
  <c r="AB29367" i="1"/>
  <c r="AB22337" i="1"/>
  <c r="AB28291" i="1"/>
  <c r="AB38227" i="1"/>
  <c r="AB32040" i="1"/>
  <c r="AB3150" i="1"/>
  <c r="AB39941" i="1"/>
  <c r="AB35317" i="1"/>
  <c r="AB23364" i="1"/>
  <c r="AB31851" i="1"/>
  <c r="AB18807" i="1"/>
  <c r="AB21114" i="1"/>
  <c r="AB16957" i="1"/>
  <c r="AB6417" i="1"/>
  <c r="AB8925" i="1"/>
  <c r="AB14854" i="1"/>
  <c r="AB21307" i="1"/>
  <c r="AB4107" i="1"/>
  <c r="AB16693" i="1"/>
  <c r="AB35480" i="1"/>
  <c r="AB29795" i="1"/>
  <c r="AB25764" i="1"/>
  <c r="AB33724" i="1"/>
  <c r="AB30536" i="1"/>
  <c r="AB19996" i="1"/>
  <c r="AB14256" i="1"/>
  <c r="AB39902" i="1"/>
  <c r="AB6803" i="1"/>
  <c r="AB38416" i="1"/>
  <c r="AB35876" i="1"/>
  <c r="AB29573" i="1"/>
  <c r="AB19372" i="1"/>
  <c r="AB13345" i="1"/>
  <c r="AB3563" i="1"/>
  <c r="AB39049" i="1"/>
  <c r="AB9360" i="1"/>
  <c r="AB35367" i="1"/>
  <c r="AB27287" i="1"/>
  <c r="AB14175" i="1"/>
  <c r="AB22820" i="1"/>
  <c r="AB22050" i="1"/>
  <c r="AB24761" i="1"/>
  <c r="AB39877" i="1"/>
  <c r="AB31063" i="1"/>
  <c r="AB23857" i="1"/>
  <c r="AB27949" i="1"/>
  <c r="AB33264" i="1"/>
  <c r="AB34442" i="1"/>
  <c r="AB30298" i="1"/>
  <c r="AB22873" i="1"/>
  <c r="AB39235" i="1"/>
  <c r="AB34468" i="1"/>
  <c r="AB30769" i="1"/>
  <c r="AB14978" i="1"/>
  <c r="AB11357" i="1"/>
  <c r="AB30981" i="1"/>
  <c r="AB35280" i="1"/>
  <c r="AB15825" i="1"/>
  <c r="AB10017" i="1"/>
  <c r="AB1805" i="1"/>
  <c r="AB35898" i="1"/>
  <c r="AB16806" i="1"/>
  <c r="AB10683" i="1"/>
  <c r="AB22747" i="1"/>
  <c r="AB27482" i="1"/>
  <c r="AB20440" i="1"/>
  <c r="AB1570" i="1"/>
  <c r="AB12357" i="1"/>
  <c r="AB5071" i="1"/>
  <c r="AB22340" i="1"/>
  <c r="AB32992" i="1"/>
  <c r="AB17089" i="1"/>
  <c r="AB12001" i="1"/>
  <c r="AB13664" i="1"/>
  <c r="AB40283" i="1"/>
  <c r="AB2656" i="1"/>
  <c r="AB3138" i="1"/>
  <c r="AB15976" i="1"/>
  <c r="AB7357" i="1"/>
  <c r="AB9815" i="1"/>
  <c r="AB3440" i="1"/>
  <c r="AB2329" i="1"/>
  <c r="AB12726" i="1"/>
  <c r="AB13249" i="1"/>
  <c r="AB32077" i="1"/>
  <c r="AB22087" i="1"/>
  <c r="AB8757" i="1"/>
  <c r="AB8073" i="1"/>
  <c r="AB28338" i="1"/>
  <c r="AB38580" i="1"/>
  <c r="AB11312" i="1"/>
  <c r="AB3681" i="1"/>
  <c r="AB12032" i="1"/>
  <c r="AB27881" i="1"/>
  <c r="AB4191" i="1"/>
  <c r="AB16409" i="1"/>
  <c r="AB4747" i="1"/>
  <c r="AB2019" i="1"/>
  <c r="AB15561" i="1"/>
  <c r="AB14975" i="1"/>
  <c r="AB30263" i="1"/>
  <c r="AB8568" i="1"/>
  <c r="AB15836" i="1"/>
  <c r="AB22405" i="1"/>
  <c r="AB34247" i="1"/>
  <c r="AB34438" i="1"/>
  <c r="AB29718" i="1"/>
  <c r="AB27114" i="1"/>
  <c r="AB17554" i="1"/>
  <c r="AB21101" i="1"/>
  <c r="AB34339" i="1"/>
  <c r="AB21296" i="1"/>
  <c r="AB11341" i="1"/>
  <c r="AB10033" i="1"/>
  <c r="AB24004" i="1"/>
  <c r="AB27962" i="1"/>
  <c r="AB38693" i="1"/>
  <c r="AB23165" i="1"/>
  <c r="AB23201" i="1"/>
  <c r="AB18584" i="1"/>
  <c r="AB28825" i="1"/>
  <c r="AB32192" i="1"/>
  <c r="AB5808" i="1"/>
  <c r="AB16181" i="1"/>
  <c r="AB32771" i="1"/>
  <c r="AB19925" i="1"/>
  <c r="AB26046" i="1"/>
  <c r="AB8241" i="1"/>
  <c r="AB15123" i="1"/>
  <c r="AB4441" i="1"/>
  <c r="AB33772" i="1"/>
  <c r="AB24010" i="1"/>
  <c r="AB5676" i="1"/>
  <c r="AB26598" i="1"/>
  <c r="AB4734" i="1"/>
  <c r="AB13696" i="1"/>
  <c r="AB24062" i="1"/>
  <c r="AB23288" i="1"/>
  <c r="AB36620" i="1"/>
  <c r="AB28151" i="1"/>
  <c r="AB26312" i="1"/>
  <c r="AB19485" i="1"/>
  <c r="AB28988" i="1"/>
  <c r="AB11174" i="1"/>
  <c r="AB35768" i="1"/>
  <c r="AB10055" i="1"/>
  <c r="AB25024" i="1"/>
  <c r="AB19581" i="1"/>
  <c r="AB16947" i="1"/>
  <c r="AB16858" i="1"/>
  <c r="AB9252" i="1"/>
  <c r="AB40123" i="1"/>
  <c r="AB26689" i="1"/>
  <c r="AB7833" i="1"/>
  <c r="AB22660" i="1"/>
  <c r="AB21866" i="1"/>
  <c r="AB30425" i="1"/>
  <c r="AB3663" i="1"/>
  <c r="AB16907" i="1"/>
  <c r="AB24008" i="1"/>
  <c r="AB24874" i="1"/>
  <c r="AB25605" i="1"/>
  <c r="AB40037" i="1"/>
  <c r="AB31222" i="1"/>
  <c r="AB12944" i="1"/>
  <c r="AB4213" i="1"/>
  <c r="AB40007" i="1"/>
  <c r="AB22478" i="1"/>
  <c r="AB27277" i="1"/>
  <c r="AB34401" i="1"/>
  <c r="AB19956" i="1"/>
  <c r="AB39097" i="1"/>
  <c r="AB23070" i="1"/>
  <c r="AB31140" i="1"/>
  <c r="AB31083" i="1"/>
  <c r="AB32900" i="1"/>
  <c r="AB23186" i="1"/>
  <c r="AB33177" i="1"/>
  <c r="AB11610" i="1"/>
  <c r="AB32484" i="1"/>
  <c r="AB15243" i="1"/>
  <c r="AB17750" i="1"/>
  <c r="AB3062" i="1"/>
  <c r="AB7154" i="1"/>
  <c r="AB11898" i="1"/>
  <c r="AB37879" i="1"/>
  <c r="AB4786" i="1"/>
  <c r="AB12160" i="1"/>
  <c r="AB12482" i="1"/>
  <c r="AB17126" i="1"/>
  <c r="AB25246" i="1"/>
  <c r="AB27329" i="1"/>
  <c r="AB11177" i="1"/>
  <c r="AB25808" i="1"/>
  <c r="AB35164" i="1"/>
  <c r="AB14500" i="1"/>
  <c r="AB32113" i="1"/>
  <c r="AB40373" i="1"/>
  <c r="AB31882" i="1"/>
  <c r="AB31561" i="1"/>
  <c r="AB29815" i="1"/>
  <c r="AB25645" i="1"/>
  <c r="AB13617" i="1"/>
  <c r="AB15982" i="1"/>
  <c r="AB20454" i="1"/>
  <c r="AB5879" i="1"/>
  <c r="AB35049" i="1"/>
  <c r="AB17225" i="1"/>
  <c r="AB35299" i="1"/>
  <c r="AB23444" i="1"/>
  <c r="AB1846" i="1"/>
  <c r="AB19015" i="1"/>
  <c r="AB33512" i="1"/>
  <c r="AB20134" i="1"/>
  <c r="AB25853" i="1"/>
  <c r="AB30749" i="1"/>
  <c r="AB34001" i="1"/>
  <c r="AB22015" i="1"/>
  <c r="AB32563" i="1"/>
  <c r="AB3979" i="1"/>
  <c r="AB28452" i="1"/>
  <c r="AB14031" i="1"/>
  <c r="AB21616" i="1"/>
  <c r="AB12330" i="1"/>
  <c r="AB23119" i="1"/>
  <c r="AB36126" i="1"/>
  <c r="AB24949" i="1"/>
  <c r="AB20360" i="1"/>
  <c r="AB25002" i="1"/>
  <c r="AB39337" i="1"/>
  <c r="AB5133" i="1"/>
  <c r="AB27825" i="1"/>
  <c r="AB11057" i="1"/>
  <c r="AB7847" i="1"/>
  <c r="AB13260" i="1"/>
  <c r="AB7410" i="1"/>
  <c r="AB23228" i="1"/>
  <c r="AB32028" i="1"/>
  <c r="AB30236" i="1"/>
  <c r="AB36242" i="1"/>
  <c r="AB33754" i="1"/>
  <c r="AB12417" i="1"/>
  <c r="AB32354" i="1"/>
  <c r="AB13272" i="1"/>
  <c r="AB15901" i="1"/>
  <c r="AB27614" i="1"/>
  <c r="AB25834" i="1"/>
  <c r="AB32157" i="1"/>
  <c r="AB23278" i="1"/>
  <c r="AB30372" i="1"/>
  <c r="AB17399" i="1"/>
  <c r="AB40278" i="1"/>
  <c r="AB37149" i="1"/>
  <c r="AB38080" i="1"/>
  <c r="AB17379" i="1"/>
  <c r="AB27132" i="1"/>
  <c r="AB25769" i="1"/>
  <c r="AB36144" i="1"/>
  <c r="AB13586" i="1"/>
  <c r="AB21150" i="1"/>
  <c r="AB38499" i="1"/>
  <c r="AB19067" i="1"/>
  <c r="AB35521" i="1"/>
  <c r="AB27940" i="1"/>
  <c r="AB37592" i="1"/>
  <c r="AB38153" i="1"/>
  <c r="AB38207" i="1"/>
  <c r="AB24086" i="1"/>
  <c r="AB24097" i="1"/>
  <c r="AB14225" i="1"/>
  <c r="AB35159" i="1"/>
  <c r="AB34653" i="1"/>
  <c r="AB24313" i="1"/>
  <c r="AB35042" i="1"/>
  <c r="AB38288" i="1"/>
  <c r="AB37701" i="1"/>
  <c r="AB34542" i="1"/>
  <c r="AB21148" i="1"/>
  <c r="AB15094" i="1"/>
  <c r="AB11112" i="1"/>
  <c r="AB33118" i="1"/>
  <c r="AB32715" i="1"/>
  <c r="AB33033" i="1"/>
  <c r="AB33810" i="1"/>
  <c r="AB27992" i="1"/>
  <c r="AB33497" i="1"/>
  <c r="AB33282" i="1"/>
  <c r="AB27576" i="1"/>
  <c r="AB26644" i="1"/>
  <c r="AB7977" i="1"/>
  <c r="AB26715" i="1"/>
  <c r="AB24326" i="1"/>
  <c r="AB16419" i="1"/>
  <c r="AB27109" i="1"/>
  <c r="AB20918" i="1"/>
  <c r="AB18682" i="1"/>
  <c r="AB11824" i="1"/>
  <c r="AB16278" i="1"/>
  <c r="AB21062" i="1"/>
  <c r="AB39961" i="1"/>
  <c r="AB30202" i="1"/>
  <c r="AB33473" i="1"/>
  <c r="AB23749" i="1"/>
  <c r="AB20110" i="1"/>
  <c r="AB5527" i="1"/>
  <c r="AB26581" i="1"/>
  <c r="AB36511" i="1"/>
  <c r="AB31693" i="1"/>
  <c r="AB26947" i="1"/>
  <c r="AB29765" i="1"/>
  <c r="AB31248" i="1"/>
  <c r="AB16586" i="1"/>
  <c r="AB16127" i="1"/>
  <c r="AB8988" i="1"/>
  <c r="AB17171" i="1"/>
  <c r="AB12597" i="1"/>
  <c r="AB22664" i="1"/>
  <c r="AB37105" i="1"/>
  <c r="AB34885" i="1"/>
  <c r="AB566" i="1"/>
  <c r="AB31290" i="1"/>
  <c r="AB26424" i="1"/>
  <c r="AB33100" i="1"/>
  <c r="AB9135" i="1"/>
  <c r="AB24281" i="1"/>
  <c r="AB11829" i="1"/>
  <c r="AB30044" i="1"/>
  <c r="AB20910" i="1"/>
  <c r="AB29068" i="1"/>
  <c r="AB10881" i="1"/>
  <c r="AB13167" i="1"/>
  <c r="AB27774" i="1"/>
  <c r="AB18141" i="1"/>
  <c r="AB18588" i="1"/>
  <c r="AB10404" i="1"/>
  <c r="AB35358" i="1"/>
  <c r="AB28799" i="1"/>
  <c r="AB19612" i="1"/>
  <c r="AB17439" i="1"/>
  <c r="AB33853" i="1"/>
  <c r="AB29155" i="1"/>
  <c r="AB36936" i="1"/>
  <c r="AB17963" i="1"/>
  <c r="AB23024" i="1"/>
  <c r="AB26751" i="1"/>
  <c r="AB21994" i="1"/>
  <c r="AB10022" i="1"/>
  <c r="AB21804" i="1"/>
  <c r="AB30403" i="1"/>
  <c r="AB3857" i="1"/>
  <c r="AB28299" i="1"/>
  <c r="AB1915" i="1"/>
  <c r="AB11660" i="1"/>
  <c r="AB5051" i="1"/>
  <c r="AB2183" i="1"/>
  <c r="AB16433" i="1"/>
  <c r="AB21865" i="1"/>
  <c r="AB19360" i="1"/>
  <c r="AB26023" i="1"/>
  <c r="AB12763" i="1"/>
  <c r="AB30637" i="1"/>
  <c r="AB17656" i="1"/>
  <c r="AB14171" i="1"/>
  <c r="AB9896" i="1"/>
  <c r="AB38557" i="1"/>
  <c r="AB27804" i="1"/>
  <c r="AB38818" i="1"/>
  <c r="AB16491" i="1"/>
  <c r="AB5918" i="1"/>
  <c r="AB20298" i="1"/>
  <c r="AB37495" i="1"/>
  <c r="AB5167" i="1"/>
  <c r="AB27525" i="1"/>
  <c r="AB37632" i="1"/>
  <c r="AB31670" i="1"/>
  <c r="AB28523" i="1"/>
  <c r="AB37796" i="1"/>
  <c r="AB24906" i="1"/>
  <c r="AB30859" i="1"/>
  <c r="AB4220" i="1"/>
  <c r="AB16108" i="1"/>
  <c r="AB35765" i="1"/>
  <c r="AB9696" i="1"/>
  <c r="AB20767" i="1"/>
  <c r="AB17069" i="1"/>
  <c r="AB36305" i="1"/>
  <c r="AB29473" i="1"/>
  <c r="AB27617" i="1"/>
  <c r="AB24213" i="1"/>
  <c r="AB5095" i="1"/>
  <c r="AB12520" i="1"/>
  <c r="AB4860" i="1"/>
  <c r="AB27742" i="1"/>
  <c r="AB28820" i="1"/>
  <c r="AB20669" i="1"/>
  <c r="AB29686" i="1"/>
  <c r="AB3217" i="1"/>
  <c r="AB7186" i="1"/>
  <c r="AB12393" i="1"/>
  <c r="AB5220" i="1"/>
  <c r="AB38958" i="1"/>
  <c r="AB33485" i="1"/>
  <c r="AB27312" i="1"/>
  <c r="AB2827" i="1"/>
  <c r="AB14983" i="1"/>
  <c r="AB16766" i="1"/>
  <c r="AB26484" i="1"/>
  <c r="AB15858" i="1"/>
  <c r="AB20257" i="1"/>
  <c r="AB21232" i="1"/>
  <c r="AB39616" i="1"/>
  <c r="AB28707" i="1"/>
  <c r="AB35665" i="1"/>
  <c r="AB21748" i="1"/>
  <c r="AB24215" i="1"/>
  <c r="AB38860" i="1"/>
  <c r="AB13554" i="1"/>
  <c r="AB17646" i="1"/>
  <c r="AB16168" i="1"/>
  <c r="AB35688" i="1"/>
  <c r="AB32056" i="1"/>
  <c r="AB39959" i="1"/>
  <c r="AB40172" i="1"/>
  <c r="AB36073" i="1"/>
  <c r="AB27475" i="1"/>
  <c r="AB32801" i="1"/>
  <c r="AB20045" i="1"/>
  <c r="AB20503" i="1"/>
  <c r="AB39799" i="1"/>
  <c r="AB8477" i="1"/>
  <c r="AB28071" i="1"/>
  <c r="AB38337" i="1"/>
  <c r="AB26864" i="1"/>
  <c r="AB8188" i="1"/>
  <c r="AB7422" i="1"/>
  <c r="AB12263" i="1"/>
  <c r="AB29625" i="1"/>
  <c r="AB5145" i="1"/>
  <c r="AB23078" i="1"/>
  <c r="AB29878" i="1"/>
  <c r="AB35387" i="1"/>
  <c r="AB18229" i="1"/>
  <c r="AB23132" i="1"/>
  <c r="AB22973" i="1"/>
  <c r="AB25697" i="1"/>
  <c r="AB18775" i="1"/>
  <c r="AB26432" i="1"/>
  <c r="AB29087" i="1"/>
  <c r="AB7910" i="1"/>
  <c r="AB21705" i="1"/>
  <c r="AB4916" i="1"/>
  <c r="AB24853" i="1"/>
  <c r="AB24045" i="1"/>
  <c r="AB34938" i="1"/>
  <c r="AB33402" i="1"/>
  <c r="AB20765" i="1"/>
  <c r="AB15518" i="1"/>
  <c r="AB38140" i="1"/>
  <c r="AB22268" i="1"/>
  <c r="AB5771" i="1"/>
  <c r="AB33624" i="1"/>
  <c r="AB23553" i="1"/>
  <c r="AB5604" i="1"/>
  <c r="AB34780" i="1"/>
  <c r="AB30914" i="1"/>
  <c r="AB28856" i="1"/>
  <c r="AB18527" i="1"/>
  <c r="AB29901" i="1"/>
  <c r="AB36595" i="1"/>
  <c r="AB16342" i="1"/>
  <c r="AB10195" i="1"/>
  <c r="AB2751" i="1"/>
  <c r="AB28389" i="1"/>
  <c r="AB35001" i="1"/>
  <c r="AB23260" i="1"/>
  <c r="AB2135" i="1"/>
  <c r="AB27024" i="1"/>
  <c r="AB38842" i="1"/>
  <c r="AB25255" i="1"/>
  <c r="AB8345" i="1"/>
  <c r="AB24901" i="1"/>
  <c r="AB15110" i="1"/>
  <c r="AB25163" i="1"/>
  <c r="AB3007" i="1"/>
  <c r="AB26425" i="1"/>
  <c r="AB18283" i="1"/>
  <c r="AB13295" i="1"/>
  <c r="AB9480" i="1"/>
  <c r="AB37395" i="1"/>
  <c r="AB34900" i="1"/>
  <c r="AB29539" i="1"/>
  <c r="AB13336" i="1"/>
  <c r="AB24275" i="1"/>
  <c r="AB37555" i="1"/>
  <c r="AB34133" i="1"/>
  <c r="AB32172" i="1"/>
  <c r="AB11942" i="1"/>
  <c r="AB17635" i="1"/>
  <c r="AB33000" i="1"/>
  <c r="AB26568" i="1"/>
  <c r="AB36491" i="1"/>
  <c r="AB32346" i="1"/>
  <c r="AB39006" i="1"/>
  <c r="AB36262" i="1"/>
  <c r="AB13334" i="1"/>
  <c r="AB27156" i="1"/>
  <c r="AB37774" i="1"/>
  <c r="AB5173" i="1"/>
  <c r="AB25154" i="1"/>
  <c r="AB34500" i="1"/>
  <c r="AB8828" i="1"/>
  <c r="AB32091" i="1"/>
  <c r="AB26446" i="1"/>
  <c r="AB10875" i="1"/>
  <c r="AB7375" i="1"/>
  <c r="AB35264" i="1"/>
  <c r="AB35276" i="1"/>
  <c r="AB18532" i="1"/>
  <c r="AB17083" i="1"/>
  <c r="AB22794" i="1"/>
  <c r="AB7013" i="1"/>
  <c r="AB24243" i="1"/>
  <c r="AB19671" i="1"/>
  <c r="AB17928" i="1"/>
  <c r="AB22993" i="1"/>
  <c r="AB35561" i="1"/>
  <c r="AB22239" i="1"/>
  <c r="AB28536" i="1"/>
  <c r="AB36115" i="1"/>
  <c r="AB16639" i="1"/>
  <c r="AB39785" i="1"/>
  <c r="AB14174" i="1"/>
  <c r="AB36082" i="1"/>
  <c r="AB4833" i="1"/>
  <c r="AB33208" i="1"/>
  <c r="AB18617" i="1"/>
  <c r="AB27766" i="1"/>
  <c r="AB17825" i="1"/>
  <c r="AB6073" i="1"/>
  <c r="AB24580" i="1"/>
  <c r="AB22787" i="1"/>
  <c r="AB34993" i="1"/>
  <c r="AB32551" i="1"/>
  <c r="AB39826" i="1"/>
  <c r="AB23121" i="1"/>
  <c r="AB8348" i="1"/>
  <c r="AB27942" i="1"/>
  <c r="AB8455" i="1"/>
  <c r="AB30923" i="1"/>
  <c r="AB14153" i="1"/>
  <c r="AB39900" i="1"/>
  <c r="AB34412" i="1"/>
  <c r="AB21056" i="1"/>
  <c r="AB25260" i="1"/>
  <c r="AB37661" i="1"/>
  <c r="AB29006" i="1"/>
  <c r="AB30683" i="1"/>
  <c r="AB39677" i="1"/>
  <c r="AB20907" i="1"/>
  <c r="AB40145" i="1"/>
  <c r="AB17959" i="1"/>
  <c r="AB24373" i="1"/>
  <c r="AB31112" i="1"/>
  <c r="AB37723" i="1"/>
  <c r="AB7502" i="1"/>
  <c r="AB16036" i="1"/>
  <c r="AB11968" i="1"/>
  <c r="AB27579" i="1"/>
  <c r="AB39891" i="1"/>
  <c r="AB35903" i="1"/>
  <c r="AB307" i="1"/>
  <c r="AB22036" i="1"/>
  <c r="AB3903" i="1"/>
  <c r="AB3088" i="1"/>
  <c r="AB29676" i="1"/>
  <c r="AB31252" i="1"/>
  <c r="AB7985" i="1"/>
  <c r="AB19439" i="1"/>
  <c r="AB38432" i="1"/>
  <c r="AB28451" i="1"/>
  <c r="AB32890" i="1"/>
  <c r="AB21129" i="1"/>
  <c r="AB16133" i="1"/>
  <c r="AB36524" i="1"/>
  <c r="AB17313" i="1"/>
  <c r="AB34383" i="1"/>
  <c r="AB35263" i="1"/>
  <c r="AB27596" i="1"/>
  <c r="AB16501" i="1"/>
  <c r="AB23215" i="1"/>
  <c r="AB31875" i="1"/>
  <c r="AB22310" i="1"/>
  <c r="AB30636" i="1"/>
  <c r="AB36093" i="1"/>
  <c r="AB28702" i="1"/>
  <c r="AB17515" i="1"/>
  <c r="AB38383" i="1"/>
  <c r="AB23803" i="1"/>
  <c r="AB24204" i="1"/>
  <c r="AB15360" i="1"/>
  <c r="AB39462" i="1"/>
  <c r="AB29184" i="1"/>
  <c r="AB32130" i="1"/>
  <c r="AB22558" i="1"/>
  <c r="AB29013" i="1"/>
  <c r="AB15444" i="1"/>
  <c r="AB11599" i="1"/>
  <c r="AB28240" i="1"/>
  <c r="AB16479" i="1"/>
  <c r="AB7571" i="1"/>
  <c r="AB14942" i="1"/>
  <c r="AB25037" i="1"/>
  <c r="AB28932" i="1"/>
  <c r="AB10661" i="1"/>
  <c r="AB37192" i="1"/>
  <c r="AB20004" i="1"/>
  <c r="AB35873" i="1"/>
  <c r="AB36875" i="1"/>
  <c r="AB40483" i="1"/>
  <c r="AB23489" i="1"/>
  <c r="AB14457" i="1"/>
  <c r="AB34732" i="1"/>
  <c r="AB33049" i="1"/>
  <c r="AB33111" i="1"/>
  <c r="AB22842" i="1"/>
  <c r="AB36957" i="1"/>
  <c r="AB11840" i="1"/>
  <c r="AB14041" i="1"/>
  <c r="AB17831" i="1"/>
  <c r="AB11263" i="1"/>
  <c r="AB12152" i="1"/>
  <c r="AB21560" i="1"/>
  <c r="AB26821" i="1"/>
  <c r="AB31666" i="1"/>
  <c r="AB35880" i="1"/>
  <c r="AB28814" i="1"/>
  <c r="AB23770" i="1"/>
  <c r="AB26909" i="1"/>
  <c r="AB37385" i="1"/>
  <c r="AB40422" i="1"/>
  <c r="AB20808" i="1"/>
  <c r="AB33861" i="1"/>
  <c r="AB22643" i="1"/>
  <c r="AB34562" i="1"/>
  <c r="AB32893" i="1"/>
  <c r="AB9001" i="1"/>
  <c r="AB16213" i="1"/>
  <c r="AB27632" i="1"/>
  <c r="AB1195" i="1"/>
  <c r="AB26528" i="1"/>
  <c r="AB6378" i="1"/>
  <c r="AB28917" i="1"/>
  <c r="AB15376" i="1"/>
  <c r="AB33322" i="1"/>
  <c r="AB35200" i="1"/>
  <c r="AB20453" i="1"/>
  <c r="AB34114" i="1"/>
  <c r="AB3904" i="1"/>
  <c r="AB16702" i="1"/>
  <c r="AB32290" i="1"/>
  <c r="AB21775" i="1"/>
  <c r="AB22466" i="1"/>
  <c r="AB11773" i="1"/>
  <c r="AB12136" i="1"/>
  <c r="AB37907" i="1"/>
  <c r="AB15388" i="1"/>
  <c r="AB16584" i="1"/>
  <c r="AB29871" i="1"/>
  <c r="AB4249" i="1"/>
  <c r="AB39801" i="1"/>
  <c r="AB14796" i="1"/>
  <c r="AB12313" i="1"/>
  <c r="AB24844" i="1"/>
  <c r="AB27219" i="1"/>
  <c r="AB30319" i="1"/>
  <c r="AB30893" i="1"/>
  <c r="AB28783" i="1"/>
  <c r="AB26170" i="1"/>
  <c r="AB17980" i="1"/>
  <c r="AB13445" i="1"/>
  <c r="AB38979" i="1"/>
  <c r="AB30367" i="1"/>
  <c r="AB25358" i="1"/>
  <c r="AB28489" i="1"/>
  <c r="AB13003" i="1"/>
  <c r="AB5452" i="1"/>
  <c r="AB2745" i="1"/>
  <c r="AB12565" i="1"/>
  <c r="AB19532" i="1"/>
  <c r="AB18411" i="1"/>
  <c r="AB17746" i="1"/>
  <c r="AB13716" i="1"/>
  <c r="AB7564" i="1"/>
  <c r="AB38954" i="1"/>
  <c r="AB6945" i="1"/>
  <c r="AB11860" i="1"/>
  <c r="AB11723" i="1"/>
  <c r="AB22641" i="1"/>
  <c r="AB18289" i="1"/>
  <c r="AB13418" i="1"/>
  <c r="AB4942" i="1"/>
  <c r="AB11794" i="1"/>
  <c r="AB7440" i="1"/>
  <c r="AB31750" i="1"/>
  <c r="AB33008" i="1"/>
  <c r="AB39755" i="1"/>
  <c r="AB29281" i="1"/>
  <c r="AB35707" i="1"/>
  <c r="AB33408" i="1"/>
  <c r="AB1427" i="1"/>
  <c r="AB16619" i="1"/>
  <c r="AB12705" i="1"/>
  <c r="AB8943" i="1"/>
  <c r="AB37099" i="1"/>
  <c r="AB7947" i="1"/>
  <c r="AB29976" i="1"/>
  <c r="AB18729" i="1"/>
  <c r="AB5166" i="1"/>
  <c r="AB19440" i="1"/>
  <c r="AB5727" i="1"/>
  <c r="AB23817" i="1"/>
  <c r="AB3479" i="1"/>
  <c r="AB20335" i="1"/>
  <c r="AB24965" i="1"/>
  <c r="AB33906" i="1"/>
  <c r="AB30556" i="1"/>
  <c r="AB23960" i="1"/>
  <c r="AB15618" i="1"/>
  <c r="AB4237" i="1"/>
  <c r="AB37017" i="1"/>
  <c r="AB6899" i="1"/>
  <c r="AB9931" i="1"/>
  <c r="AB38043" i="1"/>
  <c r="AB10415" i="1"/>
  <c r="AB17863" i="1"/>
  <c r="AB26052" i="1"/>
  <c r="AB37962" i="1"/>
  <c r="AB36269" i="1"/>
  <c r="AB23854" i="1"/>
  <c r="AB25942" i="1"/>
  <c r="AB22505" i="1"/>
  <c r="AB24866" i="1"/>
  <c r="AB29752" i="1"/>
  <c r="AB26179" i="1"/>
  <c r="AB38218" i="1"/>
  <c r="AB20575" i="1"/>
  <c r="AB17018" i="1"/>
  <c r="AB38422" i="1"/>
  <c r="AB39686" i="1"/>
  <c r="AB6967" i="1"/>
  <c r="AB25900" i="1"/>
  <c r="AB35706" i="1"/>
  <c r="AB14231" i="1"/>
  <c r="AB27968" i="1"/>
  <c r="AB19723" i="1"/>
  <c r="AB16066" i="1"/>
  <c r="AB32173" i="1"/>
  <c r="AB24805" i="1"/>
  <c r="AB40075" i="1"/>
  <c r="AB37160" i="1"/>
  <c r="AB33216" i="1"/>
  <c r="AB7454" i="1"/>
  <c r="AB34127" i="1"/>
  <c r="AB34563" i="1"/>
  <c r="AB23458" i="1"/>
  <c r="AB36742" i="1"/>
  <c r="AB25985" i="1"/>
  <c r="AB14389" i="1"/>
  <c r="AB38384" i="1"/>
  <c r="AB35919" i="1"/>
  <c r="AB33661" i="1"/>
  <c r="AB10241" i="1"/>
  <c r="AB27521" i="1"/>
  <c r="AB35520" i="1"/>
  <c r="AB24445" i="1"/>
  <c r="AB32709" i="1"/>
  <c r="AB16544" i="1"/>
  <c r="AB17450" i="1"/>
  <c r="AB37056" i="1"/>
  <c r="AB24490" i="1"/>
  <c r="AB29489" i="1"/>
  <c r="AB16484" i="1"/>
  <c r="AB14300" i="1"/>
  <c r="AB21186" i="1"/>
  <c r="AB27218" i="1"/>
  <c r="AB29881" i="1"/>
  <c r="AB15805" i="1"/>
  <c r="AB35108" i="1"/>
  <c r="AB33489" i="1"/>
  <c r="AB11412" i="1"/>
  <c r="AB22032" i="1"/>
  <c r="AB5697" i="1"/>
  <c r="AB11418" i="1"/>
  <c r="AB23149" i="1"/>
  <c r="AB32191" i="1"/>
  <c r="AB20641" i="1"/>
  <c r="AB28575" i="1"/>
  <c r="AB39382" i="1"/>
  <c r="AB29167" i="1"/>
  <c r="AB28574" i="1"/>
  <c r="AB29382" i="1"/>
  <c r="AB28276" i="1"/>
  <c r="AB26495" i="1"/>
  <c r="AB22241" i="1"/>
  <c r="AB23316" i="1"/>
  <c r="AB38532" i="1"/>
  <c r="AB31458" i="1"/>
  <c r="AB34373" i="1"/>
  <c r="AB34043" i="1"/>
  <c r="AB16246" i="1"/>
  <c r="AB14333" i="1"/>
  <c r="AB30779" i="1"/>
  <c r="AB6933" i="1"/>
  <c r="AB37916" i="1"/>
  <c r="AB22626" i="1"/>
  <c r="AB25872" i="1"/>
  <c r="AB23508" i="1"/>
  <c r="AB4690" i="1"/>
  <c r="AB28321" i="1"/>
  <c r="AB29258" i="1"/>
  <c r="AB22644" i="1"/>
  <c r="AB18490" i="1"/>
  <c r="AB29732" i="1"/>
  <c r="AB38815" i="1"/>
  <c r="AB36214" i="1"/>
  <c r="AB10848" i="1"/>
  <c r="AB28349" i="1"/>
  <c r="AB36824" i="1"/>
  <c r="AB12006" i="1"/>
  <c r="AB17102" i="1"/>
  <c r="AB30980" i="1"/>
  <c r="AB26615" i="1"/>
  <c r="AB2542" i="1"/>
  <c r="AB29060" i="1"/>
  <c r="AB8723" i="1"/>
  <c r="AB31138" i="1"/>
  <c r="AB35629" i="1"/>
  <c r="AB31121" i="1"/>
  <c r="AB40329" i="1"/>
  <c r="AB32104" i="1"/>
  <c r="AB19558" i="1"/>
  <c r="AB34588" i="1"/>
  <c r="AB32938" i="1"/>
  <c r="AB20312" i="1"/>
  <c r="AB27616" i="1"/>
  <c r="AB26208" i="1"/>
  <c r="AB24416" i="1"/>
  <c r="AB31591" i="1"/>
  <c r="AB33939" i="1"/>
  <c r="AB24897" i="1"/>
  <c r="AB13161" i="1"/>
  <c r="AB31787" i="1"/>
  <c r="AB29852" i="1"/>
  <c r="AB31489" i="1"/>
  <c r="AB29697" i="1"/>
  <c r="AB36748" i="1"/>
  <c r="AB10332" i="1"/>
  <c r="AB27009" i="1"/>
  <c r="AB10109" i="1"/>
  <c r="AB24898" i="1"/>
  <c r="AB25168" i="1"/>
  <c r="AB13916" i="1"/>
  <c r="AB14142" i="1"/>
  <c r="AB28800" i="1"/>
  <c r="AB21516" i="1"/>
  <c r="AB13861" i="1"/>
  <c r="AB16413" i="1"/>
  <c r="AB20672" i="1"/>
  <c r="AB15799" i="1"/>
  <c r="AB29253" i="1"/>
  <c r="AB15998" i="1"/>
  <c r="AB21311" i="1"/>
  <c r="AB23251" i="1"/>
  <c r="AB7738" i="1"/>
  <c r="AB24120" i="1"/>
  <c r="AB28849" i="1"/>
  <c r="AB31965" i="1"/>
  <c r="AB24323" i="1"/>
  <c r="AB35077" i="1"/>
  <c r="AB32371" i="1"/>
  <c r="AB6194" i="1"/>
  <c r="AB31322" i="1"/>
  <c r="AB28242" i="1"/>
  <c r="AB32434" i="1"/>
  <c r="AB32196" i="1"/>
  <c r="AB33843" i="1"/>
  <c r="AB34808" i="1"/>
  <c r="AB22121" i="1"/>
  <c r="AB17066" i="1"/>
  <c r="AB32549" i="1"/>
  <c r="AB30934" i="1"/>
  <c r="AB19831" i="1"/>
  <c r="AB16974" i="1"/>
  <c r="AB26200" i="1"/>
  <c r="AB33242" i="1"/>
  <c r="AB32412" i="1"/>
  <c r="AB32525" i="1"/>
  <c r="AB24401" i="1"/>
  <c r="AB20919" i="1"/>
  <c r="AB38230" i="1"/>
  <c r="AB38462" i="1"/>
  <c r="AB10312" i="1"/>
  <c r="AB23937" i="1"/>
  <c r="AB38180" i="1"/>
  <c r="AB39264" i="1"/>
  <c r="AB36342" i="1"/>
  <c r="AB33146" i="1"/>
  <c r="AB33620" i="1"/>
  <c r="AB20981" i="1"/>
  <c r="AB20895" i="1"/>
  <c r="AB37748" i="1"/>
  <c r="AB22761" i="1"/>
  <c r="AB38971" i="1"/>
  <c r="AB38660" i="1"/>
  <c r="AB29400" i="1"/>
  <c r="AB27051" i="1"/>
  <c r="AB30216" i="1"/>
  <c r="AB16118" i="1"/>
  <c r="AB27268" i="1"/>
  <c r="AB33086" i="1"/>
  <c r="AB7697" i="1"/>
  <c r="AB27306" i="1"/>
  <c r="AB19283" i="1"/>
  <c r="AB29410" i="1"/>
  <c r="AB30210" i="1"/>
  <c r="AB28493" i="1"/>
  <c r="AB22710" i="1"/>
  <c r="AB29986" i="1"/>
  <c r="AB16304" i="1"/>
  <c r="AB24471" i="1"/>
  <c r="AB38834" i="1"/>
  <c r="AB35644" i="1"/>
  <c r="AB9044" i="1"/>
  <c r="AB33880" i="1"/>
  <c r="AB14287" i="1"/>
  <c r="AB36316" i="1"/>
  <c r="AB28167" i="1"/>
  <c r="AB11365" i="1"/>
  <c r="AB28206" i="1"/>
  <c r="AB36146" i="1"/>
  <c r="AB31310" i="1"/>
  <c r="AB21830" i="1"/>
  <c r="AB21044" i="1"/>
  <c r="AB34097" i="1"/>
  <c r="AB30579" i="1"/>
  <c r="AB40364" i="1"/>
  <c r="AB34866" i="1"/>
  <c r="AB27635" i="1"/>
  <c r="AB17226" i="1"/>
  <c r="AB24465" i="1"/>
  <c r="AB36285" i="1"/>
  <c r="AB11103" i="1"/>
  <c r="AB34474" i="1"/>
  <c r="AB38960" i="1"/>
  <c r="AB29556" i="1"/>
  <c r="AB16365" i="1"/>
  <c r="AB13303" i="1"/>
  <c r="AB30402" i="1"/>
  <c r="AB37627" i="1"/>
  <c r="AB9919" i="1"/>
  <c r="AB2666" i="1"/>
  <c r="AB10395" i="1"/>
  <c r="AB10006" i="1"/>
  <c r="AB29873" i="1"/>
  <c r="AB10249" i="1"/>
  <c r="AB29216" i="1"/>
  <c r="AB2317" i="1"/>
  <c r="AB29319" i="1"/>
  <c r="AB3969" i="1"/>
  <c r="AB7459" i="1"/>
  <c r="AB38607" i="1"/>
  <c r="AB604" i="1"/>
  <c r="AB32807" i="1"/>
  <c r="AB7478" i="1"/>
  <c r="AB34385" i="1"/>
  <c r="AB10903" i="1"/>
  <c r="AB23249" i="1"/>
  <c r="AB26522" i="1"/>
  <c r="AB24208" i="1"/>
  <c r="AB36249" i="1"/>
  <c r="AB25356" i="1"/>
  <c r="AB38754" i="1"/>
  <c r="AB29154" i="1"/>
  <c r="AB30800" i="1"/>
  <c r="AB16481" i="1"/>
  <c r="AB35020" i="1"/>
  <c r="AB23559" i="1"/>
  <c r="AB1619" i="1"/>
  <c r="AB23718" i="1"/>
  <c r="AB39951" i="1"/>
  <c r="AB38168" i="1"/>
  <c r="AB34598" i="1"/>
  <c r="AB24019" i="1"/>
  <c r="AB11622" i="1"/>
  <c r="AB33548" i="1"/>
  <c r="AB39798" i="1"/>
  <c r="AB30911" i="1"/>
  <c r="AB38014" i="1"/>
  <c r="AB27431" i="1"/>
  <c r="AB36310" i="1"/>
  <c r="AB35457" i="1"/>
  <c r="AB39402" i="1"/>
  <c r="AB33769" i="1"/>
  <c r="AB35938" i="1"/>
  <c r="AB23143" i="1"/>
  <c r="AB12390" i="1"/>
  <c r="AB6283" i="1"/>
  <c r="AB6184" i="1"/>
  <c r="AB24748" i="1"/>
  <c r="AB35085" i="1"/>
  <c r="AB20156" i="1"/>
  <c r="AB17636" i="1"/>
  <c r="AB13427" i="1"/>
  <c r="AB25300" i="1"/>
  <c r="AB36606" i="1"/>
  <c r="AB4190" i="1"/>
  <c r="AB17614" i="1"/>
  <c r="AB17330" i="1"/>
  <c r="AB27116" i="1"/>
  <c r="AB11468" i="1"/>
  <c r="AB40279" i="1"/>
  <c r="AB32689" i="1"/>
  <c r="AB39015" i="1"/>
  <c r="AB32461" i="1"/>
  <c r="AB14352" i="1"/>
  <c r="AB31634" i="1"/>
  <c r="AB34368" i="1"/>
  <c r="AB10841" i="1"/>
  <c r="AB36972" i="1"/>
  <c r="AB7426" i="1"/>
  <c r="AB9469" i="1"/>
  <c r="AB35445" i="1"/>
  <c r="AB15333" i="1"/>
  <c r="AB27389" i="1"/>
  <c r="AB36974" i="1"/>
  <c r="AB1617" i="1"/>
  <c r="AB10515" i="1"/>
  <c r="AB22034" i="1"/>
  <c r="AB28069" i="1"/>
  <c r="AB4153" i="1"/>
  <c r="AB26042" i="1"/>
  <c r="AB33270" i="1"/>
  <c r="AB38370" i="1"/>
  <c r="AB20807" i="1"/>
  <c r="AB740" i="1"/>
  <c r="AB35664" i="1"/>
  <c r="AB34218" i="1"/>
  <c r="AB21217" i="1"/>
  <c r="AB30684" i="1"/>
  <c r="AB29123" i="1"/>
  <c r="AB19049" i="1"/>
  <c r="AB25299" i="1"/>
  <c r="AB13448" i="1"/>
  <c r="AB22753" i="1"/>
  <c r="AB33041" i="1"/>
  <c r="AB34553" i="1"/>
  <c r="AB23873" i="1"/>
  <c r="AB15615" i="1"/>
  <c r="AB24459" i="1"/>
  <c r="AB35817" i="1"/>
  <c r="AB22071" i="1"/>
  <c r="AB35506" i="1"/>
  <c r="AB33714" i="1"/>
  <c r="AB17781" i="1"/>
  <c r="AB19567" i="1"/>
  <c r="AB38791" i="1"/>
  <c r="AB5246" i="1"/>
  <c r="AB23224" i="1"/>
  <c r="AB32989" i="1"/>
  <c r="AB25571" i="1"/>
  <c r="AB34414" i="1"/>
  <c r="AB35979" i="1"/>
  <c r="AB36250" i="1"/>
  <c r="AB12008" i="1"/>
  <c r="AB30217" i="1"/>
  <c r="AB33691" i="1"/>
  <c r="AB18029" i="1"/>
  <c r="AB39325" i="1"/>
  <c r="AB38351" i="1"/>
  <c r="AB21733" i="1"/>
  <c r="AB33727" i="1"/>
  <c r="AB17555" i="1"/>
  <c r="AB29619" i="1"/>
  <c r="AB18827" i="1"/>
  <c r="AB35032" i="1"/>
  <c r="AB25122" i="1"/>
  <c r="AB34308" i="1"/>
  <c r="AB30350" i="1"/>
  <c r="AB15019" i="1"/>
  <c r="AB5229" i="1"/>
  <c r="AB12967" i="1"/>
  <c r="AB21640" i="1"/>
  <c r="AB14693" i="1"/>
  <c r="AB12194" i="1"/>
  <c r="AB25994" i="1"/>
  <c r="AB37473" i="1"/>
  <c r="AB36165" i="1"/>
  <c r="AB30086" i="1"/>
  <c r="AB9907" i="1"/>
  <c r="AB18149" i="1"/>
  <c r="AB30280" i="1"/>
  <c r="AB37331" i="1"/>
  <c r="AB19407" i="1"/>
  <c r="AB21781" i="1"/>
  <c r="AB6509" i="1"/>
  <c r="AB11225" i="1"/>
  <c r="AB39335" i="1"/>
  <c r="AB13914" i="1"/>
  <c r="AB38881" i="1"/>
  <c r="AB14393" i="1"/>
  <c r="AB39348" i="1"/>
  <c r="AB34857" i="1"/>
  <c r="AB21174" i="1"/>
  <c r="AB24047" i="1"/>
  <c r="AB25561" i="1"/>
  <c r="AB17427" i="1"/>
  <c r="AB20891" i="1"/>
  <c r="AB37659" i="1"/>
  <c r="AB29965" i="1"/>
  <c r="AB27588" i="1"/>
  <c r="AB2577" i="1"/>
  <c r="AB31478" i="1"/>
  <c r="AB23025" i="1"/>
  <c r="AB30180" i="1"/>
  <c r="AB19590" i="1"/>
  <c r="AB32094" i="1"/>
  <c r="AB14684" i="1"/>
  <c r="AB29363" i="1"/>
  <c r="AB26730" i="1"/>
  <c r="AB19566" i="1"/>
  <c r="AB28213" i="1"/>
  <c r="AB33003" i="1"/>
  <c r="AB30851" i="1"/>
  <c r="AB31691" i="1"/>
  <c r="AB30645" i="1"/>
  <c r="AB4965" i="1"/>
  <c r="AB24312" i="1"/>
  <c r="AB19075" i="1"/>
  <c r="AB6390" i="1"/>
  <c r="AB32600" i="1"/>
  <c r="AB19042" i="1"/>
  <c r="AB22909" i="1"/>
  <c r="AB38495" i="1"/>
  <c r="AB24690" i="1"/>
  <c r="AB21021" i="1"/>
  <c r="AB22607" i="1"/>
  <c r="AB20205" i="1"/>
  <c r="AB21423" i="1"/>
  <c r="AB39223" i="1"/>
  <c r="AB38708" i="1"/>
  <c r="AB17101" i="1"/>
  <c r="AB25342" i="1"/>
  <c r="AB19307" i="1"/>
  <c r="AB28869" i="1"/>
  <c r="AB8667" i="1"/>
  <c r="AB39593" i="1"/>
  <c r="AB38703" i="1"/>
  <c r="AB34486" i="1"/>
  <c r="AB14423" i="1"/>
  <c r="AB22463" i="1"/>
  <c r="AB22477" i="1"/>
  <c r="AB24601" i="1"/>
  <c r="AB33963" i="1"/>
  <c r="AB32847" i="1"/>
  <c r="AB33137" i="1"/>
  <c r="AB30399" i="1"/>
  <c r="AB40090" i="1"/>
  <c r="AB39267" i="1"/>
  <c r="AB23947" i="1"/>
  <c r="AB32798" i="1"/>
  <c r="AB17055" i="1"/>
  <c r="AB32023" i="1"/>
  <c r="AB30906" i="1"/>
  <c r="AB7895" i="1"/>
  <c r="AB8206" i="1"/>
  <c r="AB6869" i="1"/>
  <c r="AB5215" i="1"/>
  <c r="AB27738" i="1"/>
  <c r="AB27874" i="1"/>
  <c r="AB30705" i="1"/>
  <c r="AB15079" i="1"/>
  <c r="AB29604" i="1"/>
  <c r="AB4179" i="1"/>
  <c r="AB1718" i="1"/>
  <c r="AB11115" i="1"/>
  <c r="AB8996" i="1"/>
  <c r="AB33385" i="1"/>
  <c r="AB36696" i="1"/>
  <c r="AB16614" i="1"/>
  <c r="AB30453" i="1"/>
  <c r="AB7505" i="1"/>
  <c r="AB37612" i="1"/>
  <c r="AB23897" i="1"/>
  <c r="AB21971" i="1"/>
  <c r="AB39486" i="1"/>
  <c r="AB28667" i="1"/>
  <c r="AB23917" i="1"/>
  <c r="AB36982" i="1"/>
  <c r="AB19596" i="1"/>
  <c r="AB39937" i="1"/>
  <c r="AB34725" i="1"/>
  <c r="AB29770" i="1"/>
  <c r="AB9706" i="1"/>
  <c r="AB34120" i="1"/>
  <c r="AB24921" i="1"/>
  <c r="AB31916" i="1"/>
  <c r="AB23676" i="1"/>
  <c r="AB39107" i="1"/>
  <c r="AB29220" i="1"/>
  <c r="AB19735" i="1"/>
  <c r="AB26719" i="1"/>
  <c r="AB13629" i="1"/>
  <c r="AB24535" i="1"/>
  <c r="AB26981" i="1"/>
  <c r="AB37471" i="1"/>
  <c r="AB17927" i="1"/>
  <c r="AB21072" i="1"/>
  <c r="AB37186" i="1"/>
  <c r="AB21546" i="1"/>
  <c r="AB38868" i="1"/>
  <c r="AB11701" i="1"/>
  <c r="AB3489" i="1"/>
  <c r="AB29501" i="1"/>
  <c r="AB20495" i="1"/>
  <c r="AB34350" i="1"/>
  <c r="AB40361" i="1"/>
  <c r="AB18800" i="1"/>
  <c r="AB12684" i="1"/>
  <c r="AB32403" i="1"/>
  <c r="AB22945" i="1"/>
  <c r="AB26099" i="1"/>
  <c r="AB36292" i="1"/>
  <c r="AB21162" i="1"/>
  <c r="AB19184" i="1"/>
  <c r="AB8257" i="1"/>
  <c r="AB22308" i="1"/>
  <c r="AB15465" i="1"/>
  <c r="AB31942" i="1"/>
  <c r="AB5135" i="1"/>
  <c r="AB35278" i="1"/>
  <c r="AB7394" i="1"/>
  <c r="AB31876" i="1"/>
  <c r="AB39612" i="1"/>
  <c r="AB40250" i="1"/>
  <c r="AB39476" i="1"/>
  <c r="AB19859" i="1"/>
  <c r="AB27508" i="1"/>
  <c r="AB14950" i="1"/>
  <c r="AB15950" i="1"/>
  <c r="AB34150" i="1"/>
  <c r="AB18773" i="1"/>
  <c r="AB8788" i="1"/>
  <c r="AB22213" i="1"/>
  <c r="AB33871" i="1"/>
  <c r="AB15308" i="1"/>
  <c r="AB28082" i="1"/>
  <c r="AB9560" i="1"/>
  <c r="AB32020" i="1"/>
  <c r="AB27526" i="1"/>
  <c r="AB16453" i="1"/>
  <c r="AB32491" i="1"/>
  <c r="AB39426" i="1"/>
  <c r="AB39757" i="1"/>
  <c r="AB15927" i="1"/>
  <c r="AB11750" i="1"/>
  <c r="AB25735" i="1"/>
  <c r="AB28699" i="1"/>
  <c r="AB22885" i="1"/>
  <c r="AB36111" i="1"/>
  <c r="AB18829" i="1"/>
  <c r="AB24110" i="1"/>
  <c r="AB30026" i="1"/>
  <c r="AB39735" i="1"/>
  <c r="AB33040" i="1"/>
  <c r="AB27445" i="1"/>
  <c r="AB25171" i="1"/>
  <c r="AB9248" i="1"/>
  <c r="AB37718" i="1"/>
  <c r="AB18010" i="1"/>
  <c r="AB35894" i="1"/>
  <c r="AB37799" i="1"/>
  <c r="AB17088" i="1"/>
  <c r="AB31604" i="1"/>
  <c r="AB6426" i="1"/>
  <c r="AB36943" i="1"/>
  <c r="AB16195" i="1"/>
  <c r="AB6570" i="1"/>
  <c r="AB17741" i="1"/>
  <c r="AB7522" i="1"/>
  <c r="AB6463" i="1"/>
  <c r="AB2620" i="1"/>
  <c r="AB1950" i="1"/>
  <c r="AB23705" i="1"/>
  <c r="AB5426" i="1"/>
  <c r="AB29645" i="1"/>
  <c r="AB16673" i="1"/>
  <c r="AB31743" i="1"/>
  <c r="AB3458" i="1"/>
  <c r="AB16072" i="1"/>
  <c r="AB3540" i="1"/>
  <c r="AB35959" i="1"/>
  <c r="AB6470" i="1"/>
  <c r="AB33188" i="1"/>
  <c r="AB29307" i="1"/>
  <c r="AB28623" i="1"/>
  <c r="AB29151" i="1"/>
  <c r="AB20001" i="1"/>
  <c r="AB10256" i="1"/>
  <c r="AB30617" i="1"/>
  <c r="AB23162" i="1"/>
  <c r="AB20893" i="1"/>
  <c r="AB38654" i="1"/>
  <c r="AB6946" i="1"/>
  <c r="AB18199" i="1"/>
  <c r="AB12735" i="1"/>
  <c r="AB36333" i="1"/>
  <c r="AB32676" i="1"/>
  <c r="AB31141" i="1"/>
  <c r="AB5150" i="1"/>
  <c r="AB30266" i="1"/>
  <c r="AB14752" i="1"/>
  <c r="AB31146" i="1"/>
  <c r="AB23410" i="1"/>
  <c r="AB21707" i="1"/>
  <c r="AB5926" i="1"/>
  <c r="AB31182" i="1"/>
  <c r="AB19909" i="1"/>
  <c r="AB31350" i="1"/>
  <c r="AB22274" i="1"/>
  <c r="AB29567" i="1"/>
  <c r="AB16096" i="1"/>
  <c r="AB32242" i="1"/>
  <c r="AB32612" i="1"/>
  <c r="AB22182" i="1"/>
  <c r="AB13944" i="1"/>
  <c r="AB37421" i="1"/>
  <c r="AB38962" i="1"/>
  <c r="AB38464" i="1"/>
  <c r="AB28539" i="1"/>
  <c r="AB30542" i="1"/>
  <c r="AB36157" i="1"/>
  <c r="AB17703" i="1"/>
  <c r="AB30726" i="1"/>
  <c r="AB14191" i="1"/>
  <c r="AB18499" i="1"/>
  <c r="AB30775" i="1"/>
  <c r="AB37848" i="1"/>
  <c r="AB7771" i="1"/>
  <c r="AB38154" i="1"/>
  <c r="AB21454" i="1"/>
  <c r="AB38221" i="1"/>
  <c r="AB36788" i="1"/>
  <c r="AB25422" i="1"/>
  <c r="AB40056" i="1"/>
  <c r="AB22236" i="1"/>
  <c r="AB10499" i="1"/>
  <c r="AB13894" i="1"/>
  <c r="AB32791" i="1"/>
  <c r="AB9199" i="1"/>
  <c r="AB11422" i="1"/>
  <c r="AB30987" i="1"/>
  <c r="AB17888" i="1"/>
  <c r="AB11975" i="1"/>
  <c r="AB32460" i="1"/>
  <c r="AB34447" i="1"/>
  <c r="AB8605" i="1"/>
  <c r="AB17521" i="1"/>
  <c r="AB36578" i="1"/>
  <c r="AB12522" i="1"/>
  <c r="AB8299" i="1"/>
  <c r="AB23376" i="1"/>
  <c r="AB4663" i="1"/>
  <c r="AB24431" i="1"/>
  <c r="AB31347" i="1"/>
  <c r="AB39702" i="1"/>
  <c r="AB30450" i="1"/>
  <c r="AB35045" i="1"/>
  <c r="AB12304" i="1"/>
  <c r="AB23666" i="1"/>
  <c r="AB39129" i="1"/>
  <c r="AB34306" i="1"/>
  <c r="AB7206" i="1"/>
  <c r="AB9892" i="1"/>
  <c r="AB38768" i="1"/>
  <c r="AB17181" i="1"/>
  <c r="AB32716" i="1"/>
  <c r="AB35110" i="1"/>
  <c r="AB6812" i="1"/>
  <c r="AB39620" i="1"/>
  <c r="AB4705" i="1"/>
  <c r="AB14858" i="1"/>
  <c r="AB22461" i="1"/>
  <c r="AB28446" i="1"/>
  <c r="AB8492" i="1"/>
  <c r="AB39763" i="1"/>
  <c r="AB22406" i="1"/>
  <c r="AB31463" i="1"/>
  <c r="AB23406" i="1"/>
  <c r="AB25721" i="1"/>
  <c r="AB21201" i="1"/>
  <c r="AB39526" i="1"/>
  <c r="AB31846" i="1"/>
  <c r="AB27684" i="1"/>
  <c r="AB11856" i="1"/>
  <c r="AB39858" i="1"/>
  <c r="AB39791" i="1"/>
  <c r="AB14624" i="1"/>
  <c r="AB23091" i="1"/>
  <c r="AB31449" i="1"/>
  <c r="AB33928" i="1"/>
  <c r="AB32768" i="1"/>
  <c r="AB4308" i="1"/>
  <c r="AB1247" i="1"/>
  <c r="AB20632" i="1"/>
  <c r="AB3948" i="1"/>
  <c r="AB32072" i="1"/>
  <c r="AB31833" i="1"/>
  <c r="AB35782" i="1"/>
  <c r="AB32411" i="1"/>
  <c r="AB31745" i="1"/>
  <c r="AB38776" i="1"/>
  <c r="AB29095" i="1"/>
  <c r="AB26636" i="1"/>
  <c r="AB28893" i="1"/>
  <c r="AB15305" i="1"/>
  <c r="AB14918" i="1"/>
  <c r="AB30791" i="1"/>
  <c r="AB35483" i="1"/>
  <c r="AB4872" i="1"/>
  <c r="AB14991" i="1"/>
  <c r="AB18502" i="1"/>
  <c r="AB25040" i="1"/>
  <c r="AB5067" i="1"/>
  <c r="AB37451" i="1"/>
  <c r="AB28379" i="1"/>
  <c r="AB25822" i="1"/>
  <c r="AB34847" i="1"/>
  <c r="AB26973" i="1"/>
  <c r="AB38417" i="1"/>
  <c r="AB39245" i="1"/>
  <c r="AB26022" i="1"/>
  <c r="AB32803" i="1"/>
  <c r="AB27228" i="1"/>
  <c r="AB17816" i="1"/>
  <c r="AB25390" i="1"/>
  <c r="AB37483" i="1"/>
  <c r="AB24449" i="1"/>
  <c r="AB35351" i="1"/>
  <c r="AB26137" i="1"/>
  <c r="AB15431" i="1"/>
  <c r="AB20984" i="1"/>
  <c r="AB13037" i="1"/>
  <c r="AB34182" i="1"/>
  <c r="AB25624" i="1"/>
  <c r="AB32884" i="1"/>
  <c r="AB26203" i="1"/>
  <c r="AB30945" i="1"/>
  <c r="AB39978" i="1"/>
  <c r="AB31044" i="1"/>
  <c r="AB28178" i="1"/>
  <c r="AB33471" i="1"/>
  <c r="AB18295" i="1"/>
  <c r="AB38030" i="1"/>
  <c r="AB15190" i="1"/>
  <c r="AB35148" i="1"/>
  <c r="AB16006" i="1"/>
  <c r="AB10052" i="1"/>
  <c r="AB13246" i="1"/>
  <c r="AB13781" i="1"/>
  <c r="AB8481" i="1"/>
  <c r="AB22014" i="1"/>
  <c r="AB29229" i="1"/>
  <c r="AB37053" i="1"/>
  <c r="AB35759" i="1"/>
  <c r="AB21693" i="1"/>
  <c r="AB17790" i="1"/>
  <c r="AB28941" i="1"/>
  <c r="AB39687" i="1"/>
  <c r="AB27663" i="1"/>
  <c r="AB16538" i="1"/>
  <c r="AB21883" i="1"/>
  <c r="AB9938" i="1"/>
  <c r="AB36410" i="1"/>
  <c r="AB13241" i="1"/>
  <c r="AB11095" i="1"/>
  <c r="AB8218" i="1"/>
  <c r="AB10729" i="1"/>
  <c r="AB15037" i="1"/>
  <c r="AB39190" i="1"/>
  <c r="AB19901" i="1"/>
  <c r="AB37132" i="1"/>
  <c r="AB25925" i="1"/>
  <c r="AB9435" i="1"/>
  <c r="AB38955" i="1"/>
  <c r="AB18790" i="1"/>
  <c r="AB27699" i="1"/>
  <c r="AB33342" i="1"/>
  <c r="AB36523" i="1"/>
  <c r="AB30072" i="1"/>
  <c r="AB32529" i="1"/>
  <c r="AB38789" i="1"/>
  <c r="AB31127" i="1"/>
  <c r="AB35399" i="1"/>
  <c r="AB39739" i="1"/>
  <c r="AB31701" i="1"/>
  <c r="AB1416" i="1"/>
  <c r="AB568" i="1"/>
  <c r="AB34095" i="1"/>
  <c r="AB37239" i="1"/>
  <c r="AB18873" i="1"/>
  <c r="AB33156" i="1"/>
  <c r="AB21608" i="1"/>
  <c r="AB17173" i="1"/>
  <c r="AB17454" i="1"/>
  <c r="AB19153" i="1"/>
  <c r="AB6333" i="1"/>
  <c r="AB34663" i="1"/>
  <c r="AB27544" i="1"/>
  <c r="AB37330" i="1"/>
  <c r="AB25368" i="1"/>
  <c r="AB23893" i="1"/>
  <c r="AB31171" i="1"/>
  <c r="AB19753" i="1"/>
  <c r="AB27467" i="1"/>
  <c r="AB5932" i="1"/>
  <c r="AB14374" i="1"/>
  <c r="AB14172" i="1"/>
  <c r="AB18541" i="1"/>
  <c r="AB26629" i="1"/>
  <c r="AB14295" i="1"/>
  <c r="AB39385" i="1"/>
  <c r="AB37981" i="1"/>
  <c r="AB39400" i="1"/>
  <c r="AB23600" i="1"/>
  <c r="AB7075" i="1"/>
  <c r="AB31103" i="1"/>
  <c r="AB12526" i="1"/>
  <c r="AB35640" i="1"/>
  <c r="AB22982" i="1"/>
  <c r="AB37926" i="1"/>
  <c r="AB23662" i="1"/>
  <c r="AB29588" i="1"/>
  <c r="AB15891" i="1"/>
  <c r="AB30586" i="1"/>
  <c r="AB27670" i="1"/>
  <c r="AB38970" i="1"/>
  <c r="AB21145" i="1"/>
  <c r="AB29885" i="1"/>
  <c r="AB27043" i="1"/>
  <c r="AB28353" i="1"/>
  <c r="AB35372" i="1"/>
  <c r="AB9024" i="1"/>
  <c r="AB24750" i="1"/>
  <c r="AB17382" i="1"/>
  <c r="AB27084" i="1"/>
  <c r="AB5474" i="1"/>
  <c r="AB21715" i="1"/>
  <c r="AB2515" i="1"/>
  <c r="AB21212" i="1"/>
  <c r="AB35531" i="1"/>
  <c r="AB25790" i="1"/>
  <c r="AB23753" i="1"/>
  <c r="AB18952" i="1"/>
  <c r="AB23190" i="1"/>
  <c r="AB37476" i="1"/>
  <c r="AB18009" i="1"/>
  <c r="AB25704" i="1"/>
  <c r="AB27560" i="1"/>
  <c r="AB11700" i="1"/>
  <c r="AB40433" i="1"/>
  <c r="AB9520" i="1"/>
  <c r="AB30509" i="1"/>
  <c r="AB39447" i="1"/>
  <c r="AB40027" i="1"/>
  <c r="AB27733" i="1"/>
  <c r="AB25621" i="1"/>
  <c r="AB22960" i="1"/>
  <c r="AB503" i="1"/>
  <c r="AB22751" i="1"/>
  <c r="AB3241" i="1"/>
  <c r="AB733" i="1"/>
  <c r="AB30927" i="1"/>
  <c r="AB39569" i="1"/>
  <c r="AB2775" i="1"/>
  <c r="AB22957" i="1"/>
  <c r="AB14750" i="1"/>
  <c r="AB22961" i="1"/>
  <c r="AB13397" i="1"/>
  <c r="AB33476" i="1"/>
  <c r="AB12921" i="1"/>
  <c r="AB16469" i="1"/>
  <c r="AB32843" i="1"/>
  <c r="AB26796" i="1"/>
  <c r="AB27963" i="1"/>
  <c r="AB14831" i="1"/>
  <c r="AB32742" i="1"/>
  <c r="AB22832" i="1"/>
  <c r="AB5499" i="1"/>
  <c r="AB3510" i="1"/>
  <c r="AB13105" i="1"/>
  <c r="AB10357" i="1"/>
  <c r="AB22745" i="1"/>
  <c r="AB37785" i="1"/>
  <c r="AB2266" i="1"/>
  <c r="AB33721" i="1"/>
  <c r="AB37773" i="1"/>
  <c r="AB9099" i="1"/>
  <c r="AB12117" i="1"/>
  <c r="AB5084" i="1"/>
  <c r="AB15533" i="1"/>
  <c r="AB38826" i="1"/>
  <c r="AB26755" i="1"/>
  <c r="AB22143" i="1"/>
  <c r="AB14000" i="1"/>
  <c r="AB11045" i="1"/>
  <c r="AB8985" i="1"/>
  <c r="AB33153" i="1"/>
  <c r="AB27763" i="1"/>
  <c r="AB22847" i="1"/>
  <c r="AB26201" i="1"/>
  <c r="AB24018" i="1"/>
  <c r="AB21091" i="1"/>
  <c r="AB8676" i="1"/>
  <c r="AB10782" i="1"/>
  <c r="AB21647" i="1"/>
  <c r="AB33303" i="1"/>
  <c r="AB18017" i="1"/>
  <c r="AB3487" i="1"/>
  <c r="AB5418" i="1"/>
  <c r="AB28936" i="1"/>
  <c r="AB37012" i="1"/>
  <c r="AB39479" i="1"/>
  <c r="AB39862" i="1"/>
  <c r="AB37295" i="1"/>
  <c r="AB25223" i="1"/>
  <c r="AB37708" i="1"/>
  <c r="AB32641" i="1"/>
  <c r="AB36135" i="1"/>
  <c r="AB24361" i="1"/>
  <c r="AB16753" i="1"/>
  <c r="AB37694" i="1"/>
  <c r="AB35997" i="1"/>
  <c r="AB29112" i="1"/>
  <c r="AB29516" i="1"/>
  <c r="AB3889" i="1"/>
  <c r="AB37739" i="1"/>
  <c r="AB32228" i="1"/>
  <c r="AB19678" i="1"/>
  <c r="AB30878" i="1"/>
  <c r="AB14293" i="1"/>
  <c r="AB38669" i="1"/>
  <c r="AB27696" i="1"/>
  <c r="AB12411" i="1"/>
  <c r="AB6678" i="1"/>
  <c r="AB28400" i="1"/>
  <c r="AB29206" i="1"/>
  <c r="AB25054" i="1"/>
  <c r="AB38967" i="1"/>
  <c r="AB24206" i="1"/>
  <c r="AB8997" i="1"/>
  <c r="AB16417" i="1"/>
  <c r="AB9362" i="1"/>
  <c r="AB2872" i="1"/>
  <c r="AB7637" i="1"/>
  <c r="AB36384" i="1"/>
  <c r="AB10776" i="1"/>
  <c r="AB2604" i="1"/>
  <c r="AB18824" i="1"/>
  <c r="AB12397" i="1"/>
  <c r="AB18863" i="1"/>
  <c r="AB13001" i="1"/>
  <c r="AB26184" i="1"/>
  <c r="AB16713" i="1"/>
  <c r="AB24133" i="1"/>
  <c r="AB22544" i="1"/>
  <c r="AB23487" i="1"/>
  <c r="AB7954" i="1"/>
  <c r="AB35246" i="1"/>
  <c r="AB8327" i="1"/>
  <c r="AB19695" i="1"/>
  <c r="AB26026" i="1"/>
  <c r="AB9111" i="1"/>
  <c r="AB8717" i="1"/>
  <c r="AB11776" i="1"/>
  <c r="AB21412" i="1"/>
  <c r="AB3277" i="1"/>
  <c r="AB15546" i="1"/>
  <c r="AB15535" i="1"/>
  <c r="AB33852" i="1"/>
  <c r="AB33820" i="1"/>
  <c r="AB9156" i="1"/>
  <c r="AB7065" i="1"/>
  <c r="AB38715" i="1"/>
  <c r="AB31010" i="1"/>
  <c r="AB29813" i="1"/>
  <c r="AB33509" i="1"/>
  <c r="AB17353" i="1"/>
  <c r="AB22671" i="1"/>
  <c r="AB40184" i="1"/>
  <c r="AB8504" i="1"/>
  <c r="AB29356" i="1"/>
  <c r="AB32279" i="1"/>
  <c r="AB39717" i="1"/>
  <c r="AB35571" i="1"/>
  <c r="AB34366" i="1"/>
  <c r="AB3001" i="1"/>
  <c r="AB4148" i="1"/>
  <c r="AB34501" i="1"/>
  <c r="AB29355" i="1"/>
  <c r="AB7734" i="1"/>
  <c r="AB14523" i="1"/>
  <c r="AB29564" i="1"/>
  <c r="AB23357" i="1"/>
  <c r="AB22180" i="1"/>
  <c r="AB17370" i="1"/>
  <c r="AB20008" i="1"/>
  <c r="AB37321" i="1"/>
  <c r="AB19122" i="1"/>
  <c r="AB34451" i="1"/>
  <c r="AB18344" i="1"/>
  <c r="AB25688" i="1"/>
  <c r="AB1957" i="1"/>
  <c r="AB31064" i="1"/>
  <c r="AB33587" i="1"/>
  <c r="AB40132" i="1"/>
  <c r="AB26573" i="1"/>
  <c r="AB8938" i="1"/>
  <c r="AB36021" i="1"/>
  <c r="AB5721" i="1"/>
  <c r="AB29562" i="1"/>
  <c r="AB39780" i="1"/>
  <c r="AB37253" i="1"/>
  <c r="AB29948" i="1"/>
  <c r="AB27965" i="1"/>
  <c r="AB7345" i="1"/>
  <c r="AB12617" i="1"/>
  <c r="AB12017" i="1"/>
  <c r="AB14248" i="1"/>
  <c r="AB10336" i="1"/>
  <c r="AB13038" i="1"/>
  <c r="AB34805" i="1"/>
  <c r="AB38434" i="1"/>
  <c r="AB22621" i="1"/>
  <c r="AB17061" i="1"/>
  <c r="AB28435" i="1"/>
  <c r="AB28787" i="1"/>
  <c r="AB34876" i="1"/>
  <c r="AB40070" i="1"/>
  <c r="AB24000" i="1"/>
  <c r="AB40461" i="1"/>
  <c r="AB38414" i="1"/>
  <c r="AB25341" i="1"/>
  <c r="AB11012" i="1"/>
  <c r="AB35949" i="1"/>
  <c r="AB23616" i="1"/>
  <c r="AB31601" i="1"/>
  <c r="AB26650" i="1"/>
  <c r="AB36965" i="1"/>
  <c r="AB28172" i="1"/>
  <c r="AB39748" i="1"/>
  <c r="AB32737" i="1"/>
  <c r="AB28170" i="1"/>
  <c r="AB21947" i="1"/>
  <c r="AB11067" i="1"/>
  <c r="AB21103" i="1"/>
  <c r="AB33805" i="1"/>
  <c r="AB31717" i="1"/>
  <c r="AB20865" i="1"/>
  <c r="AB17338" i="1"/>
  <c r="AB19869" i="1"/>
  <c r="AB35851" i="1"/>
  <c r="AB5909" i="1"/>
  <c r="AB15654" i="1"/>
  <c r="AB38079" i="1"/>
  <c r="AB25233" i="1"/>
  <c r="AB27667" i="1"/>
  <c r="AB6047" i="1"/>
  <c r="AB20342" i="1"/>
  <c r="AB7665" i="1"/>
  <c r="AB1199" i="1"/>
  <c r="AB30862" i="1"/>
  <c r="AB25258" i="1"/>
  <c r="AB37213" i="1"/>
  <c r="AB12543" i="1"/>
  <c r="AB39214" i="1"/>
  <c r="AB26411" i="1"/>
  <c r="AB15626" i="1"/>
  <c r="AB5754" i="1"/>
  <c r="AB11376" i="1"/>
  <c r="AB29007" i="1"/>
  <c r="AB30612" i="1"/>
  <c r="AB29678" i="1"/>
  <c r="AB34029" i="1"/>
  <c r="AB29003" i="1"/>
  <c r="AB12886" i="1"/>
  <c r="AB40282" i="1"/>
  <c r="AB33953" i="1"/>
  <c r="AB27983" i="1"/>
  <c r="AB32732" i="1"/>
  <c r="AB36169" i="1"/>
  <c r="AB28235" i="1"/>
  <c r="AB34246" i="1"/>
  <c r="AB22805" i="1"/>
  <c r="AB25992" i="1"/>
  <c r="AB13845" i="1"/>
  <c r="AB11038" i="1"/>
  <c r="AB37210" i="1"/>
  <c r="AB31521" i="1"/>
  <c r="AB21126" i="1"/>
  <c r="AB17056" i="1"/>
  <c r="AB27566" i="1"/>
  <c r="AB25087" i="1"/>
  <c r="AB34630" i="1"/>
  <c r="AB10116" i="1"/>
  <c r="AB33183" i="1"/>
  <c r="AB20505" i="1"/>
  <c r="AB19792" i="1"/>
  <c r="AB35137" i="1"/>
  <c r="AB6415" i="1"/>
  <c r="AB34088" i="1"/>
  <c r="AB32521" i="1"/>
  <c r="AB37156" i="1"/>
  <c r="AB3893" i="1"/>
  <c r="AB25929" i="1"/>
  <c r="AB31294" i="1"/>
  <c r="AB15483" i="1"/>
  <c r="AB18693" i="1"/>
  <c r="AB35230" i="1"/>
  <c r="AB3947" i="1"/>
  <c r="AB6813" i="1"/>
  <c r="AB29738" i="1"/>
  <c r="AB18164" i="1"/>
  <c r="AB40426" i="1"/>
  <c r="AB26525" i="1"/>
  <c r="AB35339" i="1"/>
  <c r="AB26416" i="1"/>
  <c r="AB3699" i="1"/>
  <c r="AB10110" i="1"/>
  <c r="AB27512" i="1"/>
  <c r="AB20826" i="1"/>
  <c r="AB7731" i="1"/>
  <c r="AB28215" i="1"/>
  <c r="AB31402" i="1"/>
  <c r="AB5013" i="1"/>
  <c r="AB11947" i="1"/>
  <c r="AB31722" i="1"/>
  <c r="AB8123" i="1"/>
  <c r="AB19299" i="1"/>
  <c r="AB39289" i="1"/>
  <c r="AB6625" i="1"/>
  <c r="AB30733" i="1"/>
  <c r="AB33751" i="1"/>
  <c r="AB3409" i="1"/>
  <c r="AB26283" i="1"/>
  <c r="AB28690" i="1"/>
  <c r="AB34248" i="1"/>
  <c r="AB6673" i="1"/>
  <c r="AB32302" i="1"/>
  <c r="AB31005" i="1"/>
  <c r="AB18928" i="1"/>
  <c r="AB32833" i="1"/>
  <c r="AB13647" i="1"/>
  <c r="AB33081" i="1"/>
  <c r="AB8034" i="1"/>
  <c r="AB10316" i="1"/>
  <c r="AB10545" i="1"/>
  <c r="AB24009" i="1"/>
  <c r="AB23913" i="1"/>
  <c r="AB36465" i="1"/>
  <c r="AB10141" i="1"/>
  <c r="AB7430" i="1"/>
  <c r="AB26012" i="1"/>
  <c r="AB18455" i="1"/>
  <c r="AB28314" i="1"/>
  <c r="AB15353" i="1"/>
  <c r="AB13864" i="1"/>
  <c r="AB34905" i="1"/>
  <c r="AB35593" i="1"/>
  <c r="AB25843" i="1"/>
  <c r="AB28720" i="1"/>
  <c r="AB26738" i="1"/>
  <c r="AB25883" i="1"/>
  <c r="AB33812" i="1"/>
  <c r="AB9822" i="1"/>
  <c r="AB17270" i="1"/>
  <c r="AB35824" i="1"/>
  <c r="AB26218" i="1"/>
  <c r="AB24021" i="1"/>
  <c r="AB34565" i="1"/>
  <c r="AB23064" i="1"/>
  <c r="AB28656" i="1"/>
  <c r="AB29160" i="1"/>
  <c r="AB30289" i="1"/>
  <c r="AB33959" i="1"/>
  <c r="AB5163" i="1"/>
  <c r="AB26504" i="1"/>
  <c r="AB18318" i="1"/>
  <c r="AB34424" i="1"/>
  <c r="AB34292" i="1"/>
  <c r="AB32533" i="1"/>
  <c r="AB31468" i="1"/>
  <c r="AB19261" i="1"/>
  <c r="AB28279" i="1"/>
  <c r="AB13584" i="1"/>
  <c r="AB24779" i="1"/>
  <c r="AB5444" i="1"/>
  <c r="AB37341" i="1"/>
  <c r="AB19580" i="1"/>
  <c r="AB17251" i="1"/>
  <c r="AB26070" i="1"/>
  <c r="AB36708" i="1"/>
  <c r="AB9796" i="1"/>
  <c r="AB14074" i="1"/>
  <c r="AB32749" i="1"/>
  <c r="AB36557" i="1"/>
  <c r="AB34378" i="1"/>
  <c r="AB20970" i="1"/>
  <c r="AB17966" i="1"/>
  <c r="AB12192" i="1"/>
  <c r="AB9738" i="1"/>
  <c r="AB24360" i="1"/>
  <c r="AB22288" i="1"/>
  <c r="AB29340" i="1"/>
  <c r="AB29114" i="1"/>
  <c r="AB28739" i="1"/>
  <c r="AB18007" i="1"/>
  <c r="AB28729" i="1"/>
  <c r="AB17358" i="1"/>
  <c r="AB36728" i="1"/>
  <c r="AB35206" i="1"/>
  <c r="AB28843" i="1"/>
  <c r="AB39645" i="1"/>
  <c r="AB28664" i="1"/>
  <c r="AB27572" i="1"/>
  <c r="AB32790" i="1"/>
  <c r="AB28517" i="1"/>
  <c r="AB8282" i="1"/>
  <c r="AB31649" i="1"/>
  <c r="AB10394" i="1"/>
  <c r="AB13946" i="1"/>
  <c r="AB16682" i="1"/>
  <c r="AB39152" i="1"/>
  <c r="AB29758" i="1"/>
  <c r="AB16057" i="1"/>
  <c r="AB7534" i="1"/>
  <c r="AB24815" i="1"/>
  <c r="AB15827" i="1"/>
  <c r="AB29611" i="1"/>
  <c r="AB25680" i="1"/>
  <c r="AB27567" i="1"/>
  <c r="AB28004" i="1"/>
  <c r="AB29057" i="1"/>
  <c r="AB6313" i="1"/>
  <c r="AB1310" i="1"/>
  <c r="AB28516" i="1"/>
  <c r="AB21619" i="1"/>
  <c r="AB20025" i="1"/>
  <c r="AB26405" i="1"/>
  <c r="AB27427" i="1"/>
  <c r="AB27220" i="1"/>
  <c r="AB13428" i="1"/>
  <c r="AB14139" i="1"/>
  <c r="AB34941" i="1"/>
  <c r="AB27217" i="1"/>
  <c r="AB22878" i="1"/>
  <c r="AB28109" i="1"/>
  <c r="AB36227" i="1"/>
  <c r="AB10488" i="1"/>
  <c r="AB38849" i="1"/>
  <c r="AB35560" i="1"/>
  <c r="AB15877" i="1"/>
  <c r="AB7528" i="1"/>
  <c r="AB29439" i="1"/>
  <c r="AB21751" i="1"/>
  <c r="AB35558" i="1"/>
  <c r="AB35122" i="1"/>
  <c r="AB38714" i="1"/>
  <c r="AB21685" i="1"/>
  <c r="AB13407" i="1"/>
  <c r="AB25968" i="1"/>
  <c r="AB24627" i="1"/>
  <c r="AB21639" i="1"/>
  <c r="AB28505" i="1"/>
  <c r="AB39157" i="1"/>
  <c r="AB14063" i="1"/>
  <c r="AB23942" i="1"/>
  <c r="AB31854" i="1"/>
  <c r="AB30459" i="1"/>
  <c r="AB12380" i="1"/>
  <c r="AB27472" i="1"/>
  <c r="AB9633" i="1"/>
  <c r="AB15154" i="1"/>
  <c r="AB32971" i="1"/>
  <c r="AB959" i="1"/>
  <c r="AB22588" i="1"/>
  <c r="AB23097" i="1"/>
  <c r="AB28292" i="1"/>
  <c r="AB30188" i="1"/>
  <c r="AB35327" i="1"/>
  <c r="AB20256" i="1"/>
  <c r="AB8643" i="1"/>
  <c r="AB8107" i="1"/>
  <c r="AB34932" i="1"/>
  <c r="AB39150" i="1"/>
  <c r="AB17077" i="1"/>
  <c r="AB31165" i="1"/>
  <c r="AB18530" i="1"/>
  <c r="AB11523" i="1"/>
  <c r="AB34045" i="1"/>
  <c r="AB3833" i="1"/>
  <c r="AB40397" i="1"/>
  <c r="AB18495" i="1"/>
  <c r="AB34091" i="1"/>
  <c r="AB32598" i="1"/>
  <c r="AB35014" i="1"/>
  <c r="AB25372" i="1"/>
  <c r="AB32773" i="1"/>
  <c r="AB37170" i="1"/>
  <c r="AB38090" i="1"/>
  <c r="AB34561" i="1"/>
  <c r="AB13046" i="1"/>
  <c r="AB24111" i="1"/>
  <c r="AB28749" i="1"/>
  <c r="AB9053" i="1"/>
  <c r="AB36283" i="1"/>
  <c r="AB31315" i="1"/>
  <c r="AB7982" i="1"/>
  <c r="AB9436" i="1"/>
  <c r="AB18134" i="1"/>
  <c r="AB34016" i="1"/>
  <c r="AB24836" i="1"/>
  <c r="AB22111" i="1"/>
  <c r="AB40482" i="1"/>
  <c r="AB28542" i="1"/>
  <c r="AB24510" i="1"/>
  <c r="AB30772" i="1"/>
  <c r="AB12137" i="1"/>
  <c r="AB13170" i="1"/>
  <c r="AB18907" i="1"/>
  <c r="AB22264" i="1"/>
  <c r="AB19868" i="1"/>
  <c r="AB21326" i="1"/>
  <c r="AB23115" i="1"/>
  <c r="AB29077" i="1"/>
  <c r="AB26499" i="1"/>
  <c r="AB16961" i="1"/>
  <c r="AB16396" i="1"/>
  <c r="AB27232" i="1"/>
  <c r="AB14586" i="1"/>
  <c r="AB25559" i="1"/>
  <c r="AB15934" i="1"/>
  <c r="AB37515" i="1"/>
  <c r="AB29061" i="1"/>
  <c r="AB20466" i="1"/>
  <c r="AB13151" i="1"/>
  <c r="AB18881" i="1"/>
  <c r="AB1363" i="1"/>
  <c r="AB23701" i="1"/>
  <c r="AB22819" i="1"/>
  <c r="AB29971" i="1"/>
  <c r="AB33438" i="1"/>
  <c r="AB10289" i="1"/>
  <c r="AB16322" i="1"/>
  <c r="AB9132" i="1"/>
  <c r="AB12116" i="1"/>
  <c r="AB20643" i="1"/>
  <c r="AB38131" i="1"/>
  <c r="AB3002" i="1"/>
  <c r="AB3274" i="1"/>
  <c r="AB6127" i="1"/>
  <c r="AB40481" i="1"/>
  <c r="AB15712" i="1"/>
  <c r="AB30700" i="1"/>
  <c r="AB37530" i="1"/>
  <c r="AB30463" i="1"/>
  <c r="AB6199" i="1"/>
  <c r="AB2506" i="1"/>
  <c r="AB36531" i="1"/>
  <c r="AB31256" i="1"/>
  <c r="AB34836" i="1"/>
  <c r="AB16641" i="1"/>
  <c r="AB31495" i="1"/>
  <c r="AB30339" i="1"/>
  <c r="AB40080" i="1"/>
  <c r="AB22099" i="1"/>
  <c r="AB33627" i="1"/>
  <c r="AB4879" i="1"/>
  <c r="AB22009" i="1"/>
  <c r="AB16679" i="1"/>
  <c r="AB16490" i="1"/>
  <c r="AB38909" i="1"/>
  <c r="AB33819" i="1"/>
  <c r="AB40016" i="1"/>
  <c r="AB6819" i="1"/>
  <c r="AB15581" i="1"/>
  <c r="AB36070" i="1"/>
  <c r="AB26614" i="1"/>
  <c r="AB1513" i="1"/>
  <c r="AB27800" i="1"/>
  <c r="AB29546" i="1"/>
  <c r="AB30514" i="1"/>
  <c r="AB28607" i="1"/>
  <c r="AB32004" i="1"/>
  <c r="AB27476" i="1"/>
  <c r="AB13426" i="1"/>
  <c r="AB15423" i="1"/>
  <c r="AB32669" i="1"/>
  <c r="AB29981" i="1"/>
  <c r="AB10922" i="1"/>
  <c r="AB17202" i="1"/>
  <c r="AB19007" i="1"/>
  <c r="AB14916" i="1"/>
  <c r="AB39866" i="1"/>
  <c r="AB23756" i="1"/>
  <c r="AB30571" i="1"/>
  <c r="AB38816" i="1"/>
  <c r="AB30633" i="1"/>
  <c r="AB31430" i="1"/>
  <c r="AB33361" i="1"/>
  <c r="AB30385" i="1"/>
  <c r="AB2856" i="1"/>
  <c r="AB27754" i="1"/>
  <c r="AB28882" i="1"/>
  <c r="AB31984" i="1"/>
  <c r="AB13373" i="1"/>
  <c r="AB39040" i="1"/>
  <c r="AB28024" i="1"/>
  <c r="AB24149" i="1"/>
  <c r="AB39359" i="1"/>
  <c r="AB31143" i="1"/>
  <c r="AB20219" i="1"/>
  <c r="AB27129" i="1"/>
  <c r="AB12605" i="1"/>
  <c r="AB36037" i="1"/>
  <c r="AB23567" i="1"/>
  <c r="AB40411" i="1"/>
  <c r="AB24069" i="1"/>
  <c r="AB31425" i="1"/>
  <c r="AB15134" i="1"/>
  <c r="AB28499" i="1"/>
  <c r="AB37977" i="1"/>
  <c r="AB18533" i="1"/>
  <c r="AB22792" i="1"/>
  <c r="AB14169" i="1"/>
  <c r="AB29705" i="1"/>
  <c r="AB31108" i="1"/>
  <c r="AB39465" i="1"/>
  <c r="AB20957" i="1"/>
  <c r="AB14779" i="1"/>
  <c r="AB13750" i="1"/>
  <c r="AB39637" i="1"/>
  <c r="AB32637" i="1"/>
  <c r="AB21590" i="1"/>
  <c r="AB16966" i="1"/>
  <c r="AB28228" i="1"/>
  <c r="AB26823" i="1"/>
  <c r="AB25658" i="1"/>
  <c r="AB34113" i="1"/>
  <c r="AB19690" i="1"/>
  <c r="AB15534" i="1"/>
  <c r="AB20070" i="1"/>
  <c r="AB16341" i="1"/>
  <c r="AB30687" i="1"/>
  <c r="AB39390" i="1"/>
  <c r="AB7425" i="1"/>
  <c r="AB17658" i="1"/>
  <c r="AB33999" i="1"/>
  <c r="AB26402" i="1"/>
  <c r="AB12477" i="1"/>
  <c r="AB23053" i="1"/>
  <c r="AB32656" i="1"/>
  <c r="AB33835" i="1"/>
  <c r="AB21370" i="1"/>
  <c r="AB38029" i="1"/>
  <c r="AB39854" i="1"/>
  <c r="AB15572" i="1"/>
  <c r="AB24851" i="1"/>
  <c r="AB18937" i="1"/>
  <c r="AB23016" i="1"/>
  <c r="AB12133" i="1"/>
  <c r="AB16728" i="1"/>
  <c r="AB19412" i="1"/>
  <c r="AB12588" i="1"/>
  <c r="AB30855" i="1"/>
  <c r="AB22278" i="1"/>
  <c r="AB28110" i="1"/>
  <c r="AB7877" i="1"/>
  <c r="AB28629" i="1"/>
  <c r="AB11443" i="1"/>
  <c r="AB14685" i="1"/>
  <c r="AB15374" i="1"/>
  <c r="AB37650" i="1"/>
  <c r="AB3811" i="1"/>
  <c r="AB31990" i="1"/>
  <c r="AB9627" i="1"/>
  <c r="AB31621" i="1"/>
  <c r="AB7532" i="1"/>
  <c r="AB19890" i="1"/>
  <c r="AB9023" i="1"/>
  <c r="AB12268" i="1"/>
  <c r="AB4231" i="1"/>
  <c r="AB7497" i="1"/>
  <c r="AB23160" i="1"/>
  <c r="AB558" i="1"/>
  <c r="AB32055" i="1"/>
  <c r="AB15281" i="1"/>
  <c r="AB7465" i="1"/>
  <c r="AB38151" i="1"/>
  <c r="AB21633" i="1"/>
  <c r="AB25588" i="1"/>
  <c r="AB24315" i="1"/>
  <c r="AB35584" i="1"/>
  <c r="AB37491" i="1"/>
  <c r="AB4518" i="1"/>
  <c r="AB38279" i="1"/>
  <c r="AB26494" i="1"/>
  <c r="AB16892" i="1"/>
  <c r="AB31758" i="1"/>
  <c r="AB21859" i="1"/>
  <c r="AB20492" i="1"/>
  <c r="AB15386" i="1"/>
  <c r="AB23829" i="1"/>
  <c r="AB16382" i="1"/>
  <c r="AB8462" i="1"/>
  <c r="AB23351" i="1"/>
  <c r="AB24441" i="1"/>
  <c r="AB14806" i="1"/>
  <c r="AB35970" i="1"/>
  <c r="AB39804" i="1"/>
  <c r="AB33846" i="1"/>
  <c r="AB29563" i="1"/>
  <c r="AB11819" i="1"/>
  <c r="AB31970" i="1"/>
  <c r="AB24260" i="1"/>
  <c r="AB721" i="1"/>
  <c r="AB27146" i="1"/>
  <c r="AB30502" i="1"/>
  <c r="AB23956" i="1"/>
  <c r="AB35013" i="1"/>
  <c r="AB9196" i="1"/>
  <c r="AB36583" i="1"/>
  <c r="AB35606" i="1"/>
  <c r="AB34603" i="1"/>
  <c r="AB32195" i="1"/>
  <c r="AB20372" i="1"/>
  <c r="AB27805" i="1"/>
  <c r="AB11520" i="1"/>
  <c r="AB3349" i="1"/>
  <c r="AB19136" i="1"/>
  <c r="AB36302" i="1"/>
  <c r="AB28569" i="1"/>
  <c r="AB17575" i="1"/>
  <c r="AB15471" i="1"/>
  <c r="AB35954" i="1"/>
  <c r="AB4034" i="1"/>
  <c r="AB33116" i="1"/>
  <c r="AB28608" i="1"/>
  <c r="AB40343" i="1"/>
  <c r="AB17282" i="1"/>
  <c r="AB10474" i="1"/>
  <c r="AB38592" i="1"/>
  <c r="AB20391" i="1"/>
  <c r="AB1488" i="1"/>
  <c r="AB33551" i="1"/>
  <c r="AB27978" i="1"/>
  <c r="AB21011" i="1"/>
  <c r="AB13657" i="1"/>
  <c r="AB34160" i="1"/>
  <c r="AB6311" i="1"/>
  <c r="AB5493" i="1"/>
  <c r="AB24278" i="1"/>
  <c r="AB36293" i="1"/>
  <c r="AB2488" i="1"/>
  <c r="AB34052" i="1"/>
  <c r="AB39723" i="1"/>
  <c r="AB9604" i="1"/>
  <c r="AB5595" i="1"/>
  <c r="AB34297" i="1"/>
  <c r="AB11483" i="1"/>
  <c r="AB26558" i="1"/>
  <c r="AB18750" i="1"/>
  <c r="AB35388" i="1"/>
  <c r="AB32494" i="1"/>
  <c r="AB39989" i="1"/>
  <c r="AB35642" i="1"/>
  <c r="AB23055" i="1"/>
  <c r="AB38137" i="1"/>
  <c r="AB17835" i="1"/>
  <c r="AB35348" i="1"/>
  <c r="AB9430" i="1"/>
  <c r="AB39122" i="1"/>
  <c r="AB33734" i="1"/>
  <c r="AB17128" i="1"/>
  <c r="AB39700" i="1"/>
  <c r="AB21857" i="1"/>
  <c r="AB26259" i="1"/>
  <c r="AB11675" i="1"/>
  <c r="AB40399" i="1"/>
  <c r="AB21563" i="1"/>
  <c r="AB18903" i="1"/>
  <c r="AB25651" i="1"/>
  <c r="AB33857" i="1"/>
  <c r="AB34788" i="1"/>
  <c r="AB35573" i="1"/>
  <c r="AB14061" i="1"/>
  <c r="AB17815" i="1"/>
  <c r="AB4727" i="1"/>
  <c r="AB14966" i="1"/>
  <c r="AB20323" i="1"/>
  <c r="AB27314" i="1"/>
  <c r="AB33945" i="1"/>
  <c r="AB16865" i="1"/>
  <c r="AB9564" i="1"/>
  <c r="AB27770" i="1"/>
  <c r="AB25093" i="1"/>
  <c r="AB29183" i="1"/>
  <c r="AB17426" i="1"/>
  <c r="AB37049" i="1"/>
  <c r="AB14043" i="1"/>
  <c r="AB36959" i="1"/>
  <c r="AB30134" i="1"/>
  <c r="AB23609" i="1"/>
  <c r="AB34782" i="1"/>
  <c r="AB26869" i="1"/>
  <c r="AB23361" i="1"/>
  <c r="AB29372" i="1"/>
  <c r="AB17821" i="1"/>
  <c r="AB9836" i="1"/>
  <c r="AB18322" i="1"/>
  <c r="AB39276" i="1"/>
  <c r="AB36083" i="1"/>
  <c r="AB35158" i="1"/>
  <c r="AB21473" i="1"/>
  <c r="AB23191" i="1"/>
  <c r="AB13901" i="1"/>
  <c r="AB30281" i="1"/>
  <c r="AB40371" i="1"/>
  <c r="AB16530" i="1"/>
  <c r="AB16687" i="1"/>
  <c r="AB35812" i="1"/>
  <c r="AB28211" i="1"/>
  <c r="AB28464" i="1"/>
  <c r="AB14679" i="1"/>
  <c r="AB35617" i="1"/>
  <c r="AB16335" i="1"/>
  <c r="AB5911" i="1"/>
  <c r="AB35303" i="1"/>
  <c r="AB25891" i="1"/>
  <c r="AB35996" i="1"/>
  <c r="AB27059" i="1"/>
  <c r="AB12478" i="1"/>
  <c r="AB18449" i="1"/>
  <c r="AB7318" i="1"/>
  <c r="AB26596" i="1"/>
  <c r="AB15151" i="1"/>
  <c r="AB7302" i="1"/>
  <c r="AB18053" i="1"/>
  <c r="AB33132" i="1"/>
  <c r="AB4152" i="1"/>
  <c r="AB26534" i="1"/>
  <c r="AB38605" i="1"/>
  <c r="AB23144" i="1"/>
  <c r="AB6578" i="1"/>
  <c r="AB29531" i="1"/>
  <c r="AB19810" i="1"/>
  <c r="AB33958" i="1"/>
  <c r="AB8726" i="1"/>
  <c r="AB6652" i="1"/>
  <c r="AB17735" i="1"/>
  <c r="AB34022" i="1"/>
  <c r="AB27713" i="1"/>
  <c r="AB20190" i="1"/>
  <c r="AB20101" i="1"/>
  <c r="AB27777" i="1"/>
  <c r="AB30739" i="1"/>
  <c r="AB34431" i="1"/>
  <c r="AB5826" i="1"/>
  <c r="AB34874" i="1"/>
  <c r="AB25500" i="1"/>
  <c r="AB8645" i="1"/>
  <c r="AB15375" i="1"/>
  <c r="AB27981" i="1"/>
  <c r="AB22744" i="1"/>
  <c r="AB28453" i="1"/>
  <c r="AB37369" i="1"/>
  <c r="AB11862" i="1"/>
  <c r="AB8453" i="1"/>
  <c r="AB10139" i="1"/>
  <c r="AB32544" i="1"/>
  <c r="AB22869" i="1"/>
  <c r="AB25970" i="1"/>
  <c r="AB5279" i="1"/>
  <c r="AB33401" i="1"/>
  <c r="AB36915" i="1"/>
  <c r="AB36158" i="1"/>
  <c r="AB16977" i="1"/>
  <c r="AB35181" i="1"/>
  <c r="AB15421" i="1"/>
  <c r="AB12374" i="1"/>
  <c r="AB30825" i="1"/>
  <c r="AB34944" i="1"/>
  <c r="AB32002" i="1"/>
  <c r="AB31530" i="1"/>
  <c r="AB31932" i="1"/>
  <c r="AB27170" i="1"/>
  <c r="AB40038" i="1"/>
  <c r="AB13641" i="1"/>
  <c r="AB30948" i="1"/>
  <c r="AB11677" i="1"/>
  <c r="AB29308" i="1"/>
  <c r="AB3789" i="1"/>
  <c r="AB33881" i="1"/>
  <c r="AB34212" i="1"/>
  <c r="AB21043" i="1"/>
  <c r="AB16344" i="1"/>
  <c r="AB8356" i="1"/>
  <c r="AB33864" i="1"/>
  <c r="AB13087" i="1"/>
  <c r="AB30666" i="1"/>
  <c r="AB36612" i="1"/>
  <c r="AB34742" i="1"/>
  <c r="AB14826" i="1"/>
  <c r="AB19870" i="1"/>
  <c r="AB39310" i="1"/>
  <c r="AB39563" i="1"/>
  <c r="AB3322" i="1"/>
  <c r="AB36136" i="1"/>
  <c r="AB14976" i="1"/>
  <c r="AB37166" i="1"/>
  <c r="AB8438" i="1"/>
  <c r="AB9272" i="1"/>
  <c r="AB32087" i="1"/>
  <c r="AB39380" i="1"/>
  <c r="AB33269" i="1"/>
  <c r="AB26206" i="1"/>
  <c r="AB19665" i="1"/>
  <c r="AB23836" i="1"/>
  <c r="AB19599" i="1"/>
  <c r="AB14202" i="1"/>
  <c r="AB6634" i="1"/>
  <c r="AB16271" i="1"/>
  <c r="AB33273" i="1"/>
  <c r="AB18205" i="1"/>
  <c r="AB35983" i="1"/>
  <c r="AB39703" i="1"/>
  <c r="AB17597" i="1"/>
  <c r="AB37097" i="1"/>
  <c r="AB32360" i="1"/>
  <c r="AB23108" i="1"/>
  <c r="AB35776" i="1"/>
  <c r="AB26577" i="1"/>
  <c r="AB15639" i="1"/>
  <c r="AB32516" i="1"/>
  <c r="AB37339" i="1"/>
  <c r="AB17112" i="1"/>
  <c r="AB32513" i="1"/>
  <c r="AB38732" i="1"/>
  <c r="AB37098" i="1"/>
  <c r="AB34888" i="1"/>
  <c r="AB5039" i="1"/>
  <c r="AB19858" i="1"/>
  <c r="AB28028" i="1"/>
  <c r="AB25784" i="1"/>
  <c r="AB40247" i="1"/>
  <c r="AB22677" i="1"/>
  <c r="AB29073" i="1"/>
  <c r="AB35432" i="1"/>
  <c r="AB40158" i="1"/>
  <c r="AB12950" i="1"/>
  <c r="AB30913" i="1"/>
  <c r="AB13899" i="1"/>
  <c r="AB15443" i="1"/>
  <c r="AB6035" i="1"/>
  <c r="AB33682" i="1"/>
  <c r="AB5712" i="1"/>
  <c r="AB8089" i="1"/>
  <c r="AB17385" i="1"/>
  <c r="AB23801" i="1"/>
  <c r="AB20697" i="1"/>
  <c r="AB29047" i="1"/>
  <c r="AB5687" i="1"/>
  <c r="AB21745" i="1"/>
  <c r="AB24327" i="1"/>
  <c r="AB38085" i="1"/>
  <c r="AB12234" i="1"/>
  <c r="AB19484" i="1"/>
  <c r="AB37695" i="1"/>
  <c r="AB36768" i="1"/>
  <c r="AB7813" i="1"/>
  <c r="AB11172" i="1"/>
  <c r="AB32410" i="1"/>
  <c r="AB509" i="1"/>
  <c r="AB35337" i="1"/>
  <c r="AB29324" i="1"/>
  <c r="AB12909" i="1"/>
  <c r="AB13432" i="1"/>
  <c r="AB26439" i="1"/>
  <c r="AB15184" i="1"/>
  <c r="AB32200" i="1"/>
  <c r="AB22686" i="1"/>
  <c r="AB17776" i="1"/>
  <c r="AB21191" i="1"/>
  <c r="AB16971" i="1"/>
  <c r="AB36207" i="1"/>
  <c r="AB6380" i="1"/>
  <c r="AB7796" i="1"/>
  <c r="AB8283" i="1"/>
  <c r="AB40223" i="1"/>
  <c r="AB39419" i="1"/>
  <c r="AB35029" i="1"/>
  <c r="AB20982" i="1"/>
  <c r="AB9630" i="1"/>
  <c r="AB38236" i="1"/>
  <c r="AB25004" i="1"/>
  <c r="AB1578" i="1"/>
  <c r="AB23266" i="1"/>
  <c r="AB36722" i="1"/>
  <c r="AB12519" i="1"/>
  <c r="AB16805" i="1"/>
  <c r="AB14205" i="1"/>
  <c r="AB14344" i="1"/>
  <c r="AB9010" i="1"/>
  <c r="AB11367" i="1"/>
  <c r="AB19009" i="1"/>
  <c r="AB26196" i="1"/>
  <c r="AB19192" i="1"/>
  <c r="AB26297" i="1"/>
  <c r="AB21287" i="1"/>
  <c r="AB39675" i="1"/>
  <c r="AB35093" i="1"/>
  <c r="AB19904" i="1"/>
  <c r="AB17236" i="1"/>
  <c r="AB34003" i="1"/>
  <c r="AB19118" i="1"/>
  <c r="AB19732" i="1"/>
  <c r="AB4565" i="1"/>
  <c r="AB24421" i="1"/>
  <c r="AB18998" i="1"/>
  <c r="AB13025" i="1"/>
  <c r="AB23271" i="1"/>
  <c r="AB32287" i="1"/>
  <c r="AB12817" i="1"/>
  <c r="AB11857" i="1"/>
  <c r="AB22362" i="1"/>
  <c r="AB26340" i="1"/>
  <c r="AB23841" i="1"/>
  <c r="AB26358" i="1"/>
  <c r="AB30000" i="1"/>
  <c r="AB35988" i="1"/>
  <c r="AB27265" i="1"/>
  <c r="AB40031" i="1"/>
  <c r="AB32294" i="1"/>
  <c r="AB35184" i="1"/>
  <c r="AB5555" i="1"/>
  <c r="AB18991" i="1"/>
  <c r="AB38148" i="1"/>
  <c r="AB38694" i="1"/>
  <c r="AB27541" i="1"/>
  <c r="AB8122" i="1"/>
  <c r="AB39484" i="1"/>
  <c r="AB28184" i="1"/>
  <c r="AB13973" i="1"/>
  <c r="AB31271" i="1"/>
  <c r="AB16993" i="1"/>
  <c r="AB40185" i="1"/>
  <c r="AB40097" i="1"/>
  <c r="AB24126" i="1"/>
  <c r="AB28796" i="1"/>
  <c r="AB28254" i="1"/>
  <c r="AB24082" i="1"/>
  <c r="AB15689" i="1"/>
  <c r="AB26561" i="1"/>
  <c r="AB6571" i="1"/>
  <c r="AB24747" i="1"/>
  <c r="AB17006" i="1"/>
  <c r="AB28252" i="1"/>
  <c r="AB23588" i="1"/>
  <c r="AB26502" i="1"/>
  <c r="AB16867" i="1"/>
  <c r="AB30025" i="1"/>
  <c r="AB20334" i="1"/>
  <c r="AB38049" i="1"/>
  <c r="AB37297" i="1"/>
  <c r="AB35254" i="1"/>
  <c r="AB8319" i="1"/>
  <c r="AB26845" i="1"/>
  <c r="AB7112" i="1"/>
  <c r="AB21957" i="1"/>
  <c r="AB26119" i="1"/>
  <c r="AB37089" i="1"/>
  <c r="AB28363" i="1"/>
  <c r="AB24130" i="1"/>
  <c r="AB23731" i="1"/>
  <c r="AB38467" i="1"/>
  <c r="AB15993" i="1"/>
  <c r="AB13754" i="1"/>
  <c r="AB12229" i="1"/>
  <c r="AB31668" i="1"/>
  <c r="AB18762" i="1"/>
  <c r="AB31780" i="1"/>
  <c r="AB38258" i="1"/>
  <c r="AB36417" i="1"/>
  <c r="AB13714" i="1"/>
  <c r="AB28736" i="1"/>
  <c r="AB11757" i="1"/>
  <c r="AB20686" i="1"/>
  <c r="AB4753" i="1"/>
  <c r="AB13909" i="1"/>
  <c r="AB12285" i="1"/>
  <c r="AB36797" i="1"/>
  <c r="AB36594" i="1"/>
  <c r="AB40084" i="1"/>
  <c r="AB19828" i="1"/>
  <c r="AB35827" i="1"/>
  <c r="AB8369" i="1"/>
  <c r="AB20615" i="1"/>
  <c r="AB32224" i="1"/>
  <c r="AB37842" i="1"/>
  <c r="AB23150" i="1"/>
  <c r="AB28654" i="1"/>
  <c r="AB23083" i="1"/>
  <c r="AB33419" i="1"/>
  <c r="AB32895" i="1"/>
  <c r="AB16522" i="1"/>
  <c r="AB29798" i="1"/>
  <c r="AB9614" i="1"/>
  <c r="AB23237" i="1"/>
  <c r="AB23010" i="1"/>
  <c r="AB451" i="1"/>
  <c r="AB27234" i="1"/>
  <c r="AB25405" i="1"/>
  <c r="AB18041" i="1"/>
  <c r="AB23329" i="1"/>
  <c r="AB32542" i="1"/>
  <c r="AB17343" i="1"/>
  <c r="AB15312" i="1"/>
  <c r="AB8324" i="1"/>
  <c r="AB40359" i="1"/>
  <c r="AB33500" i="1"/>
  <c r="AB15586" i="1"/>
  <c r="AB33238" i="1"/>
  <c r="AB29938" i="1"/>
  <c r="AB39827" i="1"/>
  <c r="AB35259" i="1"/>
  <c r="AB27833" i="1"/>
  <c r="AB8390" i="1"/>
  <c r="AB22560" i="1"/>
  <c r="AB27273" i="1"/>
  <c r="AB17024" i="1"/>
  <c r="AB16447" i="1"/>
  <c r="AB4469" i="1"/>
  <c r="AB14177" i="1"/>
  <c r="AB19882" i="1"/>
  <c r="AB20310" i="1"/>
  <c r="AB38122" i="1"/>
  <c r="AB15589" i="1"/>
  <c r="AB17595" i="1"/>
  <c r="AB40310" i="1"/>
  <c r="AB18352" i="1"/>
  <c r="AB27330" i="1"/>
  <c r="AB21373" i="1"/>
  <c r="AB33407" i="1"/>
  <c r="AB26848" i="1"/>
  <c r="AB30269" i="1"/>
  <c r="AB34583" i="1"/>
  <c r="AB24619" i="1"/>
  <c r="AB28456" i="1"/>
  <c r="AB20624" i="1"/>
  <c r="AB12630" i="1"/>
  <c r="AB29784" i="1"/>
  <c r="AB23583" i="1"/>
  <c r="AB31929" i="1"/>
  <c r="AB38115" i="1"/>
  <c r="AB38698" i="1"/>
  <c r="AB29834" i="1"/>
  <c r="AB36076" i="1"/>
  <c r="AB25953" i="1"/>
  <c r="AB18160" i="1"/>
  <c r="AB30735" i="1"/>
  <c r="AB31980" i="1"/>
  <c r="AB28673" i="1"/>
  <c r="AB22326" i="1"/>
  <c r="AB9404" i="1"/>
  <c r="AB35466" i="1"/>
  <c r="AB33038" i="1"/>
  <c r="AB17294" i="1"/>
  <c r="AB29632" i="1"/>
  <c r="AB21404" i="1"/>
  <c r="AB12905" i="1"/>
  <c r="AB1633" i="1"/>
  <c r="AB8589" i="1"/>
  <c r="AB14011" i="1"/>
  <c r="AB3989" i="1"/>
  <c r="AB13244" i="1"/>
  <c r="AB22407" i="1"/>
  <c r="AB23386" i="1"/>
  <c r="AB23983" i="1"/>
  <c r="AB22056" i="1"/>
  <c r="AB39566" i="1"/>
  <c r="AB27558" i="1"/>
  <c r="AB15842" i="1"/>
  <c r="AB25192" i="1"/>
  <c r="AB37306" i="1"/>
  <c r="AB17239" i="1"/>
  <c r="AB28931" i="1"/>
  <c r="AB25623" i="1"/>
  <c r="AB25725" i="1"/>
  <c r="AB23438" i="1"/>
  <c r="AB37292" i="1"/>
  <c r="AB39576" i="1"/>
  <c r="AB27115" i="1"/>
  <c r="AB9913" i="1"/>
  <c r="AB32019" i="1"/>
  <c r="AB40362" i="1"/>
  <c r="AB36847" i="1"/>
  <c r="AB15582" i="1"/>
  <c r="AB37575" i="1"/>
  <c r="AB17223" i="1"/>
  <c r="AB34912" i="1"/>
  <c r="AB4381" i="1"/>
  <c r="AB13988" i="1"/>
  <c r="AB19860" i="1"/>
  <c r="AB7264" i="1"/>
  <c r="AB25203" i="1"/>
  <c r="AB12027" i="1"/>
  <c r="AB23337" i="1"/>
  <c r="AB39550" i="1"/>
  <c r="AB38466" i="1"/>
  <c r="AB20409" i="1"/>
  <c r="AB26387" i="1"/>
  <c r="AB30305" i="1"/>
  <c r="AB4222" i="1"/>
  <c r="AB39026" i="1"/>
  <c r="AB17870" i="1"/>
  <c r="AB26806" i="1"/>
  <c r="AB31630" i="1"/>
  <c r="AB20427" i="1"/>
  <c r="AB4914" i="1"/>
  <c r="AB19335" i="1"/>
  <c r="AB24196" i="1"/>
  <c r="AB27120" i="1"/>
  <c r="AB10724" i="1"/>
  <c r="AB18374" i="1"/>
  <c r="AB34729" i="1"/>
  <c r="AB31276" i="1"/>
  <c r="AB19343" i="1"/>
  <c r="AB26840" i="1"/>
  <c r="AB14218" i="1"/>
  <c r="AB33764" i="1"/>
  <c r="AB13261" i="1"/>
  <c r="AB12345" i="1"/>
  <c r="AB15975" i="1"/>
  <c r="AB23229" i="1"/>
  <c r="AB19598" i="1"/>
  <c r="AB38541" i="1"/>
  <c r="AB24296" i="1"/>
  <c r="AB32372" i="1"/>
  <c r="AB34594" i="1"/>
  <c r="AB15806" i="1"/>
  <c r="AB36787" i="1"/>
  <c r="AB21887" i="1"/>
  <c r="AB34323" i="1"/>
  <c r="AB12586" i="1"/>
  <c r="AB6851" i="1"/>
  <c r="AB35061" i="1"/>
  <c r="AB12538" i="1"/>
  <c r="AB30323" i="1"/>
  <c r="AB13452" i="1"/>
  <c r="AB23640" i="1"/>
  <c r="AB17277" i="1"/>
  <c r="AB5358" i="1"/>
  <c r="AB31639" i="1"/>
  <c r="AB1113" i="1"/>
  <c r="AB38912" i="1"/>
  <c r="AB19065" i="1"/>
  <c r="AB5876" i="1"/>
  <c r="AB16590" i="1"/>
  <c r="AB27090" i="1"/>
  <c r="AB13446" i="1"/>
  <c r="AB35787" i="1"/>
  <c r="AB31259" i="1"/>
  <c r="AB39965" i="1"/>
  <c r="AB37649" i="1"/>
  <c r="AB35992" i="1"/>
  <c r="AB28171" i="1"/>
  <c r="AB36229" i="1"/>
  <c r="AB37959" i="1"/>
  <c r="AB1440" i="1"/>
  <c r="AB3303" i="1"/>
  <c r="AB31623" i="1"/>
  <c r="AB11304" i="1"/>
  <c r="AB5958" i="1"/>
  <c r="AB21208" i="1"/>
  <c r="AB36528" i="1"/>
  <c r="AB9257" i="1"/>
  <c r="AB30756" i="1"/>
  <c r="AB27958" i="1"/>
  <c r="AB30253" i="1"/>
  <c r="AB34480" i="1"/>
  <c r="AB32806" i="1"/>
  <c r="AB6435" i="1"/>
  <c r="AB9739" i="1"/>
  <c r="AB20196" i="1"/>
  <c r="AB36771" i="1"/>
  <c r="AB35236" i="1"/>
  <c r="AB20536" i="1"/>
  <c r="AB3131" i="1"/>
  <c r="AB3329" i="1"/>
  <c r="AB4302" i="1"/>
  <c r="AB11270" i="1"/>
  <c r="AB7263" i="1"/>
  <c r="AB12785" i="1"/>
  <c r="AB6420" i="1"/>
  <c r="AB29101" i="1"/>
  <c r="AB11713" i="1"/>
  <c r="AB36909" i="1"/>
  <c r="AB10494" i="1"/>
  <c r="AB17473" i="1"/>
  <c r="AB5812" i="1"/>
  <c r="AB11654" i="1"/>
  <c r="AB31178" i="1"/>
  <c r="AB4236" i="1"/>
  <c r="AB24903" i="1"/>
  <c r="AB23636" i="1"/>
  <c r="AB5062" i="1"/>
  <c r="AB39639" i="1"/>
  <c r="AB22955" i="1"/>
  <c r="AB18247" i="1"/>
  <c r="AB38850" i="1"/>
  <c r="AB35099" i="1"/>
  <c r="AB30501" i="1"/>
  <c r="AB31850" i="1"/>
  <c r="AB9324" i="1"/>
  <c r="AB30991" i="1"/>
  <c r="AB9813" i="1"/>
  <c r="AB13866" i="1"/>
  <c r="AB27141" i="1"/>
  <c r="AB27652" i="1"/>
  <c r="AB12642" i="1"/>
  <c r="AB10080" i="1"/>
  <c r="AB14530" i="1"/>
  <c r="AB34891" i="1"/>
  <c r="AB26653" i="1"/>
  <c r="AB23855" i="1"/>
  <c r="AB17709" i="1"/>
  <c r="AB24905" i="1"/>
  <c r="AB16035" i="1"/>
  <c r="AB24538" i="1"/>
  <c r="AB32083" i="1"/>
  <c r="AB26021" i="1"/>
  <c r="AB14662" i="1"/>
  <c r="AB23099" i="1"/>
  <c r="AB21620" i="1"/>
  <c r="AB12741" i="1"/>
  <c r="AB15832" i="1"/>
  <c r="AB21525" i="1"/>
  <c r="AB30881" i="1"/>
  <c r="AB15635" i="1"/>
  <c r="AB10562" i="1"/>
  <c r="AB18426" i="1"/>
  <c r="AB16608" i="1"/>
  <c r="AB33602" i="1"/>
  <c r="AB34551" i="1"/>
  <c r="AB16841" i="1"/>
  <c r="AB36252" i="1"/>
  <c r="AB24129" i="1"/>
  <c r="AB12960" i="1"/>
  <c r="AB13290" i="1"/>
  <c r="AB12007" i="1"/>
  <c r="AB30469" i="1"/>
  <c r="AB35510" i="1"/>
  <c r="AB14065" i="1"/>
  <c r="AB22499" i="1"/>
  <c r="AB5460" i="1"/>
  <c r="AB2120" i="1"/>
  <c r="AB10991" i="1"/>
  <c r="AB12570" i="1"/>
  <c r="AB15021" i="1"/>
  <c r="AB10093" i="1"/>
  <c r="AB29836" i="1"/>
  <c r="AB33244" i="1"/>
  <c r="AB23647" i="1"/>
  <c r="AB30250" i="1"/>
  <c r="AB27488" i="1"/>
  <c r="AB22250" i="1"/>
  <c r="AB36966" i="1"/>
  <c r="AB15594" i="1"/>
  <c r="AB16720" i="1"/>
  <c r="AB32190" i="1"/>
  <c r="AB32615" i="1"/>
  <c r="AB37788" i="1"/>
  <c r="AB34334" i="1"/>
  <c r="AB40121" i="1"/>
  <c r="AB19697" i="1"/>
  <c r="AB20379" i="1"/>
  <c r="AB3973" i="1"/>
  <c r="AB30654" i="1"/>
  <c r="AB32423" i="1"/>
  <c r="AB24418" i="1"/>
  <c r="AB16250" i="1"/>
  <c r="AB7150" i="1"/>
  <c r="AB37934" i="1"/>
  <c r="AB25892" i="1"/>
  <c r="AB36515" i="1"/>
  <c r="AB17082" i="1"/>
  <c r="AB29561" i="1"/>
  <c r="AB30877" i="1"/>
  <c r="AB33559" i="1"/>
  <c r="AB16638" i="1"/>
  <c r="AB31496" i="1"/>
  <c r="AB24641" i="1"/>
  <c r="AB27813" i="1"/>
  <c r="AB20326" i="1"/>
  <c r="AB31567" i="1"/>
  <c r="AB12301" i="1"/>
  <c r="AB12609" i="1"/>
  <c r="AB23512" i="1"/>
  <c r="AB13492" i="1"/>
  <c r="AB24592" i="1"/>
  <c r="AB24694" i="1"/>
  <c r="AB9329" i="1"/>
  <c r="AB21085" i="1"/>
  <c r="AB15457" i="1"/>
  <c r="AB9047" i="1"/>
  <c r="AB32680" i="1"/>
  <c r="AB31161" i="1"/>
  <c r="AB37432" i="1"/>
  <c r="AB27789" i="1"/>
  <c r="AB36332" i="1"/>
  <c r="AB18415" i="1"/>
  <c r="AB9821" i="1"/>
  <c r="AB22077" i="1"/>
  <c r="AB24285" i="1"/>
  <c r="AB19228" i="1"/>
  <c r="AB37094" i="1"/>
  <c r="AB27687" i="1"/>
  <c r="AB33669" i="1"/>
  <c r="AB37335" i="1"/>
  <c r="AB34927" i="1"/>
  <c r="AB34090" i="1"/>
  <c r="AB29919" i="1"/>
  <c r="AB15167" i="1"/>
  <c r="AB31072" i="1"/>
  <c r="AB4619" i="1"/>
  <c r="AB30985" i="1"/>
  <c r="AB33286" i="1"/>
  <c r="AB36796" i="1"/>
  <c r="AB30005" i="1"/>
  <c r="AB14519" i="1"/>
  <c r="AB18117" i="1"/>
  <c r="AB12064" i="1"/>
  <c r="AB24530" i="1"/>
  <c r="AB33563" i="1"/>
  <c r="AB16211" i="1"/>
  <c r="AB19673" i="1"/>
  <c r="AB37595" i="1"/>
  <c r="AB23686" i="1"/>
  <c r="AB19039" i="1"/>
  <c r="AB36892" i="1"/>
  <c r="AB9969" i="1"/>
  <c r="AB17456" i="1"/>
  <c r="AB8835" i="1"/>
  <c r="AB40249" i="1"/>
  <c r="AB20887" i="1"/>
  <c r="AB23305" i="1"/>
  <c r="AB12897" i="1"/>
  <c r="AB11967" i="1"/>
  <c r="AB36422" i="1"/>
  <c r="AB7011" i="1"/>
  <c r="AB24186" i="1"/>
  <c r="AB21941" i="1"/>
  <c r="AB35918" i="1"/>
  <c r="AB19741" i="1"/>
  <c r="AB22169" i="1"/>
  <c r="AB17765" i="1"/>
  <c r="AB16200" i="1"/>
  <c r="AB22047" i="1"/>
  <c r="AB33274" i="1"/>
  <c r="AB36734" i="1"/>
  <c r="AB25714" i="1"/>
  <c r="AB24478" i="1"/>
  <c r="AB38668" i="1"/>
  <c r="AB39688" i="1"/>
  <c r="AB6609" i="1"/>
  <c r="AB13023" i="1"/>
  <c r="AB38584" i="1"/>
  <c r="AB25730" i="1"/>
  <c r="AB23325" i="1"/>
  <c r="AB22512" i="1"/>
  <c r="AB30214" i="1"/>
  <c r="AB2054" i="1"/>
  <c r="AB39005" i="1"/>
  <c r="AB17727" i="1"/>
  <c r="AB15859" i="1"/>
  <c r="AB14946" i="1"/>
  <c r="AB20224" i="1"/>
  <c r="AB31737" i="1"/>
  <c r="AB19771" i="1"/>
  <c r="AB2197" i="1"/>
  <c r="AB13040" i="1"/>
  <c r="AB12958" i="1"/>
  <c r="AB9832" i="1"/>
  <c r="AB25149" i="1"/>
  <c r="AB14668" i="1"/>
  <c r="AB37182" i="1"/>
  <c r="AB27346" i="1"/>
  <c r="AB8804" i="1"/>
  <c r="AB36952" i="1"/>
  <c r="AB10807" i="1"/>
  <c r="AB28303" i="1"/>
  <c r="AB34287" i="1"/>
  <c r="AB11259" i="1"/>
  <c r="AB24833" i="1"/>
  <c r="AB23181" i="1"/>
  <c r="AB17846" i="1"/>
  <c r="AB32026" i="1"/>
  <c r="AB30550" i="1"/>
  <c r="AB11255" i="1"/>
  <c r="AB33450" i="1"/>
  <c r="AB13350" i="1"/>
  <c r="AB30265" i="1"/>
  <c r="AB23905" i="1"/>
  <c r="AB30588" i="1"/>
  <c r="AB17279" i="1"/>
  <c r="AB19968" i="1"/>
  <c r="AB27135" i="1"/>
  <c r="AB35166" i="1"/>
  <c r="AB16046" i="1"/>
  <c r="AB23031" i="1"/>
  <c r="AB14593" i="1"/>
  <c r="AB29008" i="1"/>
  <c r="AB22294" i="1"/>
  <c r="AB3154" i="1"/>
  <c r="AB9850" i="1"/>
  <c r="AB7922" i="1"/>
  <c r="AB38510" i="1"/>
  <c r="AB25125" i="1"/>
  <c r="AB35985" i="1"/>
  <c r="AB38295" i="1"/>
  <c r="AB32398" i="1"/>
  <c r="AB30139" i="1"/>
  <c r="AB26309" i="1"/>
  <c r="AB20288" i="1"/>
  <c r="AB16994" i="1"/>
  <c r="AB40125" i="1"/>
  <c r="AB20954" i="1"/>
  <c r="AB23916" i="1"/>
  <c r="AB15658" i="1"/>
  <c r="AB35553" i="1"/>
  <c r="AB32643" i="1"/>
  <c r="AB20116" i="1"/>
  <c r="AB6404" i="1"/>
  <c r="AB32254" i="1"/>
  <c r="AB17726" i="1"/>
  <c r="AB39287" i="1"/>
  <c r="AB15099" i="1"/>
  <c r="AB37587" i="1"/>
  <c r="AB6638" i="1"/>
  <c r="AB29156" i="1"/>
  <c r="AB13806" i="1"/>
  <c r="AB35724" i="1"/>
  <c r="AB23780" i="1"/>
  <c r="AB36925" i="1"/>
  <c r="AB34846" i="1"/>
  <c r="AB24684" i="1"/>
  <c r="AB6778" i="1"/>
  <c r="AB29711" i="1"/>
  <c r="AB29825" i="1"/>
  <c r="AB21996" i="1"/>
  <c r="AB27410" i="1"/>
  <c r="AB8666" i="1"/>
  <c r="AB28970" i="1"/>
  <c r="AB3730" i="1"/>
  <c r="AB11348" i="1"/>
  <c r="AB39711" i="1"/>
  <c r="AB31869" i="1"/>
  <c r="AB25554" i="1"/>
  <c r="AB33527" i="1"/>
  <c r="AB28979" i="1"/>
  <c r="AB16067" i="1"/>
  <c r="AB17285" i="1"/>
  <c r="AB16606" i="1"/>
  <c r="AB6225" i="1"/>
  <c r="AB3504" i="1"/>
  <c r="AB1978" i="1"/>
  <c r="AB13640" i="1"/>
  <c r="AB18385" i="1"/>
  <c r="AB22490" i="1"/>
  <c r="AB15459" i="1"/>
  <c r="AB12469" i="1"/>
  <c r="AB12095" i="1"/>
  <c r="AB21918" i="1"/>
  <c r="AB14780" i="1"/>
  <c r="AB15687" i="1"/>
  <c r="AB4807" i="1"/>
  <c r="AB26447" i="1"/>
  <c r="AB38832" i="1"/>
  <c r="AB20062" i="1"/>
  <c r="AB9575" i="1"/>
  <c r="AB32158" i="1"/>
  <c r="AB26496" i="1"/>
  <c r="AB23563" i="1"/>
  <c r="AB15301" i="1"/>
  <c r="AB8994" i="1"/>
  <c r="AB18350" i="1"/>
  <c r="AB22578" i="1"/>
  <c r="AB30523" i="1"/>
  <c r="AB22862" i="1"/>
  <c r="AB21818" i="1"/>
  <c r="AB12144" i="1"/>
  <c r="AB15868" i="1"/>
  <c r="AB25664" i="1"/>
  <c r="AB21826" i="1"/>
  <c r="AB6083" i="1"/>
  <c r="AB30950" i="1"/>
  <c r="AB30262" i="1"/>
  <c r="AB5579" i="1"/>
  <c r="AB37359" i="1"/>
  <c r="AB35922" i="1"/>
  <c r="AB11951" i="1"/>
  <c r="AB31884" i="1"/>
  <c r="AB25382" i="1"/>
  <c r="AB20080" i="1"/>
  <c r="AB18459" i="1"/>
  <c r="AB35612" i="1"/>
  <c r="AB6169" i="1"/>
  <c r="AB6478" i="1"/>
  <c r="AB22503" i="1"/>
  <c r="AB7789" i="1"/>
  <c r="AB27877" i="1"/>
  <c r="AB17864" i="1"/>
  <c r="AB5613" i="1"/>
  <c r="AB23715" i="1"/>
  <c r="AB28686" i="1"/>
  <c r="AB26300" i="1"/>
  <c r="AB24539" i="1"/>
  <c r="AB16311" i="1"/>
  <c r="AB18613" i="1"/>
  <c r="AB39777" i="1"/>
  <c r="AB32331" i="1"/>
  <c r="AB40043" i="1"/>
  <c r="AB24720" i="1"/>
  <c r="AB8579" i="1"/>
  <c r="AB21417" i="1"/>
  <c r="AB19467" i="1"/>
  <c r="AB17096" i="1"/>
  <c r="AB20184" i="1"/>
  <c r="AB15566" i="1"/>
  <c r="AB32781" i="1"/>
  <c r="AB37869" i="1"/>
  <c r="AB32651" i="1"/>
  <c r="AB12338" i="1"/>
  <c r="AB24791" i="1"/>
  <c r="AB20948" i="1"/>
  <c r="AB24502" i="1"/>
  <c r="AB21357" i="1"/>
  <c r="AB4845" i="1"/>
  <c r="AB35475" i="1"/>
  <c r="AB36989" i="1"/>
  <c r="AB31069" i="1"/>
  <c r="AB32912" i="1"/>
  <c r="AB24600" i="1"/>
  <c r="AB22398" i="1"/>
  <c r="AB26392" i="1"/>
  <c r="AB14001" i="1"/>
  <c r="AB32350" i="1"/>
  <c r="AB19551" i="1"/>
  <c r="AB26684" i="1"/>
  <c r="AB21776" i="1"/>
  <c r="AB37145" i="1"/>
  <c r="AB30820" i="1"/>
  <c r="AB37154" i="1"/>
  <c r="AB19175" i="1"/>
  <c r="AB17196" i="1"/>
  <c r="AB39974" i="1"/>
  <c r="AB16303" i="1"/>
  <c r="AB2102" i="1"/>
  <c r="AB39769" i="1"/>
  <c r="AB6616" i="1"/>
  <c r="AB12990" i="1"/>
  <c r="AB24969" i="1"/>
  <c r="AB31494" i="1"/>
  <c r="AB31531" i="1"/>
  <c r="AB37401" i="1"/>
  <c r="AB37059" i="1"/>
  <c r="AB27254" i="1"/>
  <c r="AB7479" i="1"/>
  <c r="AB21384" i="1"/>
  <c r="AB28343" i="1"/>
  <c r="AB25933" i="1"/>
  <c r="AB11845" i="1"/>
  <c r="AB18540" i="1"/>
  <c r="AB18794" i="1"/>
  <c r="AB31057" i="1"/>
  <c r="AB2325" i="1"/>
  <c r="AB5860" i="1"/>
  <c r="AB38138" i="1"/>
  <c r="AB35755" i="1"/>
  <c r="AB9486" i="1"/>
  <c r="AB40280" i="1"/>
  <c r="AB37738" i="1"/>
  <c r="AB26462" i="1"/>
  <c r="AB39575" i="1"/>
  <c r="AB40259" i="1"/>
  <c r="AB36584" i="1"/>
  <c r="AB27850" i="1"/>
  <c r="AB36980" i="1"/>
  <c r="AB32762" i="1"/>
  <c r="AB33053" i="1"/>
  <c r="AB23850" i="1"/>
  <c r="AB32155" i="1"/>
  <c r="AB26671" i="1"/>
  <c r="AB8648" i="1"/>
  <c r="AB13963" i="1"/>
  <c r="AB23690" i="1"/>
  <c r="AB13782" i="1"/>
  <c r="AB22918" i="1"/>
  <c r="AB39435" i="1"/>
  <c r="AB5784" i="1"/>
  <c r="AB26915" i="1"/>
  <c r="AB31513" i="1"/>
  <c r="AB37251" i="1"/>
  <c r="AB26374" i="1"/>
  <c r="AB32344" i="1"/>
  <c r="AB33808" i="1"/>
  <c r="AB36346" i="1"/>
  <c r="AB26313" i="1"/>
  <c r="AB9459" i="1"/>
  <c r="AB24353" i="1"/>
  <c r="AB9412" i="1"/>
  <c r="AB16230" i="1"/>
  <c r="AB14646" i="1"/>
  <c r="AB35514" i="1"/>
  <c r="AB36171" i="1"/>
  <c r="AB37974" i="1"/>
  <c r="AB38000" i="1"/>
  <c r="AB28216" i="1"/>
  <c r="AB23846" i="1"/>
  <c r="AB24978" i="1"/>
  <c r="AB30008" i="1"/>
  <c r="AB16315" i="1"/>
  <c r="AB9188" i="1"/>
  <c r="AB6628" i="1"/>
  <c r="AB26900" i="1"/>
  <c r="AB24576" i="1"/>
  <c r="AB21283" i="1"/>
  <c r="AB8574" i="1"/>
  <c r="AB34693" i="1"/>
  <c r="AB32284" i="1"/>
  <c r="AB38019" i="1"/>
  <c r="AB23020" i="1"/>
  <c r="AB18825" i="1"/>
  <c r="AB30219" i="1"/>
  <c r="AB8535" i="1"/>
  <c r="AB27193" i="1"/>
  <c r="AB39009" i="1"/>
  <c r="AB13393" i="1"/>
  <c r="AB20266" i="1"/>
  <c r="AB13449" i="1"/>
  <c r="AB28685" i="1"/>
  <c r="AB35859" i="1"/>
  <c r="AB26456" i="1"/>
  <c r="AB20497" i="1"/>
  <c r="AB21089" i="1"/>
  <c r="AB23832" i="1"/>
  <c r="AB30381" i="1"/>
  <c r="AB30257" i="1"/>
  <c r="AB21488" i="1"/>
  <c r="AB21686" i="1"/>
  <c r="AB32257" i="1"/>
  <c r="AB30794" i="1"/>
  <c r="AB23081" i="1"/>
  <c r="AB30256" i="1"/>
  <c r="AB12892" i="1"/>
  <c r="AB25274" i="1"/>
  <c r="AB10629" i="1"/>
  <c r="AB13851" i="1"/>
  <c r="AB21495" i="1"/>
  <c r="AB19722" i="1"/>
  <c r="AB20951" i="1"/>
  <c r="AB14948" i="1"/>
  <c r="AB39917" i="1"/>
  <c r="AB27711" i="1"/>
  <c r="AB32219" i="1"/>
  <c r="AB27350" i="1"/>
  <c r="AB36869" i="1"/>
  <c r="AB6617" i="1"/>
  <c r="AB18214" i="1"/>
  <c r="AB14123" i="1"/>
  <c r="AB37235" i="1"/>
  <c r="AB19584" i="1"/>
  <c r="AB8714" i="1"/>
  <c r="AB39674" i="1"/>
  <c r="AB8065" i="1"/>
  <c r="AB12086" i="1"/>
  <c r="AB4038" i="1"/>
  <c r="AB17220" i="1"/>
  <c r="AB21159" i="1"/>
  <c r="AB20516" i="1"/>
  <c r="AB17684" i="1"/>
  <c r="AB9690" i="1"/>
  <c r="AB36998" i="1"/>
  <c r="AB17859" i="1"/>
  <c r="AB36833" i="1"/>
  <c r="AB20422" i="1"/>
  <c r="AB7941" i="1"/>
  <c r="AB37006" i="1"/>
  <c r="AB11462" i="1"/>
  <c r="AB26983" i="1"/>
  <c r="AB23874" i="1"/>
  <c r="AB25133" i="1"/>
  <c r="AB18627" i="1"/>
  <c r="AB7613" i="1"/>
  <c r="AB13889" i="1"/>
  <c r="AB4739" i="1"/>
  <c r="AB37271" i="1"/>
  <c r="AB34282" i="1"/>
  <c r="AB36196" i="1"/>
  <c r="AB6525" i="1"/>
  <c r="AB34419" i="1"/>
  <c r="AB24822" i="1"/>
  <c r="AB36654" i="1"/>
  <c r="AB16870" i="1"/>
  <c r="AB33428" i="1"/>
  <c r="AB25751" i="1"/>
  <c r="AB29507" i="1"/>
  <c r="AB16570" i="1"/>
  <c r="AB15225" i="1"/>
  <c r="AB7520" i="1"/>
  <c r="AB13571" i="1"/>
  <c r="AB13768" i="1"/>
  <c r="AB8385" i="1"/>
  <c r="AB35490" i="1"/>
  <c r="AB37348" i="1"/>
  <c r="AB9186" i="1"/>
  <c r="AB21149" i="1"/>
  <c r="AB28494" i="1"/>
  <c r="AB17213" i="1"/>
  <c r="AB20734" i="1"/>
  <c r="AB20460" i="1"/>
  <c r="AB18889" i="1"/>
  <c r="AB38596" i="1"/>
  <c r="AB20058" i="1"/>
  <c r="AB36065" i="1"/>
  <c r="AB9544" i="1"/>
  <c r="AB28334" i="1"/>
  <c r="AB34066" i="1"/>
  <c r="AB7162" i="1"/>
  <c r="AB33189" i="1"/>
  <c r="AB18911" i="1"/>
  <c r="AB14312" i="1"/>
  <c r="AB17079" i="1"/>
  <c r="AB38425" i="1"/>
  <c r="AB31107" i="1"/>
  <c r="AB27515" i="1"/>
  <c r="AB21226" i="1"/>
  <c r="AB28084" i="1"/>
  <c r="AB34286" i="1"/>
  <c r="AB17194" i="1"/>
  <c r="AB26977" i="1"/>
  <c r="AB681" i="1"/>
  <c r="AB32635" i="1"/>
  <c r="AB23110" i="1"/>
  <c r="AB39130" i="1"/>
  <c r="AB8947" i="1"/>
  <c r="AB32285" i="1"/>
  <c r="AB13637" i="1"/>
  <c r="AB28865" i="1"/>
  <c r="AB26110" i="1"/>
  <c r="AB23894" i="1"/>
  <c r="AB36927" i="1"/>
  <c r="AB22940" i="1"/>
  <c r="AB40464" i="1"/>
  <c r="AB6177" i="1"/>
  <c r="AB12776" i="1"/>
  <c r="AB20685" i="1"/>
  <c r="AB9712" i="1"/>
  <c r="AB33870" i="1"/>
  <c r="AB5566" i="1"/>
  <c r="AB26148" i="1"/>
  <c r="AB26807" i="1"/>
  <c r="AB31123" i="1"/>
  <c r="AB34704" i="1"/>
  <c r="AB17447" i="1"/>
  <c r="AB13758" i="1"/>
  <c r="AB30498" i="1"/>
  <c r="AB20075" i="1"/>
  <c r="AB36153" i="1"/>
  <c r="AB39082" i="1"/>
  <c r="AB31238" i="1"/>
  <c r="AB39585" i="1"/>
  <c r="AB25237" i="1"/>
  <c r="AB20931" i="1"/>
  <c r="AB5374" i="1"/>
  <c r="AB19773" i="1"/>
  <c r="AB14382" i="1"/>
  <c r="AB24201" i="1"/>
  <c r="AB16101" i="1"/>
  <c r="AB7362" i="1"/>
  <c r="AB38393" i="1"/>
  <c r="AB26103" i="1"/>
  <c r="AB12295" i="1"/>
  <c r="AB32227" i="1"/>
  <c r="AB32008" i="1"/>
  <c r="AB22365" i="1"/>
  <c r="AB26537" i="1"/>
  <c r="AB32370" i="1"/>
  <c r="AB26003" i="1"/>
  <c r="AB10259" i="1"/>
  <c r="AB8553" i="1"/>
  <c r="AB9835" i="1"/>
  <c r="AB24057" i="1"/>
  <c r="AB6125" i="1"/>
  <c r="AB19242" i="1"/>
  <c r="AB3196" i="1"/>
  <c r="AB11923" i="1"/>
  <c r="AB10400" i="1"/>
  <c r="AB2221" i="1"/>
  <c r="AB19796" i="1"/>
  <c r="AB9551" i="1"/>
  <c r="AB21607" i="1"/>
  <c r="AB7582" i="1"/>
  <c r="AB11324" i="1"/>
  <c r="AB9723" i="1"/>
  <c r="AB16217" i="1"/>
  <c r="AB15876" i="1"/>
  <c r="AB7077" i="1"/>
  <c r="AB21598" i="1"/>
  <c r="AB15414" i="1"/>
  <c r="AB31031" i="1"/>
  <c r="AB15740" i="1"/>
  <c r="AB25772" i="1"/>
  <c r="AB24540" i="1"/>
  <c r="AB39491" i="1"/>
  <c r="AB1189" i="1"/>
  <c r="AB20638" i="1"/>
  <c r="AB18746" i="1"/>
  <c r="AB30226" i="1"/>
  <c r="AB10784" i="1"/>
  <c r="AB9546" i="1"/>
  <c r="AB11048" i="1"/>
  <c r="AB19826" i="1"/>
  <c r="AB17008" i="1"/>
  <c r="AB14712" i="1"/>
  <c r="AB35103" i="1"/>
  <c r="AB19221" i="1"/>
  <c r="AB40255" i="1"/>
  <c r="AB13676" i="1"/>
  <c r="AB27629" i="1"/>
  <c r="AB24633" i="1"/>
  <c r="AB17049" i="1"/>
  <c r="AB10392" i="1"/>
  <c r="AB15932" i="1"/>
  <c r="AB12428" i="1"/>
  <c r="AB32921" i="1"/>
  <c r="AB17489" i="1"/>
  <c r="AB21974" i="1"/>
  <c r="AB39495" i="1"/>
  <c r="AB39752" i="1"/>
  <c r="AB34141" i="1"/>
  <c r="AB34264" i="1"/>
  <c r="AB18144" i="1"/>
  <c r="AB20226" i="1"/>
  <c r="AB1973" i="1"/>
  <c r="AB33504" i="1"/>
  <c r="AB29953" i="1"/>
  <c r="AB5822" i="1"/>
  <c r="AB11877" i="1"/>
  <c r="AB13900" i="1"/>
  <c r="AB7023" i="1"/>
  <c r="AB35603" i="1"/>
  <c r="AB30655" i="1"/>
  <c r="AB27921" i="1"/>
  <c r="AB9251" i="1"/>
  <c r="AB24065" i="1"/>
  <c r="AB14302" i="1"/>
  <c r="AB10773" i="1"/>
  <c r="AB33680" i="1"/>
  <c r="AB30949" i="1"/>
  <c r="AB8062" i="1"/>
  <c r="AB37044" i="1"/>
  <c r="AB11994" i="1"/>
  <c r="AB17580" i="1"/>
  <c r="AB30864" i="1"/>
  <c r="AB30084" i="1"/>
  <c r="AB21360" i="1"/>
  <c r="AB16512" i="1"/>
  <c r="AB37410" i="1"/>
  <c r="AB31800" i="1"/>
  <c r="AB28134" i="1"/>
  <c r="AB23436" i="1"/>
  <c r="AB29972" i="1"/>
  <c r="AB15285" i="1"/>
  <c r="AB40169" i="1"/>
  <c r="AB9194" i="1"/>
  <c r="AB33529" i="1"/>
  <c r="AB15892" i="1"/>
  <c r="AB25819" i="1"/>
  <c r="AB19782" i="1"/>
  <c r="AB34260" i="1"/>
  <c r="AB37066" i="1"/>
  <c r="AB39638" i="1"/>
  <c r="AB12701" i="1"/>
  <c r="AB10709" i="1"/>
  <c r="AB7884" i="1"/>
  <c r="AB31568" i="1"/>
  <c r="AB30100" i="1"/>
  <c r="AB28662" i="1"/>
  <c r="AB35907" i="1"/>
  <c r="AB9983" i="1"/>
  <c r="AB32918" i="1"/>
  <c r="AB37967" i="1"/>
  <c r="AB21728" i="1"/>
  <c r="AB30837" i="1"/>
  <c r="AB22207" i="1"/>
  <c r="AB24398" i="1"/>
  <c r="AB11322" i="1"/>
  <c r="AB25086" i="1"/>
  <c r="AB33258" i="1"/>
  <c r="AB30279" i="1"/>
  <c r="AB38609" i="1"/>
  <c r="AB28484" i="1"/>
  <c r="AB18923" i="1"/>
  <c r="AB11085" i="1"/>
  <c r="AB37792" i="1"/>
  <c r="AB24811" i="1"/>
  <c r="AB37501" i="1"/>
  <c r="AB30382" i="1"/>
  <c r="AB36687" i="1"/>
  <c r="AB25521" i="1"/>
  <c r="AB33790" i="1"/>
  <c r="AB13711" i="1"/>
  <c r="AB33989" i="1"/>
  <c r="AB23955" i="1"/>
  <c r="AB24794" i="1"/>
  <c r="AB30206" i="1"/>
  <c r="AB34050" i="1"/>
  <c r="AB25346" i="1"/>
  <c r="AB27266" i="1"/>
  <c r="AB26985" i="1"/>
  <c r="AB27044" i="1"/>
  <c r="AB38647" i="1"/>
  <c r="AB12054" i="1"/>
  <c r="AB25550" i="1"/>
  <c r="AB11686" i="1"/>
  <c r="AB27149" i="1"/>
  <c r="AB14571" i="1"/>
  <c r="AB15725" i="1"/>
  <c r="AB29109" i="1"/>
  <c r="AB17091" i="1"/>
  <c r="AB35427" i="1"/>
  <c r="AB13061" i="1"/>
  <c r="AB40124" i="1"/>
  <c r="AB25089" i="1"/>
  <c r="AB4369" i="1"/>
  <c r="AB9858" i="1"/>
  <c r="AB35747" i="1"/>
  <c r="AB12317" i="1"/>
  <c r="AB40053" i="1"/>
  <c r="AB35258" i="1"/>
  <c r="AB3033" i="1"/>
  <c r="AB2014" i="1"/>
  <c r="AB16554" i="1"/>
  <c r="AB11630" i="1"/>
  <c r="AB19179" i="1"/>
  <c r="AB34785" i="1"/>
  <c r="AB22410" i="1"/>
  <c r="AB20832" i="1"/>
  <c r="AB17949" i="1"/>
  <c r="AB26619" i="1"/>
  <c r="AB28438" i="1"/>
  <c r="AB17872" i="1"/>
  <c r="AB31091" i="1"/>
  <c r="AB10669" i="1"/>
  <c r="AB21133" i="1"/>
  <c r="AB15294" i="1"/>
  <c r="AB4504" i="1"/>
  <c r="AB37781" i="1"/>
  <c r="AB24256" i="1"/>
  <c r="AB27174" i="1"/>
  <c r="AB32922" i="1"/>
  <c r="AB28560" i="1"/>
  <c r="AB37801" i="1"/>
  <c r="AB3065" i="1"/>
  <c r="AB19597" i="1"/>
  <c r="AB18061" i="1"/>
  <c r="AB27918" i="1"/>
  <c r="AB36859" i="1"/>
  <c r="AB15831" i="1"/>
  <c r="AB30264" i="1"/>
  <c r="AB3884" i="1"/>
  <c r="AB32426" i="1"/>
  <c r="AB32489" i="1"/>
  <c r="AB25754" i="1"/>
  <c r="AB28124" i="1"/>
  <c r="AB36587" i="1"/>
  <c r="AB29067" i="1"/>
  <c r="AB36273" i="1"/>
  <c r="AB11933" i="1"/>
  <c r="AB29374" i="1"/>
  <c r="AB31166" i="1"/>
  <c r="AB25235" i="1"/>
  <c r="AB13880" i="1"/>
  <c r="AB21739" i="1"/>
  <c r="AB40276" i="1"/>
  <c r="AB6906" i="1"/>
  <c r="AB35486" i="1"/>
  <c r="AB36677" i="1"/>
  <c r="AB38659" i="1"/>
  <c r="AB19729" i="1"/>
  <c r="AB32935" i="1"/>
  <c r="AB34672" i="1"/>
  <c r="AB31545" i="1"/>
  <c r="AB36659" i="1"/>
  <c r="AB17875" i="1"/>
  <c r="AB18299" i="1"/>
  <c r="AB23776" i="1"/>
  <c r="AB30303" i="1"/>
  <c r="AB20974" i="1"/>
  <c r="AB14902" i="1"/>
  <c r="AB15946" i="1"/>
  <c r="AB12845" i="1"/>
  <c r="AB18019" i="1"/>
  <c r="AB34611" i="1"/>
  <c r="AB24645" i="1"/>
  <c r="AB31473" i="1"/>
  <c r="AB29921" i="1"/>
  <c r="AB37403" i="1"/>
  <c r="AB7853" i="1"/>
  <c r="AB18021" i="1"/>
  <c r="AB10483" i="1"/>
  <c r="AB1732" i="1"/>
  <c r="AB17475" i="1"/>
  <c r="AB38794" i="1"/>
  <c r="AB30473" i="1"/>
  <c r="AB25814" i="1"/>
  <c r="AB24489" i="1"/>
  <c r="AB21251" i="1"/>
  <c r="AB25123" i="1"/>
  <c r="AB23730" i="1"/>
  <c r="AB40458" i="1"/>
  <c r="AB29194" i="1"/>
  <c r="AB17130" i="1"/>
  <c r="AB18278" i="1"/>
  <c r="AB23126" i="1"/>
  <c r="AB39508" i="1"/>
  <c r="AB14955" i="1"/>
  <c r="AB30725" i="1"/>
  <c r="AB27798" i="1"/>
  <c r="AB25765" i="1"/>
  <c r="AB36275" i="1"/>
  <c r="AB22959" i="1"/>
  <c r="AB39450" i="1"/>
  <c r="AB11734" i="1"/>
  <c r="AB40228" i="1"/>
  <c r="AB22516" i="1"/>
  <c r="AB15365" i="1"/>
  <c r="AB26871" i="1"/>
  <c r="AB29472" i="1"/>
  <c r="AB14655" i="1"/>
  <c r="AB15469" i="1"/>
  <c r="AB11954" i="1"/>
  <c r="AB17191" i="1"/>
  <c r="AB15726" i="1"/>
  <c r="AB23310" i="1"/>
  <c r="AB36180" i="1"/>
  <c r="AB24406" i="1"/>
  <c r="AB22144" i="1"/>
  <c r="AB27236" i="1"/>
  <c r="AB22183" i="1"/>
  <c r="AB34713" i="1"/>
  <c r="AB34883" i="1"/>
  <c r="AB8611" i="1"/>
  <c r="AB15433" i="1"/>
  <c r="AB17505" i="1"/>
  <c r="AB29681" i="1"/>
  <c r="AB25355" i="1"/>
  <c r="AB28419" i="1"/>
  <c r="AB11587" i="1"/>
  <c r="AB10777" i="1"/>
  <c r="AB37164" i="1"/>
  <c r="AB16024" i="1"/>
  <c r="AB28466" i="1"/>
  <c r="AB32318" i="1"/>
  <c r="AB28442" i="1"/>
  <c r="AB3933" i="1"/>
  <c r="AB22605" i="1"/>
  <c r="AB39998" i="1"/>
  <c r="AB15071" i="1"/>
  <c r="AB15599" i="1"/>
  <c r="AB2883" i="1"/>
  <c r="AB1127" i="1"/>
  <c r="AB19481" i="1"/>
  <c r="AB15298" i="1"/>
  <c r="AB21058" i="1"/>
  <c r="AB7255" i="1"/>
  <c r="AB32712" i="1"/>
  <c r="AB3166" i="1"/>
  <c r="AB37319" i="1"/>
  <c r="AB35297" i="1"/>
  <c r="AB17164" i="1"/>
  <c r="AB21906" i="1"/>
  <c r="AB20674" i="1"/>
  <c r="AB14541" i="1"/>
  <c r="AB12861" i="1"/>
  <c r="AB38600" i="1"/>
  <c r="AB14360" i="1"/>
  <c r="AB14089" i="1"/>
  <c r="AB27497" i="1"/>
  <c r="AB3453" i="1"/>
  <c r="AB4508" i="1"/>
  <c r="AB8809" i="1"/>
  <c r="AB10885" i="1"/>
  <c r="AB40069" i="1"/>
  <c r="AB11311" i="1"/>
  <c r="AB8275" i="1"/>
  <c r="AB33356" i="1"/>
  <c r="AB39605" i="1"/>
  <c r="AB9856" i="1"/>
  <c r="AB16937" i="1"/>
  <c r="AB37696" i="1"/>
  <c r="AB23046" i="1"/>
  <c r="AB8915" i="1"/>
  <c r="AB30524" i="1"/>
  <c r="AB35961" i="1"/>
  <c r="AB40366" i="1"/>
  <c r="AB36699" i="1"/>
  <c r="AB20317" i="1"/>
  <c r="AB8135" i="1"/>
  <c r="AB9095" i="1"/>
  <c r="AB17395" i="1"/>
  <c r="AB14114" i="1"/>
  <c r="AB12127" i="1"/>
  <c r="AB24738" i="1"/>
  <c r="AB3675" i="1"/>
  <c r="AB6428" i="1"/>
  <c r="AB8052" i="1"/>
  <c r="AB9373" i="1"/>
  <c r="AB4716" i="1"/>
  <c r="AB2421" i="1"/>
  <c r="AB24013" i="1"/>
  <c r="AB26237" i="1"/>
  <c r="AB37020" i="1"/>
  <c r="AB23279" i="1"/>
  <c r="AB25466" i="1"/>
  <c r="AB30753" i="1"/>
  <c r="AB16379" i="1"/>
  <c r="AB19986" i="1"/>
  <c r="AB33916" i="1"/>
  <c r="AB32587" i="1"/>
  <c r="AB34959" i="1"/>
  <c r="AB2407" i="1"/>
  <c r="AB28282" i="1"/>
  <c r="AB39871" i="1"/>
  <c r="AB20286" i="1"/>
  <c r="AB30361" i="1"/>
  <c r="AB28002" i="1"/>
  <c r="AB40363" i="1"/>
  <c r="AB8338" i="1"/>
  <c r="AB39039" i="1"/>
  <c r="AB38891" i="1"/>
  <c r="AB9722" i="1"/>
  <c r="AB40471" i="1"/>
  <c r="AB21340" i="1"/>
  <c r="AB21457" i="1"/>
  <c r="AB21087" i="1"/>
  <c r="AB12124" i="1"/>
  <c r="AB7204" i="1"/>
  <c r="AB18320" i="1"/>
  <c r="AB30575" i="1"/>
  <c r="AB31692" i="1"/>
  <c r="AB35100" i="1"/>
  <c r="AB23437" i="1"/>
  <c r="AB20054" i="1"/>
  <c r="AB9450" i="1"/>
  <c r="AB16443" i="1"/>
  <c r="AB35801" i="1"/>
  <c r="AB4691" i="1"/>
  <c r="AB39935" i="1"/>
  <c r="AB32506" i="1"/>
  <c r="AB21144" i="1"/>
  <c r="AB15565" i="1"/>
  <c r="AB26501" i="1"/>
  <c r="AB10493" i="1"/>
  <c r="AB12128" i="1"/>
  <c r="AB37527" i="1"/>
  <c r="AB27142" i="1"/>
  <c r="AB33692" i="1"/>
  <c r="AB20215" i="1"/>
  <c r="AB10585" i="1"/>
  <c r="AB35762" i="1"/>
  <c r="AB25444" i="1"/>
  <c r="AB32505" i="1"/>
  <c r="AB38081" i="1"/>
  <c r="AB6488" i="1"/>
  <c r="AB29749" i="1"/>
  <c r="AB37504" i="1"/>
  <c r="AB25502" i="1"/>
  <c r="AB32993" i="1"/>
  <c r="AB15659" i="1"/>
  <c r="AB18686" i="1"/>
  <c r="AB40341" i="1"/>
  <c r="AB17050" i="1"/>
  <c r="AB11071" i="1"/>
  <c r="AB19631" i="1"/>
  <c r="AB33811" i="1"/>
  <c r="AB56" i="1"/>
  <c r="AB25265" i="1"/>
  <c r="AB37282" i="1"/>
  <c r="AB36130" i="1"/>
  <c r="AB29468" i="1"/>
  <c r="AB26403" i="1"/>
  <c r="AB21278" i="1"/>
  <c r="AB22925" i="1"/>
  <c r="AB14173" i="1"/>
  <c r="AB36836" i="1"/>
  <c r="AB7911" i="1"/>
  <c r="AB37478" i="1"/>
  <c r="AB4251" i="1"/>
  <c r="AB21604" i="1"/>
  <c r="AB36697" i="1"/>
  <c r="AB32271" i="1"/>
  <c r="AB22942" i="1"/>
  <c r="AB3664" i="1"/>
  <c r="AB26147" i="1"/>
  <c r="AB7699" i="1"/>
  <c r="AB17993" i="1"/>
  <c r="AB19838" i="1"/>
  <c r="AB33404" i="1"/>
  <c r="AB14179" i="1"/>
  <c r="AB31229" i="1"/>
  <c r="AB1083" i="1"/>
  <c r="AB20751" i="1"/>
  <c r="AB32080" i="1"/>
  <c r="AB20297" i="1"/>
  <c r="AB22422" i="1"/>
  <c r="AB39818" i="1"/>
  <c r="AB12125" i="1"/>
  <c r="AB34806" i="1"/>
  <c r="AB11605" i="1"/>
  <c r="AB23959" i="1"/>
  <c r="AB20127" i="1"/>
  <c r="AB31046" i="1"/>
  <c r="AB24890" i="1"/>
  <c r="AB22487" i="1"/>
  <c r="AB32082" i="1"/>
  <c r="AB7624" i="1"/>
  <c r="AB38248" i="1"/>
  <c r="AB40233" i="1"/>
  <c r="AB40335" i="1"/>
  <c r="AB33681" i="1"/>
  <c r="AB18447" i="1"/>
  <c r="AB10492" i="1"/>
  <c r="AB39692" i="1"/>
  <c r="AB25566" i="1"/>
  <c r="AB33868" i="1"/>
  <c r="AB35352" i="1"/>
  <c r="AB27014" i="1"/>
  <c r="AB27150" i="1"/>
  <c r="AB33788" i="1"/>
  <c r="AB19097" i="1"/>
  <c r="AB26518" i="1"/>
  <c r="AB37596" i="1"/>
  <c r="AB35073" i="1"/>
  <c r="AB27319" i="1"/>
  <c r="AB18832" i="1"/>
  <c r="AB38853" i="1"/>
  <c r="AB19681" i="1"/>
  <c r="AB27562" i="1"/>
  <c r="AB9461" i="1"/>
  <c r="AB24588" i="1"/>
  <c r="AB31747" i="1"/>
  <c r="AB10715" i="1"/>
  <c r="AB17896" i="1"/>
  <c r="AB22046" i="1"/>
  <c r="AB10115" i="1"/>
  <c r="AB33940" i="1"/>
  <c r="AB17887" i="1"/>
  <c r="AB21602" i="1"/>
  <c r="AB15215" i="1"/>
  <c r="AB15086" i="1"/>
  <c r="AB39135" i="1"/>
  <c r="AB16831" i="1"/>
  <c r="AB14982" i="1"/>
  <c r="AB19323" i="1"/>
  <c r="AB20848" i="1"/>
  <c r="AB29935" i="1"/>
  <c r="AB35989" i="1"/>
  <c r="AB23635" i="1"/>
  <c r="AB5922" i="1"/>
  <c r="AB15731" i="1"/>
  <c r="AB21793" i="1"/>
  <c r="AB25626" i="1"/>
  <c r="AB38581" i="1"/>
  <c r="AB15180" i="1"/>
  <c r="AB1230" i="1"/>
  <c r="AB20136" i="1"/>
  <c r="AB29709" i="1"/>
  <c r="AB36023" i="1"/>
  <c r="AB38998" i="1"/>
  <c r="AB36378" i="1"/>
  <c r="AB23657" i="1"/>
  <c r="AB20394" i="1"/>
  <c r="AB2813" i="1"/>
  <c r="AB2350" i="1"/>
  <c r="AB8861" i="1"/>
  <c r="AB10078" i="1"/>
  <c r="AB24620" i="1"/>
  <c r="AB4998" i="1"/>
  <c r="AB11766" i="1"/>
  <c r="AB12777" i="1"/>
  <c r="AB14272" i="1"/>
  <c r="AB28322" i="1"/>
  <c r="AB18096" i="1"/>
  <c r="AB22824" i="1"/>
  <c r="AB8242" i="1"/>
  <c r="AB24063" i="1"/>
  <c r="AB30378" i="1"/>
  <c r="AB26937" i="1"/>
  <c r="AB31934" i="1"/>
  <c r="AB13791" i="1"/>
  <c r="AB36233" i="1"/>
  <c r="AB26643" i="1"/>
  <c r="AB34535" i="1"/>
  <c r="AB18075" i="1"/>
  <c r="AB12781" i="1"/>
  <c r="AB30763" i="1"/>
  <c r="AB20439" i="1"/>
  <c r="AB36711" i="1"/>
  <c r="AB20986" i="1"/>
  <c r="AB26395" i="1"/>
  <c r="AB38244" i="1"/>
  <c r="AB23926" i="1"/>
  <c r="AB28183" i="1"/>
  <c r="AB29737" i="1"/>
  <c r="AB36645" i="1"/>
  <c r="AB14309" i="1"/>
  <c r="AB17736" i="1"/>
  <c r="AB35838" i="1"/>
  <c r="AB19654" i="1"/>
  <c r="AB35221" i="1"/>
  <c r="AB14730" i="1"/>
  <c r="AB23235" i="1"/>
  <c r="AB23734" i="1"/>
  <c r="AB18458" i="1"/>
  <c r="AB29417" i="1"/>
  <c r="AB26482" i="1"/>
  <c r="AB17839" i="1"/>
  <c r="AB20731" i="1"/>
  <c r="AB17983" i="1"/>
  <c r="AB31597" i="1"/>
  <c r="AB23645" i="1"/>
  <c r="AB28819" i="1"/>
  <c r="AB20785" i="1"/>
  <c r="AB27527" i="1"/>
  <c r="AB13885" i="1"/>
  <c r="AB37992" i="1"/>
  <c r="AB19803" i="1"/>
  <c r="AB39220" i="1"/>
  <c r="AB30237" i="1"/>
  <c r="AB37620" i="1"/>
  <c r="AB25150" i="1"/>
  <c r="AB22107" i="1"/>
  <c r="AB6068" i="1"/>
  <c r="AB15568" i="1"/>
  <c r="AB19987" i="1"/>
  <c r="AB38665" i="1"/>
  <c r="AB11309" i="1"/>
  <c r="AB14509" i="1"/>
  <c r="AB28764" i="1"/>
  <c r="AB32189" i="1"/>
  <c r="AB7875" i="1"/>
  <c r="AB11884" i="1"/>
  <c r="AB37892" i="1"/>
  <c r="AB36190" i="1"/>
  <c r="AB17785" i="1"/>
  <c r="AB1865" i="1"/>
  <c r="AB27954" i="1"/>
  <c r="AB29850" i="1"/>
  <c r="AB13149" i="1"/>
  <c r="AB39437" i="1"/>
  <c r="AB26185" i="1"/>
  <c r="AB16799" i="1"/>
  <c r="AB21534" i="1"/>
  <c r="AB7006" i="1"/>
  <c r="AB23586" i="1"/>
  <c r="AB21708" i="1"/>
  <c r="AB10725" i="1"/>
  <c r="AB31581" i="1"/>
  <c r="AB21828" i="1"/>
  <c r="AB810" i="1"/>
  <c r="AB31325" i="1"/>
  <c r="AB33013" i="1"/>
  <c r="AB15871" i="1"/>
  <c r="AB9717" i="1"/>
  <c r="AB7962" i="1"/>
  <c r="AB34457" i="1"/>
  <c r="AB22748" i="1"/>
  <c r="AB34863" i="1"/>
  <c r="AB34040" i="1"/>
  <c r="AB33568" i="1"/>
  <c r="AB8165" i="1"/>
  <c r="AB28208" i="1"/>
  <c r="AB31515" i="1"/>
  <c r="AB30357" i="1"/>
  <c r="AB27440" i="1"/>
  <c r="AB37928" i="1"/>
  <c r="AB23217" i="1"/>
  <c r="AB27017" i="1"/>
  <c r="AB30248" i="1"/>
  <c r="AB36216" i="1"/>
  <c r="AB10949" i="1"/>
  <c r="AB26813" i="1"/>
  <c r="AB36640" i="1"/>
  <c r="AB29422" i="1"/>
  <c r="AB10397" i="1"/>
  <c r="AB17836" i="1"/>
  <c r="AB21549" i="1"/>
  <c r="AB24109" i="1"/>
  <c r="AB27946" i="1"/>
  <c r="AB9701" i="1"/>
  <c r="AB9741" i="1"/>
  <c r="AB23284" i="1"/>
  <c r="AB15947" i="1"/>
  <c r="AB26895" i="1"/>
  <c r="AB30959" i="1"/>
  <c r="AB31891" i="1"/>
  <c r="AB26617" i="1"/>
  <c r="AB35852" i="1"/>
  <c r="AB16500" i="1"/>
  <c r="AB25113" i="1"/>
  <c r="AB38390" i="1"/>
  <c r="AB30743" i="1"/>
  <c r="AB34231" i="1"/>
  <c r="AB25854" i="1"/>
  <c r="AB27233" i="1"/>
  <c r="AB27001" i="1"/>
  <c r="AB17848" i="1"/>
  <c r="AB21734" i="1"/>
  <c r="AB36538" i="1"/>
  <c r="AB20942" i="1"/>
  <c r="AB12210" i="1"/>
  <c r="AB31297" i="1"/>
  <c r="AB30614" i="1"/>
  <c r="AB27348" i="1"/>
  <c r="AB38644" i="1"/>
  <c r="AB28632" i="1"/>
  <c r="AB33770" i="1"/>
  <c r="AB23604" i="1"/>
  <c r="AB31599" i="1"/>
  <c r="AB10516" i="1"/>
  <c r="AB36504" i="1"/>
  <c r="AB25106" i="1"/>
  <c r="AB37780" i="1"/>
  <c r="AB5219" i="1"/>
  <c r="AB35011" i="1"/>
  <c r="AB28091" i="1"/>
  <c r="AB21052" i="1"/>
  <c r="AB38437" i="1"/>
  <c r="AB4848" i="1"/>
  <c r="AB13825" i="1"/>
  <c r="AB27784" i="1"/>
  <c r="AB5025" i="1"/>
  <c r="AB19215" i="1"/>
  <c r="AB4025" i="1"/>
  <c r="AB31131" i="1"/>
  <c r="AB15053" i="1"/>
  <c r="AB39142" i="1"/>
  <c r="AB31571" i="1"/>
  <c r="AB9926" i="1"/>
  <c r="AB35267" i="1"/>
  <c r="AB33851" i="1"/>
  <c r="AB26703" i="1"/>
  <c r="AB18306" i="1"/>
  <c r="AB30901" i="1"/>
  <c r="AB20074" i="1"/>
  <c r="AB33898" i="1"/>
  <c r="AB10752" i="1"/>
  <c r="AB23042" i="1"/>
  <c r="AB29171" i="1"/>
  <c r="AB29211" i="1"/>
  <c r="AB32392" i="1"/>
  <c r="AB37597" i="1"/>
  <c r="AB27649" i="1"/>
  <c r="AB23280" i="1"/>
  <c r="AB40165" i="1"/>
  <c r="AB4305" i="1"/>
  <c r="AB32186" i="1"/>
  <c r="AB39693" i="1"/>
  <c r="AB3085" i="1"/>
  <c r="AB17653" i="1"/>
  <c r="AB2955" i="1"/>
  <c r="AB15545" i="1"/>
  <c r="AB14317" i="1"/>
  <c r="AB7671" i="1"/>
  <c r="AB39469" i="1"/>
  <c r="AB3099" i="1"/>
  <c r="AB38502" i="1"/>
  <c r="AB16216" i="1"/>
  <c r="AB26232" i="1"/>
  <c r="AB13483" i="1"/>
  <c r="AB28647" i="1"/>
  <c r="AB4881" i="1"/>
  <c r="AB7683" i="1"/>
  <c r="AB23900" i="1"/>
  <c r="AB28246" i="1"/>
  <c r="AB8613" i="1"/>
  <c r="AB20971" i="1"/>
  <c r="AB39524" i="1"/>
  <c r="AB23965" i="1"/>
  <c r="AB28312" i="1"/>
  <c r="AB36899" i="1"/>
  <c r="AB11841" i="1"/>
  <c r="AB26727" i="1"/>
  <c r="AB24429" i="1"/>
  <c r="AB18142" i="1"/>
  <c r="AB28066" i="1"/>
  <c r="AB29876" i="1"/>
  <c r="AB10164" i="1"/>
  <c r="AB36941" i="1"/>
  <c r="AB7773" i="1"/>
  <c r="AB11173" i="1"/>
  <c r="AB34726" i="1"/>
  <c r="AB18646" i="1"/>
  <c r="AB21915" i="1"/>
  <c r="AB13496" i="1"/>
  <c r="AB16879" i="1"/>
  <c r="AB13053" i="1"/>
  <c r="AB38489" i="1"/>
  <c r="AB11387" i="1"/>
  <c r="AB18062" i="1"/>
  <c r="AB38083" i="1"/>
  <c r="AB26731" i="1"/>
  <c r="AB31483" i="1"/>
  <c r="AB6099" i="1"/>
  <c r="AB24164" i="1"/>
  <c r="AB23308" i="1"/>
  <c r="AB37699" i="1"/>
  <c r="AB35582" i="1"/>
  <c r="AB33074" i="1"/>
  <c r="AB35115" i="1"/>
  <c r="AB23568" i="1"/>
  <c r="AB2946" i="1"/>
  <c r="AB19129" i="1"/>
  <c r="AB21331" i="1"/>
  <c r="AB26269" i="1"/>
  <c r="AB23398" i="1"/>
  <c r="AB39936" i="1"/>
  <c r="AB39915" i="1"/>
  <c r="AB21645" i="1"/>
  <c r="AB30144" i="1"/>
  <c r="AB38914" i="1"/>
  <c r="AB11294" i="1"/>
  <c r="AB32906" i="1"/>
  <c r="AB24723" i="1"/>
  <c r="AB27444" i="1"/>
  <c r="AB20961" i="1"/>
  <c r="AB31390" i="1"/>
  <c r="AB9647" i="1"/>
  <c r="AB28212" i="1"/>
  <c r="AB5961" i="1"/>
  <c r="AB33677" i="1"/>
  <c r="AB24650" i="1"/>
  <c r="AB16367" i="1"/>
  <c r="AB7260" i="1"/>
  <c r="AB8082" i="1"/>
  <c r="AB10070" i="1"/>
  <c r="AB35622" i="1"/>
  <c r="AB11552" i="1"/>
  <c r="AB10210" i="1"/>
  <c r="AB22291" i="1"/>
  <c r="AB12751" i="1"/>
  <c r="AB25944" i="1"/>
  <c r="AB29334" i="1"/>
  <c r="AB6894" i="1"/>
  <c r="AB21077" i="1"/>
  <c r="AB36124" i="1"/>
  <c r="AB12712" i="1"/>
  <c r="AB35720" i="1"/>
  <c r="AB18583" i="1"/>
  <c r="AB38455" i="1"/>
  <c r="AB14917" i="1"/>
  <c r="AB20935" i="1"/>
  <c r="AB12607" i="1"/>
  <c r="AB38729" i="1"/>
  <c r="AB28289" i="1"/>
  <c r="AB37158" i="1"/>
  <c r="AB39014" i="1"/>
  <c r="AB19311" i="1"/>
  <c r="AB23490" i="1"/>
  <c r="AB11375" i="1"/>
  <c r="AB25408" i="1"/>
  <c r="AB25507" i="1"/>
  <c r="AB11461" i="1"/>
  <c r="AB31678" i="1"/>
  <c r="AB19626" i="1"/>
  <c r="AB37005" i="1"/>
  <c r="AB35803" i="1"/>
  <c r="AB18910" i="1"/>
  <c r="AB26479" i="1"/>
  <c r="AB32832" i="1"/>
  <c r="AB28367" i="1"/>
  <c r="AB13218" i="1"/>
  <c r="AB33776" i="1"/>
  <c r="AB15191" i="1"/>
  <c r="AB39279" i="1"/>
  <c r="AB31002" i="1"/>
  <c r="AB16064" i="1"/>
  <c r="AB23481" i="1"/>
  <c r="AB23241" i="1"/>
  <c r="AB35594" i="1"/>
  <c r="AB24098" i="1"/>
  <c r="AB35107" i="1"/>
  <c r="AB12430" i="1"/>
  <c r="AB26138" i="1"/>
  <c r="AB39218" i="1"/>
  <c r="AB30724" i="1"/>
  <c r="AB39091" i="1"/>
  <c r="AB33694" i="1"/>
  <c r="AB31148" i="1"/>
  <c r="AB15885" i="1"/>
  <c r="AB31977" i="1"/>
  <c r="AB36186" i="1"/>
  <c r="AB25961" i="1"/>
  <c r="AB15983" i="1"/>
  <c r="AB22012" i="1"/>
  <c r="AB34984" i="1"/>
  <c r="AB32929" i="1"/>
  <c r="AB28444" i="1"/>
  <c r="AB22334" i="1"/>
  <c r="AB37392" i="1"/>
  <c r="AB24058" i="1"/>
  <c r="AB2264" i="1"/>
  <c r="AB34384" i="1"/>
  <c r="AB31940" i="1"/>
  <c r="AB39894" i="1"/>
  <c r="AB1384" i="1"/>
  <c r="AB12884" i="1"/>
  <c r="AB15695" i="1"/>
  <c r="AB36542" i="1"/>
  <c r="AB16009" i="1"/>
  <c r="AB25416" i="1"/>
  <c r="AB10845" i="1"/>
  <c r="AB24819" i="1"/>
  <c r="AB6192" i="1"/>
  <c r="AB25289" i="1"/>
  <c r="AB33030" i="1"/>
  <c r="AB39836" i="1"/>
  <c r="AB17532" i="1"/>
  <c r="AB27612" i="1"/>
  <c r="AB31910" i="1"/>
  <c r="AB19206" i="1"/>
  <c r="AB22879" i="1"/>
  <c r="AB40063" i="1"/>
  <c r="AB28476" i="1"/>
  <c r="AB40324" i="1"/>
  <c r="AB24477" i="1"/>
  <c r="AB11139" i="1"/>
  <c r="AB30999" i="1"/>
  <c r="AB37050" i="1"/>
  <c r="AB9208" i="1"/>
  <c r="AB23449" i="1"/>
  <c r="AB26322" i="1"/>
  <c r="AB20934" i="1"/>
  <c r="AB12745" i="1"/>
  <c r="AB27101" i="1"/>
  <c r="AB36322" i="1"/>
  <c r="AB32662" i="1"/>
  <c r="AB10224" i="1"/>
  <c r="AB28067" i="1"/>
  <c r="AB39663" i="1"/>
  <c r="AB22755" i="1"/>
  <c r="AB32033" i="1"/>
  <c r="AB39608" i="1"/>
  <c r="AB25666" i="1"/>
  <c r="AB39230" i="1"/>
  <c r="AB28056" i="1"/>
  <c r="AB24675" i="1"/>
  <c r="AB24792" i="1"/>
  <c r="AB24710" i="1"/>
  <c r="AB15398" i="1"/>
  <c r="AB15865" i="1"/>
  <c r="AB14848" i="1"/>
  <c r="AB23921" i="1"/>
  <c r="AB37519" i="1"/>
  <c r="AB40379" i="1"/>
  <c r="AB6715" i="1"/>
  <c r="AB10640" i="1"/>
  <c r="AB20843" i="1"/>
  <c r="AB37178" i="1"/>
  <c r="AB24329" i="1"/>
  <c r="AB33922" i="1"/>
  <c r="AB33973" i="1"/>
  <c r="AB39771" i="1"/>
  <c r="AB39002" i="1"/>
  <c r="AB14785" i="1"/>
  <c r="AB36893" i="1"/>
  <c r="AB30371" i="1"/>
  <c r="AB10396" i="1"/>
  <c r="AB23140" i="1"/>
  <c r="AB24875" i="1"/>
  <c r="AB15258" i="1"/>
  <c r="AB39364" i="1"/>
  <c r="AB35836" i="1"/>
  <c r="AB5327" i="1"/>
  <c r="AB13498" i="1"/>
  <c r="AB29731" i="1"/>
  <c r="AB18363" i="1"/>
  <c r="AB6329" i="1"/>
  <c r="AB22518" i="1"/>
  <c r="AB26594" i="1"/>
  <c r="AB38690" i="1"/>
  <c r="AB23322" i="1"/>
  <c r="AB20019" i="1"/>
  <c r="AB31757" i="1"/>
  <c r="AB26010" i="1"/>
  <c r="AB39317" i="1"/>
  <c r="AB32101" i="1"/>
  <c r="AB32143" i="1"/>
  <c r="AB19085" i="1"/>
  <c r="AB10089" i="1"/>
  <c r="AB18128" i="1"/>
  <c r="AB31484" i="1"/>
  <c r="AB23317" i="1"/>
  <c r="AB22978" i="1"/>
  <c r="AB24484" i="1"/>
  <c r="AB24014" i="1"/>
  <c r="AB28753" i="1"/>
  <c r="AB7912" i="1"/>
  <c r="AB23736" i="1"/>
  <c r="AB29647" i="1"/>
  <c r="AB36345" i="1"/>
  <c r="AB33420" i="1"/>
  <c r="AB32053" i="1"/>
  <c r="AB4591" i="1"/>
  <c r="AB39191" i="1"/>
  <c r="AB20571" i="1"/>
  <c r="AB14379" i="1"/>
  <c r="AB31890" i="1"/>
  <c r="AB31066" i="1"/>
  <c r="AB21919" i="1"/>
  <c r="AB25694" i="1"/>
  <c r="AB25049" i="1"/>
  <c r="AB12579" i="1"/>
  <c r="AB27426" i="1"/>
  <c r="AB38719" i="1"/>
  <c r="AB34291" i="1"/>
  <c r="AB22433" i="1"/>
  <c r="AB30110" i="1"/>
  <c r="AB38194" i="1"/>
  <c r="AB30930" i="1"/>
  <c r="AB37323" i="1"/>
  <c r="AB32831" i="1"/>
  <c r="AB31845" i="1"/>
  <c r="AB34937" i="1"/>
  <c r="AB12335" i="1"/>
  <c r="AB35780" i="1"/>
  <c r="AB17767" i="1"/>
  <c r="AB17982" i="1"/>
  <c r="AB10789" i="1"/>
  <c r="AB19524" i="1"/>
  <c r="AB20330" i="1"/>
  <c r="AB23610" i="1"/>
  <c r="AB15370" i="1"/>
  <c r="AB11519" i="1"/>
  <c r="AB30787" i="1"/>
  <c r="AB33585" i="1"/>
  <c r="AB32218" i="1"/>
  <c r="AB26143" i="1"/>
  <c r="AB36197" i="1"/>
  <c r="AB36118" i="1"/>
  <c r="AB12352" i="1"/>
  <c r="AB39263" i="1"/>
  <c r="AB23445" i="1"/>
  <c r="AB26890" i="1"/>
  <c r="AB23485" i="1"/>
  <c r="AB19476" i="1"/>
  <c r="AB12254" i="1"/>
  <c r="AB32941" i="1"/>
  <c r="AB6082" i="1"/>
  <c r="AB34145" i="1"/>
  <c r="AB8868" i="1"/>
  <c r="AB29995" i="1"/>
  <c r="AB20985" i="1"/>
  <c r="AB24032" i="1"/>
  <c r="AB17072" i="1"/>
  <c r="AB15008" i="1"/>
  <c r="AB6814" i="1"/>
  <c r="AB37008" i="1"/>
  <c r="AB20407" i="1"/>
  <c r="AB36825" i="1"/>
  <c r="AB33275" i="1"/>
  <c r="AB21703" i="1"/>
  <c r="AB12048" i="1"/>
  <c r="AB32867" i="1"/>
  <c r="AB25600" i="1"/>
  <c r="AB22286" i="1"/>
  <c r="AB20255" i="1"/>
  <c r="AB15192" i="1"/>
  <c r="AB35991" i="1"/>
  <c r="AB12934" i="1"/>
  <c r="AB17914" i="1"/>
  <c r="AB39571" i="1"/>
  <c r="AB25890" i="1"/>
  <c r="AB9859" i="1"/>
  <c r="AB11846" i="1"/>
  <c r="AB4274" i="1"/>
  <c r="AB34709" i="1"/>
  <c r="AB34363" i="1"/>
  <c r="AB7986" i="1"/>
  <c r="AB9611" i="1"/>
  <c r="AB18466" i="1"/>
  <c r="AB12015" i="1"/>
  <c r="AB26454" i="1"/>
  <c r="AB29325" i="1"/>
  <c r="AB40023" i="1"/>
  <c r="AB6776" i="1"/>
  <c r="AB39085" i="1"/>
  <c r="AB11349" i="1"/>
  <c r="AB33908" i="1"/>
  <c r="AB23877" i="1"/>
  <c r="AB20901" i="1"/>
  <c r="AB7747" i="1"/>
  <c r="AB1676" i="1"/>
  <c r="AB19666" i="1"/>
  <c r="AB33398" i="1"/>
  <c r="AB29071" i="1"/>
  <c r="AB20178" i="1"/>
  <c r="AB15269" i="1"/>
  <c r="AB25858" i="1"/>
  <c r="AB33886" i="1"/>
  <c r="AB24197" i="1"/>
  <c r="AB28" i="1"/>
  <c r="AB37646" i="1"/>
  <c r="AB27158" i="1"/>
  <c r="AB18300" i="1"/>
  <c r="AB33099" i="1"/>
  <c r="AB12288" i="1"/>
  <c r="AB28527" i="1"/>
  <c r="AB11199" i="1"/>
  <c r="AB10656" i="1"/>
  <c r="AB10504" i="1"/>
  <c r="AB20532" i="1"/>
  <c r="AB37436" i="1"/>
  <c r="AB38993" i="1"/>
  <c r="AB21466" i="1"/>
  <c r="AB33201" i="1"/>
  <c r="AB31421" i="1"/>
  <c r="AB22637" i="1"/>
  <c r="AB40383" i="1"/>
  <c r="AB26406" i="1"/>
  <c r="AB34263" i="1"/>
  <c r="AB28767" i="1"/>
  <c r="AB4733" i="1"/>
  <c r="AB39579" i="1"/>
  <c r="AB26976" i="1"/>
  <c r="AB9234" i="1"/>
  <c r="AB15338" i="1"/>
  <c r="AB25536" i="1"/>
  <c r="AB35174" i="1"/>
  <c r="AB21415" i="1"/>
  <c r="AB5609" i="1"/>
  <c r="AB31809" i="1"/>
  <c r="AB24458" i="1"/>
  <c r="AB26526" i="1"/>
  <c r="AB34011" i="1"/>
  <c r="AB37163" i="1"/>
  <c r="AB22176" i="1"/>
  <c r="AB33998" i="1"/>
  <c r="AB24160" i="1"/>
  <c r="AB37378" i="1"/>
  <c r="AB22577" i="1"/>
  <c r="AB20203" i="1"/>
  <c r="AB18334" i="1"/>
  <c r="AB18364" i="1"/>
  <c r="AB32857" i="1"/>
  <c r="AB40401" i="1"/>
  <c r="AB39588" i="1"/>
  <c r="AB13064" i="1"/>
  <c r="AB15043" i="1"/>
  <c r="AB17800" i="1"/>
  <c r="AB24023" i="1"/>
  <c r="AB34502" i="1"/>
  <c r="AB20844" i="1"/>
  <c r="AB11499" i="1"/>
  <c r="AB24628" i="1"/>
  <c r="AB38449" i="1"/>
  <c r="AB35937" i="1"/>
  <c r="AB37065" i="1"/>
  <c r="AB35444" i="1"/>
  <c r="AB2324" i="1"/>
  <c r="AB14308" i="1"/>
  <c r="AB21837" i="1"/>
  <c r="AB39123" i="1"/>
  <c r="AB19902" i="1"/>
  <c r="AB31959" i="1"/>
  <c r="AB17152" i="1"/>
  <c r="AB20354" i="1"/>
  <c r="AB8139" i="1"/>
  <c r="AB36181" i="1"/>
  <c r="AB25029" i="1"/>
  <c r="AB23335" i="1"/>
  <c r="AB7659" i="1"/>
  <c r="AB37308" i="1"/>
  <c r="AB11685" i="1"/>
  <c r="AB22195" i="1"/>
  <c r="AB9113" i="1"/>
  <c r="AB16719" i="1"/>
  <c r="AB9799" i="1"/>
  <c r="AB13497" i="1"/>
  <c r="AB37206" i="1"/>
  <c r="AB15683" i="1"/>
  <c r="AB39615" i="1"/>
  <c r="AB27303" i="1"/>
  <c r="AB38930" i="1"/>
  <c r="AB25461" i="1"/>
  <c r="AB39718" i="1"/>
  <c r="AB26092" i="1"/>
  <c r="AB33127" i="1"/>
  <c r="AB12838" i="1"/>
  <c r="AB38072" i="1"/>
  <c r="AB38478" i="1"/>
  <c r="AB22394" i="1"/>
  <c r="AB33918" i="1"/>
  <c r="AB30141" i="1"/>
  <c r="AB12728" i="1"/>
  <c r="AB22147" i="1"/>
  <c r="AB24942" i="1"/>
  <c r="AB22651" i="1"/>
  <c r="AB28823" i="1"/>
  <c r="AB27982" i="1"/>
  <c r="AB34274" i="1"/>
  <c r="AB22593" i="1"/>
  <c r="AB18130" i="1"/>
  <c r="AB13083" i="1"/>
  <c r="AB35772" i="1"/>
  <c r="AB32229" i="1"/>
  <c r="AB22205" i="1"/>
  <c r="AB35577" i="1"/>
  <c r="AB38746" i="1"/>
  <c r="AB25102" i="1"/>
  <c r="AB9971" i="1"/>
  <c r="AB15961" i="1"/>
  <c r="AB9553" i="1"/>
  <c r="AB29776" i="1"/>
  <c r="AB11563" i="1"/>
  <c r="AB5195" i="1"/>
  <c r="AB33915" i="1"/>
  <c r="AB18711" i="1"/>
  <c r="AB34989" i="1"/>
  <c r="AB23480" i="1"/>
  <c r="AB20447" i="1"/>
  <c r="AB24251" i="1"/>
  <c r="AB7938" i="1"/>
  <c r="AB27434" i="1"/>
  <c r="AB25293" i="1"/>
  <c r="AB14338" i="1"/>
  <c r="AB27685" i="1"/>
  <c r="AB9179" i="1"/>
  <c r="AB17766" i="1"/>
  <c r="AB20108" i="1"/>
  <c r="AB17206" i="1"/>
  <c r="AB28348" i="1"/>
  <c r="AB38796" i="1"/>
  <c r="AB11534" i="1"/>
  <c r="AB21659" i="1"/>
  <c r="AB38290" i="1"/>
  <c r="AB28678" i="1"/>
  <c r="AB10973" i="1"/>
  <c r="AB28855" i="1"/>
  <c r="AB5940" i="1"/>
  <c r="AB25906" i="1"/>
  <c r="AB38215" i="1"/>
  <c r="AB11494" i="1"/>
  <c r="AB17163" i="1"/>
  <c r="AB8831" i="1"/>
  <c r="AB28181" i="1"/>
  <c r="AB30432" i="1"/>
  <c r="AB6614" i="1"/>
  <c r="AB8295" i="1"/>
  <c r="AB19223" i="1"/>
  <c r="AB11670" i="1"/>
  <c r="AB25117" i="1"/>
  <c r="AB27402" i="1"/>
  <c r="AB18954" i="1"/>
  <c r="AB10036" i="1"/>
  <c r="AB14137" i="1"/>
  <c r="AB20630" i="1"/>
  <c r="AB36312" i="1"/>
  <c r="AB29251" i="1"/>
  <c r="AB14418" i="1"/>
  <c r="AB30117" i="1"/>
  <c r="AB27718" i="1"/>
  <c r="AB8339" i="1"/>
  <c r="AB37377" i="1"/>
  <c r="AB22168" i="1"/>
  <c r="AB40457" i="1"/>
  <c r="AB31067" i="1"/>
  <c r="AB30722" i="1"/>
  <c r="AB16174" i="1"/>
  <c r="AB25573" i="1"/>
  <c r="AB14298" i="1"/>
  <c r="AB13957" i="1"/>
  <c r="AB16498" i="1"/>
  <c r="AB35883" i="1"/>
  <c r="AB10211" i="1"/>
  <c r="AB16894" i="1"/>
  <c r="AB19547" i="1"/>
  <c r="AB12931" i="1"/>
  <c r="AB6826" i="1"/>
  <c r="AB20059" i="1"/>
  <c r="AB9379" i="1"/>
  <c r="AB23590" i="1"/>
  <c r="AB20464" i="1"/>
  <c r="AB15790" i="1"/>
  <c r="AB18072" i="1"/>
  <c r="AB30302" i="1"/>
  <c r="AB14675" i="1"/>
  <c r="AB27947" i="1"/>
  <c r="AB32625" i="1"/>
  <c r="AB18221" i="1"/>
  <c r="AB21275" i="1"/>
  <c r="AB22423" i="1"/>
  <c r="AB35431" i="1"/>
  <c r="AB19138" i="1"/>
  <c r="AB31482" i="1"/>
  <c r="AB28007" i="1"/>
  <c r="AB31020" i="1"/>
  <c r="AB18661" i="1"/>
  <c r="AB28803" i="1"/>
  <c r="AB35846" i="1"/>
  <c r="AB27454" i="1"/>
  <c r="AB36848" i="1"/>
  <c r="AB14988" i="1"/>
  <c r="AB11416" i="1"/>
  <c r="AB16704" i="1"/>
  <c r="AB30109" i="1"/>
  <c r="AB10310" i="1"/>
  <c r="AB23039" i="1"/>
  <c r="AB9413" i="1"/>
  <c r="AB16399" i="1"/>
  <c r="AB30456" i="1"/>
  <c r="AB10279" i="1"/>
  <c r="AB12018" i="1"/>
  <c r="AB39398" i="1"/>
  <c r="AB20113" i="1"/>
  <c r="AB25261" i="1"/>
  <c r="AB26217" i="1"/>
  <c r="AB36432" i="1"/>
  <c r="AB23321" i="1"/>
  <c r="AB17318" i="1"/>
  <c r="AB40389" i="1"/>
  <c r="AB38185" i="1"/>
  <c r="AB35526" i="1"/>
  <c r="AB3778" i="1"/>
  <c r="AB33426" i="1"/>
  <c r="AB35955" i="1"/>
  <c r="AB40348" i="1"/>
  <c r="AB17259" i="1"/>
  <c r="AB11982" i="1"/>
  <c r="AB21189" i="1"/>
  <c r="AB11570" i="1"/>
  <c r="AB29476" i="1"/>
  <c r="AB31438" i="1"/>
  <c r="AB14703" i="1"/>
  <c r="AB17293" i="1"/>
  <c r="AB29366" i="1"/>
  <c r="AB10746" i="1"/>
  <c r="AB29121" i="1"/>
  <c r="AB38824" i="1"/>
  <c r="AB31987" i="1"/>
  <c r="AB31379" i="1"/>
  <c r="AB26887" i="1"/>
  <c r="AB24386" i="1"/>
  <c r="AB26548" i="1"/>
  <c r="AB33085" i="1"/>
  <c r="AB8540" i="1"/>
  <c r="AB10159" i="1"/>
  <c r="AB31514" i="1"/>
  <c r="AB18140" i="1"/>
  <c r="AB36276" i="1"/>
  <c r="AB39408" i="1"/>
  <c r="AB30235" i="1"/>
  <c r="AB35295" i="1"/>
  <c r="AB23109" i="1"/>
  <c r="AB31033" i="1"/>
  <c r="AB22154" i="1"/>
  <c r="AB5805" i="1"/>
  <c r="AB10514" i="1"/>
  <c r="AB22316" i="1"/>
  <c r="AB34821" i="1"/>
  <c r="AB14649" i="1"/>
  <c r="AB19936" i="1"/>
  <c r="AB33350" i="1"/>
  <c r="AB14548" i="1"/>
  <c r="AB8728" i="1"/>
  <c r="AB21671" i="1"/>
  <c r="AB38846" i="1"/>
  <c r="AB34094" i="1"/>
  <c r="AB23792" i="1"/>
  <c r="AB14640" i="1"/>
  <c r="AB8191" i="1"/>
  <c r="AB25567" i="1"/>
  <c r="AB20681" i="1"/>
  <c r="AB3071" i="1"/>
  <c r="AB31945" i="1"/>
  <c r="AB38241" i="1"/>
  <c r="AB14097" i="1"/>
  <c r="AB25597" i="1"/>
  <c r="AB39138" i="1"/>
  <c r="AB32817" i="1"/>
  <c r="AB27571" i="1"/>
  <c r="AB26130" i="1"/>
  <c r="AB28397" i="1"/>
  <c r="AB32382" i="1"/>
  <c r="AB24682" i="1"/>
  <c r="AB21771" i="1"/>
  <c r="AB24264" i="1"/>
  <c r="AB7655" i="1"/>
  <c r="AB36934" i="1"/>
  <c r="AB18325" i="1"/>
  <c r="AB10131" i="1"/>
  <c r="AB16664" i="1"/>
  <c r="AB23990" i="1"/>
  <c r="AB22966" i="1"/>
  <c r="AB11708" i="1"/>
  <c r="AB17643" i="1"/>
  <c r="AB8530" i="1"/>
  <c r="AB24642" i="1"/>
  <c r="AB14714" i="1"/>
  <c r="AB10837" i="1"/>
  <c r="AB1165" i="1"/>
  <c r="AB38100" i="1"/>
  <c r="AB34775" i="1"/>
  <c r="AB8779" i="1"/>
  <c r="AB20151" i="1"/>
  <c r="AB15069" i="1"/>
  <c r="AB18506" i="1"/>
  <c r="AB9626" i="1"/>
  <c r="AB39487" i="1"/>
  <c r="AB33064" i="1"/>
  <c r="AB40298" i="1"/>
  <c r="AB14687" i="1"/>
  <c r="AB27309" i="1"/>
  <c r="AB27095" i="1"/>
  <c r="AB22256" i="1"/>
  <c r="AB25625" i="1"/>
  <c r="AB19405" i="1"/>
  <c r="AB27739" i="1"/>
  <c r="AB19397" i="1"/>
  <c r="AB19342" i="1"/>
  <c r="AB23106" i="1"/>
  <c r="AB13159" i="1"/>
  <c r="AB20958" i="1"/>
  <c r="AB23462" i="1"/>
  <c r="AB34392" i="1"/>
  <c r="AB14735" i="1"/>
  <c r="AB18655" i="1"/>
  <c r="AB32916" i="1"/>
  <c r="AB21766" i="1"/>
  <c r="AB17013" i="1"/>
  <c r="AB13112" i="1"/>
  <c r="AB38386" i="1"/>
  <c r="AB35798" i="1"/>
  <c r="AB6613" i="1"/>
  <c r="AB28826" i="1"/>
  <c r="AB19827" i="1"/>
  <c r="AB39330" i="1"/>
  <c r="AB23580" i="1"/>
  <c r="AB25440" i="1"/>
  <c r="AB18255" i="1"/>
  <c r="AB2963" i="1"/>
  <c r="AB28564" i="1"/>
  <c r="AB39678" i="1"/>
  <c r="AB8080" i="1"/>
  <c r="AB20673" i="1"/>
  <c r="AB29541" i="1"/>
  <c r="AB29628" i="1"/>
  <c r="AB27630" i="1"/>
  <c r="AB37861" i="1"/>
  <c r="AB12470" i="1"/>
  <c r="AB32775" i="1"/>
  <c r="AB25214" i="1"/>
  <c r="AB25654" i="1"/>
  <c r="AB31395" i="1"/>
  <c r="AB26713" i="1"/>
  <c r="AB25411" i="1"/>
  <c r="AB39640" i="1"/>
  <c r="AB29962" i="1"/>
  <c r="AB31113" i="1"/>
  <c r="AB32783" i="1"/>
  <c r="AB10649" i="1"/>
  <c r="AB1438" i="1"/>
  <c r="AB38867" i="1"/>
  <c r="AB9568" i="1"/>
  <c r="AB15772" i="1"/>
  <c r="AB31771" i="1"/>
  <c r="AB23276" i="1"/>
  <c r="AB20939" i="1"/>
  <c r="AB24871" i="1"/>
  <c r="AB23469" i="1"/>
  <c r="AB35697" i="1"/>
  <c r="AB39960" i="1"/>
  <c r="AB2936" i="1"/>
  <c r="AB29515" i="1"/>
  <c r="AB32891" i="1"/>
  <c r="AB32699" i="1"/>
  <c r="AB28634" i="1"/>
  <c r="AB32864" i="1"/>
  <c r="AB39109" i="1"/>
  <c r="AB18241" i="1"/>
  <c r="AB15555" i="1"/>
  <c r="AB34616" i="1"/>
  <c r="AB11238" i="1"/>
  <c r="AB7415" i="1"/>
  <c r="AB33333" i="1"/>
  <c r="AB35265" i="1"/>
  <c r="AB18238" i="1"/>
  <c r="AB28987" i="1"/>
  <c r="AB29766" i="1"/>
  <c r="AB8627" i="1"/>
  <c r="AB31434" i="1"/>
  <c r="AB21441" i="1"/>
  <c r="AB11705" i="1"/>
  <c r="AB40028" i="1"/>
  <c r="AB39926" i="1"/>
  <c r="AB26655" i="1"/>
  <c r="AB22118" i="1"/>
  <c r="AB36099" i="1"/>
  <c r="AB34377" i="1"/>
  <c r="AB29950" i="1"/>
  <c r="AB39227" i="1"/>
  <c r="AB25582" i="1"/>
  <c r="AB11855" i="1"/>
  <c r="AB17032" i="1"/>
  <c r="AB40225" i="1"/>
  <c r="AB18706" i="1"/>
  <c r="AB34869" i="1"/>
  <c r="AB21666" i="1"/>
  <c r="AB25042" i="1"/>
  <c r="AB26242" i="1"/>
  <c r="AB10439" i="1"/>
  <c r="AB29799" i="1"/>
  <c r="AB23206" i="1"/>
  <c r="AB20735" i="1"/>
  <c r="AB20477" i="1"/>
  <c r="AB20343" i="1"/>
  <c r="AB29445" i="1"/>
  <c r="AB13986" i="1"/>
  <c r="AB11350" i="1"/>
  <c r="AB17215" i="1"/>
  <c r="AB30495" i="1"/>
  <c r="AB28217" i="1"/>
  <c r="AB20729" i="1"/>
  <c r="AB36277" i="1"/>
  <c r="AB6041" i="1"/>
  <c r="AB16811" i="1"/>
  <c r="AB37095" i="1"/>
  <c r="AB19111" i="1"/>
  <c r="AB29761" i="1"/>
  <c r="AB24522" i="1"/>
  <c r="AB14315" i="1"/>
  <c r="AB25798" i="1"/>
  <c r="AB35726" i="1"/>
  <c r="AB38898" i="1"/>
  <c r="AB13569" i="1"/>
  <c r="AB29520" i="1"/>
  <c r="AB9479" i="1"/>
  <c r="AB28195" i="1"/>
  <c r="AB12076" i="1"/>
  <c r="AB19992" i="1"/>
  <c r="AB20860" i="1"/>
  <c r="AB22984" i="1"/>
  <c r="AB11413" i="1"/>
  <c r="AB39430" i="1"/>
  <c r="AB35449" i="1"/>
  <c r="AB37123" i="1"/>
  <c r="AB5225" i="1"/>
  <c r="AB10997" i="1"/>
  <c r="AB25683" i="1"/>
  <c r="AB35269" i="1"/>
  <c r="AB9677" i="1"/>
  <c r="AB38447" i="1"/>
  <c r="AB15728" i="1"/>
  <c r="AB39234" i="1"/>
  <c r="AB20046" i="1"/>
  <c r="AB30916" i="1"/>
  <c r="AB9104" i="1"/>
  <c r="AB18190" i="1"/>
  <c r="AB23471" i="1"/>
  <c r="AB36907" i="1"/>
  <c r="AB17136" i="1"/>
  <c r="AB40404" i="1"/>
  <c r="AB39546" i="1"/>
  <c r="AB20605" i="1"/>
  <c r="AB21587" i="1"/>
  <c r="AB14877" i="1"/>
  <c r="AB23370" i="1"/>
  <c r="AB36324" i="1"/>
  <c r="AB25633" i="1"/>
  <c r="AB8131" i="1"/>
  <c r="AB28143" i="1"/>
  <c r="AB31192" i="1"/>
  <c r="AB27707" i="1"/>
  <c r="AB35516" i="1"/>
  <c r="AB24036" i="1"/>
  <c r="AB13740" i="1"/>
  <c r="AB18037" i="1"/>
  <c r="AB6547" i="1"/>
  <c r="AB31053" i="1"/>
  <c r="AB26034" i="1"/>
  <c r="AB16965" i="1"/>
  <c r="AB29054" i="1"/>
  <c r="AB32675" i="1"/>
  <c r="AB31726" i="1"/>
  <c r="AB20603" i="1"/>
  <c r="AB5451" i="1"/>
  <c r="AB29920" i="1"/>
  <c r="AB30559" i="1"/>
  <c r="AB6164" i="1"/>
  <c r="AB3227" i="1"/>
  <c r="AB28157" i="1"/>
  <c r="AB3877" i="1"/>
  <c r="AB32394" i="1"/>
  <c r="AB34459" i="1"/>
  <c r="AB17271" i="1"/>
  <c r="AB26129" i="1"/>
  <c r="AB12737" i="1"/>
  <c r="AB35518" i="1"/>
  <c r="AB10429" i="1"/>
  <c r="AB27163" i="1"/>
  <c r="AB20413" i="1"/>
  <c r="AB40030" i="1"/>
  <c r="AB35357" i="1"/>
  <c r="AB13738" i="1"/>
  <c r="AB36682" i="1"/>
  <c r="AB15495" i="1"/>
  <c r="AB16264" i="1"/>
  <c r="AB22038" i="1"/>
  <c r="AB13312" i="1"/>
  <c r="AB10710" i="1"/>
  <c r="AB30029" i="1"/>
  <c r="AB34025" i="1"/>
  <c r="AB29116" i="1"/>
  <c r="AB34771" i="1"/>
  <c r="AB27119" i="1"/>
  <c r="AB20508" i="1"/>
  <c r="AB35090" i="1"/>
  <c r="AB19144" i="1"/>
  <c r="AB19383" i="1"/>
  <c r="AB20055" i="1"/>
  <c r="AB18196" i="1"/>
  <c r="AB30186" i="1"/>
  <c r="AB36629" i="1"/>
  <c r="AB12550" i="1"/>
  <c r="AB3742" i="1"/>
  <c r="AB6198" i="1"/>
  <c r="AB22363" i="1"/>
  <c r="AB27969" i="1"/>
  <c r="AB10302" i="1"/>
  <c r="AB39054" i="1"/>
  <c r="AB34259" i="1"/>
  <c r="AB39555" i="1"/>
  <c r="AB23953" i="1"/>
  <c r="AB21931" i="1"/>
  <c r="AB14621" i="1"/>
  <c r="AB19966" i="1"/>
  <c r="AB38364" i="1"/>
  <c r="AB9410" i="1"/>
  <c r="AB11161" i="1"/>
  <c r="AB32065" i="1"/>
  <c r="AB10996" i="1"/>
  <c r="AB30175" i="1"/>
  <c r="AB37208" i="1"/>
  <c r="AB3119" i="1"/>
  <c r="AB29120" i="1"/>
  <c r="AB24925" i="1"/>
  <c r="AB30552" i="1"/>
  <c r="AB16999" i="1"/>
  <c r="AB19393" i="1"/>
  <c r="AB17497" i="1"/>
  <c r="AB26508" i="1"/>
  <c r="AB28061" i="1"/>
  <c r="AB33784" i="1"/>
  <c r="AB6970" i="1"/>
  <c r="AB11958" i="1"/>
  <c r="AB16334" i="1"/>
  <c r="AB35663" i="1"/>
  <c r="AB36200" i="1"/>
  <c r="AB4215" i="1"/>
  <c r="AB17811" i="1"/>
  <c r="AB29306" i="1"/>
  <c r="AB27924" i="1"/>
  <c r="AB25875" i="1"/>
  <c r="AB33103" i="1"/>
  <c r="AB394" i="1"/>
  <c r="AB26335" i="1"/>
  <c r="AB3445" i="1"/>
  <c r="AB33203" i="1"/>
  <c r="AB28113" i="1"/>
  <c r="AB22525" i="1"/>
  <c r="AB18973" i="1"/>
  <c r="AB34946" i="1"/>
  <c r="AB30744" i="1"/>
  <c r="AB28330" i="1"/>
  <c r="AB15209" i="1"/>
  <c r="AB28236" i="1"/>
  <c r="AB16215" i="1"/>
  <c r="AB21513" i="1"/>
  <c r="AB27595" i="1"/>
  <c r="AB38387" i="1"/>
  <c r="AB27243" i="1"/>
  <c r="AB23626" i="1"/>
  <c r="AB22767" i="1"/>
  <c r="AB38439" i="1"/>
  <c r="AB21975" i="1"/>
  <c r="AB29571" i="1"/>
  <c r="AB27979" i="1"/>
  <c r="AB37430" i="1"/>
  <c r="AB18431" i="1"/>
  <c r="AB27133" i="1"/>
  <c r="AB36268" i="1"/>
  <c r="AB33767" i="1"/>
  <c r="AB30306" i="1"/>
  <c r="AB40106" i="1"/>
  <c r="AB16739" i="1"/>
  <c r="AB8387" i="1"/>
  <c r="AB8441" i="1"/>
  <c r="AB1167" i="1"/>
  <c r="AB8872" i="1"/>
  <c r="AB16139" i="1"/>
  <c r="AB28986" i="1"/>
  <c r="AB15717" i="1"/>
  <c r="AB32297" i="1"/>
  <c r="AB30852" i="1"/>
  <c r="AB10927" i="1"/>
  <c r="AB14565" i="1"/>
  <c r="AB32823" i="1"/>
  <c r="AB28039" i="1"/>
  <c r="AB39349" i="1"/>
  <c r="AB9144" i="1"/>
  <c r="AB22707" i="1"/>
  <c r="AB19143" i="1"/>
  <c r="AB30701" i="1"/>
  <c r="AB35702" i="1"/>
  <c r="AB28449" i="1"/>
  <c r="AB37407" i="1"/>
  <c r="AB36469" i="1"/>
  <c r="AB32039" i="1"/>
  <c r="AB14550" i="1"/>
  <c r="AB25327" i="1"/>
  <c r="AB33461" i="1"/>
  <c r="AB39973" i="1"/>
  <c r="AB21028" i="1"/>
  <c r="AB12346" i="1"/>
  <c r="AB28609" i="1"/>
  <c r="AB25576" i="1"/>
  <c r="AB7354" i="1"/>
  <c r="AB5449" i="1"/>
  <c r="AB29164" i="1"/>
  <c r="AB38755" i="1"/>
  <c r="AB14445" i="1"/>
  <c r="AB26588" i="1"/>
  <c r="AB37021" i="1"/>
  <c r="AB13902" i="1"/>
  <c r="AB39518" i="1"/>
  <c r="AB15052" i="1"/>
  <c r="AB18099" i="1"/>
  <c r="AB22852" i="1"/>
  <c r="AB16185" i="1"/>
  <c r="AB35554" i="1"/>
  <c r="AB24789" i="1"/>
  <c r="AB9659" i="1"/>
  <c r="AB37775" i="1"/>
  <c r="AB17670" i="1"/>
  <c r="AB4528" i="1"/>
  <c r="AB22251" i="1"/>
  <c r="AB23253" i="1"/>
  <c r="AB31524" i="1"/>
  <c r="AB40103" i="1"/>
  <c r="AB34465" i="1"/>
  <c r="AB25608" i="1"/>
  <c r="AB4099" i="1"/>
  <c r="AB14064" i="1"/>
  <c r="AB4460" i="1"/>
  <c r="AB37824" i="1"/>
  <c r="AB29648" i="1"/>
  <c r="AB18046" i="1"/>
  <c r="AB34369" i="1"/>
  <c r="AB34727" i="1"/>
  <c r="AB3552" i="1"/>
  <c r="AB30198" i="1"/>
  <c r="AB901" i="1"/>
  <c r="AB17961" i="1"/>
  <c r="AB36525" i="1"/>
  <c r="AB24470" i="1"/>
  <c r="AB27190" i="1"/>
  <c r="AB30383" i="1"/>
  <c r="AB32043" i="1"/>
  <c r="AB30604" i="1"/>
  <c r="AB12186" i="1"/>
  <c r="AB18085" i="1"/>
  <c r="AB38285" i="1"/>
  <c r="AB26760" i="1"/>
  <c r="AB36353" i="1"/>
  <c r="AB6429" i="1"/>
  <c r="AB3772" i="1"/>
  <c r="AB14009" i="1"/>
  <c r="AB8575" i="1"/>
  <c r="AB17208" i="1"/>
  <c r="AB26998" i="1"/>
  <c r="AB34010" i="1"/>
  <c r="AB18294" i="1"/>
  <c r="AB25990" i="1"/>
  <c r="AB13000" i="1"/>
  <c r="AB27321" i="1"/>
  <c r="AB36204" i="1"/>
  <c r="AB35650" i="1"/>
  <c r="AB36520" i="1"/>
  <c r="AB31134" i="1"/>
  <c r="AB25586" i="1"/>
  <c r="AB38026" i="1"/>
  <c r="AB25912" i="1"/>
  <c r="AB38450" i="1"/>
  <c r="AB25884" i="1"/>
  <c r="AB24983" i="1"/>
  <c r="AB27839" i="1"/>
  <c r="AB14441" i="1"/>
  <c r="AB40134" i="1"/>
  <c r="AB9645" i="1"/>
  <c r="AB16109" i="1"/>
  <c r="AB33359" i="1"/>
  <c r="AB26262" i="1"/>
  <c r="AB9131" i="1"/>
  <c r="AB18168" i="1"/>
  <c r="AB26540" i="1"/>
  <c r="AB39511" i="1"/>
  <c r="AB29996" i="1"/>
  <c r="AB25155" i="1"/>
  <c r="AB24339" i="1"/>
  <c r="AB23791" i="1"/>
  <c r="AB12258" i="1"/>
  <c r="AB20741" i="1"/>
  <c r="AB26048" i="1"/>
  <c r="AB19505" i="1"/>
  <c r="AB5322" i="1"/>
  <c r="AB24453" i="1"/>
  <c r="AB10792" i="1"/>
  <c r="AB38939" i="1"/>
  <c r="AB6288" i="1"/>
  <c r="AB37442" i="1"/>
  <c r="AB11531" i="1"/>
  <c r="AB25812" i="1"/>
  <c r="AB20446" i="1"/>
  <c r="AB18559" i="1"/>
  <c r="AB26347" i="1"/>
  <c r="AB12865" i="1"/>
  <c r="AB27984" i="1"/>
  <c r="AB31212" i="1"/>
  <c r="AB18472" i="1"/>
  <c r="AB36928" i="1"/>
  <c r="AB37344" i="1"/>
  <c r="AB21678" i="1"/>
  <c r="AB39225" i="1"/>
  <c r="AB20361" i="1"/>
  <c r="AB36894" i="1"/>
  <c r="AB21979" i="1"/>
  <c r="AB16459" i="1"/>
  <c r="AB18125" i="1"/>
  <c r="AB34241" i="1"/>
  <c r="AB15850" i="1"/>
  <c r="AB33105" i="1"/>
  <c r="AB16963" i="1"/>
  <c r="AB12925" i="1"/>
  <c r="AB7909" i="1"/>
  <c r="AB11977" i="1"/>
  <c r="AB28027" i="1"/>
  <c r="AB33005" i="1"/>
  <c r="AB40020" i="1"/>
  <c r="AB9481" i="1"/>
  <c r="AB25508" i="1"/>
  <c r="AB19164" i="1"/>
  <c r="AB38172" i="1"/>
  <c r="AB39292" i="1"/>
  <c r="AB32663" i="1"/>
  <c r="AB29312" i="1"/>
  <c r="AB38985" i="1"/>
  <c r="AB31538" i="1"/>
  <c r="AB36864" i="1"/>
  <c r="AB15718" i="1"/>
  <c r="AB31704" i="1"/>
  <c r="AB35905" i="1"/>
  <c r="AB22716" i="1"/>
  <c r="AB10687" i="1"/>
  <c r="AB23605" i="1"/>
  <c r="AB25620" i="1"/>
  <c r="AB12155" i="1"/>
  <c r="AB17085" i="1"/>
  <c r="AB35779" i="1"/>
  <c r="AB14816" i="1"/>
  <c r="AB19115" i="1"/>
  <c r="AB33382" i="1"/>
  <c r="AB30533" i="1"/>
  <c r="AB24536" i="1"/>
  <c r="AB24150" i="1"/>
  <c r="AB24336" i="1"/>
  <c r="AB5890" i="1"/>
  <c r="AB21790" i="1"/>
  <c r="AB30623" i="1"/>
  <c r="AB37655" i="1"/>
  <c r="AB2571" i="1"/>
  <c r="AB32256" i="1"/>
  <c r="AB14943" i="1"/>
  <c r="AB37264" i="1"/>
  <c r="AB19919" i="1"/>
  <c r="AB6107" i="1"/>
  <c r="AB39482" i="1"/>
  <c r="AB7329" i="1"/>
  <c r="AB22610" i="1"/>
  <c r="AB3152" i="1"/>
  <c r="AB17775" i="1"/>
  <c r="AB21285" i="1"/>
  <c r="AB23806" i="1"/>
  <c r="AB37509" i="1"/>
  <c r="AB28521" i="1"/>
  <c r="AB24482" i="1"/>
  <c r="AB12257" i="1"/>
  <c r="AB34244" i="1"/>
  <c r="AB36713" i="1"/>
  <c r="AB30796" i="1"/>
  <c r="AB27514" i="1"/>
  <c r="AB10261" i="1"/>
  <c r="AB798" i="1"/>
  <c r="AB35253" i="1"/>
  <c r="AB39418" i="1"/>
  <c r="AB24142" i="1"/>
  <c r="AB35403" i="1"/>
  <c r="AB9828" i="1"/>
  <c r="AB39143" i="1"/>
  <c r="AB29974" i="1"/>
  <c r="AB14861" i="1"/>
  <c r="AB36983" i="1"/>
  <c r="AB18304" i="1"/>
  <c r="AB32829" i="1"/>
  <c r="AB23345" i="1"/>
  <c r="AB36460" i="1"/>
  <c r="AB21170" i="1"/>
  <c r="AB16199" i="1"/>
  <c r="AB29147" i="1"/>
  <c r="AB13181" i="1"/>
  <c r="AB39034" i="1"/>
  <c r="AB26009" i="1"/>
  <c r="AB27890" i="1"/>
  <c r="AB14651" i="1"/>
  <c r="AB33131" i="1"/>
  <c r="AB936" i="1"/>
  <c r="AB750" i="1"/>
  <c r="AB34183" i="1"/>
  <c r="AB25831" i="1"/>
  <c r="AB39427" i="1"/>
  <c r="AB19183" i="1"/>
  <c r="AB17845" i="1"/>
  <c r="AB21356" i="1"/>
  <c r="AB9377" i="1"/>
  <c r="AB8729" i="1"/>
  <c r="AB20639" i="1"/>
  <c r="AB13463" i="1"/>
  <c r="AB25682" i="1"/>
  <c r="AB27238" i="1"/>
  <c r="AB25197" i="1"/>
  <c r="AB40235" i="1"/>
  <c r="AB29657" i="1"/>
  <c r="AB29872" i="1"/>
  <c r="AB8512" i="1"/>
  <c r="AB31764" i="1"/>
  <c r="AB25256" i="1"/>
  <c r="AB37370" i="1"/>
  <c r="AB26373" i="1"/>
  <c r="AB32127" i="1"/>
  <c r="AB15264" i="1"/>
  <c r="AB24787" i="1"/>
  <c r="AB29493" i="1"/>
  <c r="AB25076" i="1"/>
  <c r="AB36477" i="1"/>
  <c r="AB40099" i="1"/>
  <c r="AB39690" i="1"/>
  <c r="AB25800" i="1"/>
  <c r="AB32499" i="1"/>
  <c r="AB20154" i="1"/>
  <c r="AB16435" i="1"/>
  <c r="AB28241" i="1"/>
  <c r="AB39258" i="1"/>
  <c r="AB7342" i="1"/>
  <c r="AB18177" i="1"/>
  <c r="AB17842" i="1"/>
  <c r="AB25745" i="1"/>
  <c r="AB15989" i="1"/>
  <c r="AB27259" i="1"/>
  <c r="AB10011" i="1"/>
  <c r="AB31486" i="1"/>
  <c r="AB33991" i="1"/>
  <c r="AB19646" i="1"/>
  <c r="AB13822" i="1"/>
  <c r="AB40242" i="1"/>
  <c r="AB12214" i="1"/>
  <c r="AB34024" i="1"/>
  <c r="AB35467" i="1"/>
  <c r="AB33531" i="1"/>
  <c r="AB37276" i="1"/>
  <c r="AB38322" i="1"/>
  <c r="AB26536" i="1"/>
  <c r="AB5855" i="1"/>
  <c r="AB37459" i="1"/>
  <c r="AB20166" i="1"/>
  <c r="AB17868" i="1"/>
  <c r="AB38717" i="1"/>
  <c r="AB24532" i="1"/>
  <c r="AB32362" i="1"/>
  <c r="AB7837" i="1"/>
  <c r="AB1160" i="1"/>
  <c r="AB26336" i="1"/>
  <c r="AB16403" i="1"/>
  <c r="AB34705" i="1"/>
  <c r="AB21367" i="1"/>
  <c r="AB5949" i="1"/>
  <c r="AB7328" i="1"/>
  <c r="AB3262" i="1"/>
  <c r="AB32765" i="1"/>
  <c r="AB19534" i="1"/>
  <c r="AB15881" i="1"/>
  <c r="AB27751" i="1"/>
  <c r="AB39370" i="1"/>
  <c r="AB27072" i="1"/>
  <c r="AB38150" i="1"/>
  <c r="AB15118" i="1"/>
  <c r="AB3464" i="1"/>
  <c r="AB19974" i="1"/>
  <c r="AB11843" i="1"/>
  <c r="AB30438" i="1"/>
  <c r="AB38672" i="1"/>
  <c r="AB20167" i="1"/>
  <c r="AB4139" i="1"/>
  <c r="AB10694" i="1"/>
  <c r="AB28593" i="1"/>
  <c r="AB32873" i="1"/>
  <c r="AB25302" i="1"/>
  <c r="AB38907" i="1"/>
  <c r="AB16427" i="1"/>
  <c r="AB30741" i="1"/>
  <c r="AB23828" i="1"/>
  <c r="AB34606" i="1"/>
  <c r="AB13934" i="1"/>
  <c r="AB34762" i="1"/>
  <c r="AB35242" i="1"/>
  <c r="AB7431" i="1"/>
  <c r="AB36094" i="1"/>
  <c r="AB14" i="1"/>
  <c r="AB26519" i="1"/>
  <c r="AB32074" i="1"/>
  <c r="AB27459" i="1"/>
  <c r="AB23441" i="1"/>
  <c r="AB24726" i="1"/>
  <c r="AB22078" i="1"/>
  <c r="AB23153" i="1"/>
  <c r="AB26964" i="1"/>
  <c r="AB16525" i="1"/>
  <c r="AB38132" i="1"/>
  <c r="AB31812" i="1"/>
  <c r="AB16347" i="1"/>
  <c r="AB29117" i="1"/>
  <c r="AB36341" i="1"/>
  <c r="AB23762" i="1"/>
  <c r="AB34324" i="1"/>
  <c r="AB20626" i="1"/>
  <c r="AB39709" i="1"/>
  <c r="AB9305" i="1"/>
  <c r="AB25935" i="1"/>
  <c r="AB2826" i="1"/>
  <c r="AB15781" i="1"/>
  <c r="AB31209" i="1"/>
  <c r="AB19181" i="1"/>
  <c r="AB14491" i="1"/>
  <c r="AB18327" i="1"/>
  <c r="AB33775" i="1"/>
  <c r="AB34837" i="1"/>
  <c r="AB29193" i="1"/>
  <c r="AB9125" i="1"/>
  <c r="AB9771" i="1"/>
  <c r="AB35536" i="1"/>
  <c r="AB36686" i="1"/>
  <c r="AB35157" i="1"/>
  <c r="AB18362" i="1"/>
  <c r="AB13360" i="1"/>
  <c r="AB10365" i="1"/>
  <c r="AB20148" i="1"/>
  <c r="AB39112" i="1"/>
  <c r="AB22527" i="1"/>
  <c r="AB36195" i="1"/>
  <c r="AB21322" i="1"/>
  <c r="AB33773" i="1"/>
  <c r="AB18195" i="1"/>
  <c r="AB17214" i="1"/>
  <c r="AB34877" i="1"/>
  <c r="AB8922" i="1"/>
  <c r="AB32129" i="1"/>
  <c r="AB414" i="1"/>
  <c r="AB31993" i="1"/>
  <c r="AB7619" i="1"/>
  <c r="AB37387" i="1"/>
  <c r="AB12050" i="1"/>
  <c r="AB6836" i="1"/>
  <c r="AB10327" i="1"/>
  <c r="AB14623" i="1"/>
  <c r="AB3406" i="1"/>
  <c r="AB25982" i="1"/>
  <c r="AB37523" i="1"/>
  <c r="AB18839" i="1"/>
  <c r="AB36769" i="1"/>
  <c r="AB10254" i="1"/>
  <c r="AB39602" i="1"/>
  <c r="AB23532" i="1"/>
  <c r="AB16442" i="1"/>
  <c r="AB35994" i="1"/>
  <c r="AB23252" i="1"/>
  <c r="AB38821" i="1"/>
  <c r="AB30335" i="1"/>
  <c r="AB37010" i="1"/>
  <c r="AB32933" i="1"/>
  <c r="AB27251" i="1"/>
  <c r="AB39743" i="1"/>
  <c r="AB7010" i="1"/>
  <c r="AB37693" i="1"/>
  <c r="AB29528" i="1"/>
  <c r="AB21680" i="1"/>
  <c r="AB36131" i="1"/>
  <c r="AB19923" i="1"/>
  <c r="AB15070" i="1"/>
  <c r="AB14795" i="1"/>
  <c r="AB22497" i="1"/>
  <c r="AB39369" i="1"/>
  <c r="AB35681" i="1"/>
  <c r="AB30375" i="1"/>
  <c r="AB32071" i="1"/>
  <c r="AB38266" i="1"/>
  <c r="AB26216" i="1"/>
  <c r="AB18784" i="1"/>
  <c r="AB37096" i="1"/>
  <c r="AB2198" i="1"/>
  <c r="AB36724" i="1"/>
  <c r="AB34169" i="1"/>
  <c r="AB31636" i="1"/>
  <c r="AB31341" i="1"/>
  <c r="AB13008" i="1"/>
  <c r="AB28541" i="1"/>
  <c r="AB6888" i="1"/>
  <c r="AB7016" i="1"/>
  <c r="AB40078" i="1"/>
  <c r="AB24717" i="1"/>
  <c r="AB28650" i="1"/>
  <c r="AB35653" i="1"/>
  <c r="AB21507" i="1"/>
  <c r="AB36458" i="1"/>
  <c r="AB34256" i="1"/>
  <c r="AB23564" i="1"/>
  <c r="AB32176" i="1"/>
  <c r="AB24024" i="1"/>
  <c r="AB16615" i="1"/>
  <c r="AB20647" i="1"/>
  <c r="AB26464" i="1"/>
  <c r="AB19460" i="1"/>
  <c r="AB34129" i="1"/>
  <c r="AB11506" i="1"/>
  <c r="AB10223" i="1"/>
  <c r="AB6062" i="1"/>
  <c r="AB39219" i="1"/>
  <c r="AB28860" i="1"/>
  <c r="AB31389" i="1"/>
  <c r="AB21952" i="1"/>
  <c r="AB15159" i="1"/>
  <c r="AB22379" i="1"/>
  <c r="AB13220" i="1"/>
  <c r="AB17718" i="1"/>
  <c r="AB39647" i="1"/>
  <c r="AB20564" i="1"/>
  <c r="AB9932" i="1"/>
  <c r="AB11902" i="1"/>
  <c r="AB10921" i="1"/>
  <c r="AB17041" i="1"/>
  <c r="AB22822" i="1"/>
  <c r="AB22727" i="1"/>
  <c r="AB39498" i="1"/>
  <c r="AB16526" i="1"/>
  <c r="AB17820" i="1"/>
  <c r="AB39334" i="1"/>
  <c r="AB12951" i="1"/>
  <c r="AB31490" i="1"/>
  <c r="AB23513" i="1"/>
  <c r="AB21772" i="1"/>
  <c r="AB35172" i="1"/>
  <c r="AB28630" i="1"/>
  <c r="AB28315" i="1"/>
  <c r="AB15562" i="1"/>
  <c r="AB29059" i="1"/>
  <c r="AB25672" i="1"/>
  <c r="AB38753" i="1"/>
  <c r="AB13130" i="1"/>
  <c r="AB11957" i="1"/>
  <c r="AB32396" i="1"/>
  <c r="AB5707" i="1"/>
  <c r="AB20471" i="1"/>
  <c r="AB26693" i="1"/>
  <c r="AB22604" i="1"/>
  <c r="AB7105" i="1"/>
  <c r="AB18630" i="1"/>
  <c r="AB7868" i="1"/>
  <c r="AB14278" i="1"/>
  <c r="AB24100" i="1"/>
  <c r="AB23180" i="1"/>
  <c r="AB16270" i="1"/>
  <c r="AB17435" i="1"/>
  <c r="AB19513" i="1"/>
  <c r="AB7262" i="1"/>
  <c r="AB28565" i="1"/>
  <c r="AB29343" i="1"/>
  <c r="AB35728" i="1"/>
  <c r="AB21832" i="1"/>
  <c r="AB30051" i="1"/>
  <c r="AB13598" i="1"/>
  <c r="AB27928" i="1"/>
  <c r="AB35874" i="1"/>
  <c r="AB21720" i="1"/>
  <c r="AB16748" i="1"/>
  <c r="AB22486" i="1"/>
  <c r="AB37169" i="1"/>
  <c r="AB28086" i="1"/>
  <c r="AB12600" i="1"/>
  <c r="AB30174" i="1"/>
  <c r="AB4285" i="1"/>
  <c r="AB33091" i="1"/>
  <c r="AB20395" i="1"/>
  <c r="AB37351" i="1"/>
  <c r="AB33903" i="1"/>
  <c r="AB39319" i="1"/>
  <c r="AB7880" i="1"/>
  <c r="AB37710" i="1"/>
  <c r="AB32739" i="1"/>
  <c r="AB28132" i="1"/>
  <c r="AB25071" i="1"/>
  <c r="AB15587" i="1"/>
  <c r="AB13673" i="1"/>
  <c r="AB19021" i="1"/>
  <c r="AB31676" i="1"/>
  <c r="AB22986" i="1"/>
  <c r="AB10564" i="1"/>
  <c r="AB29197" i="1"/>
  <c r="AB15023" i="1"/>
  <c r="AB24473" i="1"/>
  <c r="AB38226" i="1"/>
  <c r="AB16949" i="1"/>
  <c r="AB37255" i="1"/>
  <c r="AB25273" i="1"/>
  <c r="AB26333" i="1"/>
  <c r="AB14584" i="1"/>
  <c r="AB21309" i="1"/>
  <c r="AB5567" i="1"/>
  <c r="AB31871" i="1"/>
  <c r="AB24497" i="1"/>
  <c r="AB8932" i="1"/>
  <c r="AB27796" i="1"/>
  <c r="AB23421" i="1"/>
  <c r="AB28520" i="1"/>
  <c r="AB39627" i="1"/>
  <c r="AB22146" i="1"/>
  <c r="AB38490" i="1"/>
  <c r="AB36145" i="1"/>
  <c r="AB28035" i="1"/>
  <c r="AB18126" i="1"/>
  <c r="AB29365" i="1"/>
  <c r="AB35906" i="1"/>
  <c r="AB35378" i="1"/>
  <c r="AB20793" i="1"/>
  <c r="AB22419" i="1"/>
  <c r="AB37449" i="1"/>
  <c r="AB7599" i="1"/>
  <c r="AB30370" i="1"/>
  <c r="AB20806" i="1"/>
  <c r="AB6189" i="1"/>
  <c r="AB18514" i="1"/>
  <c r="AB33988" i="1"/>
  <c r="AB9320" i="1"/>
  <c r="AB30478" i="1"/>
  <c r="AB40061" i="1"/>
  <c r="AB34096" i="1"/>
  <c r="AB12405" i="1"/>
  <c r="AB3988" i="1"/>
  <c r="AB39353" i="1"/>
  <c r="AB3090" i="1"/>
  <c r="AB1309" i="1"/>
  <c r="AB8205" i="1"/>
  <c r="AB9989" i="1"/>
  <c r="AB17849" i="1"/>
  <c r="AB2112" i="1"/>
  <c r="AB11155" i="1"/>
  <c r="AB9394" i="1"/>
  <c r="AB9274" i="1"/>
  <c r="AB21090" i="1"/>
  <c r="AB36369" i="1"/>
  <c r="AB374" i="1"/>
  <c r="AB28827" i="1"/>
  <c r="AB26765" i="1"/>
  <c r="AB29411" i="1"/>
  <c r="AB30693" i="1"/>
  <c r="AB24174" i="1"/>
  <c r="AB32202" i="1"/>
  <c r="AB1873" i="1"/>
  <c r="AB28383" i="1"/>
  <c r="AB33550" i="1"/>
  <c r="AB30147" i="1"/>
  <c r="AB24500" i="1"/>
  <c r="AB37874" i="1"/>
  <c r="AB33014" i="1"/>
  <c r="AB37337" i="1"/>
  <c r="AB38281" i="1"/>
  <c r="AB24048" i="1"/>
  <c r="AB8859" i="1"/>
  <c r="AB20733" i="1"/>
  <c r="AB36684" i="1"/>
  <c r="AB22349" i="1"/>
  <c r="AB24893" i="1"/>
  <c r="AB22204" i="1"/>
  <c r="AB32611" i="1"/>
  <c r="AB36354" i="1"/>
  <c r="AB14878" i="1"/>
  <c r="AB37740" i="1"/>
  <c r="AB36114" i="1"/>
  <c r="AB16752" i="1"/>
  <c r="AB18424" i="1"/>
  <c r="AB4754" i="1"/>
  <c r="AB7036" i="1"/>
  <c r="AB17907" i="1"/>
  <c r="AB33389" i="1"/>
  <c r="AB9804" i="1"/>
  <c r="AB29021" i="1"/>
  <c r="AB16717" i="1"/>
  <c r="AB12762" i="1"/>
  <c r="AB39185" i="1"/>
  <c r="AB24132" i="1"/>
  <c r="AB30936" i="1"/>
  <c r="AB25407" i="1"/>
  <c r="AB37185" i="1"/>
  <c r="AB35868" i="1"/>
  <c r="AB28829" i="1"/>
  <c r="AB34879" i="1"/>
  <c r="AB17857" i="1"/>
  <c r="AB9063" i="1"/>
  <c r="AB21179" i="1"/>
  <c r="AB38073" i="1"/>
  <c r="AB7636" i="1"/>
  <c r="AB21677" i="1"/>
  <c r="AB33067" i="1"/>
  <c r="AB27996" i="1"/>
  <c r="AB26168" i="1"/>
  <c r="AB14506" i="1"/>
  <c r="AB20522" i="1"/>
  <c r="AB32236" i="1"/>
  <c r="AB32265" i="1"/>
  <c r="AB37361" i="1"/>
  <c r="AB40051" i="1"/>
  <c r="AB18553" i="1"/>
  <c r="AB36492" i="1"/>
  <c r="AB31528" i="1"/>
  <c r="AB27019" i="1"/>
  <c r="AB2303" i="1"/>
  <c r="AB30616" i="1"/>
  <c r="AB36666" i="1"/>
  <c r="AB8591" i="1"/>
  <c r="AB14318" i="1"/>
  <c r="AB32541" i="1"/>
  <c r="AB39823" i="1"/>
  <c r="AB8603" i="1"/>
  <c r="AB18668" i="1"/>
  <c r="AB39086" i="1"/>
  <c r="AB25021" i="1"/>
  <c r="AB30912" i="1"/>
  <c r="AB33832" i="1"/>
  <c r="AB15997" i="1"/>
  <c r="AB23807" i="1"/>
  <c r="AB18288" i="1"/>
  <c r="AB2321" i="1"/>
  <c r="AB22060" i="1"/>
  <c r="AB12753" i="1"/>
  <c r="AB14314" i="1"/>
  <c r="AB7133" i="1"/>
  <c r="AB18368" i="1"/>
  <c r="AB33695" i="1"/>
  <c r="AB32100" i="1"/>
  <c r="AB31842" i="1"/>
  <c r="AB22190" i="1"/>
  <c r="AB17867" i="1"/>
  <c r="AB35496" i="1"/>
  <c r="AB20109" i="1"/>
  <c r="AB22139" i="1"/>
  <c r="AB36008" i="1"/>
  <c r="AB21769" i="1"/>
  <c r="AB25577" i="1"/>
  <c r="AB35058" i="1"/>
  <c r="AB28847" i="1"/>
  <c r="AB6121" i="1"/>
  <c r="AB14472" i="1"/>
  <c r="AB4396" i="1"/>
  <c r="AB22845" i="1"/>
  <c r="AB36359" i="1"/>
  <c r="AB28904" i="1"/>
  <c r="AB38430" i="1"/>
  <c r="AB5750" i="1"/>
  <c r="AB26843" i="1"/>
  <c r="AB22910" i="1"/>
  <c r="AB23515" i="1"/>
  <c r="AB20926" i="1"/>
  <c r="AB10219" i="1"/>
  <c r="AB34578" i="1"/>
  <c r="AB19647" i="1"/>
  <c r="AB15633" i="1"/>
  <c r="AB15866" i="1"/>
  <c r="AB10567" i="1"/>
  <c r="AB13335" i="1"/>
  <c r="AB22690" i="1"/>
  <c r="AB19910" i="1"/>
  <c r="AB16316" i="1"/>
  <c r="AB33614" i="1"/>
  <c r="AB20952" i="1"/>
  <c r="AB14709" i="1"/>
  <c r="AB18148" i="1"/>
  <c r="AB8949" i="1"/>
  <c r="AB15056" i="1"/>
  <c r="AB11573" i="1"/>
  <c r="AB32667" i="1"/>
  <c r="AB19527" i="1"/>
  <c r="AB12797" i="1"/>
  <c r="AB9524" i="1"/>
  <c r="AB417" i="1"/>
  <c r="AB31348" i="1"/>
  <c r="AB8439" i="1"/>
  <c r="AB32165" i="1"/>
  <c r="AB37109" i="1"/>
  <c r="AB29633" i="1"/>
  <c r="AB18173" i="1"/>
  <c r="AB31673" i="1"/>
  <c r="AB34008" i="1"/>
  <c r="AB30172" i="1"/>
  <c r="AB38941" i="1"/>
  <c r="AB16134" i="1"/>
  <c r="AB33814" i="1"/>
  <c r="AB9224" i="1"/>
  <c r="AB20801" i="1"/>
  <c r="AB39192" i="1"/>
  <c r="AB31650" i="1"/>
  <c r="AB34062" i="1"/>
  <c r="AB35599" i="1"/>
  <c r="AB39519" i="1"/>
  <c r="AB39046" i="1"/>
  <c r="AB28488" i="1"/>
  <c r="AB28956" i="1"/>
  <c r="AB25053" i="1"/>
  <c r="AB33432" i="1"/>
  <c r="AB39259" i="1"/>
  <c r="AB4291" i="1"/>
  <c r="AB19963" i="1"/>
  <c r="AB27357" i="1"/>
  <c r="AB17438" i="1"/>
  <c r="AB38534" i="1"/>
  <c r="AB27608" i="1"/>
  <c r="AB21838" i="1"/>
  <c r="AB37941" i="1"/>
  <c r="AB32345" i="1"/>
  <c r="AB19210" i="1"/>
  <c r="AB38843" i="1"/>
  <c r="AB30114" i="1"/>
  <c r="AB24579" i="1"/>
  <c r="AB39240" i="1"/>
  <c r="AB32222" i="1"/>
  <c r="AB13583" i="1"/>
  <c r="AB18546" i="1"/>
  <c r="AB28954" i="1"/>
  <c r="AB36923" i="1"/>
  <c r="AB14073" i="1"/>
  <c r="AB6386" i="1"/>
  <c r="AB35144" i="1"/>
  <c r="AB20941" i="1"/>
  <c r="AB15046" i="1"/>
  <c r="AB34682" i="1"/>
  <c r="AB12733" i="1"/>
  <c r="AB34656" i="1"/>
  <c r="AB29848" i="1"/>
  <c r="AB22440" i="1"/>
  <c r="AB15855" i="1"/>
  <c r="AB21204" i="1"/>
  <c r="AB12890" i="1"/>
  <c r="AB7177" i="1"/>
  <c r="AB19498" i="1"/>
  <c r="AB27622" i="1"/>
  <c r="AB15682" i="1"/>
  <c r="AB28688" i="1"/>
  <c r="AB3290" i="1"/>
  <c r="AB10486" i="1"/>
  <c r="AB24244" i="1"/>
  <c r="AB24059" i="1"/>
  <c r="AB30093" i="1"/>
  <c r="AB2089" i="1"/>
  <c r="AB11738" i="1"/>
  <c r="AB6450" i="1"/>
  <c r="AB33960" i="1"/>
  <c r="AB13129" i="1"/>
  <c r="AB33687" i="1"/>
  <c r="AB30228" i="1"/>
  <c r="AB37538" i="1"/>
  <c r="AB8499" i="1"/>
  <c r="AB38440" i="1"/>
  <c r="AB20718" i="1"/>
  <c r="AB15003" i="1"/>
  <c r="AB39561" i="1"/>
  <c r="AB35323" i="1"/>
  <c r="AB30549" i="1"/>
  <c r="AB27012" i="1"/>
  <c r="AB9561" i="1"/>
  <c r="AB25075" i="1"/>
  <c r="AB36710" i="1"/>
  <c r="AB19029" i="1"/>
  <c r="AB14797" i="1"/>
  <c r="AB37510" i="1"/>
  <c r="AB2705" i="1"/>
  <c r="AB37379" i="1"/>
  <c r="AB12675" i="1"/>
  <c r="AB9578" i="1"/>
  <c r="AB23240" i="1"/>
  <c r="AB33425" i="1"/>
  <c r="AB19167" i="1"/>
  <c r="AB9820" i="1"/>
  <c r="AB12856" i="1"/>
  <c r="AB4010" i="1"/>
  <c r="AB23476" i="1"/>
  <c r="AB21570" i="1"/>
  <c r="AB6490" i="1"/>
  <c r="AB26386" i="1"/>
  <c r="AB14597" i="1"/>
  <c r="AB37304" i="1"/>
  <c r="AB10666" i="1"/>
  <c r="AB33150" i="1"/>
  <c r="AB39376" i="1"/>
  <c r="AB25685" i="1"/>
  <c r="AB38597" i="1"/>
  <c r="AB21653" i="1"/>
  <c r="AB35820" i="1"/>
  <c r="AB22437" i="1"/>
  <c r="AB39366" i="1"/>
  <c r="AB15839" i="1"/>
  <c r="AB22841" i="1"/>
  <c r="AB7995" i="1"/>
  <c r="AB14759" i="1"/>
  <c r="AB13624" i="1"/>
  <c r="AB35345" i="1"/>
  <c r="AB24598" i="1"/>
  <c r="AB3520" i="1"/>
  <c r="AB25701" i="1"/>
  <c r="AB32453" i="1"/>
  <c r="AB4972" i="1"/>
  <c r="AB5644" i="1"/>
  <c r="AB7607" i="1"/>
  <c r="AB26535" i="1"/>
  <c r="AB5518" i="1"/>
  <c r="AB29864" i="1"/>
  <c r="AB10951" i="1"/>
  <c r="AB16125" i="1"/>
  <c r="AB18008" i="1"/>
  <c r="AB34953" i="1"/>
  <c r="AB12929" i="1"/>
  <c r="AB34469" i="1"/>
  <c r="AB17371" i="1"/>
  <c r="AB13883" i="1"/>
  <c r="AB36029" i="1"/>
  <c r="AB20783" i="1"/>
  <c r="AB29285" i="1"/>
  <c r="AB37142" i="1"/>
  <c r="AB39537" i="1"/>
  <c r="AB8004" i="1"/>
  <c r="AB22387" i="1"/>
  <c r="AB13189" i="1"/>
  <c r="AB20830" i="1"/>
  <c r="AB29524" i="1"/>
  <c r="AB4117" i="1"/>
  <c r="AB8493" i="1"/>
  <c r="AB25952" i="1"/>
  <c r="AB32558" i="1"/>
  <c r="AB12452" i="1"/>
  <c r="AB12815" i="1"/>
  <c r="AB7581" i="1"/>
  <c r="AB31881" i="1"/>
  <c r="AB23167" i="1"/>
  <c r="AB26465" i="1"/>
  <c r="AB32003" i="1"/>
  <c r="AB29581" i="1"/>
  <c r="AB22603" i="1"/>
  <c r="AB32301" i="1"/>
  <c r="AB26616" i="1"/>
  <c r="AB37674" i="1"/>
  <c r="AB12373" i="1"/>
  <c r="AB17777" i="1"/>
  <c r="AB12028" i="1"/>
  <c r="AB36855" i="1"/>
  <c r="AB27139" i="1"/>
  <c r="AB37257" i="1"/>
  <c r="AB16917" i="1"/>
  <c r="AB4269" i="1"/>
  <c r="AB21450" i="1"/>
  <c r="AB36778" i="1"/>
  <c r="AB32480" i="1"/>
  <c r="AB28271" i="1"/>
  <c r="AB37766" i="1"/>
  <c r="AB7350" i="1"/>
  <c r="AB31200" i="1"/>
  <c r="AB23866" i="1"/>
  <c r="AB9707" i="1"/>
  <c r="AB24067" i="1"/>
  <c r="AB25580" i="1"/>
  <c r="AB25778" i="1"/>
  <c r="AB31810" i="1"/>
  <c r="AB24436" i="1"/>
  <c r="AB31061" i="1"/>
  <c r="AB34437" i="1"/>
  <c r="AB26204" i="1"/>
  <c r="AB3488" i="1"/>
  <c r="AB38442" i="1"/>
  <c r="AB39802" i="1"/>
  <c r="AB36429" i="1"/>
  <c r="AB31228" i="1"/>
  <c r="AB35396" i="1"/>
  <c r="AB13725" i="1"/>
  <c r="AB34105" i="1"/>
  <c r="AB16842" i="1"/>
  <c r="AB31040" i="1"/>
  <c r="AB13774" i="1"/>
  <c r="AB29346" i="1"/>
  <c r="AB27914" i="1"/>
  <c r="AB556" i="1"/>
  <c r="AB37004" i="1"/>
  <c r="AB33545" i="1"/>
  <c r="AB30330" i="1"/>
  <c r="AB32963" i="1"/>
  <c r="AB35589" i="1"/>
  <c r="AB29323" i="1"/>
  <c r="AB25717" i="1"/>
  <c r="AB21168" i="1"/>
  <c r="AB39557" i="1"/>
  <c r="AB27229" i="1"/>
  <c r="AB26505" i="1"/>
  <c r="AB33002" i="1"/>
  <c r="AB31766" i="1"/>
  <c r="AB9140" i="1"/>
  <c r="AB14265" i="1"/>
  <c r="AB36695" i="1"/>
  <c r="AB6376" i="1"/>
  <c r="AB15834" i="1"/>
  <c r="AB22295" i="1"/>
  <c r="AB26112" i="1"/>
  <c r="AB14106" i="1"/>
  <c r="AB26182" i="1"/>
  <c r="AB20650" i="1"/>
  <c r="AB21256" i="1"/>
  <c r="AB27104" i="1"/>
  <c r="AB33384" i="1"/>
  <c r="AB33841" i="1"/>
  <c r="AB17838" i="1"/>
  <c r="AB39275" i="1"/>
  <c r="AB24468" i="1"/>
  <c r="AB18098" i="1"/>
  <c r="AB928" i="1"/>
  <c r="AB28716" i="1"/>
  <c r="AB21478" i="1"/>
  <c r="AB14290" i="1"/>
  <c r="AB2287" i="1"/>
  <c r="AB32629" i="1"/>
  <c r="AB39396" i="1"/>
  <c r="AB32787" i="1"/>
  <c r="AB27782" i="1"/>
  <c r="AB14794" i="1"/>
  <c r="AB31405" i="1"/>
  <c r="AB7004" i="1"/>
  <c r="AB36554" i="1"/>
  <c r="AB36013" i="1"/>
  <c r="AB7035" i="1"/>
  <c r="AB25886" i="1"/>
  <c r="AB13793" i="1"/>
  <c r="AB29049" i="1"/>
  <c r="AB28485" i="1"/>
  <c r="AB18405" i="1"/>
  <c r="AB34670" i="1"/>
  <c r="AB36450" i="1"/>
  <c r="AB6046" i="1"/>
  <c r="AB36828" i="1"/>
  <c r="AB20292" i="1"/>
  <c r="AB32032" i="1"/>
  <c r="AB34897" i="1"/>
  <c r="AB28974" i="1"/>
  <c r="AB38641" i="1"/>
  <c r="AB31014" i="1"/>
  <c r="AB18093" i="1"/>
  <c r="AB22031" i="1"/>
  <c r="AB10417" i="1"/>
  <c r="AB22555" i="1"/>
  <c r="AB37009" i="1"/>
  <c r="AB14367" i="1"/>
  <c r="AB29702" i="1"/>
  <c r="AB6389" i="1"/>
  <c r="AB31626" i="1"/>
  <c r="AB13649" i="1"/>
  <c r="AB30018" i="1"/>
  <c r="AB16025" i="1"/>
  <c r="AB36394" i="1"/>
  <c r="AB5741" i="1"/>
  <c r="AB32340" i="1"/>
  <c r="AB35105" i="1"/>
  <c r="AB12069" i="1"/>
  <c r="AB15914" i="1"/>
  <c r="AB24022" i="1"/>
  <c r="AB11984" i="1"/>
  <c r="AB28581" i="1"/>
  <c r="AB7721" i="1"/>
  <c r="AB13958" i="1"/>
  <c r="AB4412" i="1"/>
  <c r="AB18154" i="1"/>
  <c r="AB8636" i="1"/>
  <c r="AB25847" i="1"/>
  <c r="AB10568" i="1"/>
  <c r="AB34216" i="1"/>
  <c r="AB30231" i="1"/>
  <c r="AB18845" i="1"/>
  <c r="AB8936" i="1"/>
  <c r="AB15081" i="1"/>
  <c r="AB21213" i="1"/>
  <c r="AB18539" i="1"/>
  <c r="AB25364" i="1"/>
  <c r="AB8555" i="1"/>
  <c r="AB37329" i="1"/>
  <c r="AB27556" i="1"/>
  <c r="AB27740" i="1"/>
  <c r="AB8841" i="1"/>
  <c r="AB20875" i="1"/>
  <c r="AB18268" i="1"/>
  <c r="AB25334" i="1"/>
  <c r="AB11606" i="1"/>
  <c r="AB13502" i="1"/>
  <c r="AB29460" i="1"/>
  <c r="AB17168" i="1"/>
  <c r="AB9893" i="1"/>
  <c r="AB16688" i="1"/>
  <c r="AB34706" i="1"/>
  <c r="AB28156" i="1"/>
  <c r="AB30561" i="1"/>
  <c r="AB30261" i="1"/>
  <c r="AB32117" i="1"/>
  <c r="AB28371" i="1"/>
  <c r="AB25519" i="1"/>
  <c r="AB17276" i="1"/>
  <c r="AB11096" i="1"/>
  <c r="AB17026" i="1"/>
  <c r="AB32017" i="1"/>
  <c r="AB26500" i="1"/>
  <c r="AB25811" i="1"/>
  <c r="AB31930" i="1"/>
  <c r="AB30969" i="1"/>
  <c r="AB40462" i="1"/>
  <c r="AB16669" i="1"/>
  <c r="AB14888" i="1"/>
  <c r="AB36395" i="1"/>
  <c r="AB36886" i="1"/>
  <c r="AB30088" i="1"/>
  <c r="AB5310" i="1"/>
  <c r="AB219" i="1"/>
  <c r="AB35745" i="1"/>
  <c r="AB33173" i="1"/>
  <c r="AB36352" i="1"/>
  <c r="AB29195" i="1"/>
  <c r="AB34380" i="1"/>
  <c r="AB35781" i="1"/>
  <c r="AB40163" i="1"/>
  <c r="AB35146" i="1"/>
  <c r="AB37416" i="1"/>
  <c r="AB33710" i="1"/>
  <c r="AB14493" i="1"/>
  <c r="AB35555" i="1"/>
  <c r="AB33447" i="1"/>
  <c r="AB26710" i="1"/>
  <c r="AB23270" i="1"/>
  <c r="AB7822" i="1"/>
  <c r="AB13550" i="1"/>
  <c r="AB22829" i="1"/>
  <c r="AB36853" i="1"/>
  <c r="AB38682" i="1"/>
  <c r="AB12562" i="1"/>
  <c r="AB40073" i="1"/>
  <c r="AB18925" i="1"/>
  <c r="AB33553" i="1"/>
  <c r="AB18376" i="1"/>
  <c r="AB27070" i="1"/>
  <c r="AB7376" i="1"/>
  <c r="AB25180" i="1"/>
  <c r="AB30162" i="1"/>
  <c r="AB22093" i="1"/>
  <c r="AB39689" i="1"/>
  <c r="AB39633" i="1"/>
  <c r="AB24622" i="1"/>
  <c r="AB15494" i="1"/>
  <c r="AB16921" i="1"/>
  <c r="AB34838" i="1"/>
  <c r="AB38687" i="1"/>
  <c r="AB28601" i="1"/>
  <c r="AB36116" i="1"/>
  <c r="AB23113" i="1"/>
  <c r="AB15630" i="1"/>
  <c r="AB29469" i="1"/>
  <c r="AB38601" i="1"/>
  <c r="AB40210" i="1"/>
  <c r="AB1225" i="1"/>
  <c r="AB6011" i="1"/>
  <c r="AB6991" i="1"/>
  <c r="AB39019" i="1"/>
  <c r="AB20857" i="1"/>
  <c r="AB10069" i="1"/>
  <c r="AB9417" i="1"/>
  <c r="AB28952" i="1"/>
  <c r="AB16054" i="1"/>
  <c r="AB24813" i="1"/>
  <c r="AB24960" i="1"/>
  <c r="AB21652" i="1"/>
  <c r="AB22619" i="1"/>
  <c r="AB12989" i="1"/>
  <c r="AB10570" i="1"/>
  <c r="AB12472" i="1"/>
  <c r="AB10451" i="1"/>
  <c r="AB5278" i="1"/>
  <c r="AB34694" i="1"/>
  <c r="AB36234" i="1"/>
  <c r="AB23197" i="1"/>
  <c r="AB38262" i="1"/>
  <c r="AB28384" i="1"/>
  <c r="AB9730" i="1"/>
  <c r="AB27626" i="1"/>
  <c r="AB32966" i="1"/>
  <c r="AB22043" i="1"/>
  <c r="AB37658" i="1"/>
  <c r="AB21094" i="1"/>
  <c r="AB38038" i="1"/>
  <c r="AB30879" i="1"/>
  <c r="AB20037" i="1"/>
  <c r="AB16366" i="1"/>
  <c r="AB36102" i="1"/>
  <c r="AB18114" i="1"/>
  <c r="AB16968" i="1"/>
  <c r="AB36800" i="1"/>
  <c r="AB40450" i="1"/>
  <c r="AB35515" i="1"/>
  <c r="AB35944" i="1"/>
  <c r="AB32905" i="1"/>
  <c r="AB17583" i="1"/>
  <c r="AB19707" i="1"/>
  <c r="AB5395" i="1"/>
  <c r="AB36453" i="1"/>
  <c r="AB35149" i="1"/>
  <c r="AB32874" i="1"/>
  <c r="AB6955" i="1"/>
  <c r="AB36298" i="1"/>
  <c r="AB23301" i="1"/>
  <c r="AB11419" i="1"/>
  <c r="AB24371" i="1"/>
  <c r="AB31167" i="1"/>
  <c r="AB24631" i="1"/>
  <c r="AB23901" i="1"/>
  <c r="AB28693" i="1"/>
  <c r="AB15201" i="1"/>
  <c r="AB10468" i="1"/>
  <c r="AB38326" i="1"/>
  <c r="AB7509" i="1"/>
  <c r="AB33859" i="1"/>
  <c r="AB15045" i="1"/>
  <c r="AB11990" i="1"/>
  <c r="AB13970" i="1"/>
  <c r="AB20349" i="1"/>
  <c r="AB14409" i="1"/>
  <c r="AB12655" i="1"/>
  <c r="AB27504" i="1"/>
  <c r="AB18286" i="1"/>
  <c r="AB32207" i="1"/>
  <c r="AB25738" i="1"/>
  <c r="AB16030" i="1"/>
  <c r="AB10548" i="1"/>
  <c r="AB35999" i="1"/>
  <c r="AB39729" i="1"/>
  <c r="AB8079" i="1"/>
  <c r="AB19127" i="1"/>
  <c r="AB36634" i="1"/>
  <c r="AB35648" i="1"/>
  <c r="AB24842" i="1"/>
  <c r="AB20837" i="1"/>
  <c r="AB18568" i="1"/>
  <c r="AB22261" i="1"/>
  <c r="AB34404" i="1"/>
  <c r="AB7772" i="1"/>
  <c r="AB6777" i="1"/>
  <c r="AB35346" i="1"/>
  <c r="AB16556" i="1"/>
  <c r="AB28302" i="1"/>
  <c r="AB36069" i="1"/>
  <c r="AB24868" i="1"/>
  <c r="AB26438" i="1"/>
  <c r="AB35167" i="1"/>
  <c r="AB25217" i="1"/>
  <c r="AB38684" i="1"/>
  <c r="AB4163" i="1"/>
  <c r="AB17511" i="1"/>
  <c r="AB26190" i="1"/>
  <c r="AB25786" i="1"/>
  <c r="AB19767" i="1"/>
  <c r="AB30255" i="1"/>
  <c r="AB31045" i="1"/>
  <c r="AB19376" i="1"/>
  <c r="AB13073" i="1"/>
  <c r="AB37396" i="1"/>
  <c r="AB20304" i="1"/>
  <c r="AB30729" i="1"/>
  <c r="AB18369" i="1"/>
  <c r="AB31546" i="1"/>
  <c r="AB34940" i="1"/>
  <c r="AB34177" i="1"/>
  <c r="AB25472" i="1"/>
  <c r="AB29045" i="1"/>
  <c r="AB24044" i="1"/>
  <c r="AB35683" i="1"/>
  <c r="AB37346" i="1"/>
  <c r="AB4097" i="1"/>
  <c r="AB33220" i="1"/>
  <c r="AB16235" i="1"/>
  <c r="AB26608" i="1"/>
  <c r="AB22958" i="1"/>
  <c r="AB37912" i="1"/>
  <c r="AB23282" i="1"/>
  <c r="AB19942" i="1"/>
  <c r="AB13294" i="1"/>
  <c r="AB3926" i="1"/>
  <c r="AB4309" i="1"/>
  <c r="AB5408" i="1"/>
  <c r="AB12043" i="1"/>
  <c r="AB6932" i="1"/>
  <c r="AB33909" i="1"/>
  <c r="AB35542" i="1"/>
  <c r="AB25402" i="1"/>
  <c r="AB40173" i="1"/>
  <c r="AB21799" i="1"/>
  <c r="AB30341" i="1"/>
  <c r="AB8975" i="1"/>
  <c r="AB17335" i="1"/>
  <c r="AB14648" i="1"/>
  <c r="AB29615" i="1"/>
  <c r="AB6425" i="1"/>
  <c r="AB28317" i="1"/>
  <c r="AB17633" i="1"/>
  <c r="AB30148" i="1"/>
  <c r="AB15851" i="1"/>
  <c r="AB38728" i="1"/>
  <c r="AB33752" i="1"/>
  <c r="AB24982" i="1"/>
  <c r="AB26980" i="1"/>
  <c r="AB20661" i="1"/>
  <c r="AB5543" i="1"/>
  <c r="AB26226" i="1"/>
  <c r="AB23292" i="1"/>
  <c r="AB27064" i="1"/>
  <c r="AB25195" i="1"/>
  <c r="AB36473" i="1"/>
  <c r="AB8792" i="1"/>
  <c r="AB16596" i="1"/>
  <c r="AB36562" i="1"/>
  <c r="AB4211" i="1"/>
  <c r="AB10732" i="1"/>
  <c r="AB7098" i="1"/>
  <c r="AB39104" i="1"/>
  <c r="AB37581" i="1"/>
  <c r="AB33406" i="1"/>
  <c r="AB17289" i="1"/>
  <c r="AB26256" i="1"/>
  <c r="AB31443" i="1"/>
  <c r="AB32848" i="1"/>
  <c r="AB29389" i="1"/>
  <c r="AB18223" i="1"/>
  <c r="AB13213" i="1"/>
  <c r="AB31038" i="1"/>
  <c r="AB37081" i="1"/>
  <c r="AB27529" i="1"/>
  <c r="AB39912" i="1"/>
  <c r="AB5652" i="1"/>
  <c r="AB39464" i="1"/>
  <c r="AB34918" i="1"/>
  <c r="AB18526" i="1"/>
  <c r="AB7763" i="1"/>
  <c r="AB32034" i="1"/>
  <c r="AB33335" i="1"/>
  <c r="AB38747" i="1"/>
  <c r="AB36120" i="1"/>
  <c r="AB24495" i="1"/>
  <c r="AB33332" i="1"/>
  <c r="AB12237" i="1"/>
  <c r="AB32385" i="1"/>
  <c r="AB34124" i="1"/>
  <c r="AB30419" i="1"/>
  <c r="AB10027" i="1"/>
  <c r="AB25715" i="1"/>
  <c r="AB31400" i="1"/>
  <c r="AB29018" i="1"/>
  <c r="AB29607" i="1"/>
  <c r="AB25319" i="1"/>
  <c r="AB38117" i="1"/>
  <c r="AB26648" i="1"/>
  <c r="AB5338" i="1"/>
  <c r="AB34634" i="1"/>
  <c r="AB37551" i="1"/>
  <c r="AB29140" i="1"/>
  <c r="AB25362" i="1"/>
  <c r="AB40436" i="1"/>
  <c r="AB21965" i="1"/>
  <c r="AB37540" i="1"/>
  <c r="AB5653" i="1"/>
  <c r="AB15583" i="1"/>
  <c r="AB24131" i="1"/>
  <c r="AB27910" i="1"/>
  <c r="AB36045" i="1"/>
  <c r="AB17070" i="1"/>
  <c r="AB25893" i="1"/>
  <c r="AB30105" i="1"/>
  <c r="AB36383" i="1"/>
  <c r="AB13515" i="1"/>
  <c r="AB33923" i="1"/>
  <c r="AB16132" i="1"/>
  <c r="AB30317" i="1"/>
  <c r="AB30001" i="1"/>
  <c r="AB37199" i="1"/>
  <c r="AB9928" i="1"/>
  <c r="AB1232" i="1"/>
  <c r="AB17378" i="1"/>
  <c r="AB36498" i="1"/>
  <c r="AB22100" i="1"/>
  <c r="AB36188" i="1"/>
  <c r="AB29966" i="1"/>
  <c r="AB27554" i="1"/>
  <c r="AB37690" i="1"/>
  <c r="AB30442" i="1"/>
  <c r="AB8500" i="1"/>
  <c r="AB38901" i="1"/>
  <c r="AB15711" i="1"/>
  <c r="AB39968" i="1"/>
  <c r="AB21709" i="1"/>
  <c r="AB11083" i="1"/>
  <c r="AB33656" i="1"/>
  <c r="AB28679" i="1"/>
  <c r="AB27821" i="1"/>
  <c r="AB18874" i="1"/>
  <c r="AB22218" i="1"/>
  <c r="AB35088" i="1"/>
  <c r="AB21351" i="1"/>
  <c r="AB7101" i="1"/>
  <c r="AB28260" i="1"/>
  <c r="AB16369" i="1"/>
  <c r="AB33455" i="1"/>
  <c r="AB23509" i="1"/>
  <c r="AB31205" i="1"/>
  <c r="AB30094" i="1"/>
  <c r="AB7021" i="1"/>
  <c r="AB39195" i="1"/>
  <c r="AB12292" i="1"/>
  <c r="AB21853" i="1"/>
  <c r="AB32005" i="1"/>
  <c r="AB24400" i="1"/>
  <c r="AB18332" i="1"/>
  <c r="AB25544" i="1"/>
  <c r="AB40187" i="1"/>
  <c r="AB22700" i="1"/>
  <c r="AB23934" i="1"/>
  <c r="AB25173" i="1"/>
  <c r="AB20717" i="1"/>
  <c r="AB40024" i="1"/>
  <c r="AB39204" i="1"/>
  <c r="AB31807" i="1"/>
  <c r="AB14194" i="1"/>
  <c r="AB29683" i="1"/>
  <c r="AB38245" i="1"/>
  <c r="AB24338" i="1"/>
  <c r="AB37030" i="1"/>
  <c r="AB32550" i="1"/>
  <c r="AB39379" i="1"/>
  <c r="AB6063" i="1"/>
  <c r="AB10872" i="1"/>
  <c r="AB39610" i="1"/>
  <c r="AB24552" i="1"/>
  <c r="AB8810" i="1"/>
  <c r="AB35098" i="1"/>
  <c r="AB38348" i="1"/>
  <c r="AB25796" i="1"/>
  <c r="AB6845" i="1"/>
  <c r="AB16736" i="1"/>
  <c r="AB24591" i="1"/>
  <c r="AB18538" i="1"/>
  <c r="AB37016" i="1"/>
  <c r="AB25928" i="1"/>
  <c r="AB29113" i="1"/>
  <c r="AB40398" i="1"/>
  <c r="AB32209" i="1"/>
  <c r="AB17100" i="1"/>
  <c r="AB14350" i="1"/>
  <c r="AB16237" i="1"/>
  <c r="AB16801" i="1"/>
  <c r="AB31364" i="1"/>
  <c r="AB14778" i="1"/>
  <c r="AB23941" i="1"/>
  <c r="AB35316" i="1"/>
  <c r="AB20137" i="1"/>
  <c r="AB23353" i="1"/>
  <c r="AB33492" i="1"/>
  <c r="AB28813" i="1"/>
  <c r="AB23447" i="1"/>
  <c r="AB32839" i="1"/>
  <c r="AB40189" i="1"/>
  <c r="AB15268" i="1"/>
  <c r="AB7017" i="1"/>
  <c r="AB3616" i="1"/>
  <c r="AB38578" i="1"/>
  <c r="AB14339" i="1"/>
  <c r="AB37752" i="1"/>
  <c r="AB38562" i="1"/>
  <c r="AB20839" i="1"/>
  <c r="AB30493" i="1"/>
  <c r="AB31614" i="1"/>
  <c r="AB14183" i="1"/>
  <c r="AB38925" i="1"/>
  <c r="AB35102" i="1"/>
  <c r="AB7137" i="1"/>
  <c r="AB14047" i="1"/>
  <c r="AB11459" i="1"/>
  <c r="AB24923" i="1"/>
  <c r="AB1837" i="1"/>
  <c r="AB25224" i="1"/>
  <c r="AB14704" i="1"/>
  <c r="AB28615" i="1"/>
  <c r="AB37562" i="1"/>
  <c r="AB30358" i="1"/>
  <c r="AB11041" i="1"/>
  <c r="AB24266" i="1"/>
  <c r="AB25100" i="1"/>
  <c r="AB29317" i="1"/>
  <c r="AB19257" i="1"/>
  <c r="AB18353" i="1"/>
  <c r="AB37325" i="1"/>
  <c r="AB36816" i="1"/>
  <c r="AB12778" i="1"/>
  <c r="AB30730" i="1"/>
  <c r="AB14260" i="1"/>
  <c r="AB40382" i="1"/>
  <c r="AB25308" i="1"/>
  <c r="AB10155" i="1"/>
  <c r="AB26298" i="1"/>
  <c r="AB24939" i="1"/>
  <c r="AB33911" i="1"/>
  <c r="AB33337" i="1"/>
  <c r="AB8604" i="1"/>
  <c r="AB34655" i="1"/>
  <c r="AB16343" i="1"/>
  <c r="AB11032" i="1"/>
  <c r="AB16441" i="1"/>
  <c r="AB19430" i="1"/>
  <c r="AB34119" i="1"/>
  <c r="AB11647" i="1"/>
  <c r="AB18463" i="1"/>
  <c r="AB9002" i="1"/>
  <c r="AB6165" i="1"/>
  <c r="AB39074" i="1"/>
  <c r="AB25869" i="1"/>
  <c r="AB4164" i="1"/>
  <c r="AB27022" i="1"/>
  <c r="AB32146" i="1"/>
  <c r="AB9684" i="1"/>
  <c r="AB38448" i="1"/>
  <c r="AB6799" i="1"/>
  <c r="AB38602" i="1"/>
  <c r="AB37831" i="1"/>
  <c r="AB32595" i="1"/>
  <c r="AB33442" i="1"/>
  <c r="AB32078" i="1"/>
  <c r="AB24885" i="1"/>
  <c r="AB12080" i="1"/>
  <c r="AB18316" i="1"/>
  <c r="AB950" i="1"/>
  <c r="AB22201" i="1"/>
  <c r="AB30870" i="1"/>
  <c r="AB19720" i="1"/>
  <c r="AB19523" i="1"/>
  <c r="AB23199" i="1"/>
  <c r="AB4919" i="1"/>
  <c r="AB28323" i="1"/>
  <c r="AB32610" i="1"/>
  <c r="AB17806" i="1"/>
  <c r="AB23350" i="1"/>
  <c r="AB32138" i="1"/>
  <c r="AB36109" i="1"/>
  <c r="AB8619" i="1"/>
  <c r="AB8098" i="1"/>
  <c r="AB7670" i="1"/>
  <c r="AB12532" i="1"/>
  <c r="AB23935" i="1"/>
  <c r="AB31913" i="1"/>
  <c r="AB26803" i="1"/>
  <c r="AB35763" i="1"/>
  <c r="AB33256" i="1"/>
  <c r="AB25487" i="1"/>
  <c r="AB16919" i="1"/>
  <c r="AB22679" i="1"/>
  <c r="AB16905" i="1"/>
  <c r="AB28994" i="1"/>
  <c r="AB20240" i="1"/>
  <c r="AB36662" i="1"/>
  <c r="AB31523" i="1"/>
  <c r="AB8899" i="1"/>
  <c r="AB3043" i="1"/>
  <c r="AB28747" i="1"/>
  <c r="AB24404" i="1"/>
  <c r="AB30761" i="1"/>
  <c r="AB31518" i="1"/>
  <c r="AB24345" i="1"/>
  <c r="AB38622" i="1"/>
  <c r="AB16141" i="1"/>
  <c r="AB8484" i="1"/>
  <c r="AB40110" i="1"/>
  <c r="AB25963" i="1"/>
  <c r="AB25841" i="1"/>
  <c r="AB11025" i="1"/>
  <c r="AB15552" i="1"/>
  <c r="AB9556" i="1"/>
  <c r="AB37023" i="1"/>
  <c r="AB11232" i="1"/>
  <c r="AB34333" i="1"/>
  <c r="AB23295" i="1"/>
  <c r="AB30467" i="1"/>
  <c r="AB32948" i="1"/>
  <c r="AB10719" i="1"/>
  <c r="AB34423" i="1"/>
  <c r="AB21567" i="1"/>
  <c r="AB34023" i="1"/>
  <c r="AB2282" i="1"/>
  <c r="AB25357" i="1"/>
  <c r="AB24570" i="1"/>
  <c r="AB13735" i="1"/>
  <c r="AB24301" i="1"/>
  <c r="AB11770" i="1"/>
  <c r="AB31016" i="1"/>
  <c r="AB33097" i="1"/>
  <c r="AB30496" i="1"/>
  <c r="AB30364" i="1"/>
  <c r="AB11050" i="1"/>
  <c r="AB35550" i="1"/>
  <c r="AB27618" i="1"/>
  <c r="AB35083" i="1"/>
  <c r="AB13018" i="1"/>
  <c r="AB35631" i="1"/>
  <c r="AB34567" i="1"/>
  <c r="AB25389" i="1"/>
  <c r="AB17719" i="1"/>
  <c r="AB36009" i="1"/>
  <c r="AB38314" i="1"/>
  <c r="AB28721" i="1"/>
  <c r="AB21851" i="1"/>
  <c r="AB9090" i="1"/>
  <c r="AB33373" i="1"/>
  <c r="AB31641" i="1"/>
  <c r="AB35816" i="1"/>
  <c r="AB26899" i="1"/>
  <c r="AB39950" i="1"/>
  <c r="AB36358" i="1"/>
  <c r="AB12559" i="1"/>
  <c r="AB32616" i="1"/>
  <c r="AB24984" i="1"/>
  <c r="AB18151" i="1"/>
  <c r="AB1525" i="1"/>
  <c r="AB33484" i="1"/>
  <c r="AB36210" i="1"/>
  <c r="AB19442" i="1"/>
  <c r="AB32937" i="1"/>
  <c r="AB23137" i="1"/>
  <c r="AB27854" i="1"/>
  <c r="AB27987" i="1"/>
  <c r="AB24736" i="1"/>
  <c r="AB12494" i="1"/>
  <c r="AB17620" i="1"/>
  <c r="AB28978" i="1"/>
  <c r="AB10471" i="1"/>
  <c r="AB17690" i="1"/>
  <c r="AB38864" i="1"/>
  <c r="AB39599" i="1"/>
  <c r="AB16460" i="1"/>
  <c r="AB17354" i="1"/>
  <c r="AB30771" i="1"/>
  <c r="AB38984" i="1"/>
  <c r="AB27430" i="1"/>
  <c r="AB15455" i="1"/>
  <c r="AB24158" i="1"/>
  <c r="AB30471" i="1"/>
  <c r="AB11765" i="1"/>
  <c r="AB14182" i="1"/>
  <c r="AB8858" i="1"/>
  <c r="AB35533" i="1"/>
  <c r="AB37747" i="1"/>
  <c r="AB21236" i="1"/>
  <c r="AB18156" i="1"/>
  <c r="AB11308" i="1"/>
  <c r="AB26431" i="1"/>
  <c r="AB21676" i="1"/>
  <c r="AB11809" i="1"/>
  <c r="AB19499" i="1"/>
  <c r="AB25324" i="1"/>
  <c r="AB36576" i="1"/>
  <c r="AB19384" i="1"/>
  <c r="AB35121" i="1"/>
  <c r="AB27532" i="1"/>
  <c r="AB34625" i="1"/>
  <c r="AB13746" i="1"/>
  <c r="AB15499" i="1"/>
  <c r="AB6962" i="1"/>
  <c r="AB3662" i="1"/>
  <c r="AB7510" i="1"/>
  <c r="AB14670" i="1"/>
  <c r="AB25354" i="1"/>
  <c r="AB30659" i="1"/>
  <c r="AB39332" i="1"/>
  <c r="AB19303" i="1"/>
  <c r="AB36653" i="1"/>
  <c r="AB25589" i="1"/>
  <c r="AB38667" i="1"/>
  <c r="AB8016" i="1"/>
  <c r="AB26287" i="1"/>
  <c r="AB23848" i="1"/>
  <c r="AB23598" i="1"/>
  <c r="AB34924" i="1"/>
  <c r="AB29947" i="1"/>
  <c r="AB31012" i="1"/>
  <c r="AB32774" i="1"/>
  <c r="AB12748" i="1"/>
  <c r="AB5033" i="1"/>
  <c r="AB3911" i="1"/>
  <c r="AB5756" i="1"/>
  <c r="AB8407" i="1"/>
  <c r="AB6233" i="1"/>
  <c r="AB34540" i="1"/>
  <c r="AB37124" i="1"/>
  <c r="AB35580" i="1"/>
  <c r="AB34739" i="1"/>
  <c r="AB5431" i="1"/>
  <c r="AB9940" i="1"/>
  <c r="AB19174" i="1"/>
  <c r="AB24605" i="1"/>
  <c r="AB14461" i="1"/>
  <c r="AB12775" i="1"/>
  <c r="AB19195" i="1"/>
  <c r="AB29483" i="1"/>
  <c r="AB27645" i="1"/>
  <c r="AB16018" i="1"/>
  <c r="AB20499" i="1"/>
  <c r="AB35499" i="1"/>
  <c r="AB37950" i="1"/>
  <c r="AB23638" i="1"/>
  <c r="AB40087" i="1"/>
  <c r="AB22882" i="1"/>
  <c r="AB23679" i="1"/>
  <c r="AB19388" i="1"/>
  <c r="AB33358" i="1"/>
  <c r="AB38146" i="1"/>
  <c r="AB24189" i="1"/>
  <c r="AB29961" i="1"/>
  <c r="AB30379" i="1"/>
  <c r="AB55" i="1"/>
  <c r="AB16034" i="1"/>
  <c r="AB18823" i="1"/>
  <c r="AB9005" i="1"/>
  <c r="AB29181" i="1"/>
  <c r="AB34828" i="1"/>
  <c r="AB34898" i="1"/>
  <c r="AB14489" i="1"/>
  <c r="AB32577" i="1"/>
  <c r="AB34364" i="1"/>
  <c r="AB39323" i="1"/>
  <c r="AB29484" i="1"/>
  <c r="AB8691" i="1"/>
  <c r="AB37805" i="1"/>
  <c r="AB2634" i="1"/>
  <c r="AB1842" i="1"/>
  <c r="AB32458" i="1"/>
  <c r="AB24384" i="1"/>
  <c r="AB12454" i="1"/>
  <c r="AB18143" i="1"/>
  <c r="AB33171" i="1"/>
  <c r="AB7034" i="1"/>
  <c r="AB12256" i="1"/>
  <c r="AB36089" i="1"/>
  <c r="AB40067" i="1"/>
  <c r="AB22580" i="1"/>
  <c r="AB25028" i="1"/>
  <c r="AB28219" i="1"/>
  <c r="AB31799" i="1"/>
  <c r="AB25038" i="1"/>
  <c r="AB31378" i="1"/>
  <c r="AB33196" i="1"/>
  <c r="AB16437" i="1"/>
  <c r="AB36121" i="1"/>
  <c r="AB24229" i="1"/>
  <c r="AB31351" i="1"/>
  <c r="AB35130" i="1"/>
  <c r="AB29724" i="1"/>
  <c r="AB26884" i="1"/>
  <c r="AB21378" i="1"/>
  <c r="AB33952" i="1"/>
  <c r="AB1951" i="1"/>
  <c r="AB20380" i="1"/>
  <c r="AB8440" i="1"/>
  <c r="AB12075" i="1"/>
  <c r="AB37038" i="1"/>
  <c r="AB26078" i="1"/>
  <c r="AB34643" i="1"/>
  <c r="AB36440" i="1"/>
  <c r="AB9411" i="1"/>
  <c r="AB4278" i="1"/>
  <c r="AB37541" i="1"/>
  <c r="AB24367" i="1"/>
  <c r="AB19205" i="1"/>
  <c r="AB37619" i="1"/>
  <c r="AB38618" i="1"/>
  <c r="AB26917" i="1"/>
  <c r="AB30344" i="1"/>
  <c r="AB31383" i="1"/>
  <c r="AB20520" i="1"/>
  <c r="AB35129" i="1"/>
  <c r="AB30830" i="1"/>
  <c r="AB33309" i="1"/>
  <c r="AB39889" i="1"/>
  <c r="AB28346" i="1"/>
  <c r="AB12915" i="1"/>
  <c r="AB5583" i="1"/>
  <c r="AB25060" i="1"/>
  <c r="AB28895" i="1"/>
  <c r="AB15680" i="1"/>
  <c r="AB18547" i="1"/>
  <c r="AB2567" i="1"/>
  <c r="AB14335" i="1"/>
  <c r="AB38638" i="1"/>
  <c r="AB37356" i="1"/>
  <c r="AB34617" i="1"/>
  <c r="AB38453" i="1"/>
  <c r="AB28715" i="1"/>
  <c r="AB25826" i="1"/>
  <c r="AB31873" i="1"/>
  <c r="AB38096" i="1"/>
  <c r="AB17627" i="1"/>
  <c r="AB24073" i="1"/>
  <c r="AB17375" i="1"/>
  <c r="AB31511" i="1"/>
  <c r="AB35878" i="1"/>
  <c r="AB30545" i="1"/>
  <c r="AB5854" i="1"/>
  <c r="AB36906" i="1"/>
  <c r="AB23766" i="1"/>
  <c r="AB11278" i="1"/>
  <c r="AB30961" i="1"/>
  <c r="AB39415" i="1"/>
  <c r="AB20559" i="1"/>
  <c r="AB22752" i="1"/>
  <c r="AB19946" i="1"/>
  <c r="AB25684" i="1"/>
  <c r="AB26533" i="1"/>
  <c r="AB12981" i="1"/>
  <c r="AB35657" i="1"/>
  <c r="AB34037" i="1"/>
  <c r="AB35576" i="1"/>
  <c r="AB20613" i="1"/>
  <c r="AB40318" i="1"/>
  <c r="AB10647" i="1"/>
  <c r="AB13178" i="1"/>
  <c r="AB31557" i="1"/>
  <c r="AB10574" i="1"/>
  <c r="AB21834" i="1"/>
  <c r="AB34862" i="1"/>
  <c r="AB21760" i="1"/>
  <c r="AB34792" i="1"/>
  <c r="AB26493" i="1"/>
  <c r="AB37795" i="1"/>
  <c r="AB4875" i="1"/>
  <c r="AB31725" i="1"/>
  <c r="AB23486" i="1"/>
  <c r="AB30222" i="1"/>
  <c r="AB28188" i="1"/>
  <c r="AB34831" i="1"/>
  <c r="AB24302" i="1"/>
  <c r="AB12215" i="1"/>
  <c r="AB13422" i="1"/>
  <c r="AB16394" i="1"/>
  <c r="AB32282" i="1"/>
  <c r="AB24863" i="1"/>
  <c r="AB13947" i="1"/>
  <c r="AB26087" i="1"/>
  <c r="AB30173" i="1"/>
  <c r="AB40432" i="1"/>
  <c r="AB30704" i="1"/>
  <c r="AB8305" i="1"/>
  <c r="AB34093" i="1"/>
  <c r="AB13805" i="1"/>
  <c r="AB22048" i="1"/>
  <c r="AB31555" i="1"/>
  <c r="AB35308" i="1"/>
  <c r="AB37689" i="1"/>
  <c r="AB11823" i="1"/>
  <c r="AB30002" i="1"/>
  <c r="AB34355" i="1"/>
  <c r="AB28465" i="1"/>
  <c r="AB14840" i="1"/>
  <c r="AB21701" i="1"/>
  <c r="AB11136" i="1"/>
  <c r="AB31487" i="1"/>
  <c r="AB5242" i="1"/>
  <c r="AB26049" i="1"/>
  <c r="AB29433" i="1"/>
  <c r="AB6741" i="1"/>
  <c r="AB38017" i="1"/>
  <c r="AB23875" i="1"/>
  <c r="AB28741" i="1"/>
  <c r="AB19774" i="1"/>
  <c r="AB20720" i="1"/>
  <c r="AB40289" i="1"/>
  <c r="AB17644" i="1"/>
  <c r="AB32149" i="1"/>
  <c r="AB27465" i="1"/>
  <c r="AB22320" i="1"/>
  <c r="AB30650" i="1"/>
  <c r="AB28573" i="1"/>
  <c r="AB36716" i="1"/>
  <c r="AB24520" i="1"/>
  <c r="AB16313" i="1"/>
  <c r="AB32507" i="1"/>
  <c r="AB26801" i="1"/>
  <c r="AB35858" i="1"/>
  <c r="AB37350" i="1"/>
  <c r="AB7653" i="1"/>
  <c r="AB18234" i="1"/>
  <c r="AB29810" i="1"/>
  <c r="AB18811" i="1"/>
  <c r="AB29163" i="1"/>
  <c r="AB15350" i="1"/>
  <c r="AB27341" i="1"/>
  <c r="AB35017" i="1"/>
  <c r="AB29698" i="1"/>
  <c r="AB33045" i="1"/>
  <c r="AB28352" i="1"/>
  <c r="AB3836" i="1"/>
  <c r="AB10087" i="1"/>
  <c r="AB29186" i="1"/>
  <c r="AB36631" i="1"/>
  <c r="AB29357" i="1"/>
  <c r="AB40271" i="1"/>
  <c r="AB33633" i="1"/>
  <c r="AB34738" i="1"/>
  <c r="AB12327" i="1"/>
  <c r="AB12170" i="1"/>
  <c r="AB12552" i="1"/>
  <c r="AB4027" i="1"/>
  <c r="AB24029" i="1"/>
  <c r="AB29586" i="1"/>
  <c r="AB36047" i="1"/>
  <c r="AB10730" i="1"/>
  <c r="AB22235" i="1"/>
  <c r="AB35342" i="1"/>
  <c r="AB39412" i="1"/>
  <c r="AB34971" i="1"/>
  <c r="AB29293" i="1"/>
  <c r="AB32693" i="1"/>
  <c r="AB5776" i="1"/>
  <c r="AB7361" i="1"/>
  <c r="AB36085" i="1"/>
  <c r="AB14375" i="1"/>
  <c r="AB12071" i="1"/>
  <c r="AB12583" i="1"/>
  <c r="AB24745" i="1"/>
  <c r="AB37544" i="1"/>
  <c r="AB38551" i="1"/>
  <c r="AB22105" i="1"/>
  <c r="AB38903" i="1"/>
  <c r="AB32718" i="1"/>
  <c r="AB38608" i="1"/>
  <c r="AB39806" i="1"/>
  <c r="AB35605" i="1"/>
  <c r="AB27577" i="1"/>
  <c r="AB28531" i="1"/>
  <c r="AB40191" i="1"/>
  <c r="AB29913" i="1"/>
  <c r="AB22227" i="1"/>
  <c r="AB29027" i="1"/>
  <c r="AB35957" i="1"/>
  <c r="AB18587" i="1"/>
  <c r="AB26652" i="1"/>
  <c r="AB23765" i="1"/>
  <c r="AB27693" i="1"/>
  <c r="AB3843" i="1"/>
  <c r="AB40046" i="1"/>
  <c r="AB25138" i="1"/>
  <c r="AB24746" i="1"/>
  <c r="AB34945" i="1"/>
  <c r="AB18579" i="1"/>
  <c r="AB23256" i="1"/>
  <c r="AB30856" i="1"/>
  <c r="AB24033" i="1"/>
  <c r="AB33166" i="1"/>
  <c r="AB10062" i="1"/>
  <c r="AB7464" i="1"/>
  <c r="AB15575" i="1"/>
  <c r="AB3234" i="1"/>
  <c r="AB21344" i="1"/>
  <c r="AB36336" i="1"/>
  <c r="AB36367" i="1"/>
  <c r="AB32589" i="1"/>
  <c r="AB20467" i="1"/>
  <c r="AB30294" i="1"/>
  <c r="AB22140" i="1"/>
  <c r="AB20150" i="1"/>
  <c r="AB37762" i="1"/>
  <c r="AB19014" i="1"/>
  <c r="AB38232" i="1"/>
  <c r="AB15242" i="1"/>
  <c r="AB23373" i="1"/>
  <c r="AB24676" i="1"/>
  <c r="AB35330" i="1"/>
  <c r="AB25166" i="1"/>
  <c r="AB22106" i="1"/>
  <c r="AB15771" i="1"/>
  <c r="AB37484" i="1"/>
  <c r="AB20243" i="1"/>
  <c r="AB17058" i="1"/>
  <c r="AB23678" i="1"/>
  <c r="AB5950" i="1"/>
  <c r="AB31923" i="1"/>
  <c r="AB10572" i="1"/>
  <c r="AB11248" i="1"/>
  <c r="AB19305" i="1"/>
  <c r="AB9286" i="1"/>
  <c r="AB29152" i="1"/>
  <c r="AB20160" i="1"/>
  <c r="AB23207" i="1"/>
  <c r="AB6658" i="1"/>
  <c r="AB31132" i="1"/>
  <c r="AB34101" i="1"/>
  <c r="AB32341" i="1"/>
  <c r="AB31359" i="1"/>
  <c r="AB11272" i="1"/>
  <c r="AB14853" i="1"/>
  <c r="AB32277" i="1"/>
  <c r="AB15791" i="1"/>
  <c r="AB39932" i="1"/>
  <c r="AB16630" i="1"/>
  <c r="AB34992" i="1"/>
  <c r="AB14787" i="1"/>
  <c r="AB20814" i="1"/>
  <c r="AB11020" i="1"/>
  <c r="AB29557" i="1"/>
  <c r="AB22790" i="1"/>
  <c r="AB12825" i="1"/>
  <c r="AB7437" i="1"/>
  <c r="AB15972" i="1"/>
  <c r="AB19716" i="1"/>
  <c r="AB25459" i="1"/>
  <c r="AB27446" i="1"/>
  <c r="AB37759" i="1"/>
  <c r="AB20194" i="1"/>
  <c r="AB24862" i="1"/>
  <c r="AB7409" i="1"/>
  <c r="AB31827" i="1"/>
  <c r="AB35019" i="1"/>
  <c r="AB20030" i="1"/>
  <c r="AB20400" i="1"/>
  <c r="AB38681" i="1"/>
  <c r="AB31427" i="1"/>
  <c r="AB34827" i="1"/>
  <c r="AB33490" i="1"/>
  <c r="AB39367" i="1"/>
  <c r="AB37884" i="1"/>
  <c r="AB26788" i="1"/>
  <c r="AB21724" i="1"/>
  <c r="AB33650" i="1"/>
  <c r="AB3446" i="1"/>
  <c r="AB29406" i="1"/>
  <c r="AB14924" i="1"/>
  <c r="AB10173" i="1"/>
  <c r="AB12438" i="1"/>
  <c r="AB22808" i="1"/>
  <c r="AB21084" i="1"/>
  <c r="AB28934" i="1"/>
  <c r="AB11393" i="1"/>
  <c r="AB21847" i="1"/>
  <c r="AB12840" i="1"/>
  <c r="AB22974" i="1"/>
  <c r="AB36976" i="1"/>
  <c r="AB9162" i="1"/>
  <c r="AB24486" i="1"/>
  <c r="AB34163" i="1"/>
  <c r="AB29025" i="1"/>
  <c r="AB29898" i="1"/>
  <c r="AB30842" i="1"/>
  <c r="AB30023" i="1"/>
  <c r="AB22070" i="1"/>
  <c r="AB13400" i="1"/>
  <c r="AB4258" i="1"/>
  <c r="AB25094" i="1"/>
  <c r="AB38761" i="1"/>
  <c r="AB30707" i="1"/>
  <c r="AB27855" i="1"/>
  <c r="AB5161" i="1"/>
  <c r="AB6092" i="1"/>
  <c r="AB23992" i="1"/>
  <c r="AB10051" i="1"/>
  <c r="AB25505" i="1"/>
  <c r="AB20782" i="1"/>
  <c r="AB16373" i="1"/>
  <c r="AB28691" i="1"/>
  <c r="AB21582" i="1"/>
  <c r="AB31855" i="1"/>
  <c r="AB15185" i="1"/>
  <c r="AB6925" i="1"/>
  <c r="AB24472" i="1"/>
  <c r="AB32540" i="1"/>
  <c r="AB31267" i="1"/>
  <c r="AB38840" i="1"/>
  <c r="AB20189" i="1"/>
  <c r="AB36080" i="1"/>
  <c r="AB14299" i="1"/>
  <c r="AB26295" i="1"/>
  <c r="AB38759" i="1"/>
  <c r="AB18961" i="1"/>
  <c r="AB14249" i="1"/>
  <c r="AB38887" i="1"/>
  <c r="AB13811" i="1"/>
  <c r="AB29106" i="1"/>
  <c r="AB13680" i="1"/>
  <c r="AB37456" i="1"/>
  <c r="AB5580" i="1"/>
  <c r="AB16967" i="1"/>
  <c r="AB27492" i="1"/>
  <c r="AB12901" i="1"/>
  <c r="AB37209" i="1"/>
  <c r="AB36355" i="1"/>
  <c r="AB23648" i="1"/>
  <c r="AB24166" i="1"/>
  <c r="AB9336" i="1"/>
  <c r="AB39562" i="1"/>
  <c r="AB19190" i="1"/>
  <c r="AB32606" i="1"/>
  <c r="AB29260" i="1"/>
  <c r="AB7801" i="1"/>
  <c r="AB16572" i="1"/>
  <c r="AB36365" i="1"/>
  <c r="AB22889" i="1"/>
  <c r="AB32728" i="1"/>
  <c r="AB33279" i="1"/>
  <c r="AB22550" i="1"/>
  <c r="AB22385" i="1"/>
  <c r="AB37899" i="1"/>
  <c r="AB39121" i="1"/>
  <c r="AB1409" i="1"/>
  <c r="AB5907" i="1"/>
  <c r="AB32590" i="1"/>
  <c r="AB18854" i="1"/>
  <c r="AB30986" i="1"/>
  <c r="AB13160" i="1"/>
  <c r="AB14799" i="1"/>
  <c r="AB31469" i="1"/>
  <c r="AB37641" i="1"/>
  <c r="AB33575" i="1"/>
  <c r="AB37265" i="1"/>
  <c r="AB38193" i="1"/>
  <c r="AB26860" i="1"/>
  <c r="AB27725" i="1"/>
  <c r="AB32001" i="1"/>
  <c r="AB38932" i="1"/>
  <c r="AB38548" i="1"/>
  <c r="AB28258" i="1"/>
  <c r="AB39601" i="1"/>
  <c r="AB16002" i="1"/>
  <c r="AB35006" i="1"/>
  <c r="AB40393" i="1"/>
  <c r="AB1868" i="1"/>
  <c r="AB9076" i="1"/>
  <c r="AB13266" i="1"/>
  <c r="AB16935" i="1"/>
  <c r="AB33554" i="1"/>
  <c r="AB9021" i="1"/>
  <c r="AB33477" i="1"/>
  <c r="AB39626" i="1"/>
  <c r="AB28710" i="1"/>
  <c r="AB22450" i="1"/>
  <c r="AB40292" i="1"/>
  <c r="AB37965" i="1"/>
  <c r="AB13121" i="1"/>
  <c r="AB4405" i="1"/>
  <c r="AB9213" i="1"/>
  <c r="AB38636" i="1"/>
  <c r="AB5346" i="1"/>
  <c r="AB15166" i="1"/>
  <c r="AB8748" i="1"/>
  <c r="AB30268" i="1"/>
  <c r="AB16562" i="1"/>
  <c r="AB35141" i="1"/>
  <c r="AB7768" i="1"/>
  <c r="AB26451" i="1"/>
  <c r="AB14277" i="1"/>
  <c r="AB21492" i="1"/>
  <c r="AB17926" i="1"/>
  <c r="AB15992" i="1"/>
  <c r="AB20452" i="1"/>
  <c r="AB22785" i="1"/>
  <c r="AB33023" i="1"/>
  <c r="AB32862" i="1"/>
  <c r="AB22906" i="1"/>
  <c r="AB10384" i="1"/>
  <c r="AB37835" i="1"/>
  <c r="AB8183" i="1"/>
  <c r="AB4891" i="1"/>
  <c r="AB16364" i="1"/>
  <c r="AB7078" i="1"/>
  <c r="AB20748" i="1"/>
  <c r="AB40032" i="1"/>
  <c r="AB19157" i="1"/>
  <c r="AB27326" i="1"/>
  <c r="AB26953" i="1"/>
  <c r="AB35055" i="1"/>
  <c r="AB30646" i="1"/>
  <c r="AB4264" i="1"/>
  <c r="AB8517" i="1"/>
  <c r="AB34329" i="1"/>
  <c r="AB31558" i="1"/>
  <c r="AB24358" i="1"/>
  <c r="AB25371" i="1"/>
  <c r="AB20340" i="1"/>
  <c r="AB33181" i="1"/>
  <c r="AB19592" i="1"/>
  <c r="AB19454" i="1"/>
  <c r="AB18236" i="1"/>
  <c r="AB9195" i="1"/>
  <c r="AB38460" i="1"/>
  <c r="AB27490" i="1"/>
  <c r="AB27294" i="1"/>
  <c r="AB7573" i="1"/>
  <c r="AB39572" i="1"/>
  <c r="AB24533" i="1"/>
  <c r="AB39830" i="1"/>
  <c r="AB25599" i="1"/>
  <c r="AB22063" i="1"/>
  <c r="AB8403" i="1"/>
  <c r="AB26186" i="1"/>
  <c r="AB37301" i="1"/>
  <c r="AB7643" i="1"/>
  <c r="AB30087" i="1"/>
  <c r="AB28421" i="1"/>
  <c r="AB19055" i="1"/>
  <c r="AB37898" i="1"/>
  <c r="AB28187" i="1"/>
  <c r="AB38798" i="1"/>
  <c r="AB28874" i="1"/>
  <c r="AB22262" i="1"/>
  <c r="AB16933" i="1"/>
  <c r="AB21770" i="1"/>
  <c r="AB6270" i="1"/>
  <c r="AB37855" i="1"/>
  <c r="AB39286" i="1"/>
  <c r="AB30132" i="1"/>
  <c r="AB36348" i="1"/>
  <c r="AB31974" i="1"/>
  <c r="AB39819" i="1"/>
  <c r="AB15779" i="1"/>
  <c r="AB31796" i="1"/>
  <c r="AB19751" i="1"/>
  <c r="AB33028" i="1"/>
  <c r="AB23275" i="1"/>
  <c r="AB32018" i="1"/>
  <c r="AB5293" i="1"/>
  <c r="AB17759" i="1"/>
  <c r="AB37971" i="1"/>
  <c r="AB29964" i="1"/>
  <c r="AB24595" i="1"/>
  <c r="AB8170" i="1"/>
  <c r="AB25213" i="1"/>
  <c r="AB33670" i="1"/>
  <c r="AB1432" i="1"/>
  <c r="AB2419" i="1"/>
  <c r="AB21123" i="1"/>
  <c r="AB7140" i="1"/>
  <c r="AB4913" i="1"/>
  <c r="AB11719" i="1"/>
  <c r="AB35676" i="1"/>
  <c r="AB30630" i="1"/>
  <c r="AB26289" i="1"/>
  <c r="AB30079" i="1"/>
  <c r="AB39500" i="1"/>
  <c r="AB15122" i="1"/>
  <c r="AB12102" i="1"/>
  <c r="AB22254" i="1"/>
  <c r="AB20589" i="1"/>
  <c r="AB33446" i="1"/>
  <c r="AB21552" i="1"/>
  <c r="AB25153" i="1"/>
  <c r="AB18245" i="1"/>
  <c r="AB14368" i="1"/>
  <c r="AB25131" i="1"/>
  <c r="AB30759" i="1"/>
  <c r="AB16206" i="1"/>
  <c r="AB17405" i="1"/>
  <c r="AB9172" i="1"/>
  <c r="AB27570" i="1"/>
  <c r="AB24529" i="1"/>
  <c r="AB15093" i="1"/>
  <c r="AB5313" i="1"/>
  <c r="AB24455" i="1"/>
  <c r="AB13953" i="1"/>
  <c r="AB40443" i="1"/>
  <c r="AB33470" i="1"/>
  <c r="AB38651" i="1"/>
  <c r="AB19403" i="1"/>
  <c r="AB29492" i="1"/>
  <c r="AB12716" i="1"/>
  <c r="AB28223" i="1"/>
  <c r="AB32849" i="1"/>
  <c r="AB32877" i="1"/>
  <c r="AB23499" i="1"/>
  <c r="AB4684" i="1"/>
  <c r="AB14263" i="1"/>
  <c r="AB15152" i="1"/>
  <c r="AB8055" i="1"/>
  <c r="AB25059" i="1"/>
  <c r="AB29644" i="1"/>
  <c r="AB25718" i="1"/>
  <c r="AB17756" i="1"/>
  <c r="AB29421" i="1"/>
  <c r="AB32821" i="1"/>
  <c r="AB5364" i="1"/>
  <c r="AB21146" i="1"/>
  <c r="AB31326" i="1"/>
  <c r="AB7303" i="1"/>
  <c r="AB11010" i="1"/>
  <c r="AB14363" i="1"/>
  <c r="AB33984" i="1"/>
  <c r="AB26972" i="1"/>
  <c r="AB33424" i="1"/>
  <c r="AB31235" i="1"/>
  <c r="AB15874" i="1"/>
  <c r="AB34345" i="1"/>
  <c r="AB37910" i="1"/>
  <c r="AB11181" i="1"/>
  <c r="AB13358" i="1"/>
  <c r="AB18575" i="1"/>
  <c r="AB19304" i="1"/>
  <c r="AB17119" i="1"/>
  <c r="AB35853" i="1"/>
  <c r="AB33902" i="1"/>
  <c r="AB10151" i="1"/>
  <c r="AB20050" i="1"/>
  <c r="AB27036" i="1"/>
  <c r="AB31951" i="1"/>
  <c r="AB22206" i="1"/>
  <c r="AB19054" i="1"/>
  <c r="AB23234" i="1"/>
  <c r="AB38488" i="1"/>
  <c r="AB30006" i="1"/>
  <c r="AB5092" i="1"/>
  <c r="AB15336" i="1"/>
  <c r="AB22472" i="1"/>
  <c r="AB33787" i="1"/>
  <c r="AB30643" i="1"/>
  <c r="AB10341" i="1"/>
  <c r="AB10130" i="1"/>
  <c r="AB2926" i="1"/>
  <c r="AB14091" i="1"/>
  <c r="AB31734" i="1"/>
  <c r="AB32448" i="1"/>
  <c r="AB24255" i="1"/>
  <c r="AB35712" i="1"/>
  <c r="AB14476" i="1"/>
  <c r="AB40164" i="1"/>
  <c r="AB17615" i="1"/>
  <c r="AB30395" i="1"/>
  <c r="AB5701" i="1"/>
  <c r="AB18749" i="1"/>
  <c r="AB34036" i="1"/>
  <c r="AB20823" i="1"/>
  <c r="AB37827" i="1"/>
  <c r="AB7583" i="1"/>
  <c r="AB26857" i="1"/>
  <c r="AB16829" i="1"/>
  <c r="AB38547" i="1"/>
  <c r="AB6924" i="1"/>
  <c r="AB38356" i="1"/>
  <c r="AB24636" i="1"/>
  <c r="AB22000" i="1"/>
  <c r="AB31695" i="1"/>
  <c r="AB28418" i="1"/>
  <c r="AB34012" i="1"/>
  <c r="AB14399" i="1"/>
  <c r="AB18680" i="1"/>
  <c r="AB32185" i="1"/>
  <c r="AB39451" i="1"/>
  <c r="AB16375" i="1"/>
  <c r="AB37324" i="1"/>
  <c r="AB9955" i="1"/>
  <c r="AB8161" i="1"/>
  <c r="AB12971" i="1"/>
  <c r="AB23585" i="1"/>
  <c r="AB11645" i="1"/>
  <c r="AB19943" i="1"/>
  <c r="AB13556" i="1"/>
  <c r="AB23062" i="1"/>
  <c r="AB30208" i="1"/>
  <c r="AB32328" i="1"/>
  <c r="AB5740" i="1"/>
  <c r="AB38145" i="1"/>
  <c r="AB20124" i="1"/>
  <c r="AB35596" i="1"/>
  <c r="AB38334" i="1"/>
  <c r="AB33768" i="1"/>
  <c r="AB30540" i="1"/>
  <c r="AB33449" i="1"/>
  <c r="AB32075" i="1"/>
  <c r="AB22699" i="1"/>
  <c r="AB17576" i="1"/>
  <c r="AB19608" i="1"/>
  <c r="AB32816" i="1"/>
  <c r="AB8243" i="1"/>
  <c r="AB36870" i="1"/>
  <c r="AB16818" i="1"/>
  <c r="AB27631" i="1"/>
  <c r="AB27790" i="1"/>
  <c r="AB6161" i="1"/>
  <c r="AB23333" i="1"/>
  <c r="AB32528" i="1"/>
  <c r="AB17154" i="1"/>
  <c r="AB20414" i="1"/>
  <c r="AB26247" i="1"/>
  <c r="AB11741" i="1"/>
  <c r="AB22179" i="1"/>
  <c r="AB29939" i="1"/>
  <c r="AB3431" i="1"/>
  <c r="AB18481" i="1"/>
  <c r="AB5193" i="1"/>
  <c r="AB14789" i="1"/>
  <c r="AB34109" i="1"/>
  <c r="AB24927" i="1"/>
  <c r="AB34955" i="1"/>
  <c r="AB10774" i="1"/>
  <c r="AB15332" i="1"/>
  <c r="AB22417" i="1"/>
  <c r="AB33664" i="1"/>
  <c r="AB31054" i="1"/>
  <c r="AB14807" i="1"/>
  <c r="AB21029" i="1"/>
  <c r="AB6095" i="1"/>
  <c r="AB32568" i="1"/>
  <c r="AB36945" i="1"/>
  <c r="AB9755" i="1"/>
  <c r="AB34778" i="1"/>
  <c r="AB10048" i="1"/>
  <c r="AB37435" i="1"/>
  <c r="AB37917" i="1"/>
  <c r="AB29841" i="1"/>
  <c r="AB33431" i="1"/>
  <c r="AB29512" i="1"/>
  <c r="AB16350" i="1"/>
  <c r="AB10793" i="1"/>
  <c r="AB33046" i="1"/>
  <c r="AB20027" i="1"/>
  <c r="AB16542" i="1"/>
  <c r="AB25610" i="1"/>
  <c r="AB27339" i="1"/>
  <c r="AB32320" i="1"/>
  <c r="AB30537" i="1"/>
  <c r="AB35860" i="1"/>
  <c r="AB31074" i="1"/>
  <c r="AB21571" i="1"/>
  <c r="AB2451" i="1"/>
  <c r="AB23250" i="1"/>
  <c r="AB17187" i="1"/>
  <c r="AB27069" i="1"/>
  <c r="AB32585" i="1"/>
  <c r="AB24550" i="1"/>
  <c r="AB4607" i="1"/>
  <c r="AB12974" i="1"/>
  <c r="AB24616" i="1"/>
  <c r="AB37768" i="1"/>
  <c r="AB29775" i="1"/>
  <c r="AB30204" i="1"/>
  <c r="AB22427" i="1"/>
  <c r="AB23862" i="1"/>
  <c r="AB15080" i="1"/>
  <c r="AB14923" i="1"/>
  <c r="AB32617" i="1"/>
  <c r="AB17637" i="1"/>
  <c r="AB2627" i="1"/>
  <c r="AB13718" i="1"/>
  <c r="AB32603" i="1"/>
  <c r="AB20736" i="1"/>
  <c r="AB13111" i="1"/>
  <c r="AB40395" i="1"/>
  <c r="AB36433" i="1"/>
  <c r="AB22230" i="1"/>
  <c r="AB22590" i="1"/>
  <c r="AB28795" i="1"/>
  <c r="AB17834" i="1"/>
  <c r="AB18386" i="1"/>
  <c r="AB9670" i="1"/>
  <c r="AB38181" i="1"/>
  <c r="AB35104" i="1"/>
  <c r="AB38653" i="1"/>
  <c r="AB29984" i="1"/>
  <c r="AB17773" i="1"/>
  <c r="AB17060" i="1"/>
  <c r="AB34986" i="1"/>
  <c r="AB37411" i="1"/>
  <c r="AB36279" i="1"/>
  <c r="AB34175" i="1"/>
  <c r="AB39206" i="1"/>
  <c r="AB30720" i="1"/>
  <c r="AB37784" i="1"/>
  <c r="AB10192" i="1"/>
  <c r="AB11609" i="1"/>
  <c r="AB6131" i="1"/>
  <c r="AB5759" i="1"/>
  <c r="AB12314" i="1"/>
  <c r="AB39073" i="1"/>
  <c r="AB12485" i="1"/>
  <c r="AB25017" i="1"/>
  <c r="AB11718" i="1"/>
  <c r="AB36526" i="1"/>
  <c r="AB6260" i="1"/>
  <c r="AB8876" i="1"/>
  <c r="AB40114" i="1"/>
  <c r="AB17901" i="1"/>
  <c r="AB29470" i="1"/>
  <c r="AB9405" i="1"/>
  <c r="AB35529" i="1"/>
  <c r="AB17762" i="1"/>
  <c r="AB9703" i="1"/>
  <c r="AB7387" i="1"/>
  <c r="AB16485" i="1"/>
  <c r="AB2947" i="1"/>
  <c r="AB31657" i="1"/>
  <c r="AB21730" i="1"/>
  <c r="AB37075" i="1"/>
  <c r="AB15407" i="1"/>
  <c r="AB28022" i="1"/>
  <c r="AB31129" i="1"/>
  <c r="AB32223" i="1"/>
  <c r="AB12277" i="1"/>
  <c r="AB33060" i="1"/>
  <c r="AB19897" i="1"/>
  <c r="AB8732" i="1"/>
  <c r="AB10816" i="1"/>
  <c r="AB12104" i="1"/>
  <c r="AB21210" i="1"/>
  <c r="AB10002" i="1"/>
  <c r="AB8582" i="1"/>
  <c r="AB32188" i="1"/>
  <c r="AB23426" i="1"/>
  <c r="AB22481" i="1"/>
  <c r="AB22956" i="1"/>
  <c r="AB33236" i="1"/>
  <c r="AB39829" i="1"/>
  <c r="AB40460" i="1"/>
  <c r="AB22234" i="1"/>
  <c r="AB33078" i="1"/>
  <c r="AB26414" i="1"/>
  <c r="AB39299" i="1"/>
  <c r="AB14887" i="1"/>
  <c r="AB27553" i="1"/>
  <c r="AB34746" i="1"/>
  <c r="AB29394" i="1"/>
  <c r="AB18491" i="1"/>
  <c r="AB39512" i="1"/>
  <c r="AB37880" i="1"/>
  <c r="AB21314" i="1"/>
  <c r="AB34921" i="1"/>
  <c r="AB19120" i="1"/>
  <c r="AB35460" i="1"/>
  <c r="AB34950" i="1"/>
  <c r="AB29997" i="1"/>
  <c r="AB30760" i="1"/>
  <c r="AB15678" i="1"/>
  <c r="AB33410" i="1"/>
  <c r="AB27706" i="1"/>
  <c r="AB22526" i="1"/>
  <c r="AB13180" i="1"/>
  <c r="AB19295" i="1"/>
  <c r="AB6594" i="1"/>
  <c r="AB33479" i="1"/>
  <c r="AB7002" i="1"/>
  <c r="AB16731" i="1"/>
  <c r="AB33016" i="1"/>
  <c r="AB7029" i="1"/>
  <c r="AB25208" i="1"/>
  <c r="AB12535" i="1"/>
  <c r="AB14023" i="1"/>
  <c r="AB38686" i="1"/>
  <c r="AB29278" i="1"/>
  <c r="AB3228" i="1"/>
  <c r="AB8074" i="1"/>
  <c r="AB26506" i="1"/>
  <c r="AB37034" i="1"/>
  <c r="AB30332" i="1"/>
  <c r="AB25611" i="1"/>
  <c r="AB23205" i="1"/>
  <c r="AB38852" i="1"/>
  <c r="AB18213" i="1"/>
  <c r="AB35987" i="1"/>
  <c r="AB29716" i="1"/>
  <c r="AB31708" i="1"/>
  <c r="AB29327" i="1"/>
  <c r="AB9052" i="1"/>
  <c r="AB27376" i="1"/>
  <c r="AB30211" i="1"/>
  <c r="AB37502" i="1"/>
  <c r="AB34675" i="1"/>
  <c r="AB35614" i="1"/>
  <c r="AB12831" i="1"/>
  <c r="AB32232" i="1"/>
  <c r="AB6886" i="1"/>
  <c r="AB31944" i="1"/>
  <c r="AB26005" i="1"/>
  <c r="AB30792" i="1"/>
  <c r="AB40303" i="1"/>
  <c r="AB33937" i="1"/>
  <c r="AB32308" i="1"/>
  <c r="AB17564" i="1"/>
  <c r="AB29093" i="1"/>
  <c r="AB32661" i="1"/>
  <c r="AB10688" i="1"/>
  <c r="AB21599" i="1"/>
  <c r="AB21704" i="1"/>
  <c r="AB31529" i="1"/>
  <c r="AB28474" i="1"/>
  <c r="AB29865" i="1"/>
  <c r="AB25236" i="1"/>
  <c r="AB7908" i="1"/>
  <c r="AB31772" i="1"/>
  <c r="AB29662" i="1"/>
  <c r="AB17768" i="1"/>
  <c r="AB34858" i="1"/>
  <c r="AB37046" i="1"/>
  <c r="AB16381" i="1"/>
  <c r="AB39158" i="1"/>
  <c r="AB12591" i="1"/>
  <c r="AB26345" i="1"/>
  <c r="AB29566" i="1"/>
  <c r="AB15978" i="1"/>
  <c r="AB28639" i="1"/>
  <c r="AB31584" i="1"/>
  <c r="AB20872" i="1"/>
  <c r="AB26775" i="1"/>
  <c r="AB17706" i="1"/>
  <c r="AB12442" i="1"/>
  <c r="AB2132" i="1"/>
  <c r="AB7276" i="1"/>
  <c r="AB24864" i="1"/>
  <c r="AB24391" i="1"/>
  <c r="AB7185" i="1"/>
  <c r="AB13599" i="1"/>
  <c r="AB5962" i="1"/>
  <c r="AB13231" i="1"/>
  <c r="AB29261" i="1"/>
  <c r="AB10135" i="1"/>
  <c r="AB16122" i="1"/>
  <c r="AB18262" i="1"/>
  <c r="AB13722" i="1"/>
  <c r="AB1287" i="1"/>
  <c r="AB5314" i="1"/>
  <c r="AB8740" i="1"/>
  <c r="AB6697" i="1"/>
  <c r="AB21894" i="1"/>
  <c r="AB27207" i="1"/>
  <c r="AB16778" i="1"/>
  <c r="AB6067" i="1"/>
  <c r="AB37125" i="1"/>
  <c r="AB23484" i="1"/>
  <c r="AB34251" i="1"/>
  <c r="AB13819" i="1"/>
  <c r="AB20382" i="1"/>
  <c r="AB9452" i="1"/>
  <c r="AB32405" i="1"/>
  <c r="AB21981" i="1"/>
  <c r="AB24981" i="1"/>
  <c r="AB24688" i="1"/>
  <c r="AB20294" i="1"/>
  <c r="AB27449" i="1"/>
  <c r="AB23334" i="1"/>
  <c r="AB25495" i="1"/>
  <c r="AB26936" i="1"/>
  <c r="AB35420" i="1"/>
  <c r="AB37923" i="1"/>
  <c r="AB36603" i="1"/>
  <c r="AB21504" i="1"/>
  <c r="AB25601" i="1"/>
  <c r="AB30737" i="1"/>
  <c r="AB10538" i="1"/>
  <c r="AB34042" i="1"/>
  <c r="AB24624" i="1"/>
  <c r="AB31062" i="1"/>
  <c r="AB8056" i="1"/>
  <c r="AB15176" i="1"/>
  <c r="AB36238" i="1"/>
  <c r="AB7196" i="1"/>
  <c r="AB15696" i="1"/>
  <c r="AB24321" i="1"/>
  <c r="AB35739" i="1"/>
  <c r="AB22620" i="1"/>
  <c r="AB32231" i="1"/>
  <c r="AB30022" i="1"/>
  <c r="AB40230" i="1"/>
  <c r="AB6666" i="1"/>
  <c r="AB16593" i="1"/>
  <c r="AB14723" i="1"/>
  <c r="AB40133" i="1"/>
  <c r="AB11504" i="1"/>
  <c r="AB10145" i="1"/>
  <c r="AB18730" i="1"/>
  <c r="AB12940" i="1"/>
  <c r="AB39504" i="1"/>
  <c r="AB6650" i="1"/>
  <c r="AB23603" i="1"/>
  <c r="AB30619" i="1"/>
  <c r="AB33579" i="1"/>
  <c r="AB6381" i="1"/>
  <c r="AB24119" i="1"/>
  <c r="AB14573" i="1"/>
  <c r="AB33867" i="1"/>
  <c r="AB19006" i="1"/>
  <c r="AB29707" i="1"/>
  <c r="AB4703" i="1"/>
  <c r="AB16135" i="1"/>
  <c r="AB17424" i="1"/>
  <c r="AB28706" i="1"/>
  <c r="AB13659" i="1"/>
  <c r="AB38611" i="1"/>
  <c r="AB24294" i="1"/>
  <c r="AB24035" i="1"/>
  <c r="AB35393" i="1"/>
  <c r="AB37417" i="1"/>
  <c r="AB18159" i="1"/>
  <c r="AB11049" i="1"/>
  <c r="AB37366" i="1"/>
  <c r="AB33336" i="1"/>
  <c r="AB36225" i="1"/>
  <c r="AB38443" i="1"/>
  <c r="AB2458" i="1"/>
  <c r="AB24858" i="1"/>
  <c r="AB22495" i="1"/>
  <c r="AB27936" i="1"/>
  <c r="AB11395" i="1"/>
  <c r="AB39856" i="1"/>
  <c r="AB36908" i="1"/>
  <c r="AB22348" i="1"/>
  <c r="AB9581" i="1"/>
  <c r="AB15326" i="1"/>
  <c r="AB27167" i="1"/>
  <c r="AB4207" i="1"/>
  <c r="AB37086" i="1"/>
  <c r="AB27441" i="1"/>
  <c r="AB30865" i="1"/>
  <c r="AB21394" i="1"/>
  <c r="AB25328" i="1"/>
  <c r="AB34909" i="1"/>
  <c r="AB16494" i="1"/>
  <c r="AB14736" i="1"/>
  <c r="AB7373" i="1"/>
  <c r="AB32420" i="1"/>
  <c r="AB27173" i="1"/>
  <c r="AB36007" i="1"/>
  <c r="AB35813" i="1"/>
  <c r="AB12994" i="1"/>
  <c r="AB22330" i="1"/>
  <c r="AB14022" i="1"/>
  <c r="AB31065" i="1"/>
  <c r="AB17451" i="1"/>
  <c r="AB25280" i="1"/>
  <c r="AB31384" i="1"/>
  <c r="AB24225" i="1"/>
  <c r="AB25460" i="1"/>
  <c r="AB22814" i="1"/>
  <c r="AB18233" i="1"/>
  <c r="AB12298" i="1"/>
  <c r="AB7878" i="1"/>
  <c r="AB19359" i="1"/>
  <c r="AB29806" i="1"/>
  <c r="AB26060" i="1"/>
  <c r="AB39489" i="1"/>
  <c r="AB15430" i="1"/>
  <c r="AB36064" i="1"/>
  <c r="AB30287" i="1"/>
  <c r="AB2199" i="1"/>
  <c r="AB12638" i="1"/>
  <c r="AB19023" i="1"/>
  <c r="AB7247" i="1"/>
  <c r="AB33557" i="1"/>
  <c r="AB32251" i="1"/>
  <c r="AB17287" i="1"/>
  <c r="AB27506" i="1"/>
  <c r="AB31706" i="1"/>
  <c r="AB38666" i="1"/>
  <c r="AB3937" i="1"/>
  <c r="AB8447" i="1"/>
  <c r="AB15292" i="1"/>
  <c r="AB21807" i="1"/>
  <c r="AB18074" i="1"/>
  <c r="AB30808" i="1"/>
  <c r="AB25795" i="1"/>
  <c r="AB36392" i="1"/>
  <c r="AB16475" i="1"/>
  <c r="AB39551" i="1"/>
  <c r="AB13557" i="1"/>
  <c r="AB28209" i="1"/>
  <c r="AB11028" i="1"/>
  <c r="AB21231" i="1"/>
  <c r="AB32834" i="1"/>
  <c r="AB33685" i="1"/>
  <c r="AB34116" i="1"/>
  <c r="AB17341" i="1"/>
  <c r="AB4912" i="1"/>
  <c r="AB30112" i="1"/>
  <c r="AB5306" i="1"/>
  <c r="AB80" i="1"/>
  <c r="AB25316" i="1"/>
  <c r="AB25085" i="1"/>
  <c r="AB34966" i="1"/>
  <c r="AB171" i="1"/>
  <c r="AB22086" i="1"/>
  <c r="AB38989" i="1"/>
  <c r="AB39092" i="1"/>
  <c r="AB37138" i="1"/>
  <c r="AB4608" i="1"/>
  <c r="AB27118" i="1"/>
  <c r="AB36973" i="1"/>
  <c r="AB26545" i="1"/>
  <c r="AB8894" i="1"/>
  <c r="AB10763" i="1"/>
  <c r="AB21434" i="1"/>
  <c r="AB38202" i="1"/>
  <c r="AB28779" i="1"/>
  <c r="AB12652" i="1"/>
  <c r="AB30418" i="1"/>
  <c r="AB28117" i="1"/>
  <c r="AB29242" i="1"/>
  <c r="AB32846" i="1"/>
  <c r="AB5681" i="1"/>
  <c r="AB16470" i="1"/>
  <c r="AB28011" i="1"/>
  <c r="AB30988" i="1"/>
  <c r="AB34283" i="1"/>
  <c r="AB32097" i="1"/>
  <c r="AB32957" i="1"/>
  <c r="AB25081" i="1"/>
  <c r="AB38053" i="1"/>
  <c r="AB28174" i="1"/>
  <c r="AB23093" i="1"/>
  <c r="AB18429" i="1"/>
  <c r="AB18551" i="1"/>
  <c r="AB36503" i="1"/>
  <c r="AB35423" i="1"/>
  <c r="AB10904" i="1"/>
  <c r="AB32366" i="1"/>
  <c r="AB28190" i="1"/>
  <c r="AB17021" i="1"/>
  <c r="AB24330" i="1"/>
  <c r="AB38814" i="1"/>
  <c r="AB20408" i="1"/>
  <c r="AB27056" i="1"/>
  <c r="AB16333" i="1"/>
  <c r="AB35178" i="1"/>
  <c r="AB21247" i="1"/>
  <c r="AB29070" i="1"/>
  <c r="AB27927" i="1"/>
  <c r="AB21551" i="1"/>
  <c r="AB40294" i="1"/>
  <c r="AB12062" i="1"/>
  <c r="AB15098" i="1"/>
  <c r="AB35434" i="1"/>
  <c r="AB28238" i="1"/>
  <c r="AB25868" i="1"/>
  <c r="AB14663" i="1"/>
  <c r="AB21250" i="1"/>
  <c r="AB6522" i="1"/>
  <c r="AB28290" i="1"/>
  <c r="AB24577" i="1"/>
  <c r="AB16077" i="1"/>
  <c r="AB25874" i="1"/>
  <c r="AB30156" i="1"/>
  <c r="AB31859" i="1"/>
  <c r="AB15462" i="1"/>
  <c r="AB16273" i="1"/>
  <c r="AB9981" i="1"/>
  <c r="AB18478" i="1"/>
  <c r="AB25830" i="1"/>
  <c r="AB20590" i="1"/>
  <c r="AB20662" i="1"/>
  <c r="AB37003" i="1"/>
  <c r="AB31896" i="1"/>
  <c r="AB20802" i="1"/>
  <c r="AB31943" i="1"/>
  <c r="AB39237" i="1"/>
  <c r="AB23537" i="1"/>
  <c r="AB7107" i="1"/>
  <c r="AB35586" i="1"/>
  <c r="AB24889" i="1"/>
  <c r="AB27728" i="1"/>
  <c r="AB24802" i="1"/>
  <c r="AB32123" i="1"/>
  <c r="AB26351" i="1"/>
  <c r="AB29747" i="1"/>
  <c r="AB25542" i="1"/>
  <c r="AB34440" i="1"/>
  <c r="AB11440" i="1"/>
  <c r="AB22085" i="1"/>
  <c r="AB12624" i="1"/>
  <c r="AB29326" i="1"/>
  <c r="AB31153" i="1"/>
  <c r="AB5685" i="1"/>
  <c r="AB12968" i="1"/>
  <c r="AB25497" i="1"/>
  <c r="AB38696" i="1"/>
  <c r="AB40036" i="1"/>
  <c r="AB20975" i="1"/>
  <c r="AB34142" i="1"/>
  <c r="AB38515" i="1"/>
  <c r="AB9759" i="1"/>
  <c r="AB34574" i="1"/>
  <c r="AB33977" i="1"/>
  <c r="AB14891" i="1"/>
  <c r="AB19791" i="1"/>
  <c r="AB28203" i="1"/>
  <c r="AB9164" i="1"/>
  <c r="AB23958" i="1"/>
  <c r="AB29452" i="1"/>
  <c r="AB38177" i="1"/>
  <c r="AB25275" i="1"/>
  <c r="AB2298" i="1"/>
  <c r="AB15721" i="1"/>
  <c r="AB10269" i="1"/>
  <c r="AB7461" i="1"/>
  <c r="AB38191" i="1"/>
  <c r="AB10092" i="1"/>
  <c r="AB24397" i="1"/>
  <c r="AB22332" i="1"/>
  <c r="AB24945" i="1"/>
  <c r="AB4035" i="1"/>
  <c r="AB21690" i="1"/>
  <c r="AB31603" i="1"/>
  <c r="AB10375" i="1"/>
  <c r="AB32697" i="1"/>
  <c r="AB37320" i="1"/>
  <c r="AB26417" i="1"/>
  <c r="AB19217" i="1"/>
  <c r="AB12613" i="1"/>
  <c r="AB32027" i="1"/>
  <c r="AB28590" i="1"/>
  <c r="AB15034" i="1"/>
  <c r="AB30828" i="1"/>
  <c r="AB10753" i="1"/>
  <c r="AB34599" i="1"/>
  <c r="AB11792" i="1"/>
  <c r="AB34715" i="1"/>
  <c r="AB24549" i="1"/>
  <c r="AB20086" i="1"/>
  <c r="AB34075" i="1"/>
  <c r="AB16746" i="1"/>
  <c r="AB32486" i="1"/>
  <c r="AB33318" i="1"/>
  <c r="AB6022" i="1"/>
  <c r="AB32184" i="1"/>
  <c r="AB23208" i="1"/>
  <c r="AB15238" i="1"/>
  <c r="AB13670" i="1"/>
  <c r="AB33378" i="1"/>
  <c r="AB9623" i="1"/>
  <c r="AB33178" i="1"/>
  <c r="AB31232" i="1"/>
  <c r="AB14478" i="1"/>
  <c r="AB40111" i="1"/>
  <c r="AB22011" i="1"/>
  <c r="AB48" i="1"/>
  <c r="AB14213" i="1"/>
  <c r="AB19109" i="1"/>
  <c r="AB9508" i="1"/>
  <c r="AB31537" i="1"/>
  <c r="AB35809" i="1"/>
  <c r="AB36505" i="1"/>
  <c r="AB18791" i="1"/>
  <c r="AB15723" i="1"/>
  <c r="AB34080" i="1"/>
  <c r="AB22633" i="1"/>
  <c r="AB31628" i="1"/>
  <c r="AB26563" i="1"/>
  <c r="AB38811" i="1"/>
  <c r="AB20029" i="1"/>
  <c r="AB27382" i="1"/>
  <c r="AB37900" i="1"/>
  <c r="AB32984" i="1"/>
  <c r="AB7416" i="1"/>
  <c r="AB12558" i="1"/>
  <c r="AB23118" i="1"/>
  <c r="AB10747" i="1"/>
  <c r="AB25479" i="1"/>
  <c r="AB32892" i="1"/>
  <c r="AB21794" i="1"/>
  <c r="AB26173" i="1"/>
  <c r="AB12863" i="1"/>
  <c r="AB28646" i="1"/>
  <c r="AB14715" i="1"/>
  <c r="AB24961" i="1"/>
  <c r="AB33813" i="1"/>
  <c r="AB22666" i="1"/>
  <c r="AB38104" i="1"/>
  <c r="AB9306" i="1"/>
  <c r="AB22421" i="1"/>
  <c r="AB35831" i="1"/>
  <c r="AB29339" i="1"/>
  <c r="AB32128" i="1"/>
  <c r="AB15432" i="1"/>
  <c r="AB12729" i="1"/>
  <c r="AB31892" i="1"/>
  <c r="AB26989" i="1"/>
  <c r="AB33917" i="1"/>
  <c r="AB31093" i="1"/>
  <c r="AB32646" i="1"/>
  <c r="AB35861" i="1"/>
  <c r="AB17809" i="1"/>
  <c r="AB25546" i="1"/>
  <c r="AB20746" i="1"/>
  <c r="AB39392" i="1"/>
  <c r="AB19624" i="1"/>
  <c r="AB12668" i="1"/>
  <c r="AB11515" i="1"/>
  <c r="AB27533" i="1"/>
  <c r="AB34787" i="1"/>
  <c r="AB29225" i="1"/>
  <c r="AB24826" i="1"/>
  <c r="AB34235" i="1"/>
  <c r="AB39734" i="1"/>
  <c r="AB1694" i="1"/>
  <c r="AB10865" i="1"/>
  <c r="AB25170" i="1"/>
  <c r="AB16902" i="1"/>
  <c r="AB1424" i="1"/>
  <c r="AB17696" i="1"/>
  <c r="AB12091" i="1"/>
  <c r="AB38506" i="1"/>
  <c r="AB37202" i="1"/>
  <c r="AB2497" i="1"/>
  <c r="AB12786" i="1"/>
  <c r="AB36709" i="1"/>
  <c r="AB17962" i="1"/>
  <c r="AB32685" i="1"/>
  <c r="AB39567" i="1"/>
  <c r="AB2687" i="1"/>
  <c r="AB33011" i="1"/>
  <c r="AB30474" i="1"/>
  <c r="AB30064" i="1"/>
  <c r="AB11614" i="1"/>
  <c r="AB28968" i="1"/>
  <c r="AB24443" i="1"/>
  <c r="AB28784" i="1"/>
  <c r="AB14095" i="1"/>
  <c r="AB39543" i="1"/>
  <c r="AB23691" i="1"/>
  <c r="AB21609" i="1"/>
  <c r="AB32704" i="1"/>
  <c r="AB25216" i="1"/>
  <c r="AB39685" i="1"/>
  <c r="AB17151" i="1"/>
  <c r="AB30161" i="1"/>
  <c r="AB15239" i="1"/>
  <c r="AB27486" i="1"/>
  <c r="AB21877" i="1"/>
  <c r="AB23496" i="1"/>
  <c r="AB37278" i="1"/>
  <c r="AB31768" i="1"/>
  <c r="AB23214" i="1"/>
  <c r="AB13184" i="1"/>
  <c r="AB23169" i="1"/>
  <c r="AB13135" i="1"/>
  <c r="AB24248" i="1"/>
  <c r="AB25187" i="1"/>
  <c r="AB23161" i="1"/>
  <c r="AB22315" i="1"/>
  <c r="AB37201" i="1"/>
  <c r="AB17522" i="1"/>
  <c r="AB3281" i="1"/>
  <c r="AB25736" i="1"/>
  <c r="AB32378" i="1"/>
  <c r="AB32789" i="1"/>
  <c r="AB23830" i="1"/>
  <c r="AB14944" i="1"/>
  <c r="AB17973" i="1"/>
  <c r="AB9392" i="1"/>
  <c r="AB9028" i="1"/>
  <c r="AB23523" i="1"/>
  <c r="AB21195" i="1"/>
  <c r="AB22175" i="1"/>
  <c r="AB17562" i="1"/>
  <c r="AB25379" i="1"/>
  <c r="AB28535" i="1"/>
  <c r="AB23176" i="1"/>
  <c r="AB4979" i="1"/>
  <c r="AB14357" i="1"/>
  <c r="AB34685" i="1"/>
  <c r="AB24962" i="1"/>
  <c r="AB19347" i="1"/>
  <c r="AB27127" i="1"/>
  <c r="AB37582" i="1"/>
  <c r="AB7674" i="1"/>
  <c r="AB20175" i="1"/>
  <c r="AB22414" i="1"/>
  <c r="AB19518" i="1"/>
  <c r="AB37566" i="1"/>
  <c r="AB36954" i="1"/>
  <c r="AB5546" i="1"/>
  <c r="AB6862" i="1"/>
  <c r="AB37391" i="1"/>
  <c r="AB15676" i="1"/>
  <c r="AB10119" i="1"/>
  <c r="AB21797" i="1"/>
  <c r="AB14561" i="1"/>
  <c r="AB26081" i="1"/>
  <c r="AB36801" i="1"/>
  <c r="AB34477" i="1"/>
  <c r="AB29814" i="1"/>
  <c r="AB11285" i="1"/>
  <c r="AB14276" i="1"/>
  <c r="AB33830" i="1"/>
  <c r="AB23741" i="1"/>
  <c r="AB18946" i="1"/>
  <c r="AB27948" i="1"/>
  <c r="AB32913" i="1"/>
  <c r="AB21691" i="1"/>
  <c r="AB24135" i="1"/>
  <c r="AB23463" i="1"/>
  <c r="AB15751" i="1"/>
  <c r="AB12252" i="1"/>
  <c r="AB16378" i="1"/>
  <c r="AB22844" i="1"/>
  <c r="AB11593" i="1"/>
  <c r="AB36636" i="1"/>
  <c r="AB24970" i="1"/>
  <c r="AB26894" i="1"/>
  <c r="AB4945" i="1"/>
  <c r="AB40232" i="1"/>
  <c r="AB37994" i="1"/>
  <c r="AB19685" i="1"/>
  <c r="AB15569" i="1"/>
  <c r="AB30124" i="1"/>
  <c r="AB31903" i="1"/>
  <c r="AB23744" i="1"/>
  <c r="AB25475" i="1"/>
  <c r="AB23522" i="1"/>
  <c r="AB9246" i="1"/>
  <c r="AB21528" i="1"/>
  <c r="AB15911" i="1"/>
  <c r="AB35602" i="1"/>
  <c r="AB30328" i="1"/>
  <c r="AB25919" i="1"/>
  <c r="AB18335" i="1"/>
  <c r="AB28833" i="1"/>
  <c r="AB13456" i="1"/>
  <c r="AB27245" i="1"/>
  <c r="AB21419" i="1"/>
  <c r="AB25240" i="1"/>
  <c r="AB34618" i="1"/>
  <c r="AB14683" i="1"/>
  <c r="AB31465" i="1"/>
  <c r="AB12323" i="1"/>
  <c r="AB8735" i="1"/>
  <c r="AB35655" i="1"/>
  <c r="AB29762" i="1"/>
  <c r="AB28555" i="1"/>
  <c r="AB15999" i="1"/>
  <c r="AB32983" i="1"/>
  <c r="AB23557" i="1"/>
  <c r="AB33702" i="1"/>
  <c r="AB7553" i="1"/>
  <c r="AB35160" i="1"/>
  <c r="AB33617" i="1"/>
  <c r="AB26344" i="1"/>
  <c r="AB30551" i="1"/>
  <c r="AB37720" i="1"/>
  <c r="AB22708" i="1"/>
  <c r="AB26904" i="1"/>
  <c r="AB33623" i="1"/>
  <c r="AB9098" i="1"/>
  <c r="AB3792" i="1"/>
  <c r="AB30691" i="1"/>
  <c r="AB31403" i="1"/>
  <c r="AB25221" i="1"/>
  <c r="AB15049" i="1"/>
  <c r="AB10408" i="1"/>
  <c r="AB37043" i="1"/>
  <c r="AB16255" i="1"/>
  <c r="AB24307" i="1"/>
  <c r="AB13194" i="1"/>
  <c r="AB36508" i="1"/>
  <c r="AB17350" i="1"/>
  <c r="AB29910" i="1"/>
  <c r="AB23930" i="1"/>
  <c r="AB24940" i="1"/>
  <c r="AB5939" i="1"/>
  <c r="AB38324" i="1"/>
  <c r="AB22240" i="1"/>
  <c r="AB36046" i="1"/>
  <c r="AB36060" i="1"/>
  <c r="AB21499" i="1"/>
  <c r="AB29891" i="1"/>
  <c r="AB28335" i="1"/>
  <c r="AB10665" i="1"/>
  <c r="AB34645" i="1"/>
  <c r="AB21220" i="1"/>
  <c r="AB18989" i="1"/>
  <c r="AB25839" i="1"/>
  <c r="AB19866" i="1"/>
  <c r="AB27347" i="1"/>
  <c r="AB28342" i="1"/>
  <c r="AB38381" i="1"/>
  <c r="AB19615" i="1"/>
  <c r="AB38377" i="1"/>
  <c r="AB33737" i="1"/>
  <c r="AB37820" i="1"/>
  <c r="AB39125" i="1"/>
  <c r="AB20658" i="1"/>
  <c r="AB33390" i="1"/>
  <c r="AB30553" i="1"/>
  <c r="AB33534" i="1"/>
  <c r="AB18735" i="1"/>
  <c r="AB23606" i="1"/>
  <c r="AB9927" i="1"/>
  <c r="AB19354" i="1"/>
  <c r="AB33649" i="1"/>
  <c r="AB21874" i="1"/>
  <c r="AB14044" i="1"/>
  <c r="AB8220" i="1"/>
  <c r="AB19306" i="1"/>
  <c r="AB14845" i="1"/>
  <c r="AB38354" i="1"/>
  <c r="AB11873" i="1"/>
  <c r="AB29110" i="1"/>
  <c r="AB28984" i="1"/>
  <c r="AB30728" i="1"/>
  <c r="AB36602" i="1"/>
  <c r="AB8901" i="1"/>
  <c r="AB5333" i="1"/>
  <c r="AB24808" i="1"/>
  <c r="AB15508" i="1"/>
  <c r="AB35366" i="1"/>
  <c r="AB21341" i="1"/>
  <c r="AB7652" i="1"/>
  <c r="AB17059" i="1"/>
  <c r="AB30444" i="1"/>
  <c r="AB33245" i="1"/>
  <c r="AB13056" i="1"/>
  <c r="AB34174" i="1"/>
  <c r="AB8599" i="1"/>
  <c r="AB28681" i="1"/>
  <c r="AB6278" i="1"/>
  <c r="AB28594" i="1"/>
  <c r="AB37644" i="1"/>
  <c r="AB40312" i="1"/>
  <c r="AB5005" i="1"/>
  <c r="AB21831" i="1"/>
  <c r="AB15603" i="1"/>
  <c r="AB36808" i="1"/>
  <c r="AB3972" i="1"/>
  <c r="AB13011" i="1"/>
  <c r="AB18993" i="1"/>
  <c r="AB23878" i="1"/>
  <c r="AB26083" i="1"/>
  <c r="AB8621" i="1"/>
  <c r="AB25005" i="1"/>
  <c r="AB24597" i="1"/>
  <c r="AB18774" i="1"/>
  <c r="AB23216" i="1"/>
  <c r="AB20176" i="1"/>
  <c r="AB30452" i="1"/>
  <c r="AB40302" i="1"/>
  <c r="AB38353" i="1"/>
  <c r="AB9833" i="1"/>
  <c r="AB31335" i="1"/>
  <c r="AB24061" i="1"/>
  <c r="AB27552" i="1"/>
  <c r="AB16847" i="1"/>
  <c r="AB4402" i="1"/>
  <c r="AB38527" i="1"/>
  <c r="AB30034" i="1"/>
  <c r="AB21625" i="1"/>
  <c r="AB20143" i="1"/>
  <c r="AB24737" i="1"/>
  <c r="AB26853" i="1"/>
  <c r="AB32875" i="1"/>
  <c r="AB24562" i="1"/>
  <c r="AB9235" i="1"/>
  <c r="AB17893" i="1"/>
  <c r="AB35391" i="1"/>
  <c r="AB37183" i="1"/>
  <c r="AB31272" i="1"/>
  <c r="AB21197" i="1"/>
  <c r="AB12134" i="1"/>
  <c r="AB26611" i="1"/>
  <c r="AB36184" i="1"/>
  <c r="AB26450" i="1"/>
  <c r="AB26230" i="1"/>
  <c r="AB22704" i="1"/>
  <c r="AB39080" i="1"/>
  <c r="AB18107" i="1"/>
  <c r="AB24711" i="1"/>
  <c r="AB18023" i="1"/>
  <c r="AB33357" i="1"/>
  <c r="AB19985" i="1"/>
  <c r="AB27481" i="1"/>
  <c r="AB32931" i="1"/>
  <c r="AB36533" i="1"/>
  <c r="AB11187" i="1"/>
  <c r="AB36483" i="1"/>
  <c r="AB23306" i="1"/>
  <c r="AB9309" i="1"/>
  <c r="AB35764" i="1"/>
  <c r="AB35974" i="1"/>
  <c r="AB27390" i="1"/>
  <c r="AB17446" i="1"/>
  <c r="AB28191" i="1"/>
  <c r="AB20684" i="1"/>
  <c r="AB18493" i="1"/>
  <c r="AB16646" i="1"/>
  <c r="AB40357" i="1"/>
  <c r="AB27888" i="1"/>
  <c r="AB24810" i="1"/>
  <c r="AB39976" i="1"/>
  <c r="AB15437" i="1"/>
  <c r="AB21372" i="1"/>
  <c r="AB29467" i="1"/>
  <c r="AB36747" i="1"/>
  <c r="AB37995" i="1"/>
  <c r="AB20273" i="1"/>
  <c r="AB25493" i="1"/>
  <c r="AB17320" i="1"/>
  <c r="AB24846" i="1"/>
  <c r="AB31921" i="1"/>
  <c r="AB39589" i="1"/>
  <c r="AB13520" i="1"/>
  <c r="AB28350" i="1"/>
  <c r="AB35289" i="1"/>
  <c r="AB34485" i="1"/>
  <c r="AB23713" i="1"/>
  <c r="AB26952" i="1"/>
  <c r="AB27226" i="1"/>
  <c r="AB35632" i="1"/>
  <c r="AB36002" i="1"/>
  <c r="AB30560" i="1"/>
  <c r="AB23175" i="1"/>
  <c r="AB27783" i="1"/>
  <c r="AB25290" i="1"/>
  <c r="AB17300" i="1"/>
  <c r="AB39934" i="1"/>
  <c r="AB10587" i="1"/>
  <c r="AB14539" i="1"/>
  <c r="AB9636" i="1"/>
  <c r="AB9875" i="1"/>
  <c r="AB2074" i="1"/>
  <c r="AB31637" i="1"/>
  <c r="AB40060" i="1"/>
  <c r="AB28798" i="1"/>
  <c r="AB36034" i="1"/>
  <c r="AB19270" i="1"/>
  <c r="AB30718" i="1"/>
  <c r="AB14395" i="1"/>
  <c r="AB33856" i="1"/>
  <c r="AB34621" i="1"/>
  <c r="AB19047" i="1"/>
  <c r="AB27581" i="1"/>
  <c r="AB18250" i="1"/>
  <c r="AB18840" i="1"/>
  <c r="AB37943" i="1"/>
  <c r="AB24973" i="1"/>
  <c r="AB8940" i="1"/>
  <c r="AB20894" i="1"/>
  <c r="AB27134" i="1"/>
  <c r="AB13695" i="1"/>
  <c r="AB21987" i="1"/>
  <c r="AB38253" i="1"/>
  <c r="AB8532" i="1"/>
  <c r="AB31408" i="1"/>
  <c r="AB24357" i="1"/>
  <c r="AB16455" i="1"/>
  <c r="AB23007" i="1"/>
  <c r="AB5612" i="1"/>
  <c r="AB15059" i="1"/>
  <c r="AB7706" i="1"/>
  <c r="AB30445" i="1"/>
  <c r="AB13362" i="1"/>
  <c r="AB10778" i="1"/>
  <c r="AB38558" i="1"/>
  <c r="AB26357" i="1"/>
  <c r="AB17669" i="1"/>
  <c r="AB9954" i="1"/>
  <c r="AB24523" i="1"/>
  <c r="AB13625" i="1"/>
  <c r="AB16567" i="1"/>
  <c r="AB40321" i="1"/>
  <c r="AB24170" i="1"/>
  <c r="AB38481" i="1"/>
  <c r="AB27285" i="1"/>
  <c r="AB17470" i="1"/>
  <c r="AB30035" i="1"/>
  <c r="AB34985" i="1"/>
  <c r="AB12957" i="1"/>
  <c r="AB36880" i="1"/>
  <c r="AB18986" i="1"/>
  <c r="AB25855" i="1"/>
  <c r="AB12904" i="1"/>
  <c r="AB35705" i="1"/>
  <c r="AB16750" i="1"/>
  <c r="AB33722" i="1"/>
  <c r="AB29351" i="1"/>
  <c r="AB18152" i="1"/>
  <c r="AB19493" i="1"/>
  <c r="AB20476" i="1"/>
  <c r="AB16955" i="1"/>
  <c r="AB27803" i="1"/>
  <c r="AB23470" i="1"/>
  <c r="AB35926" i="1"/>
  <c r="AB40018" i="1"/>
  <c r="AB13093" i="1"/>
  <c r="AB40215" i="1"/>
  <c r="AB20198" i="1"/>
  <c r="AB18454" i="1"/>
  <c r="AB26819" i="1"/>
  <c r="AB7921" i="1"/>
  <c r="AB15811" i="1"/>
  <c r="AB18391" i="1"/>
  <c r="AB22737" i="1"/>
  <c r="AB38086" i="1"/>
  <c r="AB15528" i="1"/>
  <c r="AB34313" i="1"/>
  <c r="AB33742" i="1"/>
  <c r="AB38662" i="1"/>
  <c r="AB36641" i="1"/>
  <c r="AB37248" i="1"/>
  <c r="AB35658" i="1"/>
  <c r="AB39591" i="1"/>
  <c r="AB36012" i="1"/>
  <c r="AB18674" i="1"/>
  <c r="AB14144" i="1"/>
  <c r="AB32655" i="1"/>
  <c r="AB28407" i="1"/>
  <c r="AB36011" i="1"/>
  <c r="AB3078" i="1"/>
  <c r="AB30902" i="1"/>
  <c r="AB39898" i="1"/>
  <c r="AB5086" i="1"/>
  <c r="AB28200" i="1"/>
  <c r="AB30922" i="1"/>
  <c r="AB21868" i="1"/>
  <c r="AB16773" i="1"/>
  <c r="AB22667" i="1"/>
  <c r="AB21850" i="1"/>
  <c r="AB9840" i="1"/>
  <c r="AB33168" i="1"/>
  <c r="AB34166" i="1"/>
  <c r="AB34394" i="1"/>
  <c r="AB9018" i="1"/>
  <c r="AB40474" i="1"/>
  <c r="AB37881" i="1"/>
  <c r="AB37196" i="1"/>
  <c r="AB24152" i="1"/>
  <c r="AB3888" i="1"/>
  <c r="AB26280" i="1"/>
  <c r="AB29835" i="1"/>
  <c r="AB11973" i="1"/>
  <c r="AB31307" i="1"/>
  <c r="AB39817" i="1"/>
  <c r="AB25349" i="1"/>
  <c r="AB37230" i="1"/>
  <c r="AB20547" i="1"/>
  <c r="AB31948" i="1"/>
  <c r="AB11166" i="1"/>
  <c r="AB26400" i="1"/>
  <c r="AB18814" i="1"/>
  <c r="AB12402" i="1"/>
  <c r="AB22740" i="1"/>
  <c r="AB33022" i="1"/>
  <c r="AB29504" i="1"/>
  <c r="AB284" i="1"/>
  <c r="AB15120" i="1"/>
  <c r="AB2920" i="1"/>
  <c r="AB29420" i="1"/>
  <c r="AB7222" i="1"/>
  <c r="AB34454" i="1"/>
  <c r="AB22287" i="1"/>
  <c r="AB19438" i="1"/>
  <c r="AB9736" i="1"/>
  <c r="AB14115" i="1"/>
  <c r="AB22309" i="1"/>
  <c r="AB6706" i="1"/>
  <c r="AB23918" i="1"/>
  <c r="AB31819" i="1"/>
  <c r="AB20882" i="1"/>
  <c r="AB39868" i="1"/>
  <c r="AB30915" i="1"/>
  <c r="AB14246" i="1"/>
  <c r="AB33949" i="1"/>
  <c r="AB24521" i="1"/>
  <c r="AB1485" i="1"/>
  <c r="AB12209" i="1"/>
  <c r="AB21223" i="1"/>
  <c r="AB19642" i="1"/>
  <c r="AB18950" i="1"/>
  <c r="AB9067" i="1"/>
  <c r="AB20544" i="1"/>
  <c r="AB37045" i="1"/>
  <c r="AB6873" i="1"/>
  <c r="AB21985" i="1"/>
  <c r="AB38452" i="1"/>
  <c r="AB28972" i="1"/>
  <c r="AB37688" i="1"/>
  <c r="AB7380" i="1"/>
  <c r="AB26315" i="1"/>
  <c r="AB24585" i="1"/>
  <c r="AB14899" i="1"/>
  <c r="AB36905" i="1"/>
  <c r="AB20947" i="1"/>
  <c r="AB30702" i="1"/>
  <c r="AB9232" i="1"/>
  <c r="AB8523" i="1"/>
  <c r="AB31195" i="1"/>
  <c r="AB21565" i="1"/>
  <c r="AB12140" i="1"/>
  <c r="AB8125" i="1"/>
  <c r="AB9381" i="1"/>
  <c r="AB32852" i="1"/>
  <c r="AB39387" i="1"/>
  <c r="AB17408" i="1"/>
  <c r="AB29980" i="1"/>
  <c r="AB33375" i="1"/>
  <c r="AB4795" i="1"/>
  <c r="AB33700" i="1"/>
  <c r="AB37616" i="1"/>
  <c r="AB25824" i="1"/>
  <c r="AB31257" i="1"/>
  <c r="AB36723" i="1"/>
  <c r="AB38186" i="1"/>
  <c r="AB10758" i="1"/>
  <c r="AB22639" i="1"/>
  <c r="AB22783" i="1"/>
  <c r="AB11753" i="1"/>
  <c r="AB20648" i="1"/>
  <c r="AB39058" i="1"/>
  <c r="AB26225" i="1"/>
  <c r="AB38535" i="1"/>
  <c r="AB7842" i="1"/>
  <c r="AB34791" i="1"/>
  <c r="AB14925" i="1"/>
  <c r="AB25164" i="1"/>
  <c r="AB31204" i="1"/>
  <c r="AB29585" i="1"/>
  <c r="AB32856" i="1"/>
  <c r="AB7848" i="1"/>
  <c r="AB18660" i="1"/>
  <c r="AB11120" i="1"/>
  <c r="AB7942" i="1"/>
  <c r="AB17981" i="1"/>
  <c r="AB36942" i="1"/>
  <c r="AB34262" i="1"/>
  <c r="AB34499" i="1"/>
  <c r="AB38741" i="1"/>
  <c r="AB34807" i="1"/>
  <c r="AB8302" i="1"/>
  <c r="AB38487" i="1"/>
  <c r="AB34843" i="1"/>
  <c r="AB33901" i="1"/>
  <c r="AB10147" i="1"/>
  <c r="AB36746" i="1"/>
  <c r="AB26095" i="1"/>
  <c r="AB8590" i="1"/>
  <c r="AB32339" i="1"/>
  <c r="AB35065" i="1"/>
  <c r="AB16534" i="1"/>
  <c r="AB14880" i="1"/>
  <c r="AB31786" i="1"/>
  <c r="AB7951" i="1"/>
  <c r="AB25022" i="1"/>
  <c r="AB27780" i="1"/>
  <c r="AB34238" i="1"/>
  <c r="AB25889" i="1"/>
  <c r="AB37662" i="1"/>
  <c r="AB35890" i="1"/>
  <c r="AB36388" i="1"/>
  <c r="AB39032" i="1"/>
  <c r="AB34493" i="1"/>
  <c r="AB35866" i="1"/>
  <c r="AB9462" i="1"/>
  <c r="AB36309" i="1"/>
  <c r="AB10287" i="1"/>
  <c r="AB10682" i="1"/>
  <c r="AB20430" i="1"/>
  <c r="AB20867" i="1"/>
  <c r="AB19142" i="1"/>
  <c r="AB28104" i="1"/>
  <c r="AB2875" i="1"/>
  <c r="AB1528" i="1"/>
  <c r="AB26507" i="1"/>
  <c r="AB5987" i="1"/>
  <c r="AB5117" i="1"/>
  <c r="AB26916" i="1"/>
  <c r="AB21990" i="1"/>
  <c r="AB20242" i="1"/>
  <c r="AB10268" i="1"/>
  <c r="AB17742" i="1"/>
  <c r="AB6961" i="1"/>
  <c r="AB16795" i="1"/>
  <c r="AB5482" i="1"/>
  <c r="AB33191" i="1"/>
  <c r="AB34307" i="1"/>
  <c r="AB24200" i="1"/>
  <c r="AB2535" i="1"/>
  <c r="AB31832" i="1"/>
  <c r="AB23643" i="1"/>
  <c r="AB20365" i="1"/>
  <c r="AB40345" i="1"/>
  <c r="AB14847" i="1"/>
  <c r="AB28214" i="1"/>
  <c r="AB4120" i="1"/>
  <c r="AB11485" i="1"/>
  <c r="AB36129" i="1"/>
  <c r="AB26172" i="1"/>
  <c r="AB33933" i="1"/>
  <c r="AB13983" i="1"/>
  <c r="AB16137" i="1"/>
  <c r="AB38632" i="1"/>
  <c r="AB17383" i="1"/>
  <c r="AB20229" i="1"/>
  <c r="AB16558" i="1"/>
  <c r="AB15840" i="1"/>
  <c r="AB35766" i="1"/>
  <c r="AB5998" i="1"/>
  <c r="AB35238" i="1"/>
  <c r="AB19355" i="1"/>
  <c r="AB13913" i="1"/>
  <c r="AB23378" i="1"/>
  <c r="AB28410" i="1"/>
  <c r="AB36919" i="1"/>
  <c r="AB30068" i="1"/>
  <c r="AB35823" i="1"/>
  <c r="AB38613" i="1"/>
  <c r="AB3238" i="1"/>
  <c r="AB12509" i="1"/>
  <c r="AB27322" i="1"/>
  <c r="AB34215" i="1"/>
  <c r="AB27701" i="1"/>
  <c r="AB30546" i="1"/>
  <c r="AB10339" i="1"/>
  <c r="AB40473" i="1"/>
  <c r="AB13099" i="1"/>
  <c r="AB14197" i="1"/>
  <c r="AB4951" i="1"/>
  <c r="AB7983" i="1"/>
  <c r="AB14642" i="1"/>
  <c r="AB6729" i="1"/>
  <c r="AB39201" i="1"/>
  <c r="AB31619" i="1"/>
  <c r="AB29304" i="1"/>
  <c r="AB15954" i="1"/>
  <c r="AB27280" i="1"/>
  <c r="AB23388" i="1"/>
  <c r="AB34972" i="1"/>
  <c r="AB22109" i="1"/>
  <c r="AB31305" i="1"/>
  <c r="AB39981" i="1"/>
  <c r="AB23627" i="1"/>
  <c r="AB36625" i="1"/>
  <c r="AB6039" i="1"/>
  <c r="AB10163" i="1"/>
  <c r="AB27986" i="1"/>
  <c r="AB14201" i="1"/>
  <c r="AB23242" i="1"/>
  <c r="AB28185" i="1"/>
  <c r="AB31447" i="1"/>
  <c r="AB7557" i="1"/>
  <c r="AB16297" i="1"/>
  <c r="AB34819" i="1"/>
  <c r="AB40059" i="1"/>
  <c r="AB31849" i="1"/>
  <c r="AB34579" i="1"/>
  <c r="AB30644" i="1"/>
  <c r="AB31330" i="1"/>
  <c r="AB31705" i="1"/>
  <c r="AB35311" i="1"/>
  <c r="AB35791" i="1"/>
  <c r="AB31176" i="1"/>
  <c r="AB1002" i="1"/>
  <c r="AB25531" i="1"/>
  <c r="AB16095" i="1"/>
  <c r="AB27117" i="1"/>
  <c r="AB29386" i="1"/>
  <c r="AB17185" i="1"/>
  <c r="AB22967" i="1"/>
  <c r="AB19363" i="1"/>
  <c r="AB1996" i="1"/>
  <c r="AB37453" i="1"/>
  <c r="AB25118" i="1"/>
  <c r="AB11245" i="1"/>
  <c r="AB7089" i="1"/>
  <c r="AB33217" i="1"/>
  <c r="AB26420" i="1"/>
  <c r="AB31313" i="1"/>
  <c r="AB26971" i="1"/>
  <c r="AB28333" i="1"/>
  <c r="AB11116" i="1"/>
  <c r="AB16599" i="1"/>
  <c r="AB9288" i="1"/>
  <c r="AB22026" i="1"/>
  <c r="AB33347" i="1"/>
  <c r="AB31242" i="1"/>
  <c r="AB12758" i="1"/>
  <c r="AB16565" i="1"/>
  <c r="AB16486" i="1"/>
  <c r="AB6105" i="1"/>
  <c r="AB38533" i="1"/>
  <c r="AB13627" i="1"/>
  <c r="AB39318" i="1"/>
  <c r="AB40157" i="1"/>
  <c r="AB9995" i="1"/>
  <c r="AB31413" i="1"/>
  <c r="AB29994" i="1"/>
  <c r="AB19061" i="1"/>
  <c r="AB8037" i="1"/>
  <c r="AB39399" i="1"/>
  <c r="AB23459" i="1"/>
  <c r="AB24611" i="1"/>
  <c r="AB6010" i="1"/>
  <c r="AB8405" i="1"/>
  <c r="AB35225" i="1"/>
  <c r="AB14666" i="1"/>
  <c r="AB26833" i="1"/>
  <c r="AB28794" i="1"/>
  <c r="AB38268" i="1"/>
  <c r="AB26732" i="1"/>
  <c r="AB37714" i="1"/>
  <c r="AB7258" i="1"/>
  <c r="AB35892" i="1"/>
  <c r="AB37542" i="1"/>
  <c r="AB19037" i="1"/>
  <c r="AB36897" i="1"/>
  <c r="AB23710" i="1"/>
  <c r="AB32710" i="1"/>
  <c r="AB11541" i="1"/>
  <c r="AB20597" i="1"/>
  <c r="AB35609" i="1"/>
  <c r="AB21456" i="1"/>
  <c r="AB18068" i="1"/>
  <c r="AB10633" i="1"/>
  <c r="AB19951" i="1"/>
  <c r="AB6034" i="1"/>
  <c r="AB34911" i="1"/>
  <c r="AB33069" i="1"/>
  <c r="AB30597" i="1"/>
  <c r="AB38813" i="1"/>
  <c r="AB27079" i="1"/>
  <c r="AB24094" i="1"/>
  <c r="AB33849" i="1"/>
  <c r="AB20838" i="1"/>
  <c r="AB19619" i="1"/>
  <c r="AB26469" i="1"/>
  <c r="AB34951" i="1"/>
  <c r="AB12284" i="1"/>
  <c r="AB27714" i="1"/>
  <c r="AB32293" i="1"/>
  <c r="AB39347" i="1"/>
  <c r="AB32141" i="1"/>
  <c r="AB25653" i="1"/>
  <c r="AB18894" i="1"/>
  <c r="AB37190" i="1"/>
  <c r="AB11932" i="1"/>
  <c r="AB31340" i="1"/>
  <c r="AB8973" i="1"/>
  <c r="AB13831" i="1"/>
  <c r="AB17904" i="1"/>
  <c r="AB14518" i="1"/>
  <c r="AB36779" i="1"/>
  <c r="AB22888" i="1"/>
  <c r="AB22997" i="1"/>
  <c r="AB18321" i="1"/>
  <c r="AB26228" i="1"/>
  <c r="AB21248" i="1"/>
  <c r="AB37358" i="1"/>
  <c r="AB36866" i="1"/>
  <c r="AB32548" i="1"/>
  <c r="AB16408" i="1"/>
  <c r="AB30192" i="1"/>
  <c r="AB15541" i="1"/>
  <c r="AB31476" i="1"/>
  <c r="AB7862" i="1"/>
  <c r="AB21512" i="1"/>
  <c r="AB34711" i="1"/>
  <c r="AB34636" i="1"/>
  <c r="AB9048" i="1"/>
  <c r="AB30011" i="1"/>
  <c r="AB28077" i="1"/>
  <c r="AB10966" i="1"/>
  <c r="AB29450" i="1"/>
  <c r="AB28746" i="1"/>
  <c r="AB38758" i="1"/>
  <c r="AB37129" i="1"/>
  <c r="AB1904" i="1"/>
  <c r="AB31075" i="1"/>
  <c r="AB29463" i="1"/>
  <c r="AB37455" i="1"/>
  <c r="AB4300" i="1"/>
  <c r="AB16672" i="1"/>
  <c r="AB21661" i="1"/>
  <c r="AB19544" i="1"/>
  <c r="AB13055" i="1"/>
  <c r="AB15671" i="1"/>
  <c r="AB39911" i="1"/>
  <c r="AB11316" i="1"/>
  <c r="AB13455" i="1"/>
  <c r="AB27215" i="1"/>
  <c r="AB29690" i="1"/>
  <c r="AB17943" i="1"/>
  <c r="AB20781" i="1"/>
  <c r="AB23661" i="1"/>
  <c r="AB9180" i="1"/>
  <c r="AB22850" i="1"/>
  <c r="AB27865" i="1"/>
  <c r="AB22556" i="1"/>
  <c r="AB20703" i="1"/>
  <c r="AB9187" i="1"/>
  <c r="AB34934" i="1"/>
  <c r="AB28996" i="1"/>
  <c r="AB39077" i="1"/>
  <c r="AB17895" i="1"/>
  <c r="AB36051" i="1"/>
  <c r="AB18715" i="1"/>
  <c r="AB27550" i="1"/>
  <c r="AB12590" i="1"/>
  <c r="AB25612" i="1"/>
  <c r="AB12836" i="1"/>
  <c r="AB15941" i="1"/>
  <c r="AB22874" i="1"/>
  <c r="AB14989" i="1"/>
  <c r="AB27736" i="1"/>
  <c r="AB26770" i="1"/>
  <c r="AB25230" i="1"/>
  <c r="AB38431" i="1"/>
  <c r="AB7821" i="1"/>
  <c r="AB32508" i="1"/>
  <c r="AB36457" i="1"/>
  <c r="AB33009" i="1"/>
  <c r="AB16555" i="1"/>
  <c r="AB14037" i="1"/>
  <c r="AB22628" i="1"/>
  <c r="AB30355" i="1"/>
  <c r="AB34426" i="1"/>
  <c r="AB16791" i="1"/>
  <c r="AB8502" i="1"/>
  <c r="AB19633" i="1"/>
  <c r="AB17351" i="1"/>
  <c r="AB36569" i="1"/>
  <c r="AB24734" i="1"/>
  <c r="AB21509" i="1"/>
  <c r="AB4755" i="1"/>
  <c r="AB6451" i="1"/>
  <c r="AB779" i="1"/>
  <c r="AB13041" i="1"/>
  <c r="AB35790" i="1"/>
  <c r="AB34006" i="1"/>
  <c r="AB23552" i="1"/>
  <c r="AB27835" i="1"/>
  <c r="AB38223" i="1"/>
  <c r="AB14498" i="1"/>
  <c r="AB24481" i="1"/>
  <c r="AB34602" i="1"/>
  <c r="AB26679" i="1"/>
  <c r="AB26784" i="1"/>
  <c r="AB34371" i="1"/>
  <c r="AB35850" i="1"/>
  <c r="AB14669" i="1"/>
  <c r="AB22876" i="1"/>
  <c r="AB30840" i="1"/>
  <c r="AB27432" i="1"/>
  <c r="AB11301" i="1"/>
  <c r="AB29578" i="1"/>
  <c r="AB22624" i="1"/>
  <c r="AB35179" i="1"/>
  <c r="AB35654" i="1"/>
  <c r="AB35023" i="1"/>
  <c r="AB29760" i="1"/>
  <c r="AB36368" i="1"/>
  <c r="AB28743" i="1"/>
  <c r="AB16651" i="1"/>
  <c r="AB14667" i="1"/>
  <c r="AB14283" i="1"/>
  <c r="AB31925" i="1"/>
  <c r="AB39000" i="1"/>
  <c r="AB25062" i="1"/>
  <c r="AB21134" i="1"/>
  <c r="AB11097" i="1"/>
  <c r="AB29786" i="1"/>
  <c r="AB4597" i="1"/>
  <c r="AB31154" i="1"/>
  <c r="AB668" i="1"/>
  <c r="AB9365" i="1"/>
  <c r="AB24364" i="1"/>
  <c r="AB30750" i="1"/>
  <c r="AB25709" i="1"/>
  <c r="AB19267" i="1"/>
  <c r="AB34514" i="1"/>
  <c r="AB35532" i="1"/>
  <c r="AB35845" i="1"/>
  <c r="AB35479" i="1"/>
  <c r="AB14553" i="1"/>
  <c r="AB15642" i="1"/>
  <c r="AB20881" i="1"/>
  <c r="AB10812" i="1"/>
  <c r="AB22232" i="1"/>
  <c r="AB40092" i="1"/>
  <c r="AB12710" i="1"/>
  <c r="AB21768" i="1"/>
  <c r="AB25628" i="1"/>
  <c r="AB29092" i="1"/>
  <c r="AB34648" i="1"/>
  <c r="AB21244" i="1"/>
  <c r="AB22536" i="1"/>
  <c r="AB34155" i="1"/>
  <c r="AB24430" i="1"/>
  <c r="AB25301" i="1"/>
  <c r="AB40201" i="1"/>
  <c r="AB1129" i="1"/>
  <c r="AB24118" i="1"/>
  <c r="AB22698" i="1"/>
  <c r="AB7799" i="1"/>
  <c r="AB8264" i="1"/>
  <c r="AB16391" i="1"/>
  <c r="AB36075" i="1"/>
  <c r="AB21992" i="1"/>
  <c r="AB21935" i="1"/>
  <c r="AB36425" i="1"/>
  <c r="AB37972" i="1"/>
  <c r="AB36024" i="1"/>
  <c r="AB16621" i="1"/>
  <c r="AB40274" i="1"/>
  <c r="AB21265" i="1"/>
  <c r="AB15047" i="1"/>
  <c r="AB1422" i="1"/>
  <c r="AB19336" i="1"/>
  <c r="AB39174" i="1"/>
  <c r="AB34884" i="1"/>
  <c r="AB28626" i="1"/>
  <c r="AB36817" i="1"/>
  <c r="AB10877" i="1"/>
  <c r="AB32653" i="1"/>
  <c r="AB22595" i="1"/>
  <c r="AB28549" i="1"/>
  <c r="AB33643" i="1"/>
  <c r="AB31740" i="1"/>
  <c r="AB27393" i="1"/>
  <c r="AB28804" i="1"/>
  <c r="AB33457" i="1"/>
  <c r="AB29424" i="1"/>
  <c r="AB31358" i="1"/>
  <c r="AB34569" i="1"/>
  <c r="AB27709" i="1"/>
  <c r="AB12058" i="1"/>
  <c r="AB35202" i="1"/>
  <c r="AB18872" i="1"/>
  <c r="AB13187" i="1"/>
  <c r="AB35458" i="1"/>
  <c r="AB12602" i="1"/>
  <c r="AB35371" i="1"/>
  <c r="AB27489" i="1"/>
  <c r="AB36522" i="1"/>
  <c r="AB30661" i="1"/>
  <c r="AB38498" i="1"/>
  <c r="AB18842" i="1"/>
  <c r="AB37532" i="1"/>
  <c r="AB36648" i="1"/>
  <c r="AB27010" i="1"/>
  <c r="AB29726" i="1"/>
  <c r="AB24234" i="1"/>
  <c r="AB16986" i="1"/>
  <c r="AB29022" i="1"/>
  <c r="AB23536" i="1"/>
  <c r="AB20084" i="1"/>
  <c r="AB23309" i="1"/>
  <c r="AB17507" i="1"/>
  <c r="AB22356" i="1"/>
  <c r="AB29755" i="1"/>
  <c r="AB11559" i="1"/>
  <c r="AB20146" i="1"/>
  <c r="AB29536" i="1"/>
  <c r="AB13485" i="1"/>
  <c r="AB36340" i="1"/>
  <c r="AB14136" i="1"/>
  <c r="AB32642" i="1"/>
  <c r="AB19677" i="1"/>
  <c r="AB29892" i="1"/>
  <c r="AB25306" i="1"/>
  <c r="AB32746" i="1"/>
  <c r="AB19066" i="1"/>
  <c r="AB19846" i="1"/>
  <c r="AB22346" i="1"/>
  <c r="AB36580" i="1"/>
  <c r="AB17807" i="1"/>
  <c r="AB14511" i="1"/>
  <c r="AB37735" i="1"/>
  <c r="AB35485" i="1"/>
  <c r="AB18933" i="1"/>
  <c r="AB22676" i="1"/>
  <c r="AB21071" i="1"/>
  <c r="AB36681" i="1"/>
  <c r="AB25394" i="1"/>
  <c r="AB14731" i="1"/>
  <c r="AB35030" i="1"/>
  <c r="AB30892" i="1"/>
  <c r="AB20537" i="1"/>
  <c r="AB25469" i="1"/>
  <c r="AB31760" i="1"/>
  <c r="AB13728" i="1"/>
  <c r="AB37013" i="1"/>
  <c r="AB27587" i="1"/>
  <c r="AB7292" i="1"/>
  <c r="AB30831" i="1"/>
  <c r="AB11637" i="1"/>
  <c r="AB15039" i="1"/>
  <c r="AB16247" i="1"/>
  <c r="AB21059" i="1"/>
  <c r="AB8518" i="1"/>
  <c r="AB30782" i="1"/>
  <c r="AB34770" i="1"/>
  <c r="AB3202" i="1"/>
  <c r="AB34310" i="1"/>
  <c r="AB19779" i="1"/>
  <c r="AB23422" i="1"/>
  <c r="AB29276" i="1"/>
  <c r="AB1094" i="1"/>
  <c r="AB4328" i="1"/>
  <c r="AB37119" i="1"/>
  <c r="AB16371" i="1"/>
  <c r="AB12225" i="1"/>
  <c r="AB23273" i="1"/>
  <c r="AB21605" i="1"/>
  <c r="AB19600" i="1"/>
  <c r="AB27680" i="1"/>
  <c r="AB5718" i="1"/>
  <c r="AB40200" i="1"/>
  <c r="AB16058" i="1"/>
  <c r="AB2360" i="1"/>
  <c r="AB32045" i="1"/>
  <c r="AB32564" i="1"/>
  <c r="AB20314" i="1"/>
  <c r="AB13752" i="1"/>
  <c r="AB1608" i="1"/>
  <c r="AB34930" i="1"/>
  <c r="AB36031" i="1"/>
  <c r="AB38689" i="1"/>
  <c r="AB32573" i="1"/>
  <c r="AB24754" i="1"/>
  <c r="AB20398" i="1"/>
  <c r="AB30909" i="1"/>
  <c r="AB15114" i="1"/>
  <c r="AB24525" i="1"/>
  <c r="AB23683" i="1"/>
  <c r="AB26757" i="1"/>
  <c r="AB39016" i="1"/>
  <c r="AB13206" i="1"/>
  <c r="AB27899" i="1"/>
  <c r="AB31007" i="1"/>
  <c r="AB23891" i="1"/>
  <c r="AB29385" i="1"/>
  <c r="AB26013" i="1"/>
  <c r="AB37840" i="1"/>
  <c r="AB27138" i="1"/>
  <c r="AB37260" i="1"/>
  <c r="AB19288" i="1"/>
  <c r="AB28751" i="1"/>
  <c r="AB18400" i="1"/>
  <c r="AB17757" i="1"/>
  <c r="AB27185" i="1"/>
  <c r="AB3267" i="1"/>
  <c r="AB24559" i="1"/>
  <c r="AB38126" i="1"/>
  <c r="AB8964" i="1"/>
  <c r="AB32911" i="1"/>
  <c r="AB10588" i="1"/>
  <c r="AB7227" i="1"/>
  <c r="AB37070" i="1"/>
  <c r="AB32456" i="1"/>
  <c r="AB29779" i="1"/>
  <c r="AB39794" i="1"/>
  <c r="AB28697" i="1"/>
  <c r="AB27769" i="1"/>
  <c r="AB33114" i="1"/>
  <c r="AB25930" i="1"/>
  <c r="AB35370" i="1"/>
  <c r="AB39391" i="1"/>
  <c r="AB31169" i="1"/>
  <c r="AB22809" i="1"/>
  <c r="AB15497" i="1"/>
  <c r="AB14267" i="1"/>
  <c r="AB33924" i="1"/>
  <c r="AB13361" i="1"/>
  <c r="AB25539" i="1"/>
  <c r="AB30990" i="1"/>
  <c r="AB18496" i="1"/>
  <c r="AB32497" i="1"/>
  <c r="AB38454" i="1"/>
  <c r="AB29717" i="1"/>
  <c r="AB37652" i="1"/>
  <c r="AB28309" i="1"/>
  <c r="AB26460" i="1"/>
  <c r="AB29925" i="1"/>
  <c r="AB28993" i="1"/>
  <c r="AB29763" i="1"/>
  <c r="AB35734" i="1"/>
  <c r="AB16837" i="1"/>
  <c r="AB37803" i="1"/>
  <c r="AB30272" i="1"/>
  <c r="AB10317" i="1"/>
  <c r="AB25526" i="1"/>
  <c r="AB20067" i="1"/>
  <c r="AB39803" i="1"/>
  <c r="AB37088" i="1"/>
  <c r="AB28709" i="1"/>
  <c r="AB20869" i="1"/>
  <c r="AB17312" i="1"/>
  <c r="AB19845" i="1"/>
  <c r="AB36961" i="1"/>
  <c r="AB24742" i="1"/>
  <c r="AB3089" i="1"/>
  <c r="AB25676" i="1"/>
  <c r="AB18995" i="1"/>
  <c r="AB24617" i="1"/>
  <c r="AB13123" i="1"/>
  <c r="AB13877" i="1"/>
  <c r="AB38405" i="1"/>
  <c r="AB39697" i="1"/>
  <c r="AB33544" i="1"/>
  <c r="AB7393" i="1"/>
  <c r="AB25482" i="1"/>
  <c r="AB22075" i="1"/>
  <c r="AB4702" i="1"/>
  <c r="AB10267" i="1"/>
  <c r="AB35220" i="1"/>
  <c r="AB33827" i="1"/>
  <c r="AB5716" i="1"/>
  <c r="AB32175" i="1"/>
  <c r="AB15315" i="1"/>
  <c r="AB22963" i="1"/>
  <c r="AB16738" i="1"/>
  <c r="AB23268" i="1"/>
  <c r="AB18895" i="1"/>
  <c r="AB40218" i="1"/>
  <c r="AB36705" i="1"/>
  <c r="AB28512" i="1"/>
  <c r="AB13086" i="1"/>
  <c r="AB34343" i="1"/>
  <c r="AB37381" i="1"/>
  <c r="AB5912" i="1"/>
  <c r="AB34197" i="1"/>
  <c r="AB38076" i="1"/>
  <c r="AB35034" i="1"/>
  <c r="AB37072" i="1"/>
  <c r="AB26311" i="1"/>
  <c r="AB10853" i="1"/>
  <c r="AB39523" i="1"/>
  <c r="AB40320" i="1"/>
  <c r="AB26866" i="1"/>
  <c r="AB32690" i="1"/>
  <c r="AB7114" i="1"/>
  <c r="AB6693" i="1"/>
  <c r="AB31109" i="1"/>
  <c r="AB10942" i="1"/>
  <c r="AB4183" i="1"/>
  <c r="AB19227" i="1"/>
  <c r="AB35150" i="1"/>
  <c r="AB6221" i="1"/>
  <c r="AB21879" i="1"/>
  <c r="AB25533" i="1"/>
  <c r="AB22504" i="1"/>
  <c r="AB4946" i="1"/>
  <c r="AB37952" i="1"/>
  <c r="AB39358" i="1"/>
  <c r="AB38394" i="1"/>
  <c r="AB22970" i="1"/>
  <c r="AB13247" i="1"/>
  <c r="AB35239" i="1"/>
  <c r="AB35041" i="1"/>
  <c r="AB26146" i="1"/>
  <c r="AB11763" i="1"/>
  <c r="AB18479" i="1"/>
  <c r="AB16508" i="1"/>
  <c r="AB14170" i="1"/>
  <c r="AB14594" i="1"/>
  <c r="AB16563" i="1"/>
  <c r="AB15547" i="1"/>
  <c r="AB38530" i="1"/>
  <c r="AB32120" i="1"/>
  <c r="AB35565" i="1"/>
  <c r="AB37931" i="1"/>
  <c r="AB5836" i="1"/>
  <c r="AB38101" i="1"/>
  <c r="AB38965" i="1"/>
  <c r="AB30284" i="1"/>
  <c r="AB26157" i="1"/>
  <c r="AB11290" i="1"/>
  <c r="AB28131" i="1"/>
  <c r="AB32694" i="1"/>
  <c r="AB19371" i="1"/>
  <c r="AB25726" i="1"/>
  <c r="AB35828" i="1"/>
  <c r="AB27906" i="1"/>
  <c r="AB40291" i="1"/>
  <c r="AB38342" i="1"/>
  <c r="AB16859" i="1"/>
  <c r="AB39719" i="1"/>
  <c r="AB34330" i="1"/>
  <c r="AB17685" i="1"/>
  <c r="AB28150" i="1"/>
  <c r="AB14517" i="1"/>
  <c r="AB5189" i="1"/>
  <c r="AB9227" i="1"/>
  <c r="AB18174" i="1"/>
  <c r="AB14601" i="1"/>
  <c r="AB20301" i="1"/>
  <c r="AB37940" i="1"/>
  <c r="AB12665" i="1"/>
  <c r="AB24344" i="1"/>
  <c r="AB33330" i="1"/>
  <c r="AB24159" i="1"/>
  <c r="AB32601" i="1"/>
  <c r="AB6437" i="1"/>
  <c r="AB10537" i="1"/>
  <c r="AB39171" i="1"/>
  <c r="AB12601" i="1"/>
  <c r="AB26076" i="1"/>
  <c r="AB40254" i="1"/>
  <c r="AB32148" i="1"/>
  <c r="AB32152" i="1"/>
  <c r="AB33199" i="1"/>
  <c r="AB30028" i="1"/>
  <c r="AB21524" i="1"/>
  <c r="AB3486" i="1"/>
  <c r="AB28003" i="1"/>
  <c r="AB30230" i="1"/>
  <c r="AB37405" i="1"/>
  <c r="AB13665" i="1"/>
  <c r="AB37883" i="1"/>
  <c r="AB25374" i="1"/>
  <c r="AB10882" i="1"/>
  <c r="AB20694" i="1"/>
  <c r="AB31997" i="1"/>
  <c r="AB13601" i="1"/>
  <c r="AB7037" i="1"/>
  <c r="AB39957" i="1"/>
  <c r="AB39063" i="1"/>
  <c r="AB20469" i="1"/>
  <c r="AB17153" i="1"/>
  <c r="AB10743" i="1"/>
  <c r="AB16866" i="1"/>
  <c r="AB34910" i="1"/>
  <c r="AB26384" i="1"/>
  <c r="AB37343" i="1"/>
  <c r="AB18343" i="1"/>
  <c r="AB17812" i="1"/>
  <c r="AB23198" i="1"/>
  <c r="AB29605" i="1"/>
  <c r="AB31025" i="1"/>
  <c r="AB17232" i="1"/>
  <c r="AB22212" i="1"/>
  <c r="AB18476" i="1"/>
  <c r="AB37181" i="1"/>
  <c r="AB11813" i="1"/>
  <c r="AB7687" i="1"/>
  <c r="AB23621" i="1"/>
  <c r="AB30635" i="1"/>
  <c r="AB13437" i="1"/>
  <c r="AB39966" i="1"/>
  <c r="AB33355" i="1"/>
  <c r="AB30169" i="1"/>
  <c r="AB24526" i="1"/>
  <c r="AB33443" i="1"/>
  <c r="AB20259" i="1"/>
  <c r="AB32326" i="1"/>
  <c r="AB19565" i="1"/>
  <c r="AB39592" i="1"/>
  <c r="AB12306" i="1"/>
  <c r="AB35581" i="1"/>
  <c r="AB38657" i="1"/>
  <c r="AB37372" i="1"/>
  <c r="AB1487" i="1"/>
  <c r="AB6205" i="1"/>
  <c r="AB19468" i="1"/>
  <c r="AB7900" i="1"/>
  <c r="AB34590" i="1"/>
  <c r="AB23134" i="1"/>
  <c r="AB28295" i="1"/>
  <c r="AB27221" i="1"/>
  <c r="AB28515" i="1"/>
  <c r="AB18379" i="1"/>
  <c r="AB39814" i="1"/>
  <c r="AB22742" i="1"/>
  <c r="AB11024" i="1"/>
  <c r="AB35504" i="1"/>
  <c r="AB35670" i="1"/>
  <c r="AB16878" i="1"/>
  <c r="AB34004" i="1"/>
  <c r="AB18254" i="1"/>
  <c r="AB39635" i="1"/>
  <c r="AB3347" i="1"/>
  <c r="AB39128" i="1"/>
  <c r="AB9026" i="1"/>
  <c r="AB33235" i="1"/>
  <c r="AB38874" i="1"/>
  <c r="AB24996" i="1"/>
  <c r="AB16807" i="1"/>
  <c r="AB14694" i="1"/>
  <c r="AB27484" i="1"/>
  <c r="AB16656" i="1"/>
  <c r="AB11415" i="1"/>
  <c r="AB37957" i="1"/>
  <c r="AB25867" i="1"/>
  <c r="AB36598" i="1"/>
  <c r="AB15054" i="1"/>
  <c r="AB15536" i="1"/>
  <c r="AB39197" i="1"/>
  <c r="AB36318" i="1"/>
  <c r="AB19756" i="1"/>
  <c r="AB7091" i="1"/>
  <c r="AB34855" i="1"/>
  <c r="AB36104" i="1"/>
  <c r="AB9902" i="1"/>
  <c r="AB37734" i="1"/>
  <c r="AB40150" i="1"/>
  <c r="AB34236" i="1"/>
  <c r="AB2742" i="1"/>
  <c r="AB22039" i="1"/>
  <c r="AB37172" i="1"/>
  <c r="AB25281" i="1"/>
  <c r="AB27429" i="1"/>
  <c r="AB13082" i="1"/>
  <c r="AB33561" i="1"/>
  <c r="AB18992" i="1"/>
  <c r="AB36403" i="1"/>
  <c r="AB1267" i="1"/>
  <c r="AB24288" i="1"/>
  <c r="AB33528" i="1"/>
  <c r="AB23356" i="1"/>
  <c r="AB28571" i="1"/>
  <c r="AB16632" i="1"/>
  <c r="AB24964" i="1"/>
  <c r="AB36044" i="1"/>
  <c r="AB24230" i="1"/>
  <c r="AB5055" i="1"/>
  <c r="AB19775" i="1"/>
  <c r="AB27256" i="1"/>
  <c r="AB12437" i="1"/>
  <c r="AB29949" i="1"/>
  <c r="AB37365" i="1"/>
  <c r="AB15406" i="1"/>
  <c r="AB22780" i="1"/>
  <c r="AB24379" i="1"/>
  <c r="AB34400" i="1"/>
  <c r="AB26762" i="1"/>
  <c r="AB16983" i="1"/>
  <c r="AB33971" i="1"/>
  <c r="AB34254" i="1"/>
  <c r="AB23148" i="1"/>
  <c r="AB20063" i="1"/>
  <c r="AB12910" i="1"/>
  <c r="AB22404" i="1"/>
  <c r="AB36286" i="1"/>
  <c r="AB39102" i="1"/>
  <c r="AB4693" i="1"/>
  <c r="AB7158" i="1"/>
  <c r="AB37837" i="1"/>
  <c r="AB9287" i="1"/>
  <c r="AB30106" i="1"/>
  <c r="AB38319" i="1"/>
  <c r="AB33182" i="1"/>
  <c r="AB33875" i="1"/>
  <c r="AB37143" i="1"/>
  <c r="AB31230" i="1"/>
  <c r="AB32999" i="1"/>
  <c r="AB30389" i="1"/>
  <c r="AB34589" i="1"/>
  <c r="AB38033" i="1"/>
  <c r="AB21183" i="1"/>
  <c r="AB29553" i="1"/>
  <c r="AB15077" i="1"/>
  <c r="AB8254" i="1"/>
  <c r="AB28000" i="1"/>
  <c r="AB31958" i="1"/>
  <c r="AB40394" i="1"/>
  <c r="AB22962" i="1"/>
  <c r="AB34222" i="1"/>
  <c r="AB36372" i="1"/>
  <c r="AB27563" i="1"/>
  <c r="AB36128" i="1"/>
  <c r="AB29853" i="1"/>
  <c r="AB6377" i="1"/>
  <c r="AB24860" i="1"/>
  <c r="AB101" i="1"/>
  <c r="AB17610" i="1"/>
  <c r="AB9735" i="1"/>
  <c r="AB11034" i="1"/>
  <c r="AB31888" i="1"/>
  <c r="AB30494" i="1"/>
  <c r="AB3604" i="1"/>
  <c r="AB26815" i="1"/>
  <c r="AB30441" i="1"/>
  <c r="AB31936" i="1"/>
  <c r="AB26776" i="1"/>
  <c r="AB6079" i="1"/>
  <c r="AB26832" i="1"/>
  <c r="AB25369" i="1"/>
  <c r="AB38411" i="1"/>
  <c r="AB5852" i="1"/>
  <c r="AB8198" i="1"/>
  <c r="AB31915" i="1"/>
  <c r="AB33458" i="1"/>
  <c r="AB23434" i="1"/>
  <c r="AB19074" i="1"/>
  <c r="AB14480" i="1"/>
  <c r="AB30970" i="1"/>
  <c r="AB5506" i="1"/>
  <c r="AB14875" i="1"/>
  <c r="AB15136" i="1"/>
  <c r="AB33962" i="1"/>
  <c r="AB33897" i="1"/>
  <c r="AB15715" i="1"/>
  <c r="AB22601" i="1"/>
  <c r="AB30530" i="1"/>
  <c r="AB11937" i="1"/>
  <c r="AB26779" i="1"/>
  <c r="AB7174" i="1"/>
  <c r="AB16906" i="1"/>
  <c r="AB28937" i="1"/>
  <c r="AB16263" i="1"/>
  <c r="AB19104" i="1"/>
  <c r="AB29914" i="1"/>
  <c r="AB4657" i="1"/>
  <c r="AB25124" i="1"/>
  <c r="AB35381" i="1"/>
  <c r="AB19718" i="1"/>
  <c r="AB5634" i="1"/>
  <c r="AB33947" i="1"/>
  <c r="AB4776" i="1"/>
  <c r="AB28354" i="1"/>
  <c r="AB34783" i="1"/>
  <c r="AB29827" i="1"/>
  <c r="AB19980" i="1"/>
  <c r="AB29282" i="1"/>
  <c r="AB27989" i="1"/>
  <c r="AB9466" i="1"/>
  <c r="AB22773" i="1"/>
  <c r="AB27370" i="1"/>
  <c r="AB39699" i="1"/>
  <c r="AB28168" i="1"/>
  <c r="AB35021" i="1"/>
  <c r="AB40403" i="1"/>
  <c r="AB16188" i="1"/>
  <c r="AB36920" i="1"/>
  <c r="AB22670" i="1"/>
  <c r="AB18962" i="1"/>
  <c r="AB37614" i="1"/>
  <c r="AB7741" i="1"/>
  <c r="AB13146" i="1"/>
  <c r="AB23312" i="1"/>
  <c r="AB7651" i="1"/>
  <c r="AB13943" i="1"/>
  <c r="AB36059" i="1"/>
  <c r="AB3747" i="1"/>
  <c r="AB30384" i="1"/>
  <c r="AB30681" i="1"/>
  <c r="AB20813" i="1"/>
  <c r="AB8359" i="1"/>
  <c r="AB37878" i="1"/>
  <c r="AB22448" i="1"/>
  <c r="AB35854" i="1"/>
  <c r="AB26059" i="1"/>
  <c r="AB30868" i="1"/>
  <c r="AB21995" i="1"/>
  <c r="AB12632" i="1"/>
  <c r="AB14058" i="1"/>
  <c r="AB29579" i="1"/>
  <c r="AB20337" i="1"/>
  <c r="AB26306" i="1"/>
  <c r="AB3737" i="1"/>
  <c r="AB32220" i="1"/>
  <c r="AB14067" i="1"/>
  <c r="AB11653" i="1"/>
  <c r="AB27517" i="1"/>
  <c r="AB22435" i="1"/>
  <c r="AB34669" i="1"/>
  <c r="AB8253" i="1"/>
  <c r="AB35363" i="1"/>
  <c r="AB9957" i="1"/>
  <c r="AB11739" i="1"/>
  <c r="AB33397" i="1"/>
  <c r="AB10242" i="1"/>
  <c r="AB35382" i="1"/>
  <c r="AB39565" i="1"/>
  <c r="AB24341" i="1"/>
  <c r="AB16749" i="1"/>
  <c r="AB32866" i="1"/>
  <c r="AB26177" i="1"/>
  <c r="AB12208" i="1"/>
  <c r="AB37141" i="1"/>
  <c r="AB33280" i="1"/>
  <c r="AB39189" i="1"/>
  <c r="AB11572" i="1"/>
  <c r="AB15847" i="1"/>
  <c r="AB10770" i="1"/>
  <c r="AB22581" i="1"/>
  <c r="AB2049" i="1"/>
  <c r="AB11890" i="1"/>
  <c r="AB36755" i="1"/>
  <c r="AB32899" i="1"/>
  <c r="AB14515" i="1"/>
  <c r="AB27758" i="1"/>
  <c r="AB9058" i="1"/>
  <c r="AB37617" i="1"/>
  <c r="AB30239" i="1"/>
  <c r="AB37927" i="1"/>
  <c r="AB38070" i="1"/>
  <c r="AB35234" i="1"/>
  <c r="AB15208" i="1"/>
  <c r="AB8707" i="1"/>
  <c r="AB37270" i="1"/>
  <c r="AB21986" i="1"/>
  <c r="AB29387" i="1"/>
  <c r="AB37560" i="1"/>
  <c r="AB38031" i="1"/>
  <c r="AB13078" i="1"/>
  <c r="AB17569" i="1"/>
  <c r="AB21425" i="1"/>
  <c r="AB7953" i="1"/>
  <c r="AB23116" i="1"/>
  <c r="AB34856" i="1"/>
  <c r="AB36462" i="1"/>
  <c r="AB23323" i="1"/>
  <c r="AB22252" i="1"/>
  <c r="AB21539" i="1"/>
  <c r="AB19708" i="1"/>
  <c r="AB24258" i="1"/>
  <c r="AB16434" i="1"/>
  <c r="AB25770" i="1"/>
  <c r="AB22713" i="1"/>
  <c r="AB37712" i="1"/>
  <c r="AB12782" i="1"/>
  <c r="AB17150" i="1"/>
  <c r="AB14939" i="1"/>
  <c r="AB37782" i="1"/>
  <c r="AB6403" i="1"/>
  <c r="AB21559" i="1"/>
  <c r="AB19924" i="1"/>
  <c r="AB8516" i="1"/>
  <c r="AB13789" i="1"/>
  <c r="AB5045" i="1"/>
  <c r="AB33674" i="1"/>
  <c r="AB25585" i="1"/>
  <c r="AB40197" i="1"/>
  <c r="AB36101" i="1"/>
  <c r="AB9271" i="1"/>
  <c r="AB24269" i="1"/>
  <c r="AB29713" i="1"/>
  <c r="AB39726" i="1"/>
  <c r="AB36647" i="1"/>
  <c r="AB7996" i="1"/>
  <c r="AB38214" i="1"/>
  <c r="AB18188" i="1"/>
  <c r="AB2367" i="1"/>
  <c r="AB25742" i="1"/>
  <c r="AB9911" i="1"/>
  <c r="AB29882" i="1"/>
  <c r="AB35156" i="1"/>
  <c r="AB7905" i="1"/>
  <c r="AB23303" i="1"/>
  <c r="AB32488" i="1"/>
  <c r="AB27505" i="1"/>
  <c r="AB33781" i="1"/>
  <c r="AB6502" i="1"/>
  <c r="AB21066" i="1"/>
  <c r="AB5047" i="1"/>
  <c r="AB30404" i="1"/>
  <c r="AB16218" i="1"/>
  <c r="AB20821" i="1"/>
  <c r="AB27450" i="1"/>
  <c r="AB39025" i="1"/>
  <c r="AB22331" i="1"/>
  <c r="AB10428" i="1"/>
  <c r="AB18477" i="1"/>
  <c r="AB8716" i="1"/>
  <c r="AB24513" i="1"/>
  <c r="AB34844" i="1"/>
  <c r="AB26382" i="1"/>
  <c r="AB23809" i="1"/>
  <c r="AB4732" i="1"/>
  <c r="AB3923" i="1"/>
  <c r="AB16288" i="1"/>
  <c r="AB10645" i="1"/>
  <c r="AB36014" i="1"/>
  <c r="AB20300" i="1"/>
  <c r="AB22300" i="1"/>
  <c r="AB18120" i="1"/>
  <c r="AB14957" i="1"/>
  <c r="AB28655" i="1"/>
  <c r="AB15661" i="1"/>
  <c r="AB2332" i="1"/>
  <c r="AB15050" i="1"/>
  <c r="AB40327" i="1"/>
  <c r="AB12150" i="1"/>
  <c r="AB39964" i="1"/>
  <c r="AB26970" i="1"/>
  <c r="AB26376" i="1"/>
  <c r="AB23517" i="1"/>
  <c r="AB39586" i="1"/>
  <c r="AB38736" i="1"/>
  <c r="AB1489" i="1"/>
  <c r="AB12202" i="1"/>
  <c r="AB22685" i="1"/>
  <c r="AB26651" i="1"/>
  <c r="AB24586" i="1"/>
  <c r="AB26113" i="1"/>
  <c r="AB22061" i="1"/>
  <c r="AB4074" i="1"/>
  <c r="AB21391" i="1"/>
  <c r="AB18263" i="1"/>
  <c r="AB4352" i="1"/>
  <c r="AB23433" i="1"/>
  <c r="AB10932" i="1"/>
  <c r="AB17211" i="1"/>
  <c r="AB36783" i="1"/>
  <c r="AB21258" i="1"/>
  <c r="AB9640" i="1"/>
  <c r="AB11779" i="1"/>
  <c r="AB12101" i="1"/>
  <c r="AB17751" i="1"/>
  <c r="AB29378" i="1"/>
  <c r="AB13354" i="1"/>
  <c r="AB19271" i="1"/>
  <c r="AB31174" i="1"/>
  <c r="AB18836" i="1"/>
  <c r="AB26483" i="1"/>
  <c r="AB15511" i="1"/>
  <c r="AB33104" i="1"/>
  <c r="AB7722" i="1"/>
  <c r="AB12766" i="1"/>
  <c r="AB15660" i="1"/>
  <c r="AB35539" i="1"/>
  <c r="AB28108" i="1"/>
  <c r="AB37882" i="1"/>
  <c r="AB39050" i="1"/>
  <c r="AB36236" i="1"/>
  <c r="AB39458" i="1"/>
  <c r="AB36371" i="1"/>
  <c r="AB11372" i="1"/>
  <c r="AB39843" i="1"/>
  <c r="AB32879" i="1"/>
  <c r="AB13639" i="1"/>
  <c r="AB14331" i="1"/>
  <c r="AB24764" i="1"/>
  <c r="AB33526" i="1"/>
  <c r="AB34484" i="1"/>
  <c r="AB24980" i="1"/>
  <c r="AB12423" i="1"/>
  <c r="AB32730" i="1"/>
  <c r="AB32978" i="1"/>
  <c r="AB16128" i="1"/>
  <c r="AB29800" i="1"/>
  <c r="AB18378" i="1"/>
  <c r="AB36563" i="1"/>
  <c r="AB20327" i="1"/>
  <c r="AB9740" i="1"/>
  <c r="AB32237" i="1"/>
  <c r="AB34005" i="1"/>
  <c r="AB38111" i="1"/>
  <c r="AB32813" i="1"/>
  <c r="AB22138" i="1"/>
  <c r="AB32021" i="1"/>
  <c r="AB12021" i="1"/>
  <c r="AB29409" i="1"/>
  <c r="AB39643" i="1"/>
  <c r="AB12030" i="1"/>
  <c r="AB25690" i="1"/>
  <c r="AB21057" i="1"/>
  <c r="AB31439" i="1"/>
  <c r="AB7188" i="1"/>
  <c r="AB37729" i="1"/>
  <c r="AB38817" i="1"/>
  <c r="AB31689" i="1"/>
  <c r="AB30435" i="1"/>
  <c r="AB1444" i="1"/>
  <c r="AB17132" i="1"/>
  <c r="AB31556" i="1"/>
  <c r="AB8008" i="1"/>
  <c r="AB36125" i="1"/>
  <c r="AB12221" i="1"/>
  <c r="AB28033" i="1"/>
  <c r="AB25458" i="1"/>
  <c r="AB11893" i="1"/>
  <c r="AB28064" i="1"/>
  <c r="AB16898" i="1"/>
  <c r="AB19880" i="1"/>
  <c r="AB39750" i="1"/>
  <c r="AB23314" i="1"/>
  <c r="AB34534" i="1"/>
  <c r="AB20992" i="1"/>
  <c r="AB36720" i="1"/>
  <c r="AB29145" i="1"/>
  <c r="AB17782" i="1"/>
  <c r="AB25386" i="1"/>
  <c r="AB37093" i="1"/>
  <c r="AB6837" i="1"/>
  <c r="AB21817" i="1"/>
  <c r="AB23962" i="1"/>
  <c r="AB36823" i="1"/>
  <c r="AB27192" i="1"/>
  <c r="AB26136" i="1"/>
  <c r="AB33840" i="1"/>
  <c r="AB30972" i="1"/>
  <c r="AB21606" i="1"/>
  <c r="AB38216" i="1"/>
  <c r="AB36874" i="1"/>
  <c r="AB31612" i="1"/>
  <c r="AB28538" i="1"/>
  <c r="AB8262" i="1"/>
  <c r="AB12196" i="1"/>
  <c r="AB29675" i="1"/>
  <c r="AB40014" i="1"/>
  <c r="AB26735" i="1"/>
  <c r="AB12510" i="1"/>
  <c r="AB19327" i="1"/>
  <c r="AB15977" i="1"/>
  <c r="AB6349" i="1"/>
  <c r="AB26261" i="1"/>
  <c r="AB22831" i="1"/>
  <c r="AB9054" i="1"/>
  <c r="AB29903" i="1"/>
  <c r="AB37829" i="1"/>
  <c r="AB21358" i="1"/>
  <c r="AB31976" i="1"/>
  <c r="AB26159" i="1"/>
  <c r="AB14190" i="1"/>
  <c r="AB31324" i="1"/>
  <c r="AB8460" i="1"/>
  <c r="AB19072" i="1"/>
  <c r="AB32475" i="1"/>
  <c r="AB30251" i="1"/>
  <c r="AB34389" i="1"/>
  <c r="AB26187" i="1"/>
  <c r="AB34344" i="1"/>
  <c r="AB32162" i="1"/>
  <c r="AB31534" i="1"/>
  <c r="AB10413" i="1"/>
  <c r="AB26786" i="1"/>
  <c r="AB37342" i="1"/>
  <c r="AB9973" i="1"/>
  <c r="AB4571" i="1"/>
  <c r="AB7207" i="1"/>
  <c r="AB4646" i="1"/>
  <c r="AB19717" i="1"/>
  <c r="AB25139" i="1"/>
  <c r="AB1208" i="1"/>
  <c r="AB27122" i="1"/>
  <c r="AB30874" i="1"/>
  <c r="AB38844" i="1"/>
  <c r="AB26888" i="1"/>
  <c r="AB38259" i="1"/>
  <c r="AB33145" i="1"/>
  <c r="AB27420" i="1"/>
  <c r="AB31190" i="1"/>
  <c r="AB29905" i="1"/>
  <c r="AB4578" i="1"/>
  <c r="AB40115" i="1"/>
  <c r="AB15902" i="1"/>
  <c r="AB33718" i="1"/>
  <c r="AB4925" i="1"/>
  <c r="AB30348" i="1"/>
  <c r="AB10103" i="1"/>
  <c r="AB37895" i="1"/>
  <c r="AB9998" i="1"/>
  <c r="AB33779" i="1"/>
  <c r="AB36397" i="1"/>
  <c r="AB20940" i="1"/>
  <c r="AB28125" i="1"/>
  <c r="AB39609" i="1"/>
  <c r="AB27107" i="1"/>
  <c r="AB38329" i="1"/>
  <c r="AB16684" i="1"/>
  <c r="AB16502" i="1"/>
  <c r="AB5141" i="1"/>
  <c r="AB8199" i="1"/>
  <c r="AB22936" i="1"/>
  <c r="AB12271" i="1"/>
  <c r="AB31363" i="1"/>
  <c r="AB15320" i="1"/>
  <c r="AB37894" i="1"/>
  <c r="AB8566" i="1"/>
  <c r="AB31293" i="1"/>
  <c r="AB31334" i="1"/>
  <c r="AB31015" i="1"/>
  <c r="AB23390" i="1"/>
  <c r="AB21025" i="1"/>
  <c r="AB29408" i="1"/>
  <c r="AB18841" i="1"/>
  <c r="AB32171" i="1"/>
  <c r="AB7838" i="1"/>
  <c r="AB21644" i="1"/>
  <c r="AB36198" i="1"/>
  <c r="AB18101" i="1"/>
  <c r="AB22242" i="1"/>
  <c r="AB36626" i="1"/>
  <c r="AB40467" i="1"/>
  <c r="AB39943" i="1"/>
  <c r="AB32870" i="1"/>
  <c r="AB36565" i="1"/>
  <c r="AB23778" i="1"/>
  <c r="AB34148" i="1"/>
  <c r="AB15544" i="1"/>
  <c r="AB17647" i="1"/>
  <c r="AB20549" i="1"/>
  <c r="AB22511" i="1"/>
  <c r="AB2915" i="1"/>
  <c r="AB22833" i="1"/>
  <c r="AB37615" i="1"/>
  <c r="AB32201" i="1"/>
  <c r="AB15296" i="1"/>
  <c r="AB13200" i="1"/>
  <c r="AB32335" i="1"/>
  <c r="AB36867" i="1"/>
  <c r="AB9841" i="1"/>
  <c r="AB36516" i="1"/>
  <c r="AB25023" i="1"/>
  <c r="AB29088" i="1"/>
  <c r="AB35800" i="1"/>
  <c r="AB40142" i="1"/>
  <c r="AB31388" i="1"/>
  <c r="AB10189" i="1"/>
  <c r="AB39896" i="1"/>
  <c r="AB9083" i="1"/>
  <c r="AB29429" i="1"/>
  <c r="AB25660" i="1"/>
  <c r="AB16623" i="1"/>
  <c r="AB31485" i="1"/>
  <c r="AB30928" i="1"/>
  <c r="AB25431" i="1"/>
  <c r="AB21479" i="1"/>
  <c r="AB1772" i="1"/>
  <c r="AB15453" i="1"/>
  <c r="AB37277" i="1"/>
  <c r="AB32772" i="1"/>
  <c r="AB30680" i="1"/>
  <c r="AB20032" i="1"/>
  <c r="AB20923" i="1"/>
  <c r="AB35218" i="1"/>
  <c r="AB19019" i="1"/>
  <c r="AB5162" i="1"/>
  <c r="AB11369" i="1"/>
  <c r="AB20214" i="1"/>
  <c r="AB16031" i="1"/>
  <c r="AB18955" i="1"/>
  <c r="AB21063" i="1"/>
  <c r="AB37853" i="1"/>
  <c r="AB37174" i="1"/>
  <c r="AB22185" i="1"/>
  <c r="AB36339" i="1"/>
  <c r="AB29688" i="1"/>
  <c r="AB27334" i="1"/>
  <c r="AB26578" i="1"/>
  <c r="AB34034" i="1"/>
  <c r="AB29888" i="1"/>
  <c r="AB24337" i="1"/>
  <c r="AB29617" i="1"/>
  <c r="AB7397" i="1"/>
  <c r="AB38795" i="1"/>
  <c r="AB28844" i="1"/>
  <c r="AB27641" i="1"/>
  <c r="AB27274" i="1"/>
  <c r="AB30360" i="1"/>
  <c r="AB33194" i="1"/>
  <c r="AB37146" i="1"/>
  <c r="AB17372" i="1"/>
  <c r="AB27074" i="1"/>
  <c r="AB18069" i="1"/>
  <c r="AB37635" i="1"/>
  <c r="AB21498" i="1"/>
  <c r="AB23793" i="1"/>
  <c r="AB34628" i="1"/>
  <c r="AB34479" i="1"/>
  <c r="AB33780" i="1"/>
  <c r="AB14592" i="1"/>
  <c r="AB39161" i="1"/>
  <c r="AB35941" i="1"/>
  <c r="AB34467" i="1"/>
  <c r="AB31690" i="1"/>
  <c r="AB27000" i="1"/>
  <c r="AB28947" i="1"/>
  <c r="AB33129" i="1"/>
  <c r="AB20705" i="1"/>
  <c r="AB25175" i="1"/>
  <c r="AB36281" i="1"/>
  <c r="AB22397" i="1"/>
  <c r="AB18779" i="1"/>
  <c r="AB15515" i="1"/>
  <c r="AB21252" i="1"/>
  <c r="AB10781" i="1"/>
  <c r="AB34815" i="1"/>
  <c r="AB38847" i="1"/>
  <c r="AB33351" i="1"/>
  <c r="AB738" i="1"/>
  <c r="AB20474" i="1"/>
  <c r="AB11808" i="1"/>
  <c r="AB21153" i="1"/>
  <c r="AB16495" i="1"/>
  <c r="AB35473" i="1"/>
  <c r="AB32907" i="1"/>
  <c r="AB33782" i="1"/>
  <c r="AB14607" i="1"/>
  <c r="AB10867" i="1"/>
  <c r="AB32851" i="1"/>
  <c r="AB15637" i="1"/>
  <c r="AB7527" i="1"/>
  <c r="AB5925" i="1"/>
  <c r="AB21942" i="1"/>
  <c r="AB19696" i="1"/>
  <c r="AB23808" i="1"/>
  <c r="AB39076" i="1"/>
  <c r="AB39413" i="1"/>
  <c r="AB26043" i="1"/>
  <c r="AB2290" i="1"/>
  <c r="AB35638" i="1"/>
  <c r="AB33491" i="1"/>
  <c r="AB19507" i="1"/>
  <c r="AB7525" i="1"/>
  <c r="AB21682" i="1"/>
  <c r="AB11335" i="1"/>
  <c r="AB34511" i="1"/>
  <c r="AB19364" i="1"/>
  <c r="AB5275" i="1"/>
  <c r="AB10898" i="1"/>
  <c r="AB4675" i="1"/>
  <c r="AB36706" i="1"/>
  <c r="AB2570" i="1"/>
  <c r="AB858" i="1"/>
  <c r="AB20026" i="1"/>
  <c r="AB32673" i="1"/>
  <c r="AB4243" i="1"/>
  <c r="AB2750" i="1"/>
  <c r="AB19474" i="1"/>
  <c r="AB3317" i="1"/>
  <c r="AB28600" i="1"/>
  <c r="AB24121" i="1"/>
  <c r="AB24855" i="1"/>
  <c r="AB22914" i="1"/>
  <c r="AB22894" i="1"/>
  <c r="AB13984" i="1"/>
  <c r="AB27186" i="1"/>
  <c r="AB31371" i="1"/>
  <c r="AB28665" i="1"/>
  <c r="AB32358" i="1"/>
  <c r="AB29907" i="1"/>
  <c r="AB26975" i="1"/>
  <c r="AB23912" i="1"/>
  <c r="AB18337" i="1"/>
  <c r="AB37586" i="1"/>
  <c r="AB27886" i="1"/>
  <c r="AB26745" i="1"/>
  <c r="AB27257" i="1"/>
  <c r="AB23794" i="1"/>
  <c r="AB30574" i="1"/>
  <c r="AB20434" i="1"/>
  <c r="AB26978" i="1"/>
  <c r="AB37787" i="1"/>
  <c r="AB4632" i="1"/>
  <c r="AB12090" i="1"/>
  <c r="AB6181" i="1"/>
  <c r="AB3577" i="1"/>
  <c r="AB14783" i="1"/>
  <c r="AB16321" i="1"/>
  <c r="AB28631" i="1"/>
  <c r="AB35365" i="1"/>
  <c r="AB31906" i="1"/>
  <c r="AB20656" i="1"/>
  <c r="AB10296" i="1"/>
  <c r="AB5400" i="1"/>
  <c r="AB36321" i="1"/>
  <c r="AB30369" i="1"/>
  <c r="AB13974" i="1"/>
  <c r="AB25377" i="1"/>
  <c r="AB40207" i="1"/>
  <c r="AB29391" i="1"/>
  <c r="AB35187" i="1"/>
  <c r="AB17541" i="1"/>
  <c r="AB37386" i="1"/>
  <c r="AB14603" i="1"/>
  <c r="AB30821" i="1"/>
  <c r="AB24499" i="1"/>
  <c r="AB38389" i="1"/>
  <c r="AB35628" i="1"/>
  <c r="AB20016" i="1"/>
  <c r="AB27182" i="1"/>
  <c r="AB21684" i="1"/>
  <c r="AB27937" i="1"/>
  <c r="AB40273" i="1"/>
  <c r="AB13917" i="1"/>
  <c r="AB21968" i="1"/>
  <c r="AB25467" i="1"/>
  <c r="AB9695" i="1"/>
  <c r="AB33184" i="1"/>
  <c r="AB39861" i="1"/>
  <c r="AB7146" i="1"/>
  <c r="AB23702" i="1"/>
  <c r="AB31824" i="1"/>
  <c r="AB11953" i="1"/>
  <c r="AB10913" i="1"/>
  <c r="AB8436" i="1"/>
  <c r="AB35620" i="1"/>
  <c r="AB17487" i="1"/>
  <c r="AB8914" i="1"/>
  <c r="AB3105" i="1"/>
  <c r="AB37112" i="1"/>
  <c r="AB27491" i="1"/>
  <c r="AB27501" i="1"/>
  <c r="AB39921" i="1"/>
  <c r="AB38306" i="1"/>
  <c r="AB18511" i="1"/>
  <c r="AB18785" i="1"/>
  <c r="AB5351" i="1"/>
  <c r="AB30539" i="1"/>
  <c r="AB11901" i="1"/>
  <c r="AB23493" i="1"/>
  <c r="AB36452" i="1"/>
  <c r="AB40368" i="1"/>
  <c r="AB26427" i="1"/>
  <c r="AB18519" i="1"/>
  <c r="AB38042" i="1"/>
  <c r="AB22917" i="1"/>
  <c r="AB8053" i="1"/>
  <c r="AB21088" i="1"/>
  <c r="AB22846" i="1"/>
  <c r="AB32260" i="1"/>
  <c r="AB13125" i="1"/>
  <c r="AB19511" i="1"/>
  <c r="AB15179" i="1"/>
  <c r="AB24041" i="1"/>
  <c r="AB33580" i="1"/>
  <c r="AB32009" i="1"/>
  <c r="AB32243" i="1"/>
  <c r="AB39291" i="1"/>
  <c r="AB10382" i="1"/>
  <c r="AB26353" i="1"/>
  <c r="AB23080" i="1"/>
  <c r="AB10232" i="1"/>
  <c r="AB10939" i="1"/>
  <c r="AB23964" i="1"/>
  <c r="AB23516" i="1"/>
  <c r="AB11009" i="1"/>
  <c r="AB14454" i="1"/>
  <c r="AB33377" i="1"/>
  <c r="AB40387" i="1"/>
  <c r="AB22214" i="1"/>
  <c r="AB9809" i="1"/>
  <c r="AB13707" i="1"/>
  <c r="AB4257" i="1"/>
  <c r="AB30052" i="1"/>
  <c r="AB5674" i="1"/>
  <c r="AB28773" i="1"/>
  <c r="AB8995" i="1"/>
  <c r="AB19583" i="1"/>
  <c r="AB32288" i="1"/>
  <c r="AB19496" i="1"/>
  <c r="AB34051" i="1"/>
  <c r="AB35307" i="1"/>
  <c r="AB21493" i="1"/>
  <c r="AB17481" i="1"/>
  <c r="AB38291" i="1"/>
  <c r="AB33739" i="1"/>
  <c r="AB19165" i="1"/>
  <c r="AB28272" i="1"/>
  <c r="AB21862" i="1"/>
  <c r="AB35908" i="1"/>
  <c r="AB17995" i="1"/>
  <c r="AB26321" i="1"/>
  <c r="AB29102" i="1"/>
  <c r="AB21795" i="1"/>
  <c r="AB18683" i="1"/>
  <c r="AB6765" i="1"/>
  <c r="AB15358" i="1"/>
  <c r="AB7355" i="1"/>
  <c r="AB14843" i="1"/>
  <c r="AB11175" i="1"/>
  <c r="AB21301" i="1"/>
  <c r="AB9077" i="1"/>
  <c r="AB19669" i="1"/>
  <c r="AB16521" i="1"/>
  <c r="AB20747" i="1"/>
  <c r="AB23059" i="1"/>
  <c r="AB14425" i="1"/>
  <c r="AB28225" i="1"/>
  <c r="AB11691" i="1"/>
  <c r="AB39888" i="1"/>
  <c r="AB29124" i="1"/>
  <c r="AB33262" i="1"/>
  <c r="AB25602" i="1"/>
  <c r="AB17035" i="1"/>
  <c r="AB28946" i="1"/>
  <c r="AB15498" i="1"/>
  <c r="AB16305" i="1"/>
  <c r="AB34445" i="1"/>
  <c r="AB30491" i="1"/>
  <c r="AB3518" i="1"/>
  <c r="AB40388" i="1"/>
  <c r="AB9758" i="1"/>
  <c r="AB5682" i="1"/>
  <c r="AB17695" i="1"/>
  <c r="AB30309" i="1"/>
  <c r="AB23372" i="1"/>
  <c r="AB30818" i="1"/>
  <c r="AB33757" i="1"/>
  <c r="AB40328" i="1"/>
  <c r="AB34192" i="1"/>
  <c r="AB15727" i="1"/>
  <c r="AB19776" i="1"/>
  <c r="AB24753" i="1"/>
  <c r="AB4851" i="1"/>
  <c r="AB13232" i="1"/>
  <c r="AB35804" i="1"/>
  <c r="AB21178" i="1"/>
  <c r="AB26607" i="1"/>
  <c r="AB25478" i="1"/>
  <c r="AB16395" i="1"/>
  <c r="AB37793" i="1"/>
  <c r="AB16401" i="1"/>
  <c r="AB29041" i="1"/>
  <c r="AB11239" i="1"/>
  <c r="AB37680" i="1"/>
  <c r="AB14358" i="1"/>
  <c r="AB16925" i="1"/>
  <c r="AB24376" i="1"/>
  <c r="AB29416" i="1"/>
  <c r="AB13841" i="1"/>
  <c r="AB21917" i="1"/>
  <c r="AB37624" i="1"/>
  <c r="AB21634" i="1"/>
  <c r="AB9065" i="1"/>
  <c r="AB32280" i="1"/>
  <c r="AB1939" i="1"/>
  <c r="AB35564" i="1"/>
  <c r="AB31983" i="1"/>
  <c r="AB39530" i="1"/>
  <c r="AB38553" i="1"/>
  <c r="AB26317" i="1"/>
  <c r="AB742" i="1"/>
  <c r="AB36652" i="1"/>
  <c r="AB9691" i="1"/>
  <c r="AB33068" i="1"/>
  <c r="AB24272" i="1"/>
  <c r="AB21675" i="1"/>
  <c r="AB16844" i="1"/>
  <c r="AB2779" i="1"/>
  <c r="AB13759" i="1"/>
  <c r="AB17566" i="1"/>
  <c r="AB35195" i="1"/>
  <c r="AB25973" i="1"/>
  <c r="AB32342" i="1"/>
  <c r="AB19463" i="1"/>
  <c r="AB8765" i="1"/>
  <c r="AB21277" i="1"/>
  <c r="AB7645" i="1"/>
  <c r="AB24316" i="1"/>
  <c r="AB5476" i="1"/>
  <c r="AB37511" i="1"/>
  <c r="AB16487" i="1"/>
  <c r="AB14629" i="1"/>
  <c r="AB34048" i="1"/>
  <c r="AB26360" i="1"/>
  <c r="AB35930" i="1"/>
  <c r="AB26930" i="1"/>
  <c r="AB15953" i="1"/>
  <c r="AB37700" i="1"/>
  <c r="AB32936" i="1"/>
  <c r="AB18843" i="1"/>
  <c r="AB23179" i="1"/>
  <c r="AB8902" i="1"/>
  <c r="AB27469" i="1"/>
  <c r="AB40325" i="1"/>
  <c r="AB19913" i="1"/>
  <c r="AB11113" i="1"/>
  <c r="AB29523" i="1"/>
  <c r="AB28375" i="1"/>
  <c r="AB40091" i="1"/>
  <c r="AB28737" i="1"/>
  <c r="AB22864" i="1"/>
  <c r="AB31365" i="1"/>
  <c r="AB22150" i="1"/>
  <c r="AB30424" i="1"/>
  <c r="AB15958" i="1"/>
  <c r="AB37889" i="1"/>
  <c r="AB21658" i="1"/>
  <c r="AB11759" i="1"/>
  <c r="AB9515" i="1"/>
  <c r="AB19568" i="1"/>
  <c r="AB36984" i="1"/>
  <c r="AB3056" i="1"/>
  <c r="AB40190" i="1"/>
  <c r="AB12577" i="1"/>
  <c r="AB27428" i="1"/>
  <c r="AB26641" i="1"/>
  <c r="AB11306" i="1"/>
  <c r="AB24632" i="1"/>
  <c r="AB36406" i="1"/>
  <c r="AB16531" i="1"/>
  <c r="AB32760" i="1"/>
  <c r="AB3728" i="1"/>
  <c r="AB2115" i="1"/>
  <c r="AB11907" i="1"/>
  <c r="AB32778" i="1"/>
  <c r="AB12294" i="1"/>
  <c r="AB19645" i="1"/>
  <c r="AB39042" i="1"/>
  <c r="AB15973" i="1"/>
  <c r="AB29388" i="1"/>
  <c r="AB27126" i="1"/>
  <c r="AB22166" i="1"/>
  <c r="AB29614" i="1"/>
  <c r="AB34804" i="1"/>
  <c r="AB35487" i="1"/>
  <c r="AB26389" i="1"/>
  <c r="AB17431" i="1"/>
  <c r="AB7634" i="1"/>
  <c r="AB22943" i="1"/>
  <c r="AB10180" i="1"/>
  <c r="AB27887" i="1"/>
  <c r="AB30618" i="1"/>
  <c r="AB35385" i="1"/>
  <c r="AB31266" i="1"/>
  <c r="AB13071" i="1"/>
  <c r="AB10804" i="1"/>
  <c r="AB7934" i="1"/>
  <c r="AB22335" i="1"/>
  <c r="AB40376" i="1"/>
  <c r="AB21744" i="1"/>
  <c r="AB2234" i="1"/>
  <c r="AB21541" i="1"/>
  <c r="AB19216" i="1"/>
  <c r="AB19906" i="1"/>
  <c r="AB4199" i="1"/>
  <c r="AB17493" i="1"/>
  <c r="AB39596" i="1"/>
  <c r="AB1647" i="1"/>
  <c r="AB38496" i="1"/>
  <c r="AB20795" i="1"/>
  <c r="AB28525" i="1"/>
  <c r="AB39020" i="1"/>
  <c r="AB25903" i="1"/>
  <c r="AB34647" i="1"/>
  <c r="AB34464" i="1"/>
  <c r="AB37355" i="1"/>
  <c r="AB25400" i="1"/>
  <c r="AB16850" i="1"/>
  <c r="AB23968" i="1"/>
  <c r="AB25128" i="1"/>
  <c r="AB30359" i="1"/>
  <c r="AB34737" i="1"/>
  <c r="AB18328" i="1"/>
  <c r="AB23639" i="1"/>
  <c r="AB13324" i="1"/>
  <c r="AB10460" i="1"/>
  <c r="AB23547" i="1"/>
  <c r="AB28300" i="1"/>
  <c r="AB6038" i="1"/>
  <c r="AB38589" i="1"/>
  <c r="AB27237" i="1"/>
  <c r="AB20485" i="1"/>
  <c r="AB18462" i="1"/>
  <c r="AB16707" i="1"/>
  <c r="AB33672" i="1"/>
  <c r="AB24989" i="1"/>
  <c r="AB7432" i="1"/>
  <c r="AB32759" i="1"/>
  <c r="AB13626" i="1"/>
  <c r="AB13770" i="1"/>
  <c r="AB17217" i="1"/>
  <c r="AB26618" i="1"/>
  <c r="AB8510" i="1"/>
  <c r="AB40065" i="1"/>
  <c r="AB19146" i="1"/>
  <c r="AB25232" i="1"/>
  <c r="AB7518" i="1"/>
  <c r="AB22243" i="1"/>
  <c r="AB27875" i="1"/>
  <c r="AB29107" i="1"/>
  <c r="AB14416" i="1"/>
  <c r="AB15214" i="1"/>
  <c r="AB29754" i="1"/>
  <c r="AB12239" i="1"/>
  <c r="AB25065" i="1"/>
  <c r="AB26729" i="1"/>
  <c r="AB28712" i="1"/>
  <c r="AB2692" i="1"/>
  <c r="AB27694" i="1"/>
  <c r="AB32802" i="1"/>
  <c r="AB16904" i="1"/>
  <c r="AB32840" i="1"/>
  <c r="AB26609" i="1"/>
  <c r="AB19961" i="1"/>
  <c r="AB34009" i="1"/>
  <c r="AB17311" i="1"/>
  <c r="AB19361" i="1"/>
  <c r="AB39583" i="1"/>
  <c r="AB37930" i="1"/>
  <c r="AB3645" i="1"/>
  <c r="AB33463" i="1"/>
  <c r="AB18432" i="1"/>
  <c r="AB17233" i="1"/>
  <c r="AB31615" i="1"/>
  <c r="AB23895" i="1"/>
  <c r="AB36119" i="1"/>
  <c r="AB14997" i="1"/>
  <c r="AB17803" i="1"/>
  <c r="AB18875" i="1"/>
  <c r="AB36245" i="1"/>
  <c r="AB13225" i="1"/>
  <c r="AB20608" i="1"/>
  <c r="AB28546" i="1"/>
  <c r="AB21383" i="1"/>
  <c r="AB13097" i="1"/>
  <c r="AB11497" i="1"/>
  <c r="AB15082" i="1"/>
  <c r="AB15170" i="1"/>
  <c r="AB16147" i="1"/>
  <c r="AB24483" i="1"/>
  <c r="AB9308" i="1"/>
  <c r="AB5781" i="1"/>
  <c r="AB27288" i="1"/>
  <c r="AB23138" i="1"/>
  <c r="AB18235" i="1"/>
  <c r="AB39568" i="1"/>
  <c r="AB15183" i="1"/>
  <c r="AB20247" i="1"/>
  <c r="AB26452" i="1"/>
  <c r="AB29838" i="1"/>
  <c r="AB38598" i="1"/>
  <c r="AB29080" i="1"/>
  <c r="AB26065" i="1"/>
  <c r="AB26183" i="1"/>
  <c r="AB35050" i="1"/>
  <c r="AB8802" i="1"/>
  <c r="AB20231" i="1"/>
  <c r="AB32820" i="1"/>
  <c r="AB19325" i="1"/>
  <c r="AB26160" i="1"/>
  <c r="AB21664" i="1"/>
  <c r="AB23572" i="1"/>
  <c r="AB36979" i="1"/>
  <c r="AB14863" i="1"/>
  <c r="AB1019" i="1"/>
  <c r="AB21317" i="1"/>
  <c r="AB28049" i="1"/>
  <c r="AB39665" i="1"/>
  <c r="AB19813" i="1"/>
  <c r="AB33648" i="1"/>
  <c r="AB7622" i="1"/>
  <c r="AB39993" i="1"/>
  <c r="AB15703" i="1"/>
  <c r="AB31899" i="1"/>
  <c r="AB17253" i="1"/>
  <c r="AB26478" i="1"/>
  <c r="AB9418" i="1"/>
  <c r="AB16445" i="1"/>
  <c r="AB13840" i="1"/>
  <c r="AB13522" i="1"/>
  <c r="AB21791" i="1"/>
  <c r="AB13911" i="1"/>
  <c r="AB6841" i="1"/>
  <c r="AB11011" i="1"/>
  <c r="AB25813" i="1"/>
  <c r="AB39116" i="1"/>
  <c r="AB4841" i="1"/>
  <c r="AB37014" i="1"/>
  <c r="AB37423" i="1"/>
  <c r="AB15812" i="1"/>
  <c r="AB26435" i="1"/>
  <c r="AB15055" i="1"/>
  <c r="AB8311" i="1"/>
  <c r="AB22565" i="1"/>
  <c r="AB14635" i="1"/>
  <c r="AB5600" i="1"/>
  <c r="AB18215" i="1"/>
  <c r="AB36347" i="1"/>
  <c r="AB26931" i="1"/>
  <c r="AB24274" i="1"/>
  <c r="AB34073" i="1"/>
  <c r="AB10082" i="1"/>
  <c r="AB39371" i="1"/>
  <c r="AB21569" i="1"/>
  <c r="AB27352" i="1"/>
  <c r="AB37804" i="1"/>
  <c r="AB39890" i="1"/>
  <c r="AB22922" i="1"/>
  <c r="AB37844" i="1"/>
  <c r="AB13863" i="1"/>
  <c r="AB35744" i="1"/>
  <c r="AB32920" i="1"/>
  <c r="AB40088" i="1"/>
  <c r="AB35074" i="1"/>
  <c r="AB21416" i="1"/>
  <c r="AB21218" i="1"/>
  <c r="AB35929" i="1"/>
  <c r="AB14954" i="1"/>
  <c r="AB24932" i="1"/>
  <c r="AB20163" i="1"/>
  <c r="AB29560" i="1"/>
  <c r="AB39118" i="1"/>
  <c r="AB9843" i="1"/>
  <c r="AB15910" i="1"/>
  <c r="AB18805" i="1"/>
  <c r="AB12976" i="1"/>
  <c r="AB39494" i="1"/>
  <c r="AB37480" i="1"/>
  <c r="AB37606" i="1"/>
  <c r="AB594" i="1"/>
  <c r="AB20345" i="1"/>
  <c r="AB6332" i="1"/>
  <c r="AB22754" i="1"/>
  <c r="AB27503" i="1"/>
  <c r="AB39053" i="1"/>
  <c r="AB9838" i="1"/>
  <c r="AB38340" i="1"/>
  <c r="AB23972" i="1"/>
  <c r="AB24831" i="1"/>
  <c r="AB28930" i="1"/>
  <c r="AB36762" i="1"/>
  <c r="AB33686" i="1"/>
  <c r="AB11118" i="1"/>
  <c r="AB6223" i="1"/>
  <c r="AB38704" i="1"/>
  <c r="AB2490" i="1"/>
  <c r="AB4772" i="1"/>
  <c r="AB12685" i="1"/>
  <c r="AB5691" i="1"/>
  <c r="AB16895" i="1"/>
  <c r="AB19959" i="1"/>
  <c r="AB35534" i="1"/>
  <c r="AB34753" i="1"/>
  <c r="AB26855" i="1"/>
  <c r="AB35060" i="1"/>
  <c r="AB29430" i="1"/>
  <c r="AB36177" i="1"/>
  <c r="AB22931" i="1"/>
  <c r="AB15959" i="1"/>
  <c r="AB33394" i="1"/>
  <c r="AB17758" i="1"/>
  <c r="AB28604" i="1"/>
  <c r="AB18650" i="1"/>
  <c r="AB11926" i="1"/>
  <c r="AB13788" i="1"/>
  <c r="AB26264" i="1"/>
  <c r="AB3348" i="1"/>
  <c r="AB36947" i="1"/>
  <c r="AB24548" i="1"/>
  <c r="AB37100" i="1"/>
  <c r="AB29900" i="1"/>
  <c r="AB12556" i="1"/>
  <c r="AB18184" i="1"/>
  <c r="AB29622" i="1"/>
  <c r="AB40199" i="1"/>
  <c r="AB23842" i="1"/>
  <c r="AB31804" i="1"/>
  <c r="AB8969" i="1"/>
  <c r="AB25702" i="1"/>
  <c r="AB3193" i="1"/>
  <c r="AB33076" i="1"/>
  <c r="AB27005" i="1"/>
  <c r="AB34668" i="1"/>
  <c r="AB29558" i="1"/>
  <c r="AB37189" i="1"/>
  <c r="AB18132" i="1"/>
  <c r="AB23394" i="1"/>
  <c r="AB36381" i="1"/>
  <c r="AB27878" i="1"/>
  <c r="AB12003" i="1"/>
  <c r="AB29811" i="1"/>
  <c r="AB37037" i="1"/>
  <c r="AB22673" i="1"/>
  <c r="AB24680" i="1"/>
  <c r="AB19984" i="1"/>
  <c r="AB16852" i="1"/>
  <c r="AB38424" i="1"/>
  <c r="AB20165" i="1"/>
  <c r="AB39071" i="1"/>
  <c r="AB16840" i="1"/>
  <c r="AB30042" i="1"/>
  <c r="AB40256" i="1"/>
  <c r="AB32688" i="1"/>
  <c r="AB32048" i="1"/>
  <c r="AB23555" i="1"/>
  <c r="AB21670" i="1"/>
  <c r="AB32457" i="1"/>
  <c r="AB14098" i="1"/>
  <c r="AB27845" i="1"/>
  <c r="AB14376" i="1"/>
  <c r="AB28887" i="1"/>
  <c r="AB16783" i="1"/>
  <c r="AB6461" i="1"/>
  <c r="AB6753" i="1"/>
  <c r="AB39654" i="1"/>
  <c r="AB38200" i="1"/>
  <c r="AB23173" i="1"/>
  <c r="AB25057" i="1"/>
  <c r="AB16655" i="1"/>
  <c r="AB36604" i="1"/>
  <c r="AB30610" i="1"/>
  <c r="AB14323" i="1"/>
  <c r="AB22934" i="1"/>
  <c r="AB19637" i="1"/>
  <c r="AB38800" i="1"/>
  <c r="AB13134" i="1"/>
  <c r="AB26114" i="1"/>
  <c r="AB24144" i="1"/>
  <c r="AB35018" i="1"/>
  <c r="AB17169" i="1"/>
  <c r="AB20199" i="1"/>
  <c r="AB19744" i="1"/>
  <c r="AB24366" i="1"/>
  <c r="AB39067" i="1"/>
  <c r="AB16449" i="1"/>
  <c r="AB33502" i="1"/>
  <c r="AB24557" i="1"/>
  <c r="AB31589" i="1"/>
  <c r="AB26132" i="1"/>
  <c r="AB29474" i="1"/>
  <c r="AB35249" i="1"/>
  <c r="AB10485" i="1"/>
  <c r="AB35464" i="1"/>
  <c r="AB26000" i="1"/>
  <c r="AB25052" i="1"/>
  <c r="AB27358" i="1"/>
  <c r="AB38278" i="1"/>
  <c r="AB34104" i="1"/>
  <c r="AB38722" i="1"/>
  <c r="AB3244" i="1"/>
  <c r="AB23542" i="1"/>
  <c r="AB13878" i="1"/>
  <c r="AB9912" i="1"/>
  <c r="AB17858" i="1"/>
  <c r="AB7467" i="1"/>
  <c r="AB35470" i="1"/>
  <c r="AB24169" i="1"/>
  <c r="AB15124" i="1"/>
  <c r="AB1971" i="1"/>
  <c r="AB15759" i="1"/>
  <c r="AB30758" i="1"/>
  <c r="AB29203" i="1"/>
  <c r="AB31620" i="1"/>
  <c r="AB38360" i="1"/>
  <c r="AB36380" i="1"/>
  <c r="AB11138" i="1"/>
  <c r="AB27443" i="1"/>
  <c r="AB35436" i="1"/>
  <c r="AB32701" i="1"/>
  <c r="AB35359" i="1"/>
  <c r="AB36006" i="1"/>
  <c r="AB37526" i="1"/>
  <c r="AB36873" i="1"/>
  <c r="AB9972" i="1"/>
  <c r="AB22870" i="1"/>
  <c r="AB36376" i="1"/>
  <c r="AB14435" i="1"/>
  <c r="AB38461" i="1"/>
  <c r="AB14930" i="1"/>
  <c r="AB3546" i="1"/>
  <c r="AB13471" i="1"/>
  <c r="AB38905" i="1"/>
  <c r="AB26481" i="1"/>
  <c r="AB8029" i="1"/>
  <c r="AB29680" i="1"/>
  <c r="AB25104" i="1"/>
  <c r="AB13613" i="1"/>
  <c r="AB32275" i="1"/>
  <c r="AB33665" i="1"/>
  <c r="AB20776" i="1"/>
  <c r="AB14867" i="1"/>
  <c r="AB39069" i="1"/>
  <c r="AB39800" i="1"/>
  <c r="AB25662" i="1"/>
  <c r="AB24673" i="1"/>
  <c r="AB30434" i="1"/>
  <c r="AB39920" i="1"/>
  <c r="AB32187" i="1"/>
  <c r="AB6919" i="1"/>
  <c r="AB17376" i="1"/>
  <c r="AB21526" i="1"/>
  <c r="AB13293" i="1"/>
  <c r="AB435" i="1"/>
  <c r="AB15042" i="1"/>
  <c r="AB16048" i="1"/>
  <c r="AB34402" i="1"/>
  <c r="AB12896" i="1"/>
  <c r="AB38655" i="1"/>
  <c r="AB38526" i="1"/>
  <c r="AB39154" i="1"/>
  <c r="AB14356" i="1"/>
  <c r="AB36621" i="1"/>
  <c r="AB28708" i="1"/>
  <c r="AB33096" i="1"/>
  <c r="AB37949" i="1"/>
  <c r="AB35062" i="1"/>
  <c r="AB22991" i="1"/>
  <c r="AB31157" i="1"/>
  <c r="AB34482" i="1"/>
  <c r="AB4108" i="1"/>
  <c r="AB32096" i="1"/>
  <c r="AB10237" i="1"/>
  <c r="AB36741" i="1"/>
  <c r="AB3048" i="1"/>
  <c r="AB38027" i="1"/>
  <c r="AB6523" i="1"/>
  <c r="AB31883" i="1"/>
  <c r="AB39850" i="1"/>
  <c r="AB38990" i="1"/>
  <c r="AB39099" i="1"/>
  <c r="AB16735" i="1"/>
  <c r="AB31432" i="1"/>
  <c r="AB31895" i="1"/>
  <c r="AB23468" i="1"/>
  <c r="AB15923" i="1"/>
  <c r="AB28365" i="1"/>
  <c r="AB36537" i="1"/>
  <c r="AB24913" i="1"/>
  <c r="AB28068" i="1"/>
  <c r="AB25574" i="1"/>
  <c r="AB33625" i="1"/>
  <c r="AB14520" i="1"/>
  <c r="AB34629" i="1"/>
  <c r="AB20122" i="1"/>
  <c r="AB27644" i="1"/>
  <c r="AB11725" i="1"/>
  <c r="AB29502" i="1"/>
  <c r="AB7436" i="1"/>
  <c r="AB12918" i="1"/>
  <c r="AB372" i="1"/>
  <c r="AB15496" i="1"/>
  <c r="AB20944" i="1"/>
  <c r="AB9276" i="1"/>
  <c r="AB13412" i="1"/>
  <c r="AB8452" i="1"/>
  <c r="AB36818" i="1"/>
  <c r="AB7558" i="1"/>
  <c r="AB29215" i="1"/>
  <c r="AB34399" i="1"/>
  <c r="AB14837" i="1"/>
  <c r="AB8478" i="1"/>
  <c r="AB26712" i="1"/>
  <c r="AB37180" i="1"/>
  <c r="AB38701" i="1"/>
  <c r="AB5774" i="1"/>
  <c r="AB15038" i="1"/>
  <c r="AB19808" i="1"/>
  <c r="AB39698" i="1"/>
  <c r="AB4605" i="1"/>
  <c r="AB16764" i="1"/>
  <c r="AB18180" i="1"/>
  <c r="AB38063" i="1"/>
  <c r="AB12858" i="1"/>
  <c r="AB33029" i="1"/>
  <c r="AB2610" i="1"/>
  <c r="AB19294" i="1"/>
  <c r="AB4837" i="1"/>
  <c r="AB18487" i="1"/>
  <c r="AB40287" i="1"/>
  <c r="AB29740" i="1"/>
  <c r="AB21422" i="1"/>
  <c r="AB9231" i="1"/>
  <c r="AB13332" i="1"/>
  <c r="AB6506" i="1"/>
  <c r="AB39779" i="1"/>
  <c r="AB24995" i="1"/>
  <c r="AB15512" i="1"/>
  <c r="AB30032" i="1"/>
  <c r="AB30848" i="1"/>
  <c r="AB20755" i="1"/>
  <c r="AB15763" i="1"/>
  <c r="AB38926" i="1"/>
  <c r="AB11386" i="1"/>
  <c r="AB27258" i="1"/>
  <c r="AB23326" i="1"/>
  <c r="AB37937" i="1"/>
  <c r="AB8787" i="1"/>
  <c r="AB2260" i="1"/>
  <c r="AB9594" i="1"/>
  <c r="AB37601" i="1"/>
  <c r="AB26753" i="1"/>
  <c r="AB5308" i="1"/>
  <c r="AB36782" i="1"/>
  <c r="AB15903" i="1"/>
  <c r="AB22192" i="1"/>
  <c r="AB19260" i="1"/>
  <c r="AB33956" i="1"/>
  <c r="AB11313" i="1"/>
  <c r="AB25132" i="1"/>
  <c r="AB38473" i="1"/>
  <c r="AB28624" i="1"/>
  <c r="AB16071" i="1"/>
  <c r="AB27583" i="1"/>
  <c r="AB14414" i="1"/>
  <c r="AB24937" i="1"/>
  <c r="AB32088" i="1"/>
  <c r="AB39277" i="1"/>
  <c r="AB38552" i="1"/>
  <c r="AB12456" i="1"/>
  <c r="AB28075" i="1"/>
  <c r="AB31633" i="1"/>
  <c r="AB24163" i="1"/>
  <c r="AB35068" i="1"/>
  <c r="AB25072" i="1"/>
  <c r="AB13031" i="1"/>
  <c r="AB27640" i="1"/>
  <c r="AB11160" i="1"/>
  <c r="AB30184" i="1"/>
  <c r="AB29777" i="1"/>
  <c r="AB36884" i="1"/>
  <c r="AB20061" i="1"/>
  <c r="AB26987" i="1"/>
  <c r="AB25009" i="1"/>
  <c r="AB38301" i="1"/>
  <c r="AB32925" i="1"/>
  <c r="AB19815" i="1"/>
  <c r="AB29165" i="1"/>
  <c r="AB31844" i="1"/>
  <c r="AB28754" i="1"/>
  <c r="AB24818" i="1"/>
  <c r="AB16514" i="1"/>
  <c r="AB15951" i="1"/>
  <c r="AB27027" i="1"/>
  <c r="AB33380" i="1"/>
  <c r="AB35455" i="1"/>
  <c r="AB25556" i="1"/>
  <c r="AB25359" i="1"/>
  <c r="AB14558" i="1"/>
  <c r="AB30677" i="1"/>
  <c r="AB22632" i="1"/>
  <c r="AB17149" i="1"/>
  <c r="AB29918" i="1"/>
  <c r="AB35389" i="1"/>
  <c r="AB25520" i="1"/>
  <c r="AB17697" i="1"/>
  <c r="AB28161" i="1"/>
  <c r="AB2494" i="1"/>
  <c r="AB38936" i="1"/>
  <c r="AB34162" i="1"/>
  <c r="AB16931" i="1"/>
  <c r="AB38157" i="1"/>
  <c r="AB32381" i="1"/>
  <c r="AB33891" i="1"/>
  <c r="AB36935" i="1"/>
  <c r="AB2844" i="1"/>
  <c r="AB11288" i="1"/>
  <c r="AB22376" i="1"/>
  <c r="AB16368" i="1"/>
  <c r="AB5268" i="1"/>
  <c r="AB3098" i="1"/>
  <c r="AB19623" i="1"/>
  <c r="AB33519" i="1"/>
  <c r="AB39443" i="1"/>
  <c r="AB29381" i="1"/>
  <c r="AB31361" i="1"/>
  <c r="AB14949" i="1"/>
  <c r="AB25551" i="1"/>
  <c r="AB15500" i="1"/>
  <c r="AB25716" i="1"/>
  <c r="AB1888" i="1"/>
  <c r="AB15880" i="1"/>
  <c r="AB17283" i="1"/>
  <c r="AB26121" i="1"/>
  <c r="AB3823" i="1"/>
  <c r="AB2193" i="1"/>
  <c r="AB2500" i="1"/>
  <c r="AB22223" i="1"/>
  <c r="AB31543" i="1"/>
  <c r="AB33218" i="1"/>
  <c r="AB20463" i="1"/>
  <c r="AB27087" i="1"/>
  <c r="AB36885" i="1"/>
  <c r="AB14027" i="1"/>
  <c r="AB20115" i="1"/>
  <c r="AB11842" i="1"/>
  <c r="AB24565" i="1"/>
  <c r="AB23511" i="1"/>
  <c r="AB21433" i="1"/>
  <c r="AB21836" i="1"/>
  <c r="AB12097" i="1"/>
  <c r="AB8564" i="1"/>
  <c r="AB16201" i="1"/>
  <c r="AB40349" i="1"/>
  <c r="AB24216" i="1"/>
  <c r="AB34249" i="1"/>
  <c r="AB27404" i="1"/>
  <c r="AB34110" i="1"/>
  <c r="AB19917" i="1"/>
  <c r="AB25269" i="1"/>
  <c r="AB20436" i="1"/>
  <c r="AB39209" i="1"/>
  <c r="AB8093" i="1"/>
  <c r="AB9765" i="1"/>
  <c r="AB39200" i="1"/>
  <c r="AB12321" i="1"/>
  <c r="AB37441" i="1"/>
  <c r="AB14894" i="1"/>
  <c r="AB13066" i="1"/>
  <c r="AB20798" i="1"/>
  <c r="AB39754" i="1"/>
  <c r="AB35168" i="1"/>
  <c r="AB17160" i="1"/>
  <c r="AB31185" i="1"/>
  <c r="AB30997" i="1"/>
  <c r="AB36698" i="1"/>
  <c r="AB28589" i="1"/>
  <c r="AB22806" i="1"/>
  <c r="AB24635" i="1"/>
  <c r="AB28041" i="1"/>
  <c r="AB37269" i="1"/>
  <c r="AB39480" i="1"/>
  <c r="AB12159" i="1"/>
  <c r="AB13216" i="1"/>
  <c r="AB35282" i="1"/>
  <c r="AB18896" i="1"/>
  <c r="AB24099" i="1"/>
  <c r="AB16686" i="1"/>
  <c r="AB15942" i="1"/>
  <c r="AB37670" i="1"/>
  <c r="AB35960" i="1"/>
  <c r="AB7754" i="1"/>
  <c r="AB34649" i="1"/>
  <c r="AB23824" i="1"/>
  <c r="AB17563" i="1"/>
  <c r="AB3785" i="1"/>
  <c r="AB37764" i="1"/>
  <c r="AB34168" i="1"/>
  <c r="AB26254" i="1"/>
  <c r="AB31008" i="1"/>
  <c r="AB29398" i="1"/>
  <c r="AB4909" i="1"/>
  <c r="AB23671" i="1"/>
  <c r="AB25861" i="1"/>
  <c r="AB29201" i="1"/>
  <c r="AB33094" i="1"/>
  <c r="AB14340" i="1"/>
  <c r="AB17054" i="1"/>
  <c r="AB10897" i="1"/>
  <c r="AB27384" i="1"/>
  <c r="AB5630" i="1"/>
  <c r="AB36160" i="1"/>
  <c r="AB1521" i="1"/>
  <c r="AB7625" i="1"/>
  <c r="AB14062" i="1"/>
  <c r="AB16509" i="1"/>
  <c r="AB24475" i="1"/>
  <c r="AB28445" i="1"/>
  <c r="AB28399" i="1"/>
  <c r="AB33539" i="1"/>
  <c r="AB29341" i="1"/>
  <c r="AB21897" i="1"/>
  <c r="AB14829" i="1"/>
  <c r="AB39825" i="1"/>
  <c r="AB7943" i="1"/>
  <c r="AB36297" i="1"/>
  <c r="AB27672" i="1"/>
  <c r="AB24669" i="1"/>
  <c r="AB35222" i="1"/>
  <c r="AB2894" i="1"/>
  <c r="AB9352" i="1"/>
  <c r="AB36326" i="1"/>
  <c r="AB25314" i="1"/>
  <c r="AB13990" i="1"/>
  <c r="AB16078" i="1"/>
  <c r="AB17022" i="1"/>
  <c r="AB30966" i="1"/>
  <c r="AB18798" i="1"/>
  <c r="AB24872" i="1"/>
  <c r="AB29780" i="1"/>
  <c r="AB19102" i="1"/>
  <c r="AB28929" i="1"/>
  <c r="AB31247" i="1"/>
  <c r="AB39409" i="1"/>
  <c r="AB19125" i="1"/>
  <c r="AB31963" i="1"/>
  <c r="AB36764" i="1"/>
  <c r="AB16038" i="1"/>
  <c r="AB32838" i="1"/>
  <c r="AB39312" i="1"/>
  <c r="AB29259" i="1"/>
  <c r="AB19194" i="1"/>
  <c r="AB13217" i="1"/>
  <c r="AB38274" i="1"/>
  <c r="AB12963" i="1"/>
  <c r="AB24025" i="1"/>
  <c r="AB2107" i="1"/>
  <c r="AB29993" i="1"/>
  <c r="AB8276" i="1"/>
  <c r="AB32250" i="1"/>
  <c r="AB36112" i="1"/>
  <c r="AB14919" i="1"/>
  <c r="AB38441" i="1"/>
  <c r="AB13222" i="1"/>
  <c r="AB3153" i="1"/>
  <c r="AB9368" i="1"/>
  <c r="AB34396" i="1"/>
  <c r="AB9420" i="1"/>
  <c r="AB11786" i="1"/>
  <c r="AB19341" i="1"/>
  <c r="AB12381" i="1"/>
  <c r="AB34137" i="1"/>
  <c r="AB23997" i="1"/>
  <c r="AB38700" i="1"/>
  <c r="AB5902" i="1"/>
  <c r="AB28180" i="1"/>
  <c r="AB8278" i="1"/>
  <c r="AB27759" i="1"/>
  <c r="AB16117" i="1"/>
  <c r="AB27593" i="1"/>
  <c r="AB34988" i="1"/>
  <c r="AB25271" i="1"/>
  <c r="AB21131" i="1"/>
  <c r="AB24113" i="1"/>
  <c r="AB36137" i="1"/>
  <c r="AB6838" i="1"/>
  <c r="AB18809" i="1"/>
  <c r="AB34689" i="1"/>
  <c r="AB18768" i="1"/>
  <c r="AB20554" i="1"/>
  <c r="AB13741" i="1"/>
  <c r="AB21051" i="1"/>
  <c r="AB34478" i="1"/>
  <c r="AB5658" i="1"/>
  <c r="AB13101" i="1"/>
  <c r="AB27317" i="1"/>
  <c r="AB13490" i="1"/>
  <c r="AB13348" i="1"/>
  <c r="AB38369" i="1"/>
  <c r="AB28396" i="1"/>
  <c r="AB27792" i="1"/>
  <c r="AB38201" i="1"/>
  <c r="AB30405" i="1"/>
  <c r="AB20411" i="1"/>
  <c r="AB35695" i="1"/>
  <c r="AB35362" i="1"/>
  <c r="AB19381" i="1"/>
  <c r="AB36447" i="1"/>
  <c r="AB25803" i="1"/>
  <c r="AB9457" i="1"/>
  <c r="AB3834" i="1"/>
  <c r="AB2073" i="1"/>
  <c r="AB28462" i="1"/>
  <c r="AB34757" i="1"/>
  <c r="AB32469" i="1"/>
  <c r="AB33175" i="1"/>
  <c r="AB17141" i="1"/>
  <c r="AB23906" i="1"/>
  <c r="AB5665" i="1"/>
  <c r="AB18994" i="1"/>
  <c r="AB33631" i="1"/>
  <c r="AB22825" i="1"/>
  <c r="AB23233" i="1"/>
  <c r="AB19934" i="1"/>
  <c r="AB32058" i="1"/>
  <c r="AB38520" i="1"/>
  <c r="AB20315" i="1"/>
  <c r="AB29373" i="1"/>
  <c r="AB3429" i="1"/>
  <c r="AB29436" i="1"/>
  <c r="AB40137" i="1"/>
  <c r="AB14740" i="1"/>
  <c r="AB15493" i="1"/>
  <c r="AB16444" i="1"/>
  <c r="AB9944" i="1"/>
  <c r="AB7142" i="1"/>
  <c r="AB23867" i="1"/>
  <c r="AB33576" i="1"/>
  <c r="AB20172" i="1"/>
  <c r="AB23283" i="1"/>
  <c r="AB29166" i="1"/>
  <c r="AB39383" i="1"/>
  <c r="AB25727" i="1"/>
  <c r="AB38579" i="1"/>
  <c r="AB28909" i="1"/>
  <c r="AB13027" i="1"/>
  <c r="AB3957" i="1"/>
  <c r="AB19071" i="1"/>
  <c r="AB30391" i="1"/>
  <c r="AB35719" i="1"/>
  <c r="AB1943" i="1"/>
  <c r="AB9966" i="1"/>
  <c r="AB14999" i="1"/>
  <c r="AB1790" i="1"/>
  <c r="AB23767" i="1"/>
  <c r="AB30935" i="1"/>
  <c r="AB37130" i="1"/>
  <c r="AB18185" i="1"/>
  <c r="AB1919" i="1"/>
  <c r="AB4012" i="1"/>
  <c r="AB25491" i="1"/>
  <c r="AB19670" i="1"/>
  <c r="AB24814" i="1"/>
  <c r="AB28625" i="1"/>
  <c r="AB34473" i="1"/>
  <c r="AB23628" i="1"/>
  <c r="AB20667" i="1"/>
  <c r="AB33667" i="1"/>
  <c r="AB31773" i="1"/>
  <c r="AB37305" i="1"/>
  <c r="AB33247" i="1"/>
  <c r="AB19238" i="1"/>
  <c r="AB33124" i="1"/>
  <c r="AB34881" i="1"/>
  <c r="AB34880" i="1"/>
  <c r="AB34975" i="1"/>
  <c r="AB30128" i="1"/>
  <c r="AB2766" i="1"/>
  <c r="AB29465" i="1"/>
  <c r="AB34179" i="1"/>
  <c r="AB6842" i="1"/>
  <c r="AB133" i="1"/>
  <c r="AB21629" i="1"/>
  <c r="AB11000" i="1"/>
  <c r="AB37340" i="1"/>
  <c r="AB31765" i="1"/>
  <c r="AB6642" i="1"/>
  <c r="AB22964" i="1"/>
  <c r="AB27861" i="1"/>
  <c r="AB33210" i="1"/>
  <c r="AB19436" i="1"/>
  <c r="AB17622" i="1"/>
  <c r="AB36467" i="1"/>
  <c r="AB39999" i="1"/>
  <c r="AB6326" i="1"/>
  <c r="AB12296" i="1"/>
  <c r="AB14470" i="1"/>
  <c r="AB29650" i="1"/>
  <c r="AB35435" i="1"/>
  <c r="AB20831" i="1"/>
  <c r="AB38187" i="1"/>
  <c r="AB19638" i="1"/>
  <c r="AB36675" i="1"/>
  <c r="AB36419" i="1"/>
  <c r="AB11317" i="1"/>
  <c r="AB21079" i="1"/>
  <c r="AB17495" i="1"/>
  <c r="AB27301" i="1"/>
  <c r="AB27985" i="1"/>
  <c r="AB20883" i="1"/>
  <c r="AB36036" i="1"/>
  <c r="AB25927" i="1"/>
  <c r="AB4983" i="1"/>
  <c r="AB25329" i="1"/>
  <c r="AB33733" i="1"/>
  <c r="AB30751" i="1"/>
  <c r="AB37157" i="1"/>
  <c r="AB26415" i="1"/>
  <c r="AB26122" i="1"/>
  <c r="AB14438" i="1"/>
  <c r="AB14979" i="1"/>
  <c r="AB37890" i="1"/>
  <c r="AB36154" i="1"/>
  <c r="AB35152" i="1"/>
  <c r="AB16825" i="1"/>
  <c r="AB26647" i="1"/>
  <c r="AB25115" i="1"/>
  <c r="AB11882" i="1"/>
  <c r="AB27926" i="1"/>
  <c r="AB33304" i="1"/>
  <c r="AB19078" i="1"/>
  <c r="AB19103" i="1"/>
  <c r="AB23381" i="1"/>
  <c r="AB30017" i="1"/>
  <c r="AB33047" i="1"/>
  <c r="AB12721" i="1"/>
  <c r="AB33610" i="1"/>
  <c r="AB29273" i="1"/>
  <c r="AB16242" i="1"/>
  <c r="AB34420" i="1"/>
  <c r="AB24210" i="1"/>
  <c r="AB32369" i="1"/>
  <c r="AB34906" i="1"/>
  <c r="AB35204" i="1"/>
  <c r="AB33119" i="1"/>
  <c r="AB38210" i="1"/>
  <c r="AB38233" i="1"/>
  <c r="AB29867" i="1"/>
  <c r="AB29141" i="1"/>
  <c r="AB23400" i="1"/>
  <c r="AB17837" i="1"/>
  <c r="AB16040" i="1"/>
  <c r="AB21054" i="1"/>
  <c r="AB27349" i="1"/>
  <c r="AB30397" i="1"/>
  <c r="AB25782" i="1"/>
  <c r="AB18398" i="1"/>
  <c r="AB13482" i="1"/>
  <c r="AB22689" i="1"/>
  <c r="AB28413" i="1"/>
  <c r="AB35261" i="1"/>
  <c r="AB17967" i="1"/>
  <c r="AB19413" i="1"/>
  <c r="AB25974" i="1"/>
  <c r="AB28834" i="1"/>
  <c r="AB29649" i="1"/>
  <c r="AB33338" i="1"/>
  <c r="AB38685" i="1"/>
  <c r="AB14815" i="1"/>
  <c r="AB32758" i="1"/>
  <c r="AB22663" i="1"/>
  <c r="AB19872" i="1"/>
  <c r="AB3344" i="1"/>
  <c r="AB11390" i="1"/>
  <c r="AB17039" i="1"/>
  <c r="AB17880" i="1"/>
  <c r="AB8360" i="1"/>
  <c r="AB21938" i="1"/>
  <c r="AB28412" i="1"/>
  <c r="AB26223" i="1"/>
  <c r="AB18964" i="1"/>
  <c r="AB21361" i="1"/>
  <c r="AB29506" i="1"/>
  <c r="AB16107" i="1"/>
  <c r="AB39100" i="1"/>
  <c r="AB32837" i="1"/>
  <c r="AB8606" i="1"/>
  <c r="AB14154" i="1"/>
  <c r="AB24365" i="1"/>
  <c r="AB26948" i="1"/>
  <c r="AB36077" i="1"/>
  <c r="AB26355" i="1"/>
  <c r="AB36284" i="1"/>
  <c r="AB32555" i="1"/>
  <c r="AB5331" i="1"/>
  <c r="AB18637" i="1"/>
  <c r="AB32872" i="1"/>
  <c r="AB33353" i="1"/>
  <c r="AB8237" i="1"/>
  <c r="AB28557" i="1"/>
  <c r="AB28757" i="1"/>
  <c r="AB13903" i="1"/>
  <c r="AB7304" i="1"/>
  <c r="AB29542" i="1"/>
  <c r="AB15318" i="1"/>
  <c r="AB30377" i="1"/>
  <c r="AB20527" i="1"/>
  <c r="AB20433" i="1"/>
  <c r="AB12077" i="1"/>
  <c r="AB29753" i="1"/>
  <c r="AB15030" i="1"/>
  <c r="AB8775" i="1"/>
  <c r="AB36314" i="1"/>
  <c r="AB21597" i="1"/>
  <c r="AB36811" i="1"/>
  <c r="AB19795" i="1"/>
  <c r="AB4180" i="1"/>
  <c r="AB6762" i="1"/>
  <c r="AB29917" i="1"/>
  <c r="AB31191" i="1"/>
  <c r="AB17468" i="1"/>
  <c r="AB25136" i="1"/>
  <c r="AB18430" i="1"/>
  <c r="AB16926" i="1"/>
  <c r="AB28704" i="1"/>
  <c r="AB15770" i="1"/>
  <c r="AB25477" i="1"/>
  <c r="AB34730" i="1"/>
  <c r="AB21113" i="1"/>
  <c r="AB30747" i="1"/>
  <c r="AB40322" i="1"/>
  <c r="AB37867" i="1"/>
  <c r="AB22396" i="1"/>
  <c r="AB28073" i="1"/>
  <c r="AB7885" i="1"/>
  <c r="AB25121" i="1"/>
  <c r="AB16456" i="1"/>
  <c r="AB8289" i="1"/>
  <c r="AB24363" i="1"/>
  <c r="AB39012" i="1"/>
  <c r="AB25991" i="1"/>
  <c r="AB36393" i="1"/>
  <c r="AB40332" i="1"/>
  <c r="AB27123" i="1"/>
  <c r="AB36566" i="1"/>
  <c r="AB12911" i="1"/>
  <c r="AB19788" i="1"/>
  <c r="AB26104" i="1"/>
  <c r="AB9812" i="1"/>
  <c r="AB21973" i="1"/>
  <c r="AB36360" i="1"/>
  <c r="AB31928" i="1"/>
  <c r="AB39311" i="1"/>
  <c r="AB33838" i="1"/>
  <c r="AB19621" i="1"/>
  <c r="AB13567" i="1"/>
  <c r="AB3928" i="1"/>
  <c r="AB36786" i="1"/>
  <c r="AB9558" i="1"/>
  <c r="AB14702" i="1"/>
  <c r="AB36147" i="1"/>
  <c r="AB32447" i="1"/>
  <c r="AB17229" i="1"/>
  <c r="AB27077" i="1"/>
  <c r="AB18713" i="1"/>
  <c r="AB5689" i="1"/>
  <c r="AB2081" i="1"/>
  <c r="AB14157" i="1"/>
  <c r="AB12020" i="1"/>
  <c r="AB14792" i="1"/>
  <c r="AB36287" i="1"/>
  <c r="AB26239" i="1"/>
  <c r="AB7870" i="1"/>
  <c r="AB30061" i="1"/>
  <c r="AB18389" i="1"/>
  <c r="AB34710" i="1"/>
  <c r="AB14436" i="1"/>
  <c r="AB22897" i="1"/>
  <c r="AB4594" i="1"/>
  <c r="AB14973" i="1"/>
  <c r="AB16561" i="1"/>
  <c r="AB38156" i="1"/>
  <c r="AB34915" i="1"/>
  <c r="AB31321" i="1"/>
  <c r="AB27267" i="1"/>
  <c r="AB36841" i="1"/>
  <c r="AB28047" i="1"/>
  <c r="AB22301" i="1"/>
  <c r="AB40269" i="1"/>
  <c r="AB36078" i="1"/>
  <c r="AB33743" i="1"/>
  <c r="AB36496" i="1"/>
  <c r="AB15808" i="1"/>
  <c r="AB35328" i="1"/>
  <c r="AB38513" i="1"/>
  <c r="AB30780" i="1"/>
  <c r="AB30142" i="1"/>
  <c r="AB30899" i="1"/>
  <c r="AB21280" i="1"/>
  <c r="AB14581" i="1"/>
  <c r="AB32592" i="1"/>
  <c r="AB8926" i="1"/>
  <c r="AB19031" i="1"/>
  <c r="AB34293" i="1"/>
  <c r="AB15750" i="1"/>
  <c r="AB35810" i="1"/>
  <c r="AB10379" i="1"/>
  <c r="AB34620" i="1"/>
  <c r="AB37114" i="1"/>
  <c r="AB9451" i="1"/>
  <c r="AB18599" i="1"/>
  <c r="AB33293" i="1"/>
  <c r="AB27140" i="1"/>
  <c r="AB22260" i="1"/>
  <c r="AB39167" i="1"/>
  <c r="AB37528" i="1"/>
  <c r="AB21844" i="1"/>
  <c r="AB12413" i="1"/>
  <c r="AB13302" i="1"/>
  <c r="AB36032" i="1"/>
  <c r="AB40372" i="1"/>
  <c r="AB33654" i="1"/>
  <c r="AB4861" i="1"/>
  <c r="AB23789" i="1"/>
  <c r="AB31886" i="1"/>
  <c r="AB36852" i="1"/>
  <c r="AB15755" i="1"/>
  <c r="AB28129" i="1"/>
  <c r="AB22635" i="1"/>
  <c r="AB8167" i="1"/>
  <c r="AB28772" i="1"/>
  <c r="AB20079" i="1"/>
  <c r="AB37429" i="1"/>
  <c r="AB27919" i="1"/>
  <c r="AB38403" i="1"/>
  <c r="AB13895" i="1"/>
  <c r="AB21430" i="1"/>
  <c r="AB36812" i="1"/>
  <c r="AB20962" i="1"/>
  <c r="AB25958" i="1"/>
  <c r="AB28876" i="1"/>
  <c r="AB15646" i="1"/>
  <c r="AB19710" i="1"/>
  <c r="AB35177" i="1"/>
  <c r="AB31935" i="1"/>
  <c r="AB35015" i="1"/>
  <c r="AB8820" i="1"/>
  <c r="AB14413" i="1"/>
  <c r="AB7135" i="1"/>
  <c r="AB6474" i="1"/>
  <c r="AB12053" i="1"/>
  <c r="AB5006" i="1"/>
  <c r="AB27642" i="1"/>
  <c r="AB34074" i="1"/>
  <c r="AB33313" i="1"/>
  <c r="AB21095" i="1"/>
  <c r="AB25254" i="1"/>
  <c r="AB34657" i="1"/>
  <c r="AB37461" i="1"/>
  <c r="AB20896" i="1"/>
  <c r="AB14537" i="1"/>
  <c r="AB29311" i="1"/>
  <c r="AB21930" i="1"/>
  <c r="AB13388" i="1"/>
  <c r="AB17598" i="1"/>
  <c r="AB34161" i="1"/>
  <c r="AB24043" i="1"/>
  <c r="AB34233" i="1"/>
  <c r="AB24261" i="1"/>
  <c r="AB27610" i="1"/>
  <c r="AB25776" i="1"/>
  <c r="AB8907" i="1"/>
  <c r="AB30926" i="1"/>
  <c r="AB24221" i="1"/>
  <c r="AB27862" i="1"/>
  <c r="AB20715" i="1"/>
  <c r="AB6395" i="1"/>
  <c r="AB27299" i="1"/>
  <c r="AB26658" i="1"/>
  <c r="AB30199" i="1"/>
  <c r="AB16708" i="1"/>
  <c r="AB27213" i="1"/>
  <c r="AB19591" i="1"/>
  <c r="AB39618" i="1"/>
  <c r="AB37516" i="1"/>
  <c r="AB35143" i="1"/>
  <c r="AB13645" i="1"/>
  <c r="AB32159" i="1"/>
  <c r="AB22723" i="1"/>
  <c r="AB7190" i="1"/>
  <c r="AB26260" i="1"/>
  <c r="AB31180" i="1"/>
  <c r="AB37076" i="1"/>
  <c r="AB38524" i="1"/>
  <c r="AB30386" i="1"/>
  <c r="AB33299" i="1"/>
  <c r="AB8476" i="1"/>
  <c r="AB36792" i="1"/>
  <c r="AB21242" i="1"/>
  <c r="AB29146" i="1"/>
  <c r="AB37841" i="1"/>
  <c r="AB31048" i="1"/>
  <c r="AB13872" i="1"/>
  <c r="AB2961" i="1"/>
  <c r="AB37647" i="1"/>
  <c r="AB29014" i="1"/>
  <c r="AB31282" i="1"/>
  <c r="AB35375" i="1"/>
  <c r="AB24974" i="1"/>
  <c r="AB7850" i="1"/>
  <c r="AB32397" i="1"/>
  <c r="AB30166" i="1"/>
  <c r="AB32487" i="1"/>
  <c r="AB36502" i="1"/>
  <c r="AB10522" i="1"/>
  <c r="AB19982" i="1"/>
  <c r="AB15323" i="1"/>
  <c r="AB27144" i="1"/>
  <c r="AB23704" i="1"/>
  <c r="AB24990" i="1"/>
  <c r="AB11463" i="1"/>
  <c r="AB29886" i="1"/>
  <c r="AB36010" i="1"/>
  <c r="AB28037" i="1"/>
  <c r="AB38866" i="1"/>
  <c r="AB33423" i="1"/>
  <c r="AB11291" i="1"/>
  <c r="AB31037" i="1"/>
  <c r="AB26054" i="1"/>
  <c r="AB22629" i="1"/>
  <c r="AB29514" i="1"/>
  <c r="AB26774" i="1"/>
  <c r="AB18261" i="1"/>
  <c r="AB20267" i="1"/>
  <c r="AB36166" i="1"/>
  <c r="AB24701" i="1"/>
  <c r="AB28815" i="1"/>
  <c r="AB4071" i="1"/>
  <c r="AB16390" i="1"/>
  <c r="AB30097" i="1"/>
  <c r="AB14221" i="1"/>
  <c r="AB15382" i="1"/>
  <c r="AB9961" i="1"/>
  <c r="AB13150" i="1"/>
  <c r="AB16323" i="1"/>
  <c r="AB16690" i="1"/>
  <c r="AB10565" i="1"/>
  <c r="AB799" i="1"/>
  <c r="AB26241" i="1"/>
  <c r="AB34356" i="1"/>
  <c r="AB14793" i="1"/>
  <c r="AB22652" i="1"/>
  <c r="AB36613" i="1"/>
  <c r="AB9909" i="1"/>
  <c r="AB18940" i="1"/>
  <c r="AB11535" i="1"/>
  <c r="AB39611" i="1"/>
  <c r="AB26397" i="1"/>
  <c r="AB8240" i="1"/>
  <c r="AB18974" i="1"/>
  <c r="AB16158" i="1"/>
  <c r="AB23902" i="1"/>
  <c r="AB15986" i="1"/>
  <c r="AB16855" i="1"/>
  <c r="AB29240" i="1"/>
  <c r="AB7976" i="1"/>
  <c r="AB18287" i="1"/>
  <c r="AB37113" i="1"/>
  <c r="AB11424" i="1"/>
  <c r="AB10923" i="1"/>
  <c r="AB18110" i="1"/>
  <c r="AB10933" i="1"/>
  <c r="AB22812" i="1"/>
  <c r="AB30919" i="1"/>
  <c r="AB28733" i="1"/>
  <c r="AB33598" i="1"/>
  <c r="AB8483" i="1"/>
  <c r="AB38540" i="1"/>
  <c r="AB3667" i="1"/>
  <c r="AB18116" i="1"/>
  <c r="AB20546" i="1"/>
  <c r="AB36389" i="1"/>
  <c r="AB5009" i="1"/>
  <c r="AB15844" i="1"/>
  <c r="AB7883" i="1"/>
  <c r="AB40435" i="1"/>
  <c r="AB11442" i="1"/>
  <c r="AB11655" i="1"/>
  <c r="AB37026" i="1"/>
  <c r="AB30058" i="1"/>
  <c r="AB29376" i="1"/>
  <c r="AB35567" i="1"/>
  <c r="AB11106" i="1"/>
  <c r="AB22498" i="1"/>
  <c r="AB8693" i="1"/>
  <c r="AB22281" i="1"/>
  <c r="AB32351" i="1"/>
  <c r="AB34289" i="1"/>
  <c r="AB32136" i="1"/>
  <c r="AB4850" i="1"/>
  <c r="AB24485" i="1"/>
  <c r="AB24177" i="1"/>
  <c r="AB28861" i="1"/>
  <c r="AB32954" i="1"/>
  <c r="AB20727" i="1"/>
  <c r="AB35007" i="1"/>
  <c r="AB8410" i="1"/>
  <c r="AB28925" i="1"/>
  <c r="AB5802" i="1"/>
  <c r="AB13163" i="1"/>
  <c r="AB24289" i="1"/>
  <c r="AB9484" i="1"/>
  <c r="AB18870" i="1"/>
  <c r="AB29928" i="1"/>
  <c r="AB38408" i="1"/>
  <c r="AB32511" i="1"/>
  <c r="AB36673" i="1"/>
  <c r="AB28099" i="1"/>
  <c r="AB19614" i="1"/>
  <c r="AB27896" i="1"/>
  <c r="AB20006" i="1"/>
  <c r="AB39449" i="1"/>
  <c r="AB2643" i="1"/>
  <c r="AB5236" i="1"/>
  <c r="AB25722" i="1"/>
  <c r="AB27594" i="1"/>
  <c r="AB34756" i="1"/>
  <c r="AB1456" i="1"/>
  <c r="AB13848" i="1"/>
  <c r="AB11037" i="1"/>
  <c r="AB15673" i="1"/>
  <c r="AB19208" i="1"/>
  <c r="AB12864" i="1"/>
  <c r="AB10580" i="1"/>
  <c r="AB16678" i="1"/>
  <c r="AB39151" i="1"/>
  <c r="AB26294" i="1"/>
  <c r="AB34354" i="1"/>
  <c r="AB38586" i="1"/>
  <c r="AB29591" i="1"/>
  <c r="AB27675" i="1"/>
  <c r="AB17903" i="1"/>
  <c r="AB8840" i="1"/>
  <c r="AB37903" i="1"/>
  <c r="AB11168" i="1"/>
  <c r="AB17175" i="1"/>
  <c r="AB17997" i="1"/>
  <c r="AB18202" i="1"/>
  <c r="AB21960" i="1"/>
  <c r="AB31381" i="1"/>
  <c r="AB21763" i="1"/>
  <c r="AB2160" i="1"/>
  <c r="AB16180" i="1"/>
  <c r="AB37231" i="1"/>
  <c r="AB37488" i="1"/>
  <c r="AB35248" i="1"/>
  <c r="AB23200" i="1"/>
  <c r="AB21141" i="1"/>
  <c r="AB22209" i="1"/>
  <c r="AB18915" i="1"/>
  <c r="AB29653" i="1"/>
  <c r="AB14605" i="1"/>
  <c r="AB7444" i="1"/>
  <c r="AB33730" i="1"/>
  <c r="AB22328" i="1"/>
  <c r="AB11003" i="1"/>
  <c r="AB16229" i="1"/>
  <c r="AB35334" i="1"/>
  <c r="AB19575" i="1"/>
  <c r="AB16146" i="1"/>
  <c r="AB10936" i="1"/>
  <c r="AB11651" i="1"/>
  <c r="AB29828" i="1"/>
  <c r="AB10965" i="1"/>
  <c r="AB15764" i="1"/>
  <c r="AB27609" i="1"/>
  <c r="AB35450" i="1"/>
  <c r="AB30343" i="1"/>
  <c r="AB2971" i="1"/>
  <c r="AB39338" i="1"/>
  <c r="AB27255" i="1"/>
  <c r="AB39193" i="1"/>
  <c r="AB17071" i="1"/>
  <c r="AB4083" i="1"/>
  <c r="AB12367" i="1"/>
  <c r="AB31442" i="1"/>
  <c r="AB19096" i="1"/>
  <c r="AB14870" i="1"/>
  <c r="AB37754" i="1"/>
  <c r="AB21006" i="1"/>
  <c r="AB21615" i="1"/>
  <c r="AB5694" i="1"/>
  <c r="AB40306" i="1"/>
  <c r="AB36362" i="1"/>
  <c r="AB15250" i="1"/>
  <c r="AB33133" i="1"/>
  <c r="AB34600" i="1"/>
  <c r="AB17818" i="1"/>
  <c r="AB16869" i="1"/>
  <c r="AB38234" i="1"/>
  <c r="AB39903" i="1"/>
  <c r="AB33319" i="1"/>
  <c r="AB9123" i="1"/>
  <c r="AB38615" i="1"/>
  <c r="AB28310" i="1"/>
  <c r="AB24220" i="1"/>
  <c r="AB29911" i="1"/>
  <c r="AB36412" i="1"/>
  <c r="AB9637" i="1"/>
  <c r="AB16448" i="1"/>
  <c r="AB24917" i="1"/>
  <c r="AB26378" i="1"/>
  <c r="AB8114" i="1"/>
  <c r="AB19475" i="1"/>
  <c r="AB17671" i="1"/>
  <c r="AB29015" i="1"/>
  <c r="AB17323" i="1"/>
  <c r="AB24171" i="1"/>
  <c r="AB26946" i="1"/>
  <c r="AB18133" i="1"/>
  <c r="AB5755" i="1"/>
  <c r="AB18206" i="1"/>
  <c r="AB20313" i="1"/>
  <c r="AB8807" i="1"/>
  <c r="AB7250" i="1"/>
  <c r="AB25215" i="1"/>
  <c r="AB35619" i="1"/>
  <c r="AB21878" i="1"/>
  <c r="AB30321" i="1"/>
  <c r="AB26281" i="1"/>
  <c r="AB28879" i="1"/>
  <c r="AB27353" i="1"/>
  <c r="AB40213" i="1"/>
  <c r="AB32263" i="1"/>
  <c r="AB24346" i="1"/>
  <c r="AB22830" i="1"/>
  <c r="AB7183" i="1"/>
  <c r="AB12770" i="1"/>
  <c r="AB20775" i="1"/>
  <c r="AB36609" i="1"/>
  <c r="AB26569" i="1"/>
  <c r="AB31814" i="1"/>
  <c r="AB13870" i="1"/>
  <c r="AB7698" i="1"/>
  <c r="AB11810" i="1"/>
  <c r="AB25101" i="1"/>
  <c r="AB33606" i="1"/>
  <c r="AB24882" i="1"/>
  <c r="AB17548" i="1"/>
  <c r="AB4021" i="1"/>
  <c r="AB10025" i="1"/>
  <c r="AB27555" i="1"/>
  <c r="AB34273" i="1"/>
  <c r="AB15319" i="1"/>
  <c r="AB14743" i="1"/>
  <c r="AB26199" i="1"/>
  <c r="AB22811" i="1"/>
  <c r="AB15234" i="1"/>
  <c r="AB30115" i="1"/>
  <c r="AB27080" i="1"/>
  <c r="AB9322" i="1"/>
  <c r="AB16629" i="1"/>
  <c r="AB15807" i="1"/>
  <c r="AB18438" i="1"/>
  <c r="AB15448" i="1"/>
  <c r="AB40040" i="1"/>
  <c r="AB23219" i="1"/>
  <c r="AB36110" i="1"/>
  <c r="AB25061" i="1"/>
  <c r="AB35056" i="1"/>
  <c r="AB24382" i="1"/>
  <c r="AB8019" i="1"/>
  <c r="AB38485" i="1"/>
  <c r="AB24245" i="1"/>
  <c r="AB15486" i="1"/>
  <c r="AB26521" i="1"/>
  <c r="AB34138" i="1"/>
  <c r="AB24665" i="1"/>
  <c r="AB19069" i="1"/>
  <c r="AB34639" i="1"/>
  <c r="AB18695" i="1"/>
  <c r="AB34228" i="1"/>
  <c r="AB9852" i="1"/>
  <c r="AB25862" i="1"/>
  <c r="AB8355" i="1"/>
  <c r="AB16184" i="1"/>
  <c r="AB8143" i="1"/>
  <c r="AB16179" i="1"/>
  <c r="AB16224" i="1"/>
  <c r="AB9400" i="1"/>
  <c r="AB21867" i="1"/>
  <c r="AB38745" i="1"/>
  <c r="AB18408" i="1"/>
  <c r="AB29137" i="1"/>
  <c r="AB23098" i="1"/>
  <c r="AB22103" i="1"/>
  <c r="AB30521" i="1"/>
  <c r="AB34494" i="1"/>
  <c r="AB549" i="1"/>
  <c r="AB4823" i="1"/>
  <c r="AB8321" i="1"/>
  <c r="AB19545" i="1"/>
  <c r="AB3657" i="1"/>
  <c r="AB8976" i="1"/>
  <c r="AB27281" i="1"/>
  <c r="AB12621" i="1"/>
  <c r="AB30413" i="1"/>
  <c r="AB26877" i="1"/>
  <c r="AB38418" i="1"/>
  <c r="AB17749" i="1"/>
  <c r="AB28775" i="1"/>
  <c r="AB10196" i="1"/>
  <c r="AB38263" i="1"/>
  <c r="AB31422" i="1"/>
  <c r="AB29345" i="1"/>
  <c r="AB27945" i="1"/>
  <c r="AB24392" i="1"/>
  <c r="AB33706" i="1"/>
  <c r="AB16055" i="1"/>
  <c r="AB12750" i="1"/>
  <c r="AB23114" i="1"/>
  <c r="AB6037" i="1"/>
  <c r="AB32861" i="1"/>
  <c r="AB29978" i="1"/>
  <c r="AB25657" i="1"/>
  <c r="AB31898" i="1"/>
  <c r="AB18651" i="1"/>
  <c r="AB35035" i="1"/>
  <c r="AB27830" i="1"/>
  <c r="AB36835" i="1"/>
  <c r="AB7933" i="1"/>
  <c r="AB21323" i="1"/>
  <c r="AB30896" i="1"/>
  <c r="AB24760" i="1"/>
  <c r="AB6754" i="1"/>
  <c r="AB20979" i="1"/>
  <c r="AB29598" i="1"/>
  <c r="AB14214" i="1"/>
  <c r="AB26721" i="1"/>
  <c r="AB18309" i="1"/>
  <c r="AB23694" i="1"/>
  <c r="AB20870" i="1"/>
  <c r="AB36437" i="1"/>
  <c r="AB34515" i="1"/>
  <c r="AB17019" i="1"/>
  <c r="AB38501" i="1"/>
  <c r="AB9731" i="1"/>
  <c r="AB38987" i="1"/>
  <c r="AB38908" i="1"/>
  <c r="AB31836" i="1"/>
  <c r="AB35176" i="1"/>
  <c r="AB32552" i="1"/>
  <c r="AB33666" i="1"/>
  <c r="AB35775" i="1"/>
  <c r="AB27729" i="1"/>
  <c r="AB39346" i="1"/>
  <c r="AB19082" i="1"/>
  <c r="AB26178" i="1"/>
  <c r="AB26011" i="1"/>
  <c r="AB36611" i="1"/>
  <c r="AB32324" i="1"/>
  <c r="AB28269" i="1"/>
  <c r="AB23812" i="1"/>
  <c r="AB22155" i="1"/>
  <c r="AB7418" i="1"/>
  <c r="AB22408" i="1"/>
  <c r="AB20254" i="1"/>
  <c r="AB13991" i="1"/>
  <c r="AB5354" i="1"/>
  <c r="AB35912" i="1"/>
  <c r="AB8111" i="1"/>
  <c r="AB34964" i="1"/>
  <c r="AB36404" i="1"/>
  <c r="AB40336" i="1"/>
  <c r="AB32114" i="1"/>
  <c r="AB24001" i="1"/>
  <c r="AB37294" i="1"/>
  <c r="AB25026" i="1"/>
  <c r="AB17797" i="1"/>
  <c r="AB5804" i="1"/>
  <c r="AB37140" i="1"/>
  <c r="AB24328" i="1"/>
  <c r="AB34852" i="1"/>
  <c r="AB37525" i="1"/>
  <c r="AB35976" i="1"/>
  <c r="AB8022" i="1"/>
  <c r="AB34963" i="1"/>
  <c r="AB24426" i="1"/>
  <c r="AB29782" i="1"/>
  <c r="AB29923" i="1"/>
  <c r="AB11064" i="1"/>
  <c r="AB34745" i="1"/>
  <c r="AB35921" i="1"/>
  <c r="AB39314" i="1"/>
  <c r="AB32016" i="1"/>
  <c r="AB30167" i="1"/>
  <c r="AB1742" i="1"/>
  <c r="AB33571" i="1"/>
  <c r="AB10345" i="1"/>
  <c r="AB26626" i="1"/>
  <c r="AB35493" i="1"/>
  <c r="AB18565" i="1"/>
  <c r="AB34152" i="1"/>
  <c r="AB33215" i="1"/>
  <c r="AB8235" i="1"/>
  <c r="AB20357" i="1"/>
  <c r="AB21325" i="1"/>
  <c r="AB12099" i="1"/>
  <c r="AB25078" i="1"/>
  <c r="AB40052" i="1"/>
  <c r="AB30638" i="1"/>
  <c r="AB32332" i="1"/>
  <c r="AB25270" i="1"/>
  <c r="AB23147" i="1"/>
  <c r="AB21308" i="1"/>
  <c r="AB21924" i="1"/>
  <c r="AB23687" i="1"/>
  <c r="AB29830" i="1"/>
  <c r="AB18906" i="1"/>
  <c r="AB19593" i="1"/>
  <c r="AB39533" i="1"/>
  <c r="AB30890" i="1"/>
  <c r="AB38953" i="1"/>
  <c r="AB2858" i="1"/>
  <c r="AB9145" i="1"/>
  <c r="AB11121" i="1"/>
  <c r="AB39578" i="1"/>
  <c r="AB510" i="1"/>
  <c r="AB6096" i="1"/>
  <c r="AB9999" i="1"/>
  <c r="AB35973" i="1"/>
  <c r="AB37283" i="1"/>
  <c r="AB19232" i="1"/>
  <c r="AB35736" i="1"/>
  <c r="AB8096" i="1"/>
  <c r="AB18574" i="1"/>
  <c r="AB36438" i="1"/>
  <c r="AB33981" i="1"/>
  <c r="AB30662" i="1"/>
  <c r="AB21255" i="1"/>
  <c r="AB39671" i="1"/>
  <c r="AB36642" i="1"/>
  <c r="AB34189" i="1"/>
  <c r="AB32099" i="1"/>
  <c r="AB33117" i="1"/>
  <c r="AB39590" i="1"/>
  <c r="AB9265" i="1"/>
  <c r="AB36035" i="1"/>
  <c r="AB33541" i="1"/>
  <c r="AB28985" i="1"/>
  <c r="AB18423" i="1"/>
  <c r="AB40238" i="1"/>
  <c r="AB33507" i="1"/>
  <c r="AB28455" i="1"/>
  <c r="AB20111" i="1"/>
  <c r="AB9768" i="1"/>
  <c r="AB24212" i="1"/>
  <c r="AB14818" i="1"/>
  <c r="AB27859" i="1"/>
  <c r="AB33084" i="1"/>
  <c r="AB14643" i="1"/>
  <c r="AB21354" i="1"/>
  <c r="AB15754" i="1"/>
  <c r="AB38670" i="1"/>
  <c r="AB24886" i="1"/>
  <c r="AB17469" i="1"/>
  <c r="AB22506" i="1"/>
  <c r="AB29849" i="1"/>
  <c r="AB35097" i="1"/>
  <c r="AB34632" i="1"/>
  <c r="AB27098" i="1"/>
  <c r="AB33365" i="1"/>
  <c r="AB39600" i="1"/>
  <c r="AB22553" i="1"/>
  <c r="AB28683" i="1"/>
  <c r="AB26238" i="1"/>
  <c r="AB22799" i="1"/>
  <c r="AB35935" i="1"/>
  <c r="AB20333" i="1"/>
  <c r="AB21642" i="1"/>
  <c r="AB16998" i="1"/>
  <c r="AB19660" i="1"/>
  <c r="AB36278" i="1"/>
  <c r="AB22738" i="1"/>
  <c r="AB31316" i="1"/>
  <c r="AB34186" i="1"/>
  <c r="AB38124" i="1"/>
  <c r="AB4067" i="1"/>
  <c r="AB32357" i="1"/>
  <c r="AB18795" i="1"/>
  <c r="AB34472" i="1"/>
  <c r="AB9615" i="1"/>
  <c r="AB21621" i="1"/>
  <c r="AB28287" i="1"/>
  <c r="AB26631" i="1"/>
  <c r="AB31481" i="1"/>
  <c r="AB24716" i="1"/>
  <c r="AB40005" i="1"/>
  <c r="AB25954" i="1"/>
  <c r="AB23013" i="1"/>
  <c r="AB18513" i="1"/>
  <c r="AB22467" i="1"/>
  <c r="AB7494" i="1"/>
  <c r="AB29313" i="1"/>
  <c r="AB24268" i="1"/>
  <c r="AB9744" i="1"/>
  <c r="AB30043" i="1"/>
  <c r="AB22216" i="1"/>
  <c r="AB29551" i="1"/>
  <c r="AB31784" i="1"/>
  <c r="AB4994" i="1"/>
  <c r="AB32406" i="1"/>
  <c r="AB31346" i="1"/>
  <c r="AB29979" i="1"/>
  <c r="AB2505" i="1"/>
  <c r="AB7570" i="1"/>
  <c r="AB6040" i="1"/>
  <c r="AB9550" i="1"/>
  <c r="AB11889" i="1"/>
  <c r="AB29870" i="1"/>
  <c r="AB27143" i="1"/>
  <c r="AB20021" i="1"/>
  <c r="AB33785" i="1"/>
  <c r="AB21444" i="1"/>
  <c r="AB29744" i="1"/>
  <c r="AB4805" i="1"/>
  <c r="AB14093" i="1"/>
  <c r="AB25598" i="1"/>
  <c r="AB24880" i="1"/>
  <c r="AB7283" i="1"/>
  <c r="AB18252" i="1"/>
  <c r="AB19163" i="1"/>
  <c r="AB37828" i="1"/>
  <c r="AB22136" i="1"/>
  <c r="AB28492" i="1"/>
  <c r="AB26125" i="1"/>
  <c r="AB16874" i="1"/>
  <c r="AB10307" i="1"/>
  <c r="AB27837" i="1"/>
  <c r="AB25250" i="1"/>
  <c r="AB40263" i="1"/>
  <c r="AB30461" i="1"/>
  <c r="AB31233" i="1"/>
  <c r="AB17476" i="1"/>
  <c r="AB26740" i="1"/>
  <c r="AB26213" i="1"/>
  <c r="AB6948" i="1"/>
  <c r="AB39904" i="1"/>
  <c r="AB7513" i="1"/>
  <c r="AB11030" i="1"/>
  <c r="AB34276" i="1"/>
  <c r="AB2900" i="1"/>
  <c r="AB16496" i="1"/>
  <c r="AB19578" i="1"/>
  <c r="AB31646" i="1"/>
  <c r="AB32792" i="1"/>
  <c r="AB40265" i="1"/>
  <c r="AB38787" i="1"/>
  <c r="AB31492" i="1"/>
  <c r="AB30942" i="1"/>
  <c r="AB24637" i="1"/>
  <c r="AB33050" i="1"/>
  <c r="AB29461" i="1"/>
  <c r="AB18943" i="1"/>
  <c r="AB29262" i="1"/>
  <c r="AB3136" i="1"/>
  <c r="AB11400" i="1"/>
  <c r="AB31517" i="1"/>
  <c r="AB29596" i="1"/>
  <c r="AB11983" i="1"/>
  <c r="AB28962" i="1"/>
  <c r="AB33034" i="1"/>
  <c r="AB19490" i="1"/>
  <c r="AB31774" i="1"/>
  <c r="AB27876" i="1"/>
  <c r="AB35651" i="1"/>
  <c r="AB27785" i="1"/>
  <c r="AB34529" i="1"/>
  <c r="AB35672" i="1"/>
  <c r="AB29079" i="1"/>
  <c r="AB21626" i="1"/>
  <c r="AB27363" i="1"/>
  <c r="AB31097" i="1"/>
  <c r="AB29544" i="1"/>
  <c r="AB11081" i="1"/>
  <c r="AB35175" i="1"/>
  <c r="AB28916" i="1"/>
  <c r="AB23423" i="1"/>
  <c r="AB5663" i="1"/>
  <c r="AB24355" i="1"/>
  <c r="AB35607" i="1"/>
  <c r="AB25278" i="1"/>
  <c r="AB21083" i="1"/>
  <c r="AB28448" i="1"/>
  <c r="AB20332" i="1"/>
  <c r="AB28434" i="1"/>
  <c r="AB40444" i="1"/>
  <c r="AB11811" i="1"/>
  <c r="AB203" i="1"/>
  <c r="AB15616" i="1"/>
  <c r="AB25758" i="1"/>
  <c r="AB37726" i="1"/>
  <c r="AB27528" i="1"/>
  <c r="AB21792" i="1"/>
  <c r="AB15004" i="1"/>
  <c r="AB17471" i="1"/>
  <c r="AB8146" i="1"/>
  <c r="AB24446" i="1"/>
  <c r="AB1958" i="1"/>
  <c r="AB11059" i="1"/>
  <c r="AB27400" i="1"/>
  <c r="AB20663" i="1"/>
  <c r="AB18657" i="1"/>
  <c r="AB29742" i="1"/>
  <c r="AB35285" i="1"/>
  <c r="AB15530" i="1"/>
  <c r="AB28774" i="1"/>
  <c r="AB33051" i="1"/>
  <c r="AB25780" i="1"/>
  <c r="AB7511" i="1"/>
  <c r="AB34907" i="1"/>
  <c r="AB27895" i="1"/>
  <c r="AB32473" i="1"/>
  <c r="AB19768" i="1"/>
  <c r="AB11868" i="1"/>
  <c r="AB7708" i="1"/>
  <c r="AB17291" i="1"/>
  <c r="AB9096" i="1"/>
  <c r="AB29679" i="1"/>
  <c r="AB31781" i="1"/>
  <c r="AB20299" i="1"/>
  <c r="AB2618" i="1"/>
  <c r="AB40241" i="1"/>
  <c r="AB31036" i="1"/>
  <c r="AB3690" i="1"/>
  <c r="AB30974" i="1"/>
  <c r="AB39793" i="1"/>
  <c r="AB19526" i="1"/>
  <c r="AB32531" i="1"/>
  <c r="AB32887" i="1"/>
  <c r="AB12998" i="1"/>
  <c r="AB5130" i="1"/>
  <c r="AB37908" i="1"/>
  <c r="AB21520" i="1"/>
  <c r="AB22926" i="1"/>
  <c r="AB34365" i="1"/>
  <c r="AB38480" i="1"/>
  <c r="AB8018" i="1"/>
  <c r="AB39094" i="1"/>
  <c r="AB26896" i="1"/>
  <c r="AB38272" i="1"/>
  <c r="AB6593" i="1"/>
  <c r="AB26724" i="1"/>
  <c r="AB24356" i="1"/>
  <c r="AB20458" i="1"/>
  <c r="AB13693" i="1"/>
  <c r="AB21190" i="1"/>
  <c r="AB24725" i="1"/>
  <c r="AB11491" i="1"/>
  <c r="AB26901" i="1"/>
  <c r="AB24820" i="1"/>
  <c r="AB33416" i="1"/>
  <c r="AB26077" i="1"/>
  <c r="AB35562" i="1"/>
  <c r="AB15140" i="1"/>
  <c r="AB28498" i="1"/>
  <c r="AB38361" i="1"/>
  <c r="AB40231" i="1"/>
  <c r="AB38894" i="1"/>
  <c r="AB30652" i="1"/>
  <c r="AB36163" i="1"/>
  <c r="AB18549" i="1"/>
  <c r="AB22606" i="1"/>
  <c r="AB35525" i="1"/>
  <c r="AB17146" i="1"/>
  <c r="AB26834" i="1"/>
  <c r="AB35551" i="1"/>
  <c r="AB30703" i="1"/>
  <c r="AB11528" i="1"/>
  <c r="AB28345" i="1"/>
  <c r="AB22500" i="1"/>
  <c r="AB37263" i="1"/>
  <c r="AB14345" i="1"/>
  <c r="AB39731" i="1"/>
  <c r="AB4725" i="1"/>
  <c r="AB38305" i="1"/>
  <c r="AB22095" i="1"/>
  <c r="AB15743" i="1"/>
  <c r="AB28649" i="1"/>
  <c r="AB29721" i="1"/>
  <c r="AB28052" i="1"/>
  <c r="AB37716" i="1"/>
  <c r="AB25161" i="1"/>
  <c r="AB20768" i="1"/>
  <c r="AB15746" i="1"/>
  <c r="AB37106" i="1"/>
  <c r="AB34206" i="1"/>
  <c r="AB38433" i="1"/>
  <c r="AB36549" i="1"/>
  <c r="AB40204" i="1"/>
  <c r="AB15520" i="1"/>
  <c r="AB17484" i="1"/>
  <c r="AB32452" i="1"/>
  <c r="AB31387" i="1"/>
  <c r="AB12693" i="1"/>
  <c r="AB5591" i="1"/>
  <c r="AB38802" i="1"/>
  <c r="AB24240" i="1"/>
  <c r="AB33549" i="1"/>
  <c r="AB31887" i="1"/>
  <c r="AB6700" i="1"/>
  <c r="AB27372" i="1"/>
  <c r="AB20576" i="1"/>
  <c r="AB18176" i="1"/>
  <c r="AB26276" i="1"/>
  <c r="AB39945" i="1"/>
  <c r="AB36667" i="1"/>
  <c r="AB22008" i="1"/>
  <c r="AB26091" i="1"/>
  <c r="AB1671" i="1"/>
  <c r="AB624" i="1"/>
  <c r="AB15822" i="1"/>
  <c r="AB39244" i="1"/>
  <c r="AB13856" i="1"/>
  <c r="AB37115" i="1"/>
  <c r="AB34533" i="1"/>
  <c r="AB9811" i="1"/>
  <c r="AB32650" i="1"/>
  <c r="AB3914" i="1"/>
  <c r="AB13122" i="1"/>
  <c r="AB19829" i="1"/>
  <c r="AB31114" i="1"/>
  <c r="AB18967" i="1"/>
  <c r="AB24546" i="1"/>
  <c r="AB39636" i="1"/>
  <c r="AB25365" i="1"/>
  <c r="AB13396" i="1"/>
  <c r="AB26102" i="1"/>
  <c r="AB26426" i="1"/>
  <c r="AB15173" i="1"/>
  <c r="AB34279" i="1"/>
  <c r="AB20903" i="1"/>
  <c r="AB37557" i="1"/>
  <c r="AB16618" i="1"/>
  <c r="AB15309" i="1"/>
  <c r="AB8683" i="1"/>
  <c r="AB32464" i="1"/>
  <c r="AB37769" i="1"/>
  <c r="AB32356" i="1"/>
  <c r="AB31651" i="1"/>
  <c r="AB27843" i="1"/>
  <c r="AB23723" i="1"/>
  <c r="AB37583" i="1"/>
  <c r="AB27817" i="1"/>
  <c r="AB37121" i="1"/>
  <c r="AB39621" i="1"/>
  <c r="AB38751" i="1"/>
  <c r="AB31126" i="1"/>
  <c r="AB34158" i="1"/>
  <c r="AB28237" i="1"/>
  <c r="AB15967" i="1"/>
  <c r="AB15607" i="1"/>
  <c r="AB1596" i="1"/>
  <c r="AB25607" i="1"/>
  <c r="AB29248" i="1"/>
  <c r="AB6585" i="1"/>
  <c r="AB24193" i="1"/>
  <c r="AB18504" i="1"/>
  <c r="AB19543" i="1"/>
  <c r="AB11019" i="1"/>
  <c r="AB20756" i="1"/>
  <c r="AB29592" i="1"/>
  <c r="AB32902" i="1"/>
  <c r="AB35727" i="1"/>
  <c r="AB32238" i="1"/>
  <c r="AB24888" i="1"/>
  <c r="AB28115" i="1"/>
  <c r="AB37896" i="1"/>
  <c r="AB6305" i="1"/>
  <c r="AB13089" i="1"/>
  <c r="AB17968" i="1"/>
  <c r="AB19883" i="1"/>
  <c r="AB20272" i="1"/>
  <c r="AB16578" i="1"/>
  <c r="AB20560" i="1"/>
  <c r="AB40117" i="1"/>
  <c r="AB3665" i="1"/>
  <c r="AB21614" i="1"/>
  <c r="AB35410" i="1"/>
  <c r="AB9603" i="1"/>
  <c r="AB2012" i="1"/>
  <c r="AB14184" i="1"/>
  <c r="AB22994" i="1"/>
  <c r="AB10679" i="1"/>
  <c r="AB25442" i="1"/>
  <c r="AB10701" i="1"/>
  <c r="AB22541" i="1"/>
  <c r="AB28645" i="1"/>
  <c r="AB24450" i="1"/>
  <c r="AB34362" i="1"/>
  <c r="AB30777" i="1"/>
  <c r="AB36798" i="1"/>
  <c r="AB39293" i="1"/>
  <c r="AB17186" i="1"/>
  <c r="AB38809" i="1"/>
  <c r="AB34020" i="1"/>
  <c r="AB36704" i="1"/>
  <c r="AB40407" i="1"/>
  <c r="AB21910" i="1"/>
  <c r="AB38828" i="1"/>
  <c r="AB39855" i="1"/>
  <c r="AB9577" i="1"/>
  <c r="AB4156" i="1"/>
  <c r="AB18921" i="1"/>
  <c r="AB38556" i="1"/>
  <c r="AB21731" i="1"/>
  <c r="AB34359" i="1"/>
  <c r="AB33331" i="1"/>
  <c r="AB24071" i="1"/>
  <c r="AB40415" i="1"/>
  <c r="AB37446" i="1"/>
  <c r="AB33227" i="1"/>
  <c r="AB29466" i="1"/>
  <c r="AB36331" i="1"/>
  <c r="AB35936" i="1"/>
  <c r="AB30160" i="1"/>
  <c r="AB6531" i="1"/>
  <c r="AB20912" i="1"/>
  <c r="AB27961" i="1"/>
  <c r="AB34165" i="1"/>
  <c r="AB10696" i="1"/>
  <c r="AB9175" i="1"/>
  <c r="AB16781" i="1"/>
  <c r="AB19492" i="1"/>
  <c r="AB38167" i="1"/>
  <c r="AB35053" i="1"/>
  <c r="AB20282" i="1"/>
  <c r="AB8129" i="1"/>
  <c r="AB31407" i="1"/>
  <c r="AB16582" i="1"/>
  <c r="AB33518" i="1"/>
  <c r="AB9267" i="1"/>
  <c r="AB33495" i="1"/>
  <c r="AB23987" i="1"/>
  <c r="AB19453" i="1"/>
  <c r="AB20693" i="1"/>
  <c r="AB27976" i="1"/>
  <c r="AB16477" i="1"/>
  <c r="AB37238" i="1"/>
  <c r="AB16175" i="1"/>
  <c r="AB32793" i="1"/>
  <c r="AB14933" i="1"/>
  <c r="AB4821" i="1"/>
  <c r="AB18982" i="1"/>
  <c r="AB34497" i="1"/>
  <c r="AB31797" i="1"/>
  <c r="AB36260" i="1"/>
  <c r="AB7610" i="1"/>
  <c r="AB36888" i="1"/>
  <c r="AB28106" i="1"/>
  <c r="AB3900" i="1"/>
  <c r="AB17922" i="1"/>
  <c r="AB15146" i="1"/>
  <c r="AB3991" i="1"/>
  <c r="AB16076" i="1"/>
  <c r="AB38246" i="1"/>
  <c r="AB39977" i="1"/>
  <c r="AB22694" i="1"/>
  <c r="AB14691" i="1"/>
  <c r="AB11405" i="1"/>
  <c r="AB30755" i="1"/>
  <c r="AB28095" i="1"/>
  <c r="AB11060" i="1"/>
  <c r="AB20862" i="1"/>
  <c r="AB10859" i="1"/>
  <c r="AB27806" i="1"/>
  <c r="AB17971" i="1"/>
  <c r="AB18932" i="1"/>
  <c r="AB27665" i="1"/>
  <c r="AB15643" i="1"/>
  <c r="AB18404" i="1"/>
  <c r="AB22476" i="1"/>
  <c r="AB21483" i="1"/>
  <c r="AB36926" i="1"/>
  <c r="AB19052" i="1"/>
  <c r="AB12708" i="1"/>
  <c r="AB16430" i="1"/>
  <c r="AB33565" i="1"/>
  <c r="AB37505" i="1"/>
  <c r="AB21414" i="1"/>
  <c r="AB34812" i="1"/>
  <c r="AB25622" i="1"/>
  <c r="AB14447" i="1"/>
  <c r="AB17459" i="1"/>
  <c r="AB22760" i="1"/>
  <c r="AB8889" i="1"/>
  <c r="AB19473" i="1"/>
  <c r="AB20938" i="1"/>
  <c r="AB8622" i="1"/>
  <c r="AB29943" i="1"/>
  <c r="AB15007" i="1"/>
  <c r="AB27342" i="1"/>
  <c r="AB1102" i="1"/>
  <c r="AB23995" i="1"/>
  <c r="AB11484" i="1"/>
  <c r="AB2870" i="1"/>
  <c r="AB8105" i="1"/>
  <c r="AB24452" i="1"/>
  <c r="AB22119" i="1"/>
  <c r="AB27972" i="1"/>
  <c r="AB8474" i="1"/>
  <c r="AB33297" i="1"/>
  <c r="AB20168" i="1"/>
  <c r="AB3462" i="1"/>
  <c r="AB30410" i="1"/>
  <c r="AB38237" i="1"/>
  <c r="AB22759" i="1"/>
  <c r="AB23185" i="1"/>
  <c r="AB35900" i="1"/>
  <c r="AB35169" i="1"/>
  <c r="AB22083" i="1"/>
  <c r="AB38409" i="1"/>
  <c r="AB38113" i="1"/>
  <c r="AB9366" i="1"/>
  <c r="AB30590" i="1"/>
  <c r="AB10636" i="1"/>
  <c r="AB19711" i="1"/>
  <c r="AB31897" i="1"/>
  <c r="AB37217" i="1"/>
  <c r="AB26017" i="1"/>
  <c r="AB39783" i="1"/>
  <c r="AB38088" i="1"/>
  <c r="AB40130" i="1"/>
  <c r="AB8367" i="1"/>
  <c r="AB34566" i="1"/>
  <c r="AB5621" i="1"/>
  <c r="AB34952" i="1"/>
  <c r="AB36241" i="1"/>
  <c r="AB27842" i="1"/>
  <c r="AB12382" i="1"/>
  <c r="AB28341" i="1"/>
  <c r="AB19391" i="1"/>
  <c r="AB31710" i="1"/>
  <c r="AB29455" i="1"/>
  <c r="AB39436" i="1"/>
  <c r="AB14959" i="1"/>
  <c r="AB32441" i="1"/>
  <c r="AB3626" i="1"/>
  <c r="AB35111" i="1"/>
  <c r="AB16349" i="1"/>
  <c r="AB17544" i="1"/>
  <c r="AB19452" i="1"/>
  <c r="AB22649" i="1"/>
  <c r="AB13441" i="1"/>
  <c r="AB31973" i="1"/>
  <c r="AB28166" i="1"/>
  <c r="AB10372" i="1"/>
  <c r="AB24782" i="1"/>
  <c r="AB32608" i="1"/>
  <c r="AB38517" i="1"/>
  <c r="AB11338" i="1"/>
  <c r="AB27499" i="1"/>
  <c r="AB33314" i="1"/>
  <c r="AB22712" i="1"/>
  <c r="AB8226" i="1"/>
  <c r="AB34223" i="1"/>
  <c r="AB22277" i="1"/>
  <c r="AB5442" i="1"/>
  <c r="AB14243" i="1"/>
  <c r="AB2886" i="1"/>
  <c r="AB21241" i="1"/>
  <c r="AB16633" i="1"/>
  <c r="AB21825" i="1"/>
  <c r="AB39613" i="1"/>
  <c r="AB34278" i="1"/>
  <c r="AB34173" i="1"/>
  <c r="AB1656" i="1"/>
  <c r="AB23142" i="1"/>
  <c r="AB1364" i="1"/>
  <c r="AB20232" i="1"/>
  <c r="AB30790" i="1"/>
  <c r="AB8668" i="1"/>
  <c r="AB31560" i="1"/>
  <c r="AB38323" i="1"/>
  <c r="AB32180" i="1"/>
  <c r="AB28953" i="1"/>
  <c r="AB37703" i="1"/>
  <c r="AB12440" i="1"/>
  <c r="AB34495" i="1"/>
  <c r="AB16934" i="1"/>
  <c r="AB17721" i="1"/>
  <c r="AB31213" i="1"/>
  <c r="AB36622" i="1"/>
  <c r="AB15926" i="1"/>
  <c r="AB38968" i="1"/>
  <c r="AB19166" i="1"/>
  <c r="AB24108" i="1"/>
  <c r="AB30951" i="1"/>
  <c r="AB31911" i="1"/>
  <c r="AB16170" i="1"/>
  <c r="AB28083" i="1"/>
  <c r="AB12490" i="1"/>
  <c r="AB38492" i="1"/>
  <c r="AB32588" i="1"/>
  <c r="AB20370" i="1"/>
  <c r="AB30015" i="1"/>
  <c r="AB29549" i="1"/>
  <c r="AB11985" i="1"/>
  <c r="AB22297" i="1"/>
  <c r="AB14841" i="1"/>
  <c r="AB12191" i="1"/>
  <c r="AB38195" i="1"/>
  <c r="AB22609" i="1"/>
  <c r="AB12342" i="1"/>
  <c r="AB8999" i="1"/>
  <c r="AB10300" i="1"/>
  <c r="AB29336" i="1"/>
  <c r="AB35721" i="1"/>
  <c r="AB22758" i="1"/>
  <c r="AB21181" i="1"/>
  <c r="AB32668" i="1"/>
  <c r="AB20915" i="1"/>
  <c r="AB7390" i="1"/>
  <c r="AB27893" i="1"/>
  <c r="AB32012" i="1"/>
  <c r="AB34612" i="1"/>
  <c r="AB17830" i="1"/>
  <c r="AB21042" i="1"/>
  <c r="AB24721" i="1"/>
  <c r="AB18446" i="1"/>
  <c r="AB20491" i="1"/>
  <c r="AB23936" i="1"/>
  <c r="AB20222" i="1"/>
  <c r="AB25425" i="1"/>
  <c r="AB24368" i="1"/>
  <c r="AB19609" i="1"/>
  <c r="AB15574" i="1"/>
  <c r="AB6646" i="1"/>
  <c r="AB21294" i="1"/>
  <c r="AB39474" i="1"/>
  <c r="AB35313" i="1"/>
  <c r="AB35498" i="1"/>
  <c r="AB22128" i="1"/>
  <c r="AB28469" i="1"/>
  <c r="AB36753" i="1"/>
  <c r="AB14564" i="1"/>
  <c r="AB40416" i="1"/>
  <c r="AB24573" i="1"/>
  <c r="AB31172" i="1"/>
  <c r="AB18524" i="1"/>
  <c r="AB33483" i="1"/>
  <c r="AB28526" i="1"/>
  <c r="AB36206" i="1"/>
  <c r="AB18150" i="1"/>
  <c r="AB17078" i="1"/>
  <c r="AB8759" i="1"/>
  <c r="AB16148" i="1"/>
  <c r="AB1733" i="1"/>
  <c r="AB30984" i="1"/>
  <c r="AB39133" i="1"/>
  <c r="AB39580" i="1"/>
  <c r="AB26445" i="1"/>
  <c r="AB20238" i="1"/>
  <c r="AB33942" i="1"/>
  <c r="AB23566" i="1"/>
  <c r="AB38567" i="1"/>
  <c r="AB18714" i="1"/>
  <c r="AB10337" i="1"/>
  <c r="AB27624" i="1"/>
  <c r="AB30570" i="1"/>
  <c r="AB33717" i="1"/>
  <c r="AB10333" i="1"/>
  <c r="AB13631" i="1"/>
  <c r="AB22132" i="1"/>
  <c r="AB33603" i="1"/>
  <c r="AB24236" i="1"/>
  <c r="AB26748" i="1"/>
  <c r="AB1115" i="1"/>
  <c r="AB15001" i="1"/>
  <c r="AB11909" i="1"/>
  <c r="AB24175" i="1"/>
  <c r="AB36575" i="1"/>
  <c r="AB30814" i="1"/>
  <c r="AB12698" i="1"/>
  <c r="AB33445" i="1"/>
  <c r="AB29448" i="1"/>
  <c r="AB8722" i="1"/>
  <c r="AB14546" i="1"/>
  <c r="AB31198" i="1"/>
  <c r="AB3599" i="1"/>
  <c r="AB9660" i="1"/>
  <c r="AB31225" i="1"/>
  <c r="AB35969" i="1"/>
  <c r="AB22895" i="1"/>
  <c r="AB21829" i="1"/>
  <c r="AB31863" i="1"/>
  <c r="AB15274" i="1"/>
  <c r="AB20042" i="1"/>
  <c r="AB37316" i="1"/>
  <c r="AB22318" i="1"/>
  <c r="AB17951" i="1"/>
  <c r="AB29629" i="1"/>
  <c r="AB27765" i="1"/>
  <c r="AB25360" i="1"/>
  <c r="AB26750" i="1"/>
  <c r="AB38764" i="1"/>
  <c r="AB12938" i="1"/>
  <c r="AB3641" i="1"/>
  <c r="AB27815" i="1"/>
  <c r="AB37860" i="1"/>
  <c r="AB23768" i="1"/>
  <c r="AB24563" i="1"/>
  <c r="AB40119" i="1"/>
  <c r="AB28088" i="1"/>
  <c r="AB39339" i="1"/>
  <c r="AB7642" i="1"/>
  <c r="AB14574" i="1"/>
  <c r="AB28162" i="1"/>
  <c r="AB33616" i="1"/>
  <c r="AB37498" i="1"/>
  <c r="AB10398" i="1"/>
  <c r="AB25747" i="1"/>
  <c r="AB37161" i="1"/>
  <c r="AB17747" i="1"/>
  <c r="AB22515" i="1"/>
  <c r="AB29056" i="1"/>
  <c r="AB36274" i="1"/>
  <c r="AB9676" i="1"/>
  <c r="AB27169" i="1"/>
  <c r="AB32355" i="1"/>
  <c r="AB23238" i="1"/>
  <c r="AB29362" i="1"/>
  <c r="AB38025" i="1"/>
  <c r="AB4093" i="1"/>
  <c r="AB16352" i="1"/>
  <c r="AB30351" i="1"/>
  <c r="AB16953" i="1"/>
  <c r="AB13702" i="1"/>
  <c r="AB28857" i="1"/>
  <c r="AB29038" i="1"/>
  <c r="AB26717" i="1"/>
  <c r="AB22449" i="1"/>
  <c r="AB16123" i="1"/>
  <c r="AB37913" i="1"/>
  <c r="AB31260" i="1"/>
  <c r="AB33429" i="1"/>
  <c r="AB7399" i="1"/>
  <c r="AB9629" i="1"/>
  <c r="AB39052" i="1"/>
  <c r="AB37980" i="1"/>
  <c r="AB21688" i="1"/>
  <c r="AB35871" i="1"/>
  <c r="AB24643" i="1"/>
  <c r="AB33152" i="1"/>
  <c r="AB28473" i="1"/>
  <c r="AB14383" i="1"/>
  <c r="AB25473" i="1"/>
  <c r="AB21756" i="1"/>
  <c r="AB30275" i="1"/>
  <c r="AB8366" i="1"/>
  <c r="AB18442" i="1"/>
  <c r="AB32747" i="1"/>
  <c r="AB34410" i="1"/>
  <c r="AB10558" i="1"/>
  <c r="AB6053" i="1"/>
  <c r="AB12752" i="1"/>
  <c r="AB37564" i="1"/>
  <c r="AB27189" i="1"/>
  <c r="AB18485" i="1"/>
  <c r="AB32449" i="1"/>
  <c r="AB9918" i="1"/>
  <c r="AB13382" i="1"/>
  <c r="AB29725" i="1"/>
  <c r="AB5461" i="1"/>
  <c r="AB39173" i="1"/>
  <c r="AB35794" i="1"/>
  <c r="AB9746" i="1"/>
  <c r="AB25249" i="1"/>
  <c r="AB32964" i="1"/>
  <c r="AB31122" i="1"/>
  <c r="AB20563" i="1"/>
  <c r="AB28243" i="1"/>
  <c r="AB33370" i="1"/>
  <c r="AB14739" i="1"/>
  <c r="AB7435" i="1"/>
  <c r="AB7566" i="1"/>
  <c r="AB38109" i="1"/>
  <c r="AB8395" i="1"/>
  <c r="AB32811" i="1"/>
  <c r="AB30622" i="1"/>
  <c r="AB22559" i="1"/>
  <c r="AB14430" i="1"/>
  <c r="AB24492" i="1"/>
  <c r="AB35777" i="1"/>
  <c r="AB13558" i="1"/>
  <c r="AB7333" i="1"/>
  <c r="AB19423" i="1"/>
  <c r="AB28378" i="1"/>
  <c r="AB29031" i="1"/>
  <c r="AB12517" i="1"/>
  <c r="AB27464" i="1"/>
  <c r="AB19800" i="1"/>
  <c r="AB27620" i="1"/>
  <c r="AB39473" i="1"/>
  <c r="AB9291" i="1"/>
  <c r="AB12383" i="1"/>
  <c r="AB12760" i="1"/>
  <c r="AB27757" i="1"/>
  <c r="AB35199" i="1"/>
  <c r="AB24227" i="1"/>
  <c r="AB33123" i="1"/>
  <c r="AB27318" i="1"/>
  <c r="AB23706" i="1"/>
  <c r="AB18979" i="1"/>
  <c r="AB28233" i="1"/>
  <c r="AB34697" i="1"/>
  <c r="AB37219" i="1"/>
  <c r="AB12005" i="1"/>
  <c r="AB11231" i="1"/>
  <c r="AB11320" i="1"/>
  <c r="AB39655" i="1"/>
  <c r="AB15128" i="1"/>
  <c r="AB28461" i="1"/>
  <c r="AB34537" i="1"/>
  <c r="AB14297" i="1"/>
  <c r="AB26082" i="1"/>
  <c r="AB17823" i="1"/>
  <c r="AB5269" i="1"/>
  <c r="AB13453" i="1"/>
  <c r="AB34217" i="1"/>
  <c r="AB31815" i="1"/>
  <c r="AB2491" i="1"/>
  <c r="AB20533" i="1"/>
  <c r="AB25378" i="1"/>
  <c r="AB17549" i="1"/>
  <c r="AB8284" i="1"/>
  <c r="AB17547" i="1"/>
  <c r="AB32079" i="1"/>
  <c r="AB5942" i="1"/>
  <c r="AB39324" i="1"/>
  <c r="AB39120" i="1"/>
  <c r="AB18528" i="1"/>
  <c r="AB8169" i="1"/>
  <c r="AB36161" i="1"/>
  <c r="AB25757" i="1"/>
  <c r="AB26718" i="1"/>
  <c r="AB34850" i="1"/>
  <c r="AB17005" i="1"/>
  <c r="AB40113" i="1"/>
  <c r="AB36643" i="1"/>
  <c r="AB38568" i="1"/>
  <c r="AB34916" i="1"/>
  <c r="AB19134" i="1"/>
  <c r="AB17342" i="1"/>
  <c r="AB24211" i="1"/>
  <c r="AB12718" i="1"/>
  <c r="AB23853" i="1"/>
  <c r="AB14774" i="1"/>
  <c r="AB16272" i="1"/>
  <c r="AB16620" i="1"/>
  <c r="AB15228" i="1"/>
  <c r="AB17987" i="1"/>
  <c r="AB39927" i="1"/>
  <c r="AB33876" i="1"/>
  <c r="AB15212" i="1"/>
  <c r="AB33021" i="1"/>
  <c r="AB30658" i="1"/>
  <c r="AB1966" i="1"/>
  <c r="AB13968" i="1"/>
  <c r="AB39444" i="1"/>
  <c r="AB29757" i="1"/>
  <c r="AB39514" i="1"/>
  <c r="AB38888" i="1"/>
  <c r="AB26512" i="1"/>
  <c r="AB15270" i="1"/>
  <c r="AB12255" i="1"/>
  <c r="AB22153" i="1"/>
  <c r="AB29264" i="1"/>
  <c r="AB32953" i="1"/>
  <c r="AB15325" i="1"/>
  <c r="AB21564" i="1"/>
  <c r="AB15749" i="1"/>
  <c r="AB28275" i="1"/>
  <c r="AB27857" i="1"/>
  <c r="AB14321" i="1"/>
  <c r="AB13668" i="1"/>
  <c r="AB30103" i="1"/>
  <c r="AB16130" i="1"/>
  <c r="AB37191" i="1"/>
  <c r="AB4147" i="1"/>
  <c r="AB23954" i="1"/>
  <c r="AB25481" i="1"/>
  <c r="AB26056" i="1"/>
  <c r="AB35848" i="1"/>
  <c r="AB14390" i="1"/>
  <c r="AB17661" i="1"/>
  <c r="AB34591" i="1"/>
  <c r="AB17561" i="1"/>
  <c r="AB3161" i="1"/>
  <c r="AB24422" i="1"/>
  <c r="AB30674" i="1"/>
  <c r="AB33574" i="1"/>
  <c r="AB7148" i="1"/>
  <c r="AB15920" i="1"/>
  <c r="AB26209" i="1"/>
  <c r="AB35696" i="1"/>
  <c r="AB7108" i="1"/>
  <c r="AB18078" i="1"/>
  <c r="AB11583" i="1"/>
  <c r="AB34822" i="1"/>
  <c r="AB37845" i="1"/>
  <c r="AB4746" i="1"/>
  <c r="AB12185" i="1"/>
  <c r="AB16329" i="1"/>
  <c r="AB26744" i="1"/>
  <c r="AB29491" i="1"/>
  <c r="AB8654" i="1"/>
  <c r="AB27592" i="1"/>
  <c r="AB31150" i="1"/>
  <c r="AB18347" i="1"/>
  <c r="AB31301" i="1"/>
  <c r="AB15067" i="1"/>
  <c r="AB39342" i="1"/>
  <c r="AB6482" i="1"/>
  <c r="AB36382" i="1"/>
  <c r="AB26365" i="1"/>
  <c r="AB13594" i="1"/>
  <c r="AB29937" i="1"/>
  <c r="AB6983" i="1"/>
  <c r="AB30929" i="1"/>
  <c r="AB20311" i="1"/>
  <c r="AB17851" i="1"/>
  <c r="AB29498" i="1"/>
  <c r="AB37758" i="1"/>
  <c r="AB36891" i="1"/>
  <c r="AB17327" i="1"/>
  <c r="AB6005" i="1"/>
  <c r="AB22696" i="1"/>
  <c r="AB39075" i="1"/>
  <c r="AB4263" i="1"/>
  <c r="AB35418" i="1"/>
  <c r="AB36071" i="1"/>
  <c r="AB33209" i="1"/>
  <c r="AB6745" i="1"/>
  <c r="AB23402" i="1"/>
  <c r="AB28756" i="1"/>
  <c r="AB14821" i="1"/>
  <c r="AB1661" i="1"/>
  <c r="AB17165" i="1"/>
  <c r="AB28792" i="1"/>
  <c r="AB33869" i="1"/>
  <c r="AB28769" i="1"/>
  <c r="AB33106" i="1"/>
  <c r="AB18033" i="1"/>
  <c r="AB35355" i="1"/>
  <c r="AB35740" i="1"/>
  <c r="AB26393" i="1"/>
  <c r="AB31080" i="1"/>
  <c r="AB35914" i="1"/>
  <c r="AB33878" i="1"/>
  <c r="AB36940" i="1"/>
  <c r="AB37434" i="1"/>
  <c r="AB17117" i="1"/>
  <c r="AB11551" i="1"/>
  <c r="AB20031" i="1"/>
  <c r="AB18293" i="1"/>
  <c r="AB4477" i="1"/>
  <c r="AB15611" i="1"/>
  <c r="AB36752" i="1"/>
  <c r="AB38664" i="1"/>
  <c r="AB9153" i="1"/>
  <c r="AB18204" i="1"/>
  <c r="AB22514" i="1"/>
  <c r="AB31253" i="1"/>
  <c r="AB22456" i="1"/>
  <c r="AB16982" i="1"/>
  <c r="AB7729" i="1"/>
  <c r="AB36834" i="1"/>
  <c r="AB22849" i="1"/>
  <c r="AB30532" i="1"/>
  <c r="AB6253" i="1"/>
  <c r="AB26198" i="1"/>
  <c r="AB28817" i="1"/>
  <c r="AB19664" i="1"/>
  <c r="AB27628" i="1"/>
  <c r="AB17017" i="1"/>
  <c r="AB24768" i="1"/>
  <c r="AB19250" i="1"/>
  <c r="AB30785" i="1"/>
  <c r="AB10577" i="1"/>
  <c r="AB38550" i="1"/>
  <c r="AB34128" i="1"/>
  <c r="AB24179" i="1"/>
  <c r="AB10691" i="1"/>
  <c r="AB29096" i="1"/>
  <c r="AB27290" i="1"/>
  <c r="AB17817" i="1"/>
  <c r="AB40400" i="1"/>
  <c r="AB8900" i="1"/>
  <c r="AB32211" i="1"/>
  <c r="AB40396" i="1"/>
  <c r="AB20749" i="1"/>
  <c r="AB16043" i="1"/>
  <c r="AB5502" i="1"/>
  <c r="AB31663" i="1"/>
  <c r="AB29808" i="1"/>
  <c r="AB19107" i="1"/>
  <c r="AB16328" i="1"/>
  <c r="AB20567" i="1"/>
  <c r="AB30300" i="1"/>
  <c r="AB29839" i="1"/>
  <c r="AB32534" i="1"/>
  <c r="AB26120" i="1"/>
  <c r="AB37765" i="1"/>
  <c r="AB12946" i="1"/>
  <c r="AB38922" i="1"/>
  <c r="AB33268" i="1"/>
  <c r="AB8547" i="1"/>
  <c r="AB14069" i="1"/>
  <c r="AB1986" i="1"/>
  <c r="AB34083" i="1"/>
  <c r="AB22919" i="1"/>
  <c r="AB38493" i="1"/>
  <c r="AB35623" i="1"/>
  <c r="AB37945" i="1"/>
  <c r="AB20611" i="1"/>
  <c r="AB10800" i="1"/>
  <c r="AB38883" i="1"/>
  <c r="AB25616" i="1"/>
  <c r="AB26660" i="1"/>
  <c r="AB6633" i="1"/>
  <c r="AB13286" i="1"/>
  <c r="AB19836" i="1"/>
  <c r="AB6947" i="1"/>
  <c r="AB9898" i="1"/>
  <c r="AB32156" i="1"/>
  <c r="AB23560" i="1"/>
  <c r="AB11934" i="1"/>
  <c r="AB33296" i="1"/>
  <c r="AB35305" i="1"/>
  <c r="AB28390" i="1"/>
  <c r="AB31278" i="1"/>
  <c r="AB9157" i="1"/>
  <c r="AB33481" i="1"/>
  <c r="AB35621" i="1"/>
  <c r="AB30363" i="1"/>
  <c r="AB28791" i="1"/>
  <c r="AB21972" i="1"/>
  <c r="AB7584" i="1"/>
  <c r="AB19509" i="1"/>
  <c r="AB18489" i="1"/>
  <c r="AB12714" i="1"/>
  <c r="AB39952" i="1"/>
  <c r="AB1068" i="1"/>
  <c r="AB15194" i="1"/>
  <c r="AB30690" i="1"/>
  <c r="AB24076" i="1"/>
  <c r="AB37117" i="1"/>
  <c r="AB35205" i="1"/>
  <c r="AB11706" i="1"/>
  <c r="AB6861" i="1"/>
  <c r="AB11397" i="1"/>
  <c r="AB15872" i="1"/>
  <c r="AB16245" i="1"/>
  <c r="AB39297" i="1"/>
  <c r="AB36749" i="1"/>
  <c r="AB37546" i="1"/>
  <c r="AB27224" i="1"/>
  <c r="AB28785" i="1"/>
  <c r="AB7535" i="1"/>
  <c r="AB18001" i="1"/>
  <c r="AB9884" i="1"/>
  <c r="AB35616" i="1"/>
  <c r="AB27354" i="1"/>
  <c r="AB38046" i="1"/>
  <c r="AB15422" i="1"/>
  <c r="AB6602" i="1"/>
  <c r="AB17979" i="1"/>
  <c r="AB23858" i="1"/>
  <c r="AB16889" i="1"/>
  <c r="AB25047" i="1"/>
  <c r="AB17463" i="1"/>
  <c r="AB17829" i="1"/>
  <c r="AB39502" i="1"/>
  <c r="AB39695" i="1"/>
  <c r="AB38786" i="1"/>
  <c r="AB35209" i="1"/>
  <c r="AB23352" i="1"/>
  <c r="AB10510" i="1"/>
  <c r="AB21547" i="1"/>
  <c r="AB19515" i="1"/>
  <c r="AB16823" i="1"/>
  <c r="AB19106" i="1"/>
  <c r="AB6914" i="1"/>
  <c r="AB23818" i="1"/>
  <c r="AB924" i="1"/>
  <c r="AB21554" i="1"/>
  <c r="AB30861" i="1"/>
  <c r="AB16023" i="1"/>
  <c r="AB2208" i="1"/>
  <c r="AB34053" i="1"/>
  <c r="AB26965" i="1"/>
  <c r="AB10250" i="1"/>
  <c r="AB26361" i="1"/>
  <c r="AB13576" i="1"/>
  <c r="AB31822" i="1"/>
  <c r="AB17814" i="1"/>
  <c r="AB5153" i="1"/>
  <c r="AB21689" i="1"/>
  <c r="AB6342" i="1"/>
  <c r="AB22902" i="1"/>
  <c r="AB16715" i="1"/>
  <c r="AB1870" i="1"/>
  <c r="AB35170" i="1"/>
  <c r="AB32252" i="1"/>
  <c r="AB5010" i="1"/>
  <c r="AB19586" i="1"/>
  <c r="AB39510" i="1"/>
  <c r="AB9962" i="1"/>
  <c r="AB3393" i="1"/>
  <c r="AB11253" i="1"/>
  <c r="AB18834" i="1"/>
  <c r="AB20525" i="1"/>
  <c r="AB21266" i="1"/>
  <c r="AB26410" i="1"/>
  <c r="AB4793" i="1"/>
  <c r="AB11565" i="1"/>
  <c r="AB34220" i="1"/>
  <c r="AB26107" i="1"/>
  <c r="AB31139" i="1"/>
  <c r="AB40331" i="1"/>
  <c r="AB24219" i="1"/>
  <c r="AB150" i="1"/>
  <c r="AB30801" i="1"/>
  <c r="AB25011" i="1"/>
  <c r="AB25650" i="1"/>
  <c r="AB40477" i="1"/>
  <c r="AB23945" i="1"/>
  <c r="AB37812" i="1"/>
  <c r="AB8363" i="1"/>
  <c r="AB15606" i="1"/>
  <c r="AB4343" i="1"/>
  <c r="AB29511" i="1"/>
  <c r="AB38500" i="1"/>
  <c r="AB38572" i="1"/>
  <c r="AB29126" i="1"/>
  <c r="AB20221" i="1"/>
  <c r="AB7898" i="1"/>
  <c r="AB14941" i="1"/>
  <c r="AB5181" i="1"/>
  <c r="AB21932" i="1"/>
  <c r="AB22954" i="1"/>
  <c r="AB18718" i="1"/>
  <c r="AB22600" i="1"/>
  <c r="AB29349" i="1"/>
  <c r="AB11687" i="1"/>
  <c r="AB35513" i="1"/>
  <c r="AB6957" i="1"/>
  <c r="AB36084" i="1"/>
  <c r="AB32463" i="1"/>
  <c r="AB24718" i="1"/>
  <c r="AB1017" i="1"/>
  <c r="AB11631" i="1"/>
  <c r="AB30152" i="1"/>
  <c r="AB20706" i="1"/>
  <c r="AB17254" i="1"/>
  <c r="AB36494" i="1"/>
  <c r="AB15174" i="1"/>
  <c r="AB2789" i="1"/>
  <c r="AB12183" i="1"/>
  <c r="AB16924" i="1"/>
  <c r="AB30770" i="1"/>
  <c r="AB8538" i="1"/>
  <c r="AB18596" i="1"/>
  <c r="AB11726" i="1"/>
  <c r="AB40188" i="1"/>
  <c r="AB14090" i="1"/>
  <c r="AB32970" i="1"/>
  <c r="AB11237" i="1"/>
  <c r="AB35624" i="1"/>
  <c r="AB4448" i="1"/>
  <c r="AB19162" i="1"/>
  <c r="AB7493" i="1"/>
  <c r="AB9347" i="1"/>
  <c r="AB26872" i="1"/>
  <c r="AB10560" i="1"/>
  <c r="AB7155" i="1"/>
  <c r="AB37334" i="1"/>
  <c r="AB37267" i="1"/>
  <c r="AB7906" i="1"/>
  <c r="AB38560" i="1"/>
  <c r="AB34439" i="1"/>
  <c r="AB9150" i="1"/>
  <c r="AB36414" i="1"/>
  <c r="AB15101" i="1"/>
  <c r="AB10040" i="1"/>
  <c r="AB4520" i="1"/>
  <c r="AB27356" i="1"/>
  <c r="AB30429" i="1"/>
  <c r="AB20206" i="1"/>
  <c r="AB11435" i="1"/>
  <c r="AB9586" i="1"/>
  <c r="AB22029" i="1"/>
  <c r="AB17707" i="1"/>
  <c r="AB40108" i="1"/>
  <c r="AB33075" i="1"/>
  <c r="AB24979" i="1"/>
  <c r="AB28060" i="1"/>
  <c r="AB16571" i="1"/>
  <c r="AB13486" i="1"/>
  <c r="AB33800" i="1"/>
  <c r="AB27591" i="1"/>
  <c r="AB22859" i="1"/>
  <c r="AB37408" i="1"/>
  <c r="AB11191" i="1"/>
  <c r="AB40002" i="1"/>
  <c r="AB15119" i="1"/>
  <c r="AB13262" i="1"/>
  <c r="AB21099" i="1"/>
  <c r="AB39159" i="1"/>
  <c r="AB34270" i="1"/>
  <c r="AB30567" i="1"/>
  <c r="AB24929" i="1"/>
  <c r="AB26961" i="1"/>
  <c r="AB6874" i="1"/>
  <c r="AB26883" i="1"/>
  <c r="AB36912" i="1"/>
  <c r="AB22693" i="1"/>
  <c r="AB16581" i="1"/>
  <c r="AB32633" i="1"/>
  <c r="AB20925" i="1"/>
  <c r="AB29074" i="1"/>
  <c r="AB25353" i="1"/>
  <c r="AB7007" i="1"/>
  <c r="AB21061" i="1"/>
  <c r="AB26515" i="1"/>
  <c r="AB37521" i="1"/>
  <c r="AB30278" i="1"/>
  <c r="AB34913" i="1"/>
  <c r="AB17699" i="1"/>
  <c r="AB13955" i="1"/>
  <c r="AB26817" i="1"/>
  <c r="AB21583" i="1"/>
  <c r="AB3327" i="1"/>
  <c r="AB34455" i="1"/>
  <c r="AB38047" i="1"/>
  <c r="AB13398" i="1"/>
  <c r="AB37467" i="1"/>
  <c r="AB33676" i="1"/>
  <c r="AB14451" i="1"/>
  <c r="AB6750" i="1"/>
  <c r="AB8270" i="1"/>
  <c r="AB38915" i="1"/>
  <c r="AB33622" i="1"/>
  <c r="AB21622" i="1"/>
  <c r="AB34568" i="1"/>
  <c r="AB16900" i="1"/>
  <c r="AB24438" i="1"/>
  <c r="AB40260" i="1"/>
  <c r="AB35910" i="1"/>
  <c r="AB36003" i="1"/>
  <c r="AB14718" i="1"/>
  <c r="AB32307" i="1"/>
  <c r="AB33088" i="1"/>
  <c r="AB38310" i="1"/>
  <c r="AB25312" i="1"/>
  <c r="AB26045" i="1"/>
  <c r="AB36150" i="1"/>
  <c r="AB31291" i="1"/>
  <c r="AB4748" i="1"/>
  <c r="AB9478" i="1"/>
  <c r="AB34326" i="1"/>
  <c r="AB5434" i="1"/>
  <c r="AB32150" i="1"/>
  <c r="AB32562" i="1"/>
  <c r="AB8785" i="1"/>
  <c r="AB6867" i="1"/>
  <c r="AB34055" i="1"/>
  <c r="AB23125" i="1"/>
  <c r="AB33524" i="1"/>
  <c r="AB10947" i="1"/>
  <c r="AB40100" i="1"/>
  <c r="AB2995" i="1"/>
  <c r="AB11616" i="1"/>
  <c r="AB39389" i="1"/>
  <c r="AB6721" i="1"/>
  <c r="AB36996" i="1"/>
  <c r="AB32860" i="1"/>
  <c r="AB22189" i="1"/>
  <c r="AB23529" i="1"/>
  <c r="AB33797" i="1"/>
  <c r="AB9930" i="1"/>
  <c r="AB12368" i="1"/>
  <c r="AB21154" i="1"/>
  <c r="AB14502" i="1"/>
  <c r="AB8362" i="1"/>
  <c r="AB24574" i="1"/>
  <c r="AB35530" i="1"/>
  <c r="AB38446" i="1"/>
  <c r="AB28336" i="1"/>
  <c r="AB20449" i="1"/>
  <c r="AB7123" i="1"/>
  <c r="AB28262" i="1"/>
  <c r="AB37118" i="1"/>
  <c r="AB25969" i="1"/>
  <c r="AB16462" i="1"/>
  <c r="AB25787" i="1"/>
  <c r="AB15141" i="1"/>
  <c r="AB32291" i="1"/>
  <c r="AB13690" i="1"/>
  <c r="AB25593" i="1"/>
  <c r="AB13466" i="1"/>
  <c r="AB7577" i="1"/>
  <c r="AB30863" i="1"/>
  <c r="AB17324" i="1"/>
  <c r="AB16262" i="1"/>
  <c r="AB31156" i="1"/>
  <c r="AB34994" i="1"/>
  <c r="AB19235" i="1"/>
  <c r="AB28682" i="1"/>
  <c r="AB28486" i="1"/>
  <c r="AB8963" i="1"/>
  <c r="AB18105" i="1"/>
  <c r="AB9120" i="1"/>
  <c r="AB22863" i="1"/>
  <c r="AB27030" i="1"/>
  <c r="AB24092" i="1"/>
  <c r="AB19318" i="1"/>
  <c r="AB12289" i="1"/>
  <c r="AB10634" i="1"/>
  <c r="AB39322" i="1"/>
  <c r="AB33711" i="1"/>
  <c r="AB15869" i="1"/>
  <c r="AB38331" i="1"/>
  <c r="AB21672" i="1"/>
  <c r="AB19312" i="1"/>
  <c r="AB28274" i="1"/>
  <c r="AB33726" i="1"/>
  <c r="AB12941" i="1"/>
  <c r="AB32421" i="1"/>
  <c r="AB27282" i="1"/>
  <c r="AB14770" i="1"/>
  <c r="AB36478" i="1"/>
  <c r="AB24686" i="1"/>
  <c r="AB26580" i="1"/>
  <c r="AB21147" i="1"/>
  <c r="AB29902" i="1"/>
  <c r="AB29459" i="1"/>
  <c r="AB8684" i="1"/>
  <c r="AB18586" i="1"/>
  <c r="AB39247" i="1"/>
  <c r="AB10981" i="1"/>
  <c r="AB19780" i="1"/>
  <c r="AB4936" i="1"/>
  <c r="AB24776" i="1"/>
  <c r="AB21944" i="1"/>
  <c r="AB31446" i="1"/>
  <c r="AB38683" i="1"/>
  <c r="AB32607" i="1"/>
  <c r="AB21187" i="1"/>
  <c r="AB31505" i="1"/>
  <c r="AB1753" i="1"/>
  <c r="AB16049" i="1"/>
  <c r="AB13727" i="1"/>
  <c r="AB36843" i="1"/>
  <c r="AB29399" i="1"/>
  <c r="AB17184" i="1"/>
  <c r="AB12870" i="1"/>
  <c r="AB16677" i="1"/>
  <c r="AB13753" i="1"/>
  <c r="AB19018" i="1"/>
  <c r="AB32428" i="1"/>
  <c r="AB13578" i="1"/>
  <c r="AB5388" i="1"/>
  <c r="AB37033" i="1"/>
  <c r="AB23813" i="1"/>
  <c r="AB18615" i="1"/>
  <c r="AB23411" i="1"/>
  <c r="AB26863" i="1"/>
  <c r="AB15501" i="1"/>
  <c r="AB33441" i="1"/>
  <c r="AB39887" i="1"/>
  <c r="AB29656" i="1"/>
  <c r="AB23261" i="1"/>
  <c r="AB31345" i="1"/>
  <c r="AB11091" i="1"/>
  <c r="AB28021" i="1"/>
  <c r="AB15168" i="1"/>
  <c r="AB28886" i="1"/>
  <c r="AB14901" i="1"/>
  <c r="AB23318" i="1"/>
  <c r="AB20022" i="1"/>
  <c r="AB40314" i="1"/>
  <c r="AB26802" i="1"/>
  <c r="AB32037" i="1"/>
  <c r="AB30712" i="1"/>
  <c r="AB16253" i="1"/>
  <c r="AB39758" i="1"/>
  <c r="AB31598" i="1"/>
  <c r="AB31457" i="1"/>
  <c r="AB10295" i="1"/>
  <c r="AB4853" i="1"/>
  <c r="AB12902" i="1"/>
  <c r="AB21719" i="1"/>
  <c r="AB20371" i="1"/>
  <c r="AB37814" i="1"/>
  <c r="AB34387" i="1"/>
  <c r="AB24112" i="1"/>
  <c r="AB6257" i="1"/>
  <c r="AB20542" i="1"/>
  <c r="AB23886" i="1"/>
  <c r="AB32235" i="1"/>
  <c r="AB5715" i="1"/>
  <c r="AB33172" i="1"/>
  <c r="AB38573" i="1"/>
  <c r="AB8539" i="1"/>
  <c r="AB39751" i="1"/>
  <c r="AB20023" i="1"/>
  <c r="AB16338" i="1"/>
  <c r="AB38176" i="1"/>
  <c r="AB11800" i="1"/>
  <c r="AB33517" i="1"/>
  <c r="AB35770" i="1"/>
  <c r="AB32325" i="1"/>
  <c r="AB16045" i="1"/>
  <c r="AB26544" i="1"/>
  <c r="AB23920" i="1"/>
  <c r="AB10181" i="1"/>
  <c r="AB35541" i="1"/>
  <c r="AB35595" i="1"/>
  <c r="AB36968" i="1"/>
  <c r="AB20955" i="1"/>
  <c r="AB433" i="1"/>
  <c r="AB38721" i="1"/>
  <c r="AB12245" i="1"/>
  <c r="AB14455" i="1"/>
  <c r="AB6605" i="1"/>
  <c r="AB30798" i="1"/>
  <c r="AB21623" i="1"/>
  <c r="AB32121" i="1"/>
  <c r="AB19131" i="1"/>
  <c r="AB27214" i="1"/>
  <c r="AB13839" i="1"/>
  <c r="AB8157" i="1"/>
  <c r="AB8928" i="1"/>
  <c r="AB35012" i="1"/>
  <c r="AB28255" i="1"/>
  <c r="AB26678" i="1"/>
  <c r="AB2659" i="1"/>
  <c r="AB36513" i="1"/>
  <c r="AB10222" i="1"/>
  <c r="AB7808" i="1"/>
  <c r="AB1312" i="1"/>
  <c r="AB34902" i="1"/>
  <c r="AB30326" i="1"/>
  <c r="AB37800" i="1"/>
  <c r="AB20396" i="1"/>
  <c r="AB8472" i="1"/>
  <c r="AB26433" i="1"/>
  <c r="AB36061" i="1"/>
  <c r="AB35326" i="1"/>
  <c r="AB37810" i="1"/>
  <c r="AB19820" i="1"/>
  <c r="AB21184" i="1"/>
  <c r="AB25707" i="1"/>
  <c r="AB20629" i="1"/>
  <c r="AB8412" i="1"/>
  <c r="AB11267" i="1"/>
  <c r="AB38904" i="1"/>
  <c r="AB17166" i="1"/>
  <c r="AB12328" i="1"/>
  <c r="AB28138" i="1"/>
  <c r="AB36424" i="1"/>
  <c r="AB39781" i="1"/>
  <c r="AB32214" i="1"/>
  <c r="AB25333" i="1"/>
  <c r="AB25866" i="1"/>
  <c r="AB28324" i="1"/>
  <c r="AB167" i="1"/>
  <c r="AB3283" i="1"/>
  <c r="AB33829" i="1"/>
  <c r="AB1974" i="1"/>
  <c r="AB9667" i="1"/>
  <c r="AB28989" i="1"/>
  <c r="AB34067" i="1"/>
  <c r="AB10767" i="1"/>
  <c r="AB34252" i="1"/>
  <c r="AB37207" i="1"/>
  <c r="AB17714" i="1"/>
  <c r="AB36220" i="1"/>
  <c r="AB7389" i="1"/>
  <c r="AB25008" i="1"/>
  <c r="AB27147" i="1"/>
  <c r="AB29016" i="1"/>
  <c r="AB12227" i="1"/>
  <c r="AB37877" i="1"/>
  <c r="AB37078" i="1"/>
  <c r="AB7677" i="1"/>
  <c r="AB5204" i="1"/>
  <c r="AB15006" i="1"/>
  <c r="AB21814" i="1"/>
  <c r="AB17791" i="1"/>
  <c r="AB31019" i="1"/>
  <c r="AB17200" i="1"/>
  <c r="AB30056" i="1"/>
  <c r="AB36588" i="1"/>
  <c r="AB26448" i="1"/>
  <c r="AB39007" i="1"/>
  <c r="AB15571" i="1"/>
  <c r="AB24992" i="1"/>
  <c r="AB17429" i="1"/>
  <c r="AB13304" i="1"/>
  <c r="AB29936" i="1"/>
  <c r="AB20599" i="1"/>
  <c r="AB34172" i="1"/>
  <c r="AB32752" i="1"/>
  <c r="AB11663" i="1"/>
  <c r="AB30580" i="1"/>
  <c r="AB16239" i="1"/>
  <c r="AB31644" i="1"/>
  <c r="AB32089" i="1"/>
  <c r="AB22473" i="1"/>
  <c r="AB38275" i="1"/>
  <c r="AB13871" i="1"/>
  <c r="AB37032" i="1"/>
  <c r="AB21010" i="1"/>
  <c r="AB22462" i="1"/>
  <c r="AB19137" i="1"/>
  <c r="AB15769" i="1"/>
  <c r="AB19719" i="1"/>
  <c r="AB36072" i="1"/>
  <c r="AB23058" i="1"/>
  <c r="AB13284" i="1"/>
  <c r="AB38561" i="1"/>
  <c r="AB35699" i="1"/>
  <c r="AB28801" i="1"/>
  <c r="AB38265" i="1"/>
  <c r="AB31508" i="1"/>
  <c r="AB28111" i="1"/>
  <c r="AB36555" i="1"/>
  <c r="AB36402" i="1"/>
  <c r="AB38514" i="1"/>
  <c r="AB36295" i="1"/>
  <c r="AB5714" i="1"/>
  <c r="AB24589" i="1"/>
  <c r="AB39446" i="1"/>
  <c r="AB23859" i="1"/>
  <c r="AB31398" i="1"/>
  <c r="AB15829" i="1"/>
  <c r="AB21566" i="1"/>
  <c r="AB16887" i="1"/>
  <c r="AB14717" i="1"/>
  <c r="AB26066" i="1"/>
  <c r="AB36090" i="1"/>
  <c r="AB38927" i="1"/>
  <c r="AB15226" i="1"/>
  <c r="AB37338" i="1"/>
  <c r="AB34550" i="1"/>
  <c r="AB23037" i="1"/>
  <c r="AB20073" i="1"/>
  <c r="AB29537" i="1"/>
  <c r="AB38648" i="1"/>
  <c r="AB35870" i="1"/>
  <c r="AB15111" i="1"/>
  <c r="AB19080" i="1"/>
  <c r="AB29909" i="1"/>
  <c r="AB35756" i="1"/>
  <c r="AB15610" i="1"/>
  <c r="AB35680" i="1"/>
  <c r="AB9205" i="1"/>
  <c r="AB21984" i="1"/>
  <c r="AB36717" i="1"/>
  <c r="AB29043" i="1"/>
  <c r="AB38095" i="1"/>
  <c r="AB14612" i="1"/>
  <c r="AB209" i="1"/>
  <c r="AB24849" i="1"/>
  <c r="AB30849" i="1"/>
  <c r="AB39721" i="1"/>
  <c r="AB22638" i="1"/>
  <c r="AB24237" i="1"/>
  <c r="AB36573" i="1"/>
  <c r="AB15224" i="1"/>
  <c r="AB16274" i="1"/>
  <c r="AB14554" i="1"/>
  <c r="AB16358" i="1"/>
  <c r="AB28221" i="1"/>
  <c r="AB34159" i="1"/>
  <c r="AB23714" i="1"/>
  <c r="AB10963" i="1"/>
  <c r="AB32515" i="1"/>
  <c r="AB27345" i="1"/>
  <c r="AB32199" i="1"/>
  <c r="AB33427" i="1"/>
  <c r="AB29132" i="1"/>
  <c r="AB33632" i="1"/>
  <c r="AB39538" i="1"/>
  <c r="AB19743" i="1"/>
  <c r="AB21540" i="1"/>
  <c r="AB27509" i="1"/>
  <c r="AB29661" i="1"/>
  <c r="AB38206" i="1"/>
  <c r="AB30609" i="1"/>
  <c r="AB3363" i="1"/>
  <c r="AB17996" i="1"/>
  <c r="AB11492" i="1"/>
  <c r="AB14359" i="1"/>
  <c r="AB16249" i="1"/>
  <c r="AB23466" i="1"/>
  <c r="AB14505" i="1"/>
  <c r="AB11866" i="1"/>
  <c r="AB11912" i="1"/>
  <c r="AB23414" i="1"/>
  <c r="AB18685" i="1"/>
  <c r="AB7259" i="1"/>
  <c r="AB15429" i="1"/>
  <c r="AB21177" i="1"/>
  <c r="AB34928" i="1"/>
  <c r="AB15117" i="1"/>
  <c r="AB10731" i="1"/>
  <c r="AB15912" i="1"/>
  <c r="AB28812" i="1"/>
  <c r="AB36361" i="1"/>
  <c r="AB9416" i="1"/>
  <c r="AB33705" i="1"/>
  <c r="AB29187" i="1"/>
  <c r="AB29565" i="1"/>
  <c r="AB11451" i="1"/>
  <c r="AB39261" i="1"/>
  <c r="AB13045" i="1"/>
  <c r="AB15525" i="1"/>
  <c r="AB4602" i="1"/>
  <c r="AB40267" i="1"/>
  <c r="AB33501" i="1"/>
  <c r="AB18461" i="1"/>
  <c r="AB20480" i="1"/>
  <c r="AB39765" i="1"/>
  <c r="AB12083" i="1"/>
  <c r="AB18338" i="1"/>
  <c r="AB25636" i="1"/>
  <c r="AB22539" i="1"/>
  <c r="AB22969" i="1"/>
  <c r="AB18727" i="1"/>
  <c r="AB22729" i="1"/>
  <c r="AB31866" i="1"/>
  <c r="AB32853" i="1"/>
  <c r="AB25560" i="1"/>
  <c r="AB37116" i="1"/>
  <c r="AB32060" i="1"/>
  <c r="AB18076" i="1"/>
  <c r="AB12230" i="1"/>
  <c r="AB34935" i="1"/>
  <c r="AB32481" i="1"/>
  <c r="AB4641" i="1"/>
  <c r="AB34987" i="1"/>
  <c r="AB12694" i="1"/>
  <c r="AB38003" i="1"/>
  <c r="AB26747" i="1"/>
  <c r="AB19552" i="1"/>
  <c r="AB19724" i="1"/>
  <c r="AB25731" i="1"/>
  <c r="AB30875" i="1"/>
  <c r="AB11146" i="1"/>
  <c r="AB31199" i="1"/>
  <c r="AB31255" i="1"/>
  <c r="AB3583" i="1"/>
  <c r="AB32726" i="1"/>
  <c r="AB23574" i="1"/>
  <c r="AB18373" i="1"/>
  <c r="AB11550" i="1"/>
  <c r="AB32169" i="1"/>
  <c r="AB19027" i="1"/>
  <c r="AB12307" i="1"/>
  <c r="AB24798" i="1"/>
  <c r="AB40439" i="1"/>
  <c r="AB35811" i="1"/>
  <c r="AB21243" i="1"/>
  <c r="AB10887" i="1"/>
  <c r="AB34428" i="1"/>
  <c r="AB38859" i="1"/>
  <c r="AB9107" i="1"/>
  <c r="AB36224" i="1"/>
  <c r="AB11805" i="1"/>
  <c r="AB14689" i="1"/>
  <c r="AB12975" i="1"/>
  <c r="AB14448" i="1"/>
  <c r="AB19726" i="1"/>
  <c r="AB26434" i="1"/>
  <c r="AB28480" i="1"/>
  <c r="AB921" i="1"/>
  <c r="AB22092" i="1"/>
  <c r="AB8336" i="1"/>
  <c r="AB36712" i="1"/>
  <c r="AB39897" i="1"/>
  <c r="AB16568" i="1"/>
  <c r="AB10183" i="1"/>
  <c r="AB30012" i="1"/>
  <c r="AB19975" i="1"/>
  <c r="AB13210" i="1"/>
  <c r="AB30024" i="1"/>
  <c r="AB38792" i="1"/>
  <c r="AB17081" i="1"/>
  <c r="AB28063" i="1"/>
  <c r="AB27519" i="1"/>
  <c r="AB35998" i="1"/>
  <c r="AB20149" i="1"/>
  <c r="AB37660" i="1"/>
  <c r="AB22347" i="1"/>
  <c r="AB22319" i="1"/>
  <c r="AB38973" i="1"/>
  <c r="AB38566" i="1"/>
  <c r="AB35048" i="1"/>
  <c r="AB23063" i="1"/>
  <c r="AB39468" i="1"/>
  <c r="AB23454" i="1"/>
  <c r="AB34281" i="1"/>
  <c r="AB40104" i="1"/>
  <c r="AB29316" i="1"/>
  <c r="AB18456" i="1"/>
  <c r="AB16182" i="1"/>
  <c r="AB16972" i="1"/>
  <c r="AB37677" i="1"/>
  <c r="AB25352" i="1"/>
  <c r="AB15139" i="1"/>
  <c r="AB40074" i="1"/>
  <c r="AB17958" i="1"/>
  <c r="AB23338" i="1"/>
  <c r="AB27315" i="1"/>
  <c r="AB36106" i="1"/>
  <c r="AB1781" i="1"/>
  <c r="AB9987" i="1"/>
  <c r="AB26600" i="1"/>
  <c r="AB39501" i="1"/>
  <c r="AB25752" i="1"/>
  <c r="AB23127" i="1"/>
  <c r="AB9332" i="1"/>
  <c r="AB25655" i="1"/>
  <c r="AB34826" i="1"/>
  <c r="AB36413" i="1"/>
  <c r="AB30576" i="1"/>
  <c r="AB19517" i="1"/>
  <c r="AB17753" i="1"/>
  <c r="AB30020" i="1"/>
  <c r="AB15824" i="1"/>
  <c r="AB32915" i="1"/>
  <c r="AB28382" i="1"/>
  <c r="AB15537" i="1"/>
  <c r="AB5649" i="1"/>
  <c r="AB30731" i="1"/>
  <c r="AB22916" i="1"/>
  <c r="AB22191" i="1"/>
  <c r="AB11105" i="1"/>
  <c r="AB26332" i="1"/>
  <c r="AB36840" i="1"/>
  <c r="AB24713" i="1"/>
  <c r="AB18830" i="1"/>
  <c r="AB21200" i="1"/>
  <c r="AB29094" i="1"/>
  <c r="AB10686" i="1"/>
  <c r="AB5267" i="1"/>
  <c r="AB31939" i="1"/>
  <c r="AB28992" i="1"/>
  <c r="AB13110" i="1"/>
  <c r="AB25397" i="1"/>
  <c r="AB4682" i="1"/>
  <c r="AB33323" i="1"/>
  <c r="AB2410" i="1"/>
  <c r="AB2091" i="1"/>
  <c r="AB37222" i="1"/>
  <c r="AB40239" i="1"/>
  <c r="AB33412" i="1"/>
  <c r="AB26682" i="1"/>
  <c r="AB18803" i="1"/>
  <c r="AB20193" i="1"/>
  <c r="AB17135" i="1"/>
  <c r="AB35113" i="1"/>
  <c r="AB36856" i="1"/>
  <c r="AB29153" i="1"/>
  <c r="AB33063" i="1"/>
  <c r="AB3770" i="1"/>
  <c r="AB14373" i="1"/>
  <c r="AB36068" i="1"/>
  <c r="AB27091" i="1"/>
  <c r="AB32502" i="1"/>
  <c r="AB32493" i="1"/>
  <c r="AB16301" i="1"/>
  <c r="AB23630" i="1"/>
  <c r="AB18227" i="1"/>
  <c r="AB38748" i="1"/>
  <c r="AB35972" i="1"/>
  <c r="AB37731" i="1"/>
  <c r="AB10248" i="1"/>
  <c r="AB29169" i="1"/>
  <c r="AB36946" i="1"/>
  <c r="AB21806" i="1"/>
  <c r="AB35917" i="1"/>
  <c r="AB40378" i="1"/>
  <c r="AB25877" i="1"/>
  <c r="AB20270" i="1"/>
  <c r="AB14353" i="1"/>
  <c r="AB4931" i="1"/>
  <c r="AB16740" i="1"/>
  <c r="AB8419" i="1"/>
  <c r="AB16423" i="1"/>
  <c r="AB30325" i="1"/>
  <c r="AB16458" i="1"/>
  <c r="AB35825" i="1"/>
  <c r="AB7516" i="1"/>
  <c r="AB15384" i="1"/>
  <c r="AB25859" i="1"/>
  <c r="AB29880" i="1"/>
  <c r="AB7574" i="1"/>
  <c r="AB26587" i="1"/>
  <c r="AB22443" i="1"/>
  <c r="AB11017" i="1"/>
  <c r="AB20204" i="1"/>
  <c r="AB23272" i="1"/>
  <c r="AB22178" i="1"/>
  <c r="AB24314" i="1"/>
  <c r="AB37226" i="1"/>
  <c r="AB7139" i="1"/>
  <c r="AB16767" i="1"/>
  <c r="AB14929" i="1"/>
  <c r="AB40431" i="1"/>
  <c r="AB1355" i="1"/>
  <c r="AB16287" i="1"/>
  <c r="AB28587" i="1"/>
  <c r="AB15969" i="1"/>
  <c r="AB38892" i="1"/>
  <c r="AB31696" i="1"/>
  <c r="AB37318" i="1"/>
  <c r="AB10546" i="1"/>
  <c r="AB6804" i="1"/>
  <c r="AB34635" i="1"/>
  <c r="AB30315" i="1"/>
  <c r="AB26988" i="1"/>
  <c r="AB24786" i="1"/>
  <c r="AB35010" i="1"/>
  <c r="AB37985" i="1"/>
  <c r="AB29402" i="1"/>
  <c r="AB20506" i="1"/>
  <c r="AB39226" i="1"/>
  <c r="AB27530" i="1"/>
  <c r="AB11661" i="1"/>
  <c r="AB40127" i="1"/>
  <c r="AB40120" i="1"/>
  <c r="AB39992" i="1"/>
  <c r="AB30876" i="1"/>
  <c r="AB5485" i="1"/>
  <c r="AB28470" i="1"/>
  <c r="AB40409" i="1"/>
  <c r="V80" i="1"/>
  <c r="V90" i="1"/>
  <c r="V92" i="1"/>
  <c r="V78" i="1"/>
  <c r="V82" i="1"/>
  <c r="V73" i="1"/>
  <c r="V55" i="1"/>
  <c r="V93" i="1"/>
  <c r="U67" i="1"/>
  <c r="U54" i="1"/>
  <c r="H39" i="1"/>
  <c r="H40" i="1"/>
  <c r="H41" i="1"/>
  <c r="H36" i="1"/>
  <c r="H43" i="1"/>
  <c r="H37" i="1"/>
  <c r="H42" i="1"/>
  <c r="H38" i="1"/>
  <c r="V61" i="1"/>
  <c r="V74" i="1"/>
  <c r="U76" i="1"/>
  <c r="V83" i="1"/>
  <c r="U89" i="1"/>
  <c r="U64" i="1"/>
  <c r="V84" i="1"/>
  <c r="V96" i="1"/>
  <c r="U75" i="1"/>
  <c r="E39" i="1"/>
  <c r="F39" i="1"/>
  <c r="E40" i="1" l="1"/>
  <c r="F40" i="1"/>
  <c r="E41" i="1" l="1"/>
  <c r="F41" i="1"/>
  <c r="E42" i="1" l="1"/>
  <c r="F42" i="1"/>
  <c r="E43" i="1" l="1"/>
  <c r="F43" i="1"/>
  <c r="E44" i="1" l="1"/>
  <c r="F44" i="1"/>
  <c r="E45" i="1" l="1"/>
  <c r="F45" i="1"/>
  <c r="E46" i="1" l="1"/>
  <c r="F46" i="1"/>
  <c r="E47" i="1" l="1"/>
  <c r="F47" i="1"/>
  <c r="E48" i="1" l="1"/>
  <c r="F48" i="1"/>
</calcChain>
</file>

<file path=xl/sharedStrings.xml><?xml version="1.0" encoding="utf-8"?>
<sst xmlns="http://schemas.openxmlformats.org/spreadsheetml/2006/main" count="121" uniqueCount="97">
  <si>
    <t>Dates</t>
  </si>
  <si>
    <t>Values</t>
  </si>
  <si>
    <t>ValuationDate</t>
  </si>
  <si>
    <t>SetEvaluationDate</t>
  </si>
  <si>
    <t>Curve</t>
  </si>
  <si>
    <t>SwaptionVTSMatrix</t>
  </si>
  <si>
    <t>Expiry | Swap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</si>
  <si>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</si>
  <si>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</si>
  <si>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</si>
  <si>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</si>
  <si>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</si>
  <si>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</si>
  <si>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</si>
  <si>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</si>
  <si>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</si>
  <si>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</si>
  <si>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</si>
  <si>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</si>
  <si>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</si>
  <si>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</si>
  <si>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Error</t>
  </si>
  <si>
    <t>1m</t>
  </si>
  <si>
    <t>ObjectID</t>
  </si>
  <si>
    <t>2m</t>
  </si>
  <si>
    <t>Calendar</t>
  </si>
  <si>
    <t>Target</t>
  </si>
  <si>
    <t>3m</t>
  </si>
  <si>
    <t>BDC (Adjustment)</t>
  </si>
  <si>
    <t>Modified Following</t>
  </si>
  <si>
    <t>6m</t>
  </si>
  <si>
    <t>OptionTenors</t>
  </si>
  <si>
    <t>9m</t>
  </si>
  <si>
    <t>SwapTenors</t>
  </si>
  <si>
    <t>Vols</t>
  </si>
  <si>
    <t>18m</t>
  </si>
  <si>
    <t>DCC</t>
  </si>
  <si>
    <t>Act/365 (Fixed)</t>
  </si>
  <si>
    <t>Type</t>
  </si>
  <si>
    <t>Normal</t>
  </si>
  <si>
    <t>Permanent</t>
  </si>
  <si>
    <t>Trigger</t>
  </si>
  <si>
    <t>OverWrite</t>
  </si>
  <si>
    <t>MaxIters</t>
  </si>
  <si>
    <t>FWIters</t>
  </si>
  <si>
    <t>ApplyAdjuster</t>
  </si>
  <si>
    <t>ApplyLogging</t>
  </si>
  <si>
    <t>Model</t>
  </si>
  <si>
    <t>Mplus</t>
  </si>
  <si>
    <t>Mminus</t>
  </si>
  <si>
    <t>CMSTS</t>
  </si>
  <si>
    <t>SmileSection</t>
  </si>
  <si>
    <t>SwapIndex</t>
  </si>
  <si>
    <t>SwaptionVTS</t>
  </si>
  <si>
    <t>Expiry</t>
  </si>
  <si>
    <t>SwapTerm</t>
  </si>
  <si>
    <t>Strike</t>
  </si>
  <si>
    <t>Vol</t>
  </si>
  <si>
    <t>Forward</t>
  </si>
  <si>
    <t>Chi</t>
  </si>
  <si>
    <t>Npaths</t>
  </si>
  <si>
    <t>Seed</t>
  </si>
  <si>
    <t>QGLocalvolModel</t>
  </si>
  <si>
    <t>Times</t>
  </si>
  <si>
    <t>StdDevs</t>
  </si>
  <si>
    <t>idx</t>
  </si>
  <si>
    <t>Calibrate</t>
  </si>
  <si>
    <t>Simulation</t>
  </si>
  <si>
    <t>DebugLevel</t>
  </si>
  <si>
    <t>Logging</t>
  </si>
  <si>
    <t>Test Calibration</t>
  </si>
  <si>
    <t>Start</t>
  </si>
  <si>
    <t>End</t>
  </si>
  <si>
    <t>Term</t>
  </si>
  <si>
    <t>Schedule</t>
  </si>
  <si>
    <t>StdDStrikes</t>
  </si>
  <si>
    <t>StartDate</t>
  </si>
  <si>
    <t>ExercDate</t>
  </si>
  <si>
    <t>ExercTime</t>
  </si>
  <si>
    <t>SwapRate</t>
  </si>
  <si>
    <t>k</t>
  </si>
  <si>
    <t>StdDStrike</t>
  </si>
  <si>
    <t>Call</t>
  </si>
  <si>
    <t>MCCall</t>
  </si>
  <si>
    <t>MCPut</t>
  </si>
  <si>
    <t>MCCallVol</t>
  </si>
  <si>
    <t>MCPutVol</t>
  </si>
  <si>
    <t>Var(bp)</t>
  </si>
  <si>
    <t>P/C-Vol(bp)</t>
  </si>
  <si>
    <t>T = 2.250000, swapRate = 0.017379, k = 29, strike = 0.016472, call = 0.002782, callph = 0.002786, callmh = 0.002779, quantile = 1.375601, d2CalldK2 = 973.003496</t>
  </si>
  <si>
    <t>Flavor</t>
  </si>
  <si>
    <t>Path</t>
  </si>
  <si>
    <t>SimTimes</t>
  </si>
  <si>
    <t>Theta</t>
  </si>
  <si>
    <t>Eta</t>
  </si>
  <si>
    <t>KernelWidth</t>
  </si>
  <si>
    <t>MonteCarloStochVol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</si>
</sst>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%"/>
    <numFmt numFmtId="165" formatCode="0.000%"/>
    <numFmt numFmtId="166" formatCode="0.0000E+00"/>
    <numFmt numFmtId="167" formatCode="0.00000"/>
  </numFmts>
  <fonts count="11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rgb="FF7030A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70C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7030A0"/>
      <name val="Arial"/>
      <family val="2"/>
      <scheme val="minor"/>
    </font>
    <font>
      <b/>
      <sz val="10"/>
      <color rgb="FF0070C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top"/>
    </xf>
    <xf numFmtId="9" fontId="1" fillId="0" borderId="0" applyFont="0" applyFill="0" applyBorder="0" applyAlignment="0" applyProtection="0"/>
  </cellStyleXfs>
  <cellXfs count="129">
    <xf numFmtId="0" fontId="0" fillId="0" borderId="0" xfId="0">
      <alignment vertical="top"/>
    </xf>
    <xf numFmtId="14" fontId="0" fillId="0" borderId="0" xfId="0" applyNumberFormat="1">
      <alignment vertical="top"/>
    </xf>
    <xf numFmtId="10" fontId="0" fillId="0" borderId="0" xfId="0" applyNumberFormat="1">
      <alignment vertical="top"/>
    </xf>
    <xf numFmtId="0" fontId="3" fillId="0" borderId="0" xfId="0" applyFont="1">
      <alignment vertical="top"/>
    </xf>
    <xf numFmtId="0" fontId="4" fillId="0" borderId="1" xfId="0" applyFont="1" applyBorder="1" applyAlignment="1">
      <alignment horizontal="center" vertical="top"/>
    </xf>
    <xf numFmtId="14" fontId="2" fillId="0" borderId="2" xfId="0" applyNumberFormat="1" applyFont="1" applyBorder="1">
      <alignment vertical="top"/>
    </xf>
    <xf numFmtId="10" fontId="2" fillId="0" borderId="2" xfId="0" applyNumberFormat="1" applyFont="1" applyBorder="1">
      <alignment vertical="top"/>
    </xf>
    <xf numFmtId="14" fontId="2" fillId="0" borderId="3" xfId="0" applyNumberFormat="1" applyFont="1" applyBorder="1">
      <alignment vertical="top"/>
    </xf>
    <xf numFmtId="10" fontId="2" fillId="0" borderId="3" xfId="0" applyNumberFormat="1" applyFont="1" applyBorder="1">
      <alignment vertical="top"/>
    </xf>
    <xf numFmtId="14" fontId="2" fillId="0" borderId="4" xfId="0" applyNumberFormat="1" applyFont="1" applyBorder="1">
      <alignment vertical="top"/>
    </xf>
    <xf numFmtId="10" fontId="2" fillId="0" borderId="4" xfId="0" applyNumberFormat="1" applyFont="1" applyBorder="1">
      <alignment vertical="top"/>
    </xf>
    <xf numFmtId="0" fontId="4" fillId="0" borderId="2" xfId="0" applyFont="1" applyBorder="1">
      <alignment vertical="top"/>
    </xf>
    <xf numFmtId="0" fontId="4" fillId="0" borderId="4" xfId="0" applyFont="1" applyBorder="1">
      <alignment vertical="top"/>
    </xf>
    <xf numFmtId="0" fontId="3" fillId="0" borderId="4" xfId="0" applyFont="1" applyBorder="1">
      <alignment vertical="top"/>
    </xf>
    <xf numFmtId="0" fontId="4" fillId="0" borderId="1" xfId="0" applyFont="1" applyBorder="1">
      <alignment vertical="top"/>
    </xf>
    <xf numFmtId="0" fontId="3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0" fillId="0" borderId="2" xfId="0" applyBorder="1" applyAlignment="1">
      <alignment horizontal="right" vertical="top"/>
    </xf>
    <xf numFmtId="0" fontId="4" fillId="0" borderId="2" xfId="0" applyFont="1" applyBorder="1" applyAlignment="1">
      <alignment horizontal="center" vertical="top"/>
    </xf>
    <xf numFmtId="10" fontId="2" fillId="0" borderId="8" xfId="1" applyNumberFormat="1" applyFont="1" applyBorder="1" applyAlignment="1">
      <alignment vertical="top"/>
    </xf>
    <xf numFmtId="10" fontId="2" fillId="0" borderId="9" xfId="1" applyNumberFormat="1" applyFont="1" applyBorder="1" applyAlignment="1">
      <alignment vertical="top"/>
    </xf>
    <xf numFmtId="10" fontId="2" fillId="0" borderId="10" xfId="1" applyNumberFormat="1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3" xfId="0" applyBorder="1" applyAlignment="1">
      <alignment horizontal="right" vertical="top"/>
    </xf>
    <xf numFmtId="0" fontId="4" fillId="0" borderId="3" xfId="0" applyFont="1" applyBorder="1" applyAlignment="1">
      <alignment horizontal="center" vertical="top"/>
    </xf>
    <xf numFmtId="10" fontId="2" fillId="0" borderId="11" xfId="1" applyNumberFormat="1" applyFont="1" applyBorder="1" applyAlignment="1">
      <alignment vertical="top"/>
    </xf>
    <xf numFmtId="10" fontId="2" fillId="0" borderId="0" xfId="1" applyNumberFormat="1" applyFont="1" applyBorder="1" applyAlignment="1">
      <alignment vertical="top"/>
    </xf>
    <xf numFmtId="10" fontId="2" fillId="0" borderId="12" xfId="1" applyNumberFormat="1" applyFont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vertical="top"/>
    </xf>
    <xf numFmtId="0" fontId="0" fillId="0" borderId="4" xfId="0" applyBorder="1" applyAlignment="1">
      <alignment horizontal="right" vertical="top"/>
    </xf>
    <xf numFmtId="0" fontId="4" fillId="0" borderId="4" xfId="0" applyFont="1" applyBorder="1" applyAlignment="1">
      <alignment horizontal="center" vertical="top"/>
    </xf>
    <xf numFmtId="10" fontId="2" fillId="0" borderId="13" xfId="1" applyNumberFormat="1" applyFont="1" applyBorder="1" applyAlignment="1">
      <alignment vertical="top"/>
    </xf>
    <xf numFmtId="10" fontId="2" fillId="0" borderId="14" xfId="1" applyNumberFormat="1" applyFont="1" applyBorder="1" applyAlignment="1">
      <alignment vertical="top"/>
    </xf>
    <xf numFmtId="10" fontId="2" fillId="0" borderId="15" xfId="1" applyNumberFormat="1" applyFont="1" applyBorder="1" applyAlignment="1">
      <alignment vertical="top"/>
    </xf>
    <xf numFmtId="9" fontId="4" fillId="0" borderId="2" xfId="1" applyFont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9" fontId="4" fillId="0" borderId="3" xfId="1" applyFont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9" fontId="4" fillId="0" borderId="4" xfId="1" applyFont="1" applyBorder="1" applyAlignment="1">
      <alignment vertical="top"/>
    </xf>
    <xf numFmtId="0" fontId="2" fillId="0" borderId="4" xfId="0" applyFont="1" applyBorder="1" applyAlignment="1">
      <alignment vertical="top"/>
    </xf>
    <xf numFmtId="9" fontId="4" fillId="0" borderId="1" xfId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9" fontId="4" fillId="0" borderId="4" xfId="1" applyFont="1" applyFill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9" fontId="4" fillId="0" borderId="3" xfId="1" applyFont="1" applyFill="1" applyBorder="1" applyAlignment="1">
      <alignment vertical="top"/>
    </xf>
    <xf numFmtId="9" fontId="4" fillId="0" borderId="2" xfId="1" applyFont="1" applyFill="1" applyBorder="1" applyAlignment="1">
      <alignment vertical="top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5" fillId="0" borderId="4" xfId="0" applyFont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4" fillId="0" borderId="3" xfId="0" applyFont="1" applyFill="1" applyBorder="1" applyAlignment="1">
      <alignment horizontal="left" vertical="top"/>
    </xf>
    <xf numFmtId="10" fontId="3" fillId="0" borderId="4" xfId="1" applyNumberFormat="1" applyFont="1" applyBorder="1" applyAlignment="1">
      <alignment vertical="top"/>
    </xf>
    <xf numFmtId="10" fontId="6" fillId="0" borderId="2" xfId="0" applyNumberFormat="1" applyFont="1" applyBorder="1">
      <alignment vertical="top"/>
    </xf>
    <xf numFmtId="10" fontId="3" fillId="0" borderId="2" xfId="1" applyNumberFormat="1" applyFont="1" applyBorder="1" applyAlignment="1">
      <alignment vertical="top"/>
    </xf>
    <xf numFmtId="10" fontId="6" fillId="0" borderId="3" xfId="0" applyNumberFormat="1" applyFont="1" applyBorder="1">
      <alignment vertical="top"/>
    </xf>
    <xf numFmtId="10" fontId="3" fillId="0" borderId="3" xfId="1" applyNumberFormat="1" applyFont="1" applyBorder="1" applyAlignment="1">
      <alignment vertical="top"/>
    </xf>
    <xf numFmtId="10" fontId="6" fillId="0" borderId="4" xfId="0" applyNumberFormat="1" applyFont="1" applyBorder="1">
      <alignment vertical="top"/>
    </xf>
    <xf numFmtId="2" fontId="2" fillId="0" borderId="0" xfId="1" applyNumberFormat="1" applyFont="1" applyFill="1" applyBorder="1" applyAlignment="1">
      <alignment vertical="top"/>
    </xf>
    <xf numFmtId="2" fontId="2" fillId="0" borderId="0" xfId="0" applyNumberFormat="1" applyFont="1">
      <alignment vertical="top"/>
    </xf>
    <xf numFmtId="0" fontId="4" fillId="0" borderId="0" xfId="0" applyFont="1" applyAlignment="1">
      <alignment horizontal="center" vertical="top"/>
    </xf>
    <xf numFmtId="10" fontId="0" fillId="0" borderId="0" xfId="1" applyNumberFormat="1" applyFont="1" applyAlignment="1">
      <alignment vertical="top"/>
    </xf>
    <xf numFmtId="10" fontId="2" fillId="0" borderId="2" xfId="1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right" vertical="top"/>
    </xf>
    <xf numFmtId="0" fontId="4" fillId="0" borderId="4" xfId="0" applyFont="1" applyBorder="1" applyAlignment="1">
      <alignment horizontal="left" vertical="top"/>
    </xf>
    <xf numFmtId="1" fontId="2" fillId="0" borderId="4" xfId="0" applyNumberFormat="1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left" vertical="top"/>
    </xf>
    <xf numFmtId="0" fontId="3" fillId="0" borderId="1" xfId="0" quotePrefix="1" applyFont="1" applyBorder="1" applyAlignment="1">
      <alignment horizontal="right" vertical="top"/>
    </xf>
    <xf numFmtId="0" fontId="3" fillId="0" borderId="2" xfId="0" quotePrefix="1" applyFont="1" applyBorder="1">
      <alignment vertical="top"/>
    </xf>
    <xf numFmtId="0" fontId="4" fillId="0" borderId="4" xfId="0" applyFont="1" applyFill="1" applyBorder="1" applyAlignment="1">
      <alignment horizontal="left" vertical="top"/>
    </xf>
    <xf numFmtId="0" fontId="0" fillId="0" borderId="4" xfId="0" quotePrefix="1" applyBorder="1">
      <alignment vertical="top"/>
    </xf>
    <xf numFmtId="164" fontId="0" fillId="0" borderId="0" xfId="0" applyNumberFormat="1">
      <alignment vertical="top"/>
    </xf>
    <xf numFmtId="0" fontId="7" fillId="0" borderId="0" xfId="0" applyNumberFormat="1" applyFont="1">
      <alignment vertical="top"/>
    </xf>
    <xf numFmtId="164" fontId="7" fillId="0" borderId="0" xfId="1" applyNumberFormat="1" applyFont="1" applyAlignment="1">
      <alignment vertical="top"/>
    </xf>
    <xf numFmtId="1" fontId="2" fillId="0" borderId="3" xfId="0" applyNumberFormat="1" applyFont="1" applyFill="1" applyBorder="1" applyAlignment="1">
      <alignment horizontal="right" vertical="top"/>
    </xf>
    <xf numFmtId="0" fontId="4" fillId="0" borderId="0" xfId="0" applyFont="1">
      <alignment vertical="top"/>
    </xf>
    <xf numFmtId="0" fontId="4" fillId="0" borderId="0" xfId="0" applyFont="1" applyFill="1" applyBorder="1" applyAlignment="1">
      <alignment horizontal="center" vertical="top"/>
    </xf>
    <xf numFmtId="10" fontId="7" fillId="0" borderId="9" xfId="1" applyNumberFormat="1" applyFont="1" applyBorder="1" applyAlignment="1">
      <alignment vertical="top"/>
    </xf>
    <xf numFmtId="10" fontId="7" fillId="0" borderId="0" xfId="1" applyNumberFormat="1" applyFont="1" applyBorder="1" applyAlignment="1">
      <alignment vertical="top"/>
    </xf>
    <xf numFmtId="10" fontId="7" fillId="0" borderId="14" xfId="1" applyNumberFormat="1" applyFont="1" applyBorder="1" applyAlignment="1">
      <alignment vertical="top"/>
    </xf>
    <xf numFmtId="0" fontId="4" fillId="0" borderId="3" xfId="0" applyFont="1" applyBorder="1">
      <alignment vertical="top"/>
    </xf>
    <xf numFmtId="164" fontId="2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4" fontId="4" fillId="0" borderId="1" xfId="0" applyNumberFormat="1" applyFont="1" applyBorder="1" applyAlignment="1">
      <alignment horizontal="center" vertical="top"/>
    </xf>
    <xf numFmtId="14" fontId="3" fillId="0" borderId="2" xfId="0" applyNumberFormat="1" applyFont="1" applyBorder="1">
      <alignment vertical="top"/>
    </xf>
    <xf numFmtId="0" fontId="2" fillId="0" borderId="2" xfId="0" applyFont="1" applyBorder="1">
      <alignment vertical="top"/>
    </xf>
    <xf numFmtId="14" fontId="3" fillId="0" borderId="3" xfId="0" applyNumberFormat="1" applyFont="1" applyBorder="1">
      <alignment vertical="top"/>
    </xf>
    <xf numFmtId="0" fontId="2" fillId="0" borderId="3" xfId="0" applyFont="1" applyBorder="1">
      <alignment vertical="top"/>
    </xf>
    <xf numFmtId="0" fontId="0" fillId="0" borderId="3" xfId="0" applyBorder="1">
      <alignment vertical="top"/>
    </xf>
    <xf numFmtId="14" fontId="3" fillId="0" borderId="4" xfId="0" applyNumberFormat="1" applyFont="1" applyBorder="1">
      <alignment vertical="top"/>
    </xf>
    <xf numFmtId="0" fontId="0" fillId="0" borderId="4" xfId="0" applyBorder="1">
      <alignment vertical="top"/>
    </xf>
    <xf numFmtId="0" fontId="3" fillId="0" borderId="2" xfId="0" applyFont="1" applyBorder="1">
      <alignment vertical="top"/>
    </xf>
    <xf numFmtId="165" fontId="3" fillId="0" borderId="2" xfId="0" applyNumberFormat="1" applyFont="1" applyBorder="1">
      <alignment vertical="top"/>
    </xf>
    <xf numFmtId="0" fontId="3" fillId="0" borderId="3" xfId="0" applyFont="1" applyBorder="1">
      <alignment vertical="top"/>
    </xf>
    <xf numFmtId="165" fontId="3" fillId="0" borderId="3" xfId="0" applyNumberFormat="1" applyFont="1" applyBorder="1">
      <alignment vertical="top"/>
    </xf>
    <xf numFmtId="2" fontId="3" fillId="0" borderId="2" xfId="0" applyNumberFormat="1" applyFont="1" applyBorder="1">
      <alignment vertical="top"/>
    </xf>
    <xf numFmtId="2" fontId="3" fillId="0" borderId="3" xfId="0" applyNumberFormat="1" applyFont="1" applyBorder="1">
      <alignment vertical="top"/>
    </xf>
    <xf numFmtId="2" fontId="3" fillId="0" borderId="4" xfId="0" applyNumberFormat="1" applyFont="1" applyBorder="1">
      <alignment vertical="top"/>
    </xf>
    <xf numFmtId="0" fontId="4" fillId="0" borderId="1" xfId="0" applyFont="1" applyFill="1" applyBorder="1" applyAlignment="1">
      <alignment horizontal="center" vertical="top"/>
    </xf>
    <xf numFmtId="2" fontId="6" fillId="0" borderId="2" xfId="0" applyNumberFormat="1" applyFont="1" applyBorder="1">
      <alignment vertical="top"/>
    </xf>
    <xf numFmtId="2" fontId="6" fillId="0" borderId="3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165" fontId="3" fillId="0" borderId="4" xfId="0" applyNumberFormat="1" applyFont="1" applyBorder="1">
      <alignment vertical="top"/>
    </xf>
    <xf numFmtId="14" fontId="8" fillId="0" borderId="3" xfId="0" applyNumberFormat="1" applyFont="1" applyBorder="1">
      <alignment vertical="top"/>
    </xf>
    <xf numFmtId="2" fontId="8" fillId="0" borderId="3" xfId="0" applyNumberFormat="1" applyFont="1" applyBorder="1">
      <alignment vertical="top"/>
    </xf>
    <xf numFmtId="10" fontId="8" fillId="0" borderId="3" xfId="1" applyNumberFormat="1" applyFont="1" applyBorder="1" applyAlignment="1">
      <alignment vertical="top"/>
    </xf>
    <xf numFmtId="0" fontId="8" fillId="0" borderId="3" xfId="0" applyFont="1" applyBorder="1">
      <alignment vertical="top"/>
    </xf>
    <xf numFmtId="165" fontId="8" fillId="0" borderId="3" xfId="0" applyNumberFormat="1" applyFont="1" applyBorder="1">
      <alignment vertical="top"/>
    </xf>
    <xf numFmtId="2" fontId="9" fillId="0" borderId="3" xfId="0" applyNumberFormat="1" applyFont="1" applyBorder="1">
      <alignment vertical="top"/>
    </xf>
    <xf numFmtId="166" fontId="0" fillId="0" borderId="0" xfId="0" applyNumberFormat="1">
      <alignment vertical="top"/>
    </xf>
    <xf numFmtId="14" fontId="3" fillId="0" borderId="2" xfId="0" applyNumberFormat="1" applyFont="1" applyBorder="1" applyAlignment="1">
      <alignment horizontal="right" vertical="top"/>
    </xf>
    <xf numFmtId="0" fontId="10" fillId="0" borderId="1" xfId="0" applyFont="1" applyFill="1" applyBorder="1" applyAlignment="1">
      <alignment horizontal="center" vertical="top"/>
    </xf>
    <xf numFmtId="2" fontId="7" fillId="0" borderId="2" xfId="0" applyNumberFormat="1" applyFont="1" applyBorder="1">
      <alignment vertical="top"/>
    </xf>
    <xf numFmtId="2" fontId="7" fillId="0" borderId="3" xfId="0" applyNumberFormat="1" applyFont="1" applyBorder="1">
      <alignment vertical="top"/>
    </xf>
    <xf numFmtId="2" fontId="10" fillId="0" borderId="3" xfId="0" applyNumberFormat="1" applyFont="1" applyBorder="1">
      <alignment vertical="top"/>
    </xf>
    <xf numFmtId="2" fontId="7" fillId="0" borderId="4" xfId="0" applyNumberFormat="1" applyFont="1" applyBorder="1">
      <alignment vertical="top"/>
    </xf>
    <xf numFmtId="2" fontId="3" fillId="0" borderId="0" xfId="0" applyNumberFormat="1" applyFont="1">
      <alignment vertical="top"/>
    </xf>
    <xf numFmtId="167" fontId="3" fillId="0" borderId="0" xfId="0" applyNumberFormat="1" applyFont="1">
      <alignment vertical="top"/>
    </xf>
    <xf numFmtId="9" fontId="2" fillId="0" borderId="3" xfId="1" applyNumberFormat="1" applyFont="1" applyBorder="1" applyAlignment="1">
      <alignment horizontal="right" vertical="top"/>
    </xf>
    <xf numFmtId="2" fontId="2" fillId="0" borderId="3" xfId="0" applyNumberFormat="1" applyFont="1" applyBorder="1" applyAlignment="1">
      <alignment horizontal="right" vertical="top"/>
    </xf>
  </cellXfs>
  <cellStyles count="2">
    <cellStyle name="Normal" xfId="0" builtinId="0" customBuiltin="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V40484"/>
  <sheetViews>
    <sheetView tabSelected="1" topLeftCell="J1" zoomScale="70" zoomScaleNormal="70" workbookViewId="0">
      <selection activeCell="AA8" sqref="AA8"/>
    </sheetView>
  </sheetViews>
  <sheetFormatPr defaultRowHeight="13.2" x14ac:dyDescent="0.25"/>
  <cols>
    <col min="2" max="2" width="16.88671875" customWidth="1"/>
    <col min="3" max="3" width="16.33203125" customWidth="1"/>
    <col min="5" max="5" width="21.109375" bestFit="1" customWidth="1"/>
    <col min="6" max="6" width="16" bestFit="1" customWidth="1"/>
    <col min="8" max="8" width="12.88671875" bestFit="1" customWidth="1"/>
    <col min="9" max="9" width="13.44140625" customWidth="1"/>
    <col min="10" max="10" width="9.5546875" bestFit="1" customWidth="1"/>
    <col min="11" max="12" width="9" bestFit="1" customWidth="1"/>
    <col min="13" max="13" width="9.33203125" bestFit="1" customWidth="1"/>
    <col min="14" max="14" width="12.6640625" bestFit="1" customWidth="1"/>
    <col min="15" max="15" width="10.33203125" bestFit="1" customWidth="1"/>
    <col min="16" max="16" width="9.33203125" bestFit="1" customWidth="1"/>
    <col min="17" max="17" width="10.21875" bestFit="1" customWidth="1"/>
    <col min="18" max="19" width="9.5546875" bestFit="1" customWidth="1"/>
    <col min="20" max="20" width="12.33203125" bestFit="1" customWidth="1"/>
    <col min="21" max="21" width="10.6640625" customWidth="1"/>
    <col min="22" max="22" width="11.21875" customWidth="1"/>
    <col min="24" max="24" width="18.77734375" customWidth="1"/>
    <col min="25" max="25" width="15.6640625" customWidth="1"/>
    <col min="44" max="44" width="11.109375" customWidth="1"/>
    <col min="45" max="45" width="12.44140625" bestFit="1" customWidth="1"/>
    <col min="46" max="46" width="12.33203125" bestFit="1" customWidth="1"/>
    <col min="47" max="48" width="9" bestFit="1" customWidth="1"/>
  </cols>
  <sheetData>
    <row r="2" spans="2:48" x14ac:dyDescent="0.25">
      <c r="B2" s="11" t="s">
        <v>2</v>
      </c>
      <c r="C2" s="5">
        <v>41901</v>
      </c>
    </row>
    <row r="3" spans="2:48" x14ac:dyDescent="0.25">
      <c r="B3" s="12" t="s">
        <v>3</v>
      </c>
      <c r="C3" s="13" t="b">
        <f>_xll.qlSettingsSetEvaluationDate(C2)</f>
        <v>1</v>
      </c>
    </row>
    <row r="4" spans="2:48" x14ac:dyDescent="0.25">
      <c r="C4" s="3"/>
    </row>
    <row r="5" spans="2:48" x14ac:dyDescent="0.25">
      <c r="B5" s="14" t="s">
        <v>4</v>
      </c>
      <c r="C5" s="15" t="str">
        <f>_xll.qlInterpolatedYieldCurve(,B8:B33,C8:C33,"Target","Act/365 (Fixed)",,,"ZeroYield","CubicNaturalSpline",,C3)</f>
        <v>obj_00003#0001</v>
      </c>
      <c r="E5" s="16" t="s">
        <v>5</v>
      </c>
      <c r="F5" s="15" t="str">
        <f>_xll.qlSwaptionVTSMatrix(F7,F8,F9,H6:H25,I5:V5,I6:V25,F13,F14,F15,F16,F17)</f>
        <v>obj_00001#0001</v>
      </c>
      <c r="G5" s="17"/>
      <c r="H5" s="4" t="s">
        <v>6</v>
      </c>
      <c r="I5" s="18" t="s">
        <v>7</v>
      </c>
      <c r="J5" s="19" t="s">
        <v>8</v>
      </c>
      <c r="K5" s="19" t="s">
        <v>9</v>
      </c>
      <c r="L5" s="19" t="s">
        <v>10</v>
      </c>
      <c r="M5" s="19" t="s">
        <v>11</v>
      </c>
      <c r="N5" s="19" t="s">
        <v>12</v>
      </c>
      <c r="O5" s="19" t="s">
        <v>13</v>
      </c>
      <c r="P5" s="19" t="s">
        <v>14</v>
      </c>
      <c r="Q5" s="19" t="s">
        <v>15</v>
      </c>
      <c r="R5" s="19" t="s">
        <v>16</v>
      </c>
      <c r="S5" s="19" t="s">
        <v>17</v>
      </c>
      <c r="T5" s="19" t="s">
        <v>18</v>
      </c>
      <c r="U5" s="19" t="s">
        <v>19</v>
      </c>
      <c r="V5" s="20" t="s">
        <v>20</v>
      </c>
      <c r="X5" s="75" t="s">
        <v>62</v>
      </c>
      <c r="Y5" s="76" t="str">
        <f>_xll.qlQGLocalvolModel(,C5,F29,Y6,Y7,Y8,F34,X20:X140,Y20:Y80,Y9,Y10,Y11,Y12,Y13)</f>
        <v>obj_00008#0001</v>
      </c>
    </row>
    <row r="6" spans="2:48" x14ac:dyDescent="0.25">
      <c r="E6" s="21" t="s">
        <v>21</v>
      </c>
      <c r="F6" s="22"/>
      <c r="G6" s="17"/>
      <c r="H6" s="23" t="s">
        <v>22</v>
      </c>
      <c r="I6" s="24">
        <v>1.5279999999999998E-3</v>
      </c>
      <c r="J6" s="25">
        <v>2.183E-3</v>
      </c>
      <c r="K6" s="25">
        <v>2.8870000000000002E-3</v>
      </c>
      <c r="L6" s="25">
        <v>3.5729999999999998E-3</v>
      </c>
      <c r="M6" s="86">
        <v>4.1399999999999996E-3</v>
      </c>
      <c r="N6" s="25">
        <v>4.4859999999999995E-3</v>
      </c>
      <c r="O6" s="25">
        <v>4.6689999999999995E-3</v>
      </c>
      <c r="P6" s="25">
        <v>4.7359999999999998E-3</v>
      </c>
      <c r="Q6" s="25">
        <v>4.7320000000000001E-3</v>
      </c>
      <c r="R6" s="25">
        <v>4.705E-3</v>
      </c>
      <c r="S6" s="25">
        <v>5.0630000000000007E-3</v>
      </c>
      <c r="T6" s="25">
        <v>5.2220000000000001E-3</v>
      </c>
      <c r="U6" s="25">
        <v>5.326E-3</v>
      </c>
      <c r="V6" s="26">
        <v>5.4310000000000001E-3</v>
      </c>
      <c r="X6" s="57" t="s">
        <v>59</v>
      </c>
      <c r="Y6" s="70">
        <v>0.03</v>
      </c>
    </row>
    <row r="7" spans="2:48" x14ac:dyDescent="0.25">
      <c r="B7" s="4" t="s">
        <v>0</v>
      </c>
      <c r="C7" s="4" t="s">
        <v>1</v>
      </c>
      <c r="E7" s="27" t="s">
        <v>23</v>
      </c>
      <c r="F7" s="28"/>
      <c r="G7" s="17"/>
      <c r="H7" s="29" t="s">
        <v>24</v>
      </c>
      <c r="I7" s="30">
        <v>1.5119999999999999E-3</v>
      </c>
      <c r="J7" s="31">
        <v>2.16E-3</v>
      </c>
      <c r="K7" s="31">
        <v>2.8570000000000002E-3</v>
      </c>
      <c r="L7" s="31">
        <v>3.5360000000000001E-3</v>
      </c>
      <c r="M7" s="87">
        <v>4.0969999999999999E-3</v>
      </c>
      <c r="N7" s="31">
        <v>4.4399999999999995E-3</v>
      </c>
      <c r="O7" s="31">
        <v>4.6220000000000002E-3</v>
      </c>
      <c r="P7" s="31">
        <v>4.6869999999999993E-3</v>
      </c>
      <c r="Q7" s="31">
        <v>4.6829999999999997E-3</v>
      </c>
      <c r="R7" s="31">
        <v>4.6549999999999994E-3</v>
      </c>
      <c r="S7" s="31">
        <v>4.986E-3</v>
      </c>
      <c r="T7" s="31">
        <v>5.1219999999999998E-3</v>
      </c>
      <c r="U7" s="31">
        <v>5.1979999999999995E-3</v>
      </c>
      <c r="V7" s="32">
        <v>5.2750000000000002E-3</v>
      </c>
      <c r="X7" s="71" t="s">
        <v>93</v>
      </c>
      <c r="Y7" s="127">
        <v>0.1</v>
      </c>
    </row>
    <row r="8" spans="2:48" x14ac:dyDescent="0.25">
      <c r="B8" s="5">
        <v>41901</v>
      </c>
      <c r="C8" s="6">
        <v>1.8950814894174981E-3</v>
      </c>
      <c r="E8" s="27" t="s">
        <v>25</v>
      </c>
      <c r="F8" s="33" t="s">
        <v>26</v>
      </c>
      <c r="G8" s="17"/>
      <c r="H8" s="29" t="s">
        <v>27</v>
      </c>
      <c r="I8" s="30">
        <v>1.575E-3</v>
      </c>
      <c r="J8" s="31">
        <v>2.2499999999999998E-3</v>
      </c>
      <c r="K8" s="31">
        <v>2.9170000000000003E-3</v>
      </c>
      <c r="L8" s="31">
        <v>3.6829999999999996E-3</v>
      </c>
      <c r="M8" s="87">
        <v>4.2680000000000001E-3</v>
      </c>
      <c r="N8" s="31">
        <v>4.6259999999999999E-3</v>
      </c>
      <c r="O8" s="31">
        <v>4.7909999999999993E-3</v>
      </c>
      <c r="P8" s="31">
        <v>4.8830000000000002E-3</v>
      </c>
      <c r="Q8" s="31">
        <v>4.8799999999999998E-3</v>
      </c>
      <c r="R8" s="31">
        <v>4.8500000000000001E-3</v>
      </c>
      <c r="S8" s="31">
        <v>5.1700000000000001E-3</v>
      </c>
      <c r="T8" s="31">
        <v>5.287E-3</v>
      </c>
      <c r="U8" s="31">
        <v>5.339E-3</v>
      </c>
      <c r="V8" s="32">
        <v>5.3920000000000001E-3</v>
      </c>
      <c r="X8" s="71" t="s">
        <v>94</v>
      </c>
      <c r="Y8" s="127">
        <v>0.7</v>
      </c>
    </row>
    <row r="9" spans="2:48" x14ac:dyDescent="0.25">
      <c r="B9" s="7">
        <v>42086</v>
      </c>
      <c r="C9" s="8">
        <v>1.8950814894174981E-3</v>
      </c>
      <c r="E9" s="27" t="s">
        <v>28</v>
      </c>
      <c r="F9" s="33" t="s">
        <v>29</v>
      </c>
      <c r="G9" s="17"/>
      <c r="H9" s="29" t="s">
        <v>30</v>
      </c>
      <c r="I9" s="30">
        <v>1.952E-3</v>
      </c>
      <c r="J9" s="31">
        <v>2.6379999999999997E-3</v>
      </c>
      <c r="K9" s="31">
        <v>3.3029999999999999E-3</v>
      </c>
      <c r="L9" s="31">
        <v>3.9049999999999996E-3</v>
      </c>
      <c r="M9" s="87">
        <v>4.3939999999999995E-3</v>
      </c>
      <c r="N9" s="31">
        <v>4.738E-3</v>
      </c>
      <c r="O9" s="31">
        <v>4.9020000000000001E-3</v>
      </c>
      <c r="P9" s="31">
        <v>5.0679999999999996E-3</v>
      </c>
      <c r="Q9" s="31">
        <v>5.1209999999999997E-3</v>
      </c>
      <c r="R9" s="31">
        <v>5.1440000000000001E-3</v>
      </c>
      <c r="S9" s="31">
        <v>5.4320000000000002E-3</v>
      </c>
      <c r="T9" s="31">
        <v>5.5049999999999995E-3</v>
      </c>
      <c r="U9" s="31">
        <v>5.5049999999999995E-3</v>
      </c>
      <c r="V9" s="32">
        <v>5.5049999999999995E-3</v>
      </c>
      <c r="X9" s="71" t="s">
        <v>95</v>
      </c>
      <c r="Y9" s="128">
        <v>1</v>
      </c>
      <c r="AA9" t="str">
        <f>_xll.ohRangeRetrieveError(Y14)</f>
        <v/>
      </c>
    </row>
    <row r="10" spans="2:48" x14ac:dyDescent="0.25">
      <c r="B10" s="7">
        <v>42117</v>
      </c>
      <c r="C10" s="8">
        <v>1.843867266008489E-3</v>
      </c>
      <c r="E10" s="27" t="s">
        <v>31</v>
      </c>
      <c r="F10" s="28"/>
      <c r="G10" s="17"/>
      <c r="H10" s="29" t="s">
        <v>32</v>
      </c>
      <c r="I10" s="30">
        <v>2.3440000000000002E-3</v>
      </c>
      <c r="J10" s="31">
        <v>2.967E-3</v>
      </c>
      <c r="K10" s="31">
        <v>3.5639999999999999E-3</v>
      </c>
      <c r="L10" s="31">
        <v>4.1029999999999999E-3</v>
      </c>
      <c r="M10" s="87">
        <v>4.548E-3</v>
      </c>
      <c r="N10" s="31">
        <v>4.8799999999999998E-3</v>
      </c>
      <c r="O10" s="31">
        <v>5.1049999999999993E-3</v>
      </c>
      <c r="P10" s="31">
        <v>5.2480000000000001E-3</v>
      </c>
      <c r="Q10" s="31">
        <v>5.3340000000000002E-3</v>
      </c>
      <c r="R10" s="31">
        <v>5.3880000000000004E-3</v>
      </c>
      <c r="S10" s="31">
        <v>5.6350000000000003E-3</v>
      </c>
      <c r="T10" s="31">
        <v>5.692E-3</v>
      </c>
      <c r="U10" s="31">
        <v>5.6890000000000005E-3</v>
      </c>
      <c r="V10" s="32">
        <v>5.6869999999999993E-3</v>
      </c>
      <c r="X10" s="71" t="s">
        <v>60</v>
      </c>
      <c r="Y10" s="72">
        <f>2^13</f>
        <v>8192</v>
      </c>
    </row>
    <row r="11" spans="2:48" x14ac:dyDescent="0.25">
      <c r="B11" s="7">
        <v>42149</v>
      </c>
      <c r="C11" s="8">
        <v>1.8207399171945894E-3</v>
      </c>
      <c r="E11" s="27" t="s">
        <v>33</v>
      </c>
      <c r="F11" s="28"/>
      <c r="G11" s="17"/>
      <c r="H11" s="29" t="s">
        <v>7</v>
      </c>
      <c r="I11" s="30">
        <v>2.6159999999999998E-3</v>
      </c>
      <c r="J11" s="31">
        <v>3.2499999999999999E-3</v>
      </c>
      <c r="K11" s="31">
        <v>3.8149999999999998E-3</v>
      </c>
      <c r="L11" s="31">
        <v>4.3140000000000001E-3</v>
      </c>
      <c r="M11" s="87">
        <v>4.6800000000000001E-3</v>
      </c>
      <c r="N11" s="31">
        <v>4.9520000000000007E-3</v>
      </c>
      <c r="O11" s="31">
        <v>5.1840000000000002E-3</v>
      </c>
      <c r="P11" s="31">
        <v>5.4020000000000006E-3</v>
      </c>
      <c r="Q11" s="31">
        <v>5.5170000000000002E-3</v>
      </c>
      <c r="R11" s="31">
        <v>5.5999999999999999E-3</v>
      </c>
      <c r="S11" s="31">
        <v>5.8230000000000001E-3</v>
      </c>
      <c r="T11" s="31">
        <v>5.8520000000000004E-3</v>
      </c>
      <c r="U11" s="31">
        <v>5.8370000000000002E-3</v>
      </c>
      <c r="V11" s="32">
        <v>5.8230000000000001E-3</v>
      </c>
      <c r="X11" s="71" t="s">
        <v>61</v>
      </c>
      <c r="Y11" s="83">
        <v>123</v>
      </c>
    </row>
    <row r="12" spans="2:48" x14ac:dyDescent="0.25">
      <c r="B12" s="7">
        <v>42178</v>
      </c>
      <c r="C12" s="8">
        <v>1.8085557279351879E-3</v>
      </c>
      <c r="E12" s="27" t="s">
        <v>34</v>
      </c>
      <c r="F12" s="28"/>
      <c r="G12" s="17"/>
      <c r="H12" s="29" t="s">
        <v>35</v>
      </c>
      <c r="I12" s="30">
        <v>3.2030000000000001E-3</v>
      </c>
      <c r="J12" s="31">
        <v>3.7680000000000001E-3</v>
      </c>
      <c r="K12" s="31">
        <v>4.2490000000000002E-3</v>
      </c>
      <c r="L12" s="31">
        <v>4.6389999999999999E-3</v>
      </c>
      <c r="M12" s="87">
        <v>4.9520000000000007E-3</v>
      </c>
      <c r="N12" s="31">
        <v>5.2329999999999998E-3</v>
      </c>
      <c r="O12" s="31">
        <v>5.4489999999999999E-3</v>
      </c>
      <c r="P12" s="31">
        <v>5.6119999999999998E-3</v>
      </c>
      <c r="Q12" s="31">
        <v>5.7320000000000001E-3</v>
      </c>
      <c r="R12" s="31">
        <v>5.8219999999999999E-3</v>
      </c>
      <c r="S12" s="31">
        <v>5.9890000000000004E-3</v>
      </c>
      <c r="T12" s="31">
        <v>5.9789999999999999E-3</v>
      </c>
      <c r="U12" s="31">
        <v>5.9459999999999999E-3</v>
      </c>
      <c r="V12" s="32">
        <v>5.9159999999999994E-3</v>
      </c>
      <c r="X12" s="73" t="s">
        <v>68</v>
      </c>
      <c r="Y12" s="74">
        <v>2</v>
      </c>
    </row>
    <row r="13" spans="2:48" x14ac:dyDescent="0.25">
      <c r="B13" s="7">
        <v>42208</v>
      </c>
      <c r="C13" s="8">
        <v>1.7995250697059114E-3</v>
      </c>
      <c r="E13" s="27" t="s">
        <v>36</v>
      </c>
      <c r="F13" s="33" t="s">
        <v>37</v>
      </c>
      <c r="G13" s="17"/>
      <c r="H13" s="29" t="s">
        <v>8</v>
      </c>
      <c r="I13" s="30">
        <v>3.8539999999999998E-3</v>
      </c>
      <c r="J13" s="31">
        <v>4.3299999999999996E-3</v>
      </c>
      <c r="K13" s="31">
        <v>4.7210000000000004E-3</v>
      </c>
      <c r="L13" s="31">
        <v>5.025E-3</v>
      </c>
      <c r="M13" s="87">
        <v>5.2649999999999997E-3</v>
      </c>
      <c r="N13" s="31">
        <v>5.4900000000000001E-3</v>
      </c>
      <c r="O13" s="31">
        <v>5.6649999999999999E-3</v>
      </c>
      <c r="P13" s="31">
        <v>5.7979999999999993E-3</v>
      </c>
      <c r="Q13" s="31">
        <v>5.8979999999999996E-3</v>
      </c>
      <c r="R13" s="31">
        <v>5.9709999999999997E-3</v>
      </c>
      <c r="S13" s="31">
        <v>6.045E-3</v>
      </c>
      <c r="T13" s="31">
        <v>6.0609999999999995E-3</v>
      </c>
      <c r="U13" s="31">
        <v>6.0159999999999996E-3</v>
      </c>
      <c r="V13" s="32">
        <v>5.9700000000000005E-3</v>
      </c>
      <c r="X13" s="73" t="s">
        <v>90</v>
      </c>
      <c r="Y13" s="74" t="s">
        <v>96</v>
      </c>
      <c r="AB13" s="84" t="s">
        <v>69</v>
      </c>
      <c r="AR13" s="68" t="s">
        <v>92</v>
      </c>
      <c r="AS13" s="68" t="s">
        <v>91</v>
      </c>
      <c r="AT13">
        <v>0</v>
      </c>
    </row>
    <row r="14" spans="2:48" x14ac:dyDescent="0.25">
      <c r="B14" s="7">
        <v>42240</v>
      </c>
      <c r="C14" s="8">
        <v>1.8026262259012466E-3</v>
      </c>
      <c r="E14" s="27" t="s">
        <v>38</v>
      </c>
      <c r="F14" s="33" t="s">
        <v>39</v>
      </c>
      <c r="G14" s="17"/>
      <c r="H14" s="29" t="s">
        <v>9</v>
      </c>
      <c r="I14" s="30">
        <v>5.0560000000000006E-3</v>
      </c>
      <c r="J14" s="31">
        <v>5.267E-3</v>
      </c>
      <c r="K14" s="31">
        <v>5.4670000000000005E-3</v>
      </c>
      <c r="L14" s="31">
        <v>5.646E-3</v>
      </c>
      <c r="M14" s="87">
        <v>5.8040000000000001E-3</v>
      </c>
      <c r="N14" s="31">
        <v>5.9450000000000006E-3</v>
      </c>
      <c r="O14" s="31">
        <v>6.0630000000000007E-3</v>
      </c>
      <c r="P14" s="31">
        <v>6.1570000000000001E-3</v>
      </c>
      <c r="Q14" s="31">
        <v>6.2319999999999997E-3</v>
      </c>
      <c r="R14" s="31">
        <v>6.2859999999999999E-3</v>
      </c>
      <c r="S14" s="31">
        <v>6.1830000000000001E-3</v>
      </c>
      <c r="T14" s="31">
        <v>6.1279999999999998E-3</v>
      </c>
      <c r="U14" s="31">
        <v>6.0740000000000004E-3</v>
      </c>
      <c r="V14" s="32">
        <v>6.019E-3</v>
      </c>
      <c r="X14" s="57" t="s">
        <v>66</v>
      </c>
      <c r="Y14" s="77" t="b">
        <f>_xll.qlQGLocalvolModelSimulateAndCalibrate(Y5)</f>
        <v>1</v>
      </c>
      <c r="AB14" s="3" t="str">
        <f t="array" ref="AB14:AB40484">_xll.qlQGLocalvolModelDebugLog(Y5,Y15)</f>
        <v>T = 0.166667, swapRate = 0.012430, k = 0, strike = 0.008399, call = 0.004032, callph = 0.004023, callmh = 0.004042, quantile = 0.001997, d2CalldK2 = 4.189365</v>
      </c>
      <c r="AR14" s="125">
        <f t="array" ref="AR14:AR137">_xll.qlRealMCSimulationSimTimes(Y16,Y14)</f>
        <v>0</v>
      </c>
      <c r="AS14" s="126">
        <f t="array" ref="AS14:AV137">_xll.qlRealMCSimulationPath(Y16,AT13,Y14)</f>
        <v>0</v>
      </c>
      <c r="AT14" s="126">
        <v>0</v>
      </c>
      <c r="AU14" s="126">
        <v>1</v>
      </c>
      <c r="AV14" s="126">
        <v>0</v>
      </c>
    </row>
    <row r="15" spans="2:48" x14ac:dyDescent="0.25">
      <c r="B15" s="7">
        <v>42270</v>
      </c>
      <c r="C15" s="8">
        <v>1.8092054691166335E-3</v>
      </c>
      <c r="E15" s="27" t="s">
        <v>40</v>
      </c>
      <c r="F15" s="28"/>
      <c r="G15" s="17"/>
      <c r="H15" s="29" t="s">
        <v>10</v>
      </c>
      <c r="I15" s="30">
        <v>5.7729999999999995E-3</v>
      </c>
      <c r="J15" s="31">
        <v>5.8909999999999995E-3</v>
      </c>
      <c r="K15" s="31">
        <v>5.9689999999999995E-3</v>
      </c>
      <c r="L15" s="31">
        <v>6.0950000000000006E-3</v>
      </c>
      <c r="M15" s="87">
        <v>6.1799999999999997E-3</v>
      </c>
      <c r="N15" s="31">
        <v>6.2640000000000005E-3</v>
      </c>
      <c r="O15" s="31">
        <v>6.3379999999999999E-3</v>
      </c>
      <c r="P15" s="31">
        <v>6.4019999999999997E-3</v>
      </c>
      <c r="Q15" s="31">
        <v>6.45E-3</v>
      </c>
      <c r="R15" s="31">
        <v>6.4840000000000002E-3</v>
      </c>
      <c r="S15" s="31">
        <v>6.2459999999999998E-3</v>
      </c>
      <c r="T15" s="31">
        <v>6.1450000000000003E-3</v>
      </c>
      <c r="U15" s="31">
        <v>6.0590000000000001E-3</v>
      </c>
      <c r="V15" s="32">
        <v>6.0109999999999999E-3</v>
      </c>
      <c r="X15" s="78" t="s">
        <v>21</v>
      </c>
      <c r="Y15" s="79" t="str">
        <f>_xll.ohRangeRetrieveError(Y14)</f>
        <v/>
      </c>
      <c r="Z15" s="68"/>
      <c r="AB15" s="3" t="str">
        <v>T = 0.166667, swapRate = 0.012430, k = 1, strike = 0.008533, call = 0.003898, callph = 0.003888, callmh = 0.003908, quantile = 0.002640, d2CalldK2 = 5.420705</v>
      </c>
      <c r="AR15" s="125">
        <v>8.3333333333333329E-2</v>
      </c>
      <c r="AS15" s="126">
        <v>8.3317702071477857E-4</v>
      </c>
      <c r="AT15" s="126">
        <v>2.6240633154505462E-6</v>
      </c>
      <c r="AU15" s="126">
        <v>1.096509902001801</v>
      </c>
      <c r="AV15" s="126">
        <v>1.9460426105640107E-4</v>
      </c>
    </row>
    <row r="16" spans="2:48" x14ac:dyDescent="0.25">
      <c r="B16" s="7">
        <v>42452</v>
      </c>
      <c r="C16" s="8">
        <v>1.8672211605039631E-3</v>
      </c>
      <c r="E16" s="27" t="s">
        <v>41</v>
      </c>
      <c r="F16" s="28"/>
      <c r="G16" s="17"/>
      <c r="H16" s="29" t="s">
        <v>11</v>
      </c>
      <c r="I16" s="30">
        <v>6.2139999999999999E-3</v>
      </c>
      <c r="J16" s="31">
        <v>6.2570000000000004E-3</v>
      </c>
      <c r="K16" s="31">
        <v>6.3119999999999999E-3</v>
      </c>
      <c r="L16" s="31">
        <v>6.3720000000000001E-3</v>
      </c>
      <c r="M16" s="87">
        <v>6.4310000000000001E-3</v>
      </c>
      <c r="N16" s="31">
        <v>6.4849999999999994E-3</v>
      </c>
      <c r="O16" s="31">
        <v>6.5340000000000007E-3</v>
      </c>
      <c r="P16" s="31">
        <v>6.5750000000000001E-3</v>
      </c>
      <c r="Q16" s="31">
        <v>6.6059999999999999E-3</v>
      </c>
      <c r="R16" s="31">
        <v>6.6220000000000003E-3</v>
      </c>
      <c r="S16" s="31">
        <v>6.2960000000000004E-3</v>
      </c>
      <c r="T16" s="31">
        <v>6.1240000000000001E-3</v>
      </c>
      <c r="U16" s="31">
        <v>6.0099999999999997E-3</v>
      </c>
      <c r="V16" s="32">
        <v>5.9579999999999998E-3</v>
      </c>
      <c r="X16" s="75" t="s">
        <v>67</v>
      </c>
      <c r="Y16" s="76" t="str">
        <f>_xll.qlQGLocalvolModelSimulation(,Y5,,Y14)</f>
        <v>obj_00009#0001</v>
      </c>
      <c r="Z16" s="66"/>
      <c r="AB16" s="3" t="str">
        <v>T = 0.166667, swapRate = 0.012430, k = 2, strike = 0.008667, call = 0.003764, callph = 0.003754, callmh = 0.003774, quantile = 0.003468, d2CalldK2 = 6.967009</v>
      </c>
      <c r="AR16" s="125">
        <v>0.16666666666666666</v>
      </c>
      <c r="AS16" s="126">
        <v>-4.6341583612573398E-5</v>
      </c>
      <c r="AT16" s="126">
        <v>5.0270747341546874E-6</v>
      </c>
      <c r="AU16" s="126">
        <v>1.0396684319507361</v>
      </c>
      <c r="AV16" s="126">
        <v>3.9053062133277564E-4</v>
      </c>
    </row>
    <row r="17" spans="2:48" x14ac:dyDescent="0.25">
      <c r="B17" s="7">
        <v>42636</v>
      </c>
      <c r="C17" s="8">
        <v>2.0623490702656143E-3</v>
      </c>
      <c r="E17" s="34" t="s">
        <v>42</v>
      </c>
      <c r="F17" s="35"/>
      <c r="G17" s="17"/>
      <c r="H17" s="29" t="s">
        <v>12</v>
      </c>
      <c r="I17" s="30">
        <v>6.4359999999999999E-3</v>
      </c>
      <c r="J17" s="31">
        <v>6.4689999999999999E-3</v>
      </c>
      <c r="K17" s="31">
        <v>6.5010000000000007E-3</v>
      </c>
      <c r="L17" s="31">
        <v>6.5319999999999996E-3</v>
      </c>
      <c r="M17" s="87">
        <v>6.5590000000000006E-3</v>
      </c>
      <c r="N17" s="31">
        <v>6.5909999999999996E-3</v>
      </c>
      <c r="O17" s="31">
        <v>6.62E-3</v>
      </c>
      <c r="P17" s="31">
        <v>6.6430000000000005E-3</v>
      </c>
      <c r="Q17" s="31">
        <v>6.6579999999999999E-3</v>
      </c>
      <c r="R17" s="31">
        <v>6.659E-3</v>
      </c>
      <c r="S17" s="31">
        <v>6.2500000000000003E-3</v>
      </c>
      <c r="T17" s="31">
        <v>6.058E-3</v>
      </c>
      <c r="U17" s="31">
        <v>5.9290000000000002E-3</v>
      </c>
      <c r="V17" s="32">
        <v>5.8599999999999998E-3</v>
      </c>
      <c r="Z17" s="67"/>
      <c r="AB17" s="3" t="str">
        <v>T = 0.166667, swapRate = 0.012430, k = 3, strike = 0.008802, call = 0.003631, callph = 0.003621, callmh = 0.003641, quantile = 0.004529, d2CalldK2 = 8.893467</v>
      </c>
      <c r="AR17" s="125">
        <v>0.25</v>
      </c>
      <c r="AS17" s="126">
        <v>-1.3111088467454163E-3</v>
      </c>
      <c r="AT17" s="126">
        <v>7.8543883942625622E-6</v>
      </c>
      <c r="AU17" s="126">
        <v>1.1240189509118304</v>
      </c>
      <c r="AV17" s="126">
        <v>4.9834562182884696E-4</v>
      </c>
    </row>
    <row r="18" spans="2:48" x14ac:dyDescent="0.25">
      <c r="B18" s="7">
        <v>43003</v>
      </c>
      <c r="C18" s="8">
        <v>2.6728404671578329E-3</v>
      </c>
      <c r="E18" s="17"/>
      <c r="F18" s="17"/>
      <c r="G18" s="17"/>
      <c r="H18" s="29" t="s">
        <v>13</v>
      </c>
      <c r="I18" s="30">
        <v>6.6280000000000002E-3</v>
      </c>
      <c r="J18" s="31">
        <v>6.6629999999999997E-3</v>
      </c>
      <c r="K18" s="31">
        <v>6.6790000000000009E-3</v>
      </c>
      <c r="L18" s="31">
        <v>6.6799999999999993E-3</v>
      </c>
      <c r="M18" s="87">
        <v>6.6779999999999999E-3</v>
      </c>
      <c r="N18" s="31">
        <v>6.6889999999999996E-3</v>
      </c>
      <c r="O18" s="31">
        <v>6.6980000000000008E-3</v>
      </c>
      <c r="P18" s="31">
        <v>6.7060000000000002E-3</v>
      </c>
      <c r="Q18" s="31">
        <v>6.7040000000000008E-3</v>
      </c>
      <c r="R18" s="31">
        <v>6.692E-3</v>
      </c>
      <c r="S18" s="31">
        <v>6.2380000000000005E-3</v>
      </c>
      <c r="T18" s="31">
        <v>5.999E-3</v>
      </c>
      <c r="U18" s="31">
        <v>5.8430000000000001E-3</v>
      </c>
      <c r="V18" s="32">
        <v>5.7710000000000001E-3</v>
      </c>
      <c r="Z18" s="67"/>
      <c r="AB18" s="3" t="str">
        <v>T = 0.166667, swapRate = 0.012430, k = 4, strike = 0.008936, call = 0.003497, callph = 0.003487, callmh = 0.003507, quantile = 0.005879, d2CalldK2 = 11.274061</v>
      </c>
      <c r="AR18" s="125">
        <v>0.33333333333333331</v>
      </c>
      <c r="AS18" s="126">
        <v>-1.0513434503522355E-3</v>
      </c>
      <c r="AT18" s="126">
        <v>1.1744461433979732E-5</v>
      </c>
      <c r="AU18" s="126">
        <v>1.2306266870436371</v>
      </c>
      <c r="AV18" s="126">
        <v>5.6215216343260047E-4</v>
      </c>
    </row>
    <row r="19" spans="2:48" x14ac:dyDescent="0.25">
      <c r="B19" s="7">
        <v>43367</v>
      </c>
      <c r="C19" s="8">
        <v>3.6358160108369247E-3</v>
      </c>
      <c r="E19" s="40" t="s">
        <v>43</v>
      </c>
      <c r="F19" s="41">
        <v>25</v>
      </c>
      <c r="G19" s="17"/>
      <c r="H19" s="29" t="s">
        <v>14</v>
      </c>
      <c r="I19" s="30">
        <v>6.6409999999999993E-3</v>
      </c>
      <c r="J19" s="31">
        <v>6.6730000000000001E-3</v>
      </c>
      <c r="K19" s="31">
        <v>6.6939999999999994E-3</v>
      </c>
      <c r="L19" s="31">
        <v>6.705E-3</v>
      </c>
      <c r="M19" s="87">
        <v>6.7079999999999996E-3</v>
      </c>
      <c r="N19" s="31">
        <v>6.7129999999999993E-3</v>
      </c>
      <c r="O19" s="31">
        <v>6.7120000000000001E-3</v>
      </c>
      <c r="P19" s="31">
        <v>6.7040000000000008E-3</v>
      </c>
      <c r="Q19" s="31">
        <v>6.6870000000000002E-3</v>
      </c>
      <c r="R19" s="31">
        <v>6.6610000000000003E-3</v>
      </c>
      <c r="S19" s="31">
        <v>6.1879999999999999E-3</v>
      </c>
      <c r="T19" s="31">
        <v>5.9299999999999995E-3</v>
      </c>
      <c r="U19" s="31">
        <v>5.7659999999999994E-3</v>
      </c>
      <c r="V19" s="32">
        <v>5.6619999999999995E-3</v>
      </c>
      <c r="X19" s="68" t="s">
        <v>63</v>
      </c>
      <c r="Y19" s="68" t="s">
        <v>64</v>
      </c>
      <c r="Z19" s="67"/>
      <c r="AB19" s="3" t="str">
        <v>T = 0.166667, swapRate = 0.012430, k = 5, strike = 0.009071, call = 0.003363, callph = 0.003353, callmh = 0.003373, quantile = 0.007583, d2CalldK2 = 14.191341</v>
      </c>
      <c r="AR19" s="125">
        <v>0.41666666666666663</v>
      </c>
      <c r="AS19" s="126">
        <v>8.9387439725187919E-5</v>
      </c>
      <c r="AT19" s="126">
        <v>1.5511939953638315E-5</v>
      </c>
      <c r="AU19" s="126">
        <v>1.2040987018183571</v>
      </c>
      <c r="AV19" s="126">
        <v>6.774651637986883E-4</v>
      </c>
    </row>
    <row r="20" spans="2:48" x14ac:dyDescent="0.25">
      <c r="B20" s="7">
        <v>43731</v>
      </c>
      <c r="C20" s="8">
        <v>4.8662009681652747E-3</v>
      </c>
      <c r="E20" s="42" t="s">
        <v>44</v>
      </c>
      <c r="F20" s="43">
        <v>0</v>
      </c>
      <c r="G20" s="17"/>
      <c r="H20" s="29" t="s">
        <v>15</v>
      </c>
      <c r="I20" s="30">
        <v>6.6499999999999997E-3</v>
      </c>
      <c r="J20" s="31">
        <v>6.6810000000000003E-3</v>
      </c>
      <c r="K20" s="31">
        <v>6.7079999999999996E-3</v>
      </c>
      <c r="L20" s="31">
        <v>6.7239999999999991E-3</v>
      </c>
      <c r="M20" s="87">
        <v>6.7299999999999999E-3</v>
      </c>
      <c r="N20" s="31">
        <v>6.7299999999999999E-3</v>
      </c>
      <c r="O20" s="31">
        <v>6.7190000000000001E-3</v>
      </c>
      <c r="P20" s="31">
        <v>6.7000000000000002E-3</v>
      </c>
      <c r="Q20" s="31">
        <v>6.6700000000000006E-3</v>
      </c>
      <c r="R20" s="31">
        <v>6.6299999999999996E-3</v>
      </c>
      <c r="S20" s="31">
        <v>6.1409999999999998E-3</v>
      </c>
      <c r="T20" s="31">
        <v>5.8640000000000003E-3</v>
      </c>
      <c r="U20" s="31">
        <v>5.6840000000000007E-3</v>
      </c>
      <c r="V20" s="32">
        <v>5.5599999999999998E-3</v>
      </c>
      <c r="X20" s="66">
        <f>1/12</f>
        <v>8.3333333333333329E-2</v>
      </c>
      <c r="Y20" s="66">
        <v>-3</v>
      </c>
      <c r="Z20" s="67"/>
      <c r="AB20" s="3" t="str">
        <v>T = 0.166667, swapRate = 0.012430, k = 6, strike = 0.009205, call = 0.003230, callph = 0.003220, callmh = 0.003240, quantile = 0.009721, d2CalldK2 = 17.735711</v>
      </c>
      <c r="AR20" s="125">
        <v>0.49999999999999994</v>
      </c>
      <c r="AS20" s="126">
        <v>-3.225567054467816E-4</v>
      </c>
      <c r="AT20" s="126">
        <v>1.9973201384864466E-5</v>
      </c>
      <c r="AU20" s="126">
        <v>1.361183158859816</v>
      </c>
      <c r="AV20" s="126">
        <v>8.1023564684030178E-4</v>
      </c>
    </row>
    <row r="21" spans="2:48" x14ac:dyDescent="0.25">
      <c r="B21" s="7">
        <v>44097</v>
      </c>
      <c r="C21" s="8">
        <v>6.338379359941527E-3</v>
      </c>
      <c r="E21" s="42" t="s">
        <v>45</v>
      </c>
      <c r="F21" s="44" t="b">
        <v>1</v>
      </c>
      <c r="G21" s="17"/>
      <c r="H21" s="29" t="s">
        <v>16</v>
      </c>
      <c r="I21" s="30">
        <v>6.6579999999999999E-3</v>
      </c>
      <c r="J21" s="31">
        <v>6.6900000000000006E-3</v>
      </c>
      <c r="K21" s="31">
        <v>6.7129999999999993E-3</v>
      </c>
      <c r="L21" s="31">
        <v>6.7239999999999991E-3</v>
      </c>
      <c r="M21" s="87">
        <v>6.7230000000000007E-3</v>
      </c>
      <c r="N21" s="31">
        <v>6.7190000000000001E-3</v>
      </c>
      <c r="O21" s="31">
        <v>6.705E-3</v>
      </c>
      <c r="P21" s="31">
        <v>6.6799999999999993E-3</v>
      </c>
      <c r="Q21" s="31">
        <v>6.6449999999999999E-3</v>
      </c>
      <c r="R21" s="31">
        <v>6.6019999999999994E-3</v>
      </c>
      <c r="S21" s="31">
        <v>6.0910000000000001E-3</v>
      </c>
      <c r="T21" s="31">
        <v>5.8020000000000007E-3</v>
      </c>
      <c r="U21" s="31">
        <v>5.6059999999999999E-3</v>
      </c>
      <c r="V21" s="32">
        <v>5.4640000000000001E-3</v>
      </c>
      <c r="X21" s="67">
        <f t="shared" ref="X21:X52" si="0">X20+1/12</f>
        <v>0.16666666666666666</v>
      </c>
      <c r="Y21" s="67">
        <v>-2.9</v>
      </c>
      <c r="Z21" s="67"/>
      <c r="AB21" s="3" t="str">
        <v>T = 0.166667, swapRate = 0.012430, k = 7, strike = 0.009339, call = 0.003097, callph = 0.003087, callmh = 0.003107, quantile = 0.012383, d2CalldK2 = 22.004077</v>
      </c>
      <c r="AR21" s="125">
        <v>0.58333333333333326</v>
      </c>
      <c r="AS21" s="126">
        <v>4.3770753883018857E-3</v>
      </c>
      <c r="AT21" s="126">
        <v>2.5023240090314485E-5</v>
      </c>
      <c r="AU21" s="126">
        <v>1.2876622687385073</v>
      </c>
      <c r="AV21" s="126">
        <v>1.1108223055967268E-3</v>
      </c>
    </row>
    <row r="22" spans="2:48" x14ac:dyDescent="0.25">
      <c r="B22" s="7">
        <v>44462</v>
      </c>
      <c r="C22" s="8">
        <v>7.8927683159769352E-3</v>
      </c>
      <c r="E22" s="45" t="s">
        <v>46</v>
      </c>
      <c r="F22" s="46" t="b">
        <v>1</v>
      </c>
      <c r="G22" s="17"/>
      <c r="H22" s="29" t="s">
        <v>17</v>
      </c>
      <c r="I22" s="30">
        <v>6.1920000000000005E-3</v>
      </c>
      <c r="J22" s="31">
        <v>6.2220000000000001E-3</v>
      </c>
      <c r="K22" s="31">
        <v>6.2480000000000001E-3</v>
      </c>
      <c r="L22" s="31">
        <v>6.2659999999999999E-3</v>
      </c>
      <c r="M22" s="87">
        <v>6.2719999999999998E-3</v>
      </c>
      <c r="N22" s="31">
        <v>6.2750000000000002E-3</v>
      </c>
      <c r="O22" s="31">
        <v>6.267E-3</v>
      </c>
      <c r="P22" s="31">
        <v>6.2469999999999999E-3</v>
      </c>
      <c r="Q22" s="31">
        <v>6.2159999999999993E-3</v>
      </c>
      <c r="R22" s="31">
        <v>6.1719999999999995E-3</v>
      </c>
      <c r="S22" s="31">
        <v>5.6150000000000002E-3</v>
      </c>
      <c r="T22" s="31">
        <v>5.2069999999999998E-3</v>
      </c>
      <c r="U22" s="31">
        <v>4.9659999999999999E-3</v>
      </c>
      <c r="V22" s="32">
        <v>4.7759999999999999E-3</v>
      </c>
      <c r="X22" s="67">
        <f t="shared" si="0"/>
        <v>0.25</v>
      </c>
      <c r="Y22" s="66">
        <v>-2.8</v>
      </c>
      <c r="Z22" s="67"/>
      <c r="AB22" s="3" t="str">
        <v>T = 0.166667, swapRate = 0.012430, k = 8, strike = 0.009474, call = 0.002965, callph = 0.002955, callmh = 0.002975, quantile = 0.015672, d2CalldK2 = 27.097759</v>
      </c>
      <c r="AR22" s="125">
        <v>0.66666666666666663</v>
      </c>
      <c r="AS22" s="126">
        <v>5.4869931692601778E-3</v>
      </c>
      <c r="AT22" s="126">
        <v>3.0300617706125431E-5</v>
      </c>
      <c r="AU22" s="126">
        <v>1.3111249844130239</v>
      </c>
      <c r="AV22" s="126">
        <v>1.657567548216004E-3</v>
      </c>
    </row>
    <row r="23" spans="2:48" x14ac:dyDescent="0.25">
      <c r="B23" s="7">
        <v>44827</v>
      </c>
      <c r="C23" s="8">
        <v>9.4425828588310789E-3</v>
      </c>
      <c r="E23" s="40" t="s">
        <v>48</v>
      </c>
      <c r="F23" s="48">
        <v>0.2</v>
      </c>
      <c r="G23" s="17"/>
      <c r="H23" s="29" t="s">
        <v>18</v>
      </c>
      <c r="I23" s="30">
        <v>5.7280000000000005E-3</v>
      </c>
      <c r="J23" s="31">
        <v>5.7559999999999998E-3</v>
      </c>
      <c r="K23" s="31">
        <v>5.7829999999999999E-3</v>
      </c>
      <c r="L23" s="31">
        <v>5.8060000000000004E-3</v>
      </c>
      <c r="M23" s="87">
        <v>5.8139999999999997E-3</v>
      </c>
      <c r="N23" s="31">
        <v>5.8119999999999995E-3</v>
      </c>
      <c r="O23" s="31">
        <v>5.7939999999999997E-3</v>
      </c>
      <c r="P23" s="31">
        <v>5.7619999999999998E-3</v>
      </c>
      <c r="Q23" s="31">
        <v>5.7200000000000003E-3</v>
      </c>
      <c r="R23" s="31">
        <v>5.6630000000000005E-3</v>
      </c>
      <c r="S23" s="31">
        <v>5.1250000000000002E-3</v>
      </c>
      <c r="T23" s="31">
        <v>4.6890000000000005E-3</v>
      </c>
      <c r="U23" s="31">
        <v>4.4590000000000003E-3</v>
      </c>
      <c r="V23" s="32">
        <v>4.2759999999999994E-3</v>
      </c>
      <c r="X23" s="67">
        <f t="shared" si="0"/>
        <v>0.33333333333333331</v>
      </c>
      <c r="Y23" s="67">
        <v>-2.7</v>
      </c>
      <c r="Z23" s="67"/>
      <c r="AB23" s="3" t="str">
        <v>T = 0.166667, swapRate = 0.012430, k = 9, strike = 0.009608, call = 0.002833, callph = 0.002823, callmh = 0.002843, quantile = 0.019708, d2CalldK2 = 33.119552</v>
      </c>
      <c r="AR23" s="125">
        <v>0.75</v>
      </c>
      <c r="AS23" s="126">
        <v>5.3517694046356376E-3</v>
      </c>
      <c r="AT23" s="126">
        <v>3.690972390458006E-5</v>
      </c>
      <c r="AU23" s="126">
        <v>1.0670857151151927</v>
      </c>
      <c r="AV23" s="126">
        <v>2.2512179519642741E-3</v>
      </c>
    </row>
    <row r="24" spans="2:48" x14ac:dyDescent="0.25">
      <c r="B24" s="7">
        <v>45194</v>
      </c>
      <c r="C24" s="8">
        <v>1.0914004556405357E-2</v>
      </c>
      <c r="E24" s="49" t="s">
        <v>49</v>
      </c>
      <c r="F24" s="50">
        <v>-0.2</v>
      </c>
      <c r="G24" s="17"/>
      <c r="H24" s="29" t="s">
        <v>19</v>
      </c>
      <c r="I24" s="30">
        <v>5.3670000000000002E-3</v>
      </c>
      <c r="J24" s="31">
        <v>5.3930000000000002E-3</v>
      </c>
      <c r="K24" s="31">
        <v>5.4070000000000003E-3</v>
      </c>
      <c r="L24" s="31">
        <v>5.4060000000000002E-3</v>
      </c>
      <c r="M24" s="87">
        <v>5.391E-3</v>
      </c>
      <c r="N24" s="31">
        <v>5.3709999999999999E-3</v>
      </c>
      <c r="O24" s="31">
        <v>5.339E-3</v>
      </c>
      <c r="P24" s="31">
        <v>5.2960000000000004E-3</v>
      </c>
      <c r="Q24" s="31">
        <v>5.2439999999999995E-3</v>
      </c>
      <c r="R24" s="31">
        <v>5.182E-3</v>
      </c>
      <c r="S24" s="31">
        <v>4.6670000000000001E-3</v>
      </c>
      <c r="T24" s="31">
        <v>4.2459999999999998E-3</v>
      </c>
      <c r="U24" s="31">
        <v>4.045E-3</v>
      </c>
      <c r="V24" s="32">
        <v>3.885E-3</v>
      </c>
      <c r="X24" s="67">
        <f t="shared" si="0"/>
        <v>0.41666666666666663</v>
      </c>
      <c r="Y24" s="66">
        <v>-2.6</v>
      </c>
      <c r="Z24" s="67"/>
      <c r="AB24" s="3" t="str">
        <v>T = 0.166667, swapRate = 0.012430, k = 10, strike = 0.009742, call = 0.002701, callph = 0.002692, callmh = 0.002711, quantile = 0.024620, d2CalldK2 = 40.169878</v>
      </c>
      <c r="AR24" s="125">
        <v>0.83333333333333337</v>
      </c>
      <c r="AS24" s="126">
        <v>4.7865164543935967E-3</v>
      </c>
      <c r="AT24" s="126">
        <v>4.0836208996525097E-5</v>
      </c>
      <c r="AU24" s="126">
        <v>0.99737030133176641</v>
      </c>
      <c r="AV24" s="126">
        <v>2.8173803301176649E-3</v>
      </c>
    </row>
    <row r="25" spans="2:48" x14ac:dyDescent="0.25">
      <c r="B25" s="7">
        <v>45558</v>
      </c>
      <c r="C25" s="8">
        <v>1.2251902955925757E-2</v>
      </c>
      <c r="E25" s="47" t="s">
        <v>47</v>
      </c>
      <c r="F25" s="15" t="str">
        <f>_xll.qlVanillaLocalVolModel(,10,0,1%,1%,-1%,F23,F24,F19,F20,F21,F22)</f>
        <v>obj_00000#0001</v>
      </c>
      <c r="G25" s="17"/>
      <c r="H25" s="36" t="s">
        <v>20</v>
      </c>
      <c r="I25" s="37">
        <v>5.0409999999999995E-3</v>
      </c>
      <c r="J25" s="38">
        <v>5.0659999999999993E-3</v>
      </c>
      <c r="K25" s="38">
        <v>5.0799999999999994E-3</v>
      </c>
      <c r="L25" s="38">
        <v>5.078E-3</v>
      </c>
      <c r="M25" s="88">
        <v>5.0590000000000001E-3</v>
      </c>
      <c r="N25" s="38">
        <v>5.0239999999999998E-3</v>
      </c>
      <c r="O25" s="38">
        <v>4.9700000000000005E-3</v>
      </c>
      <c r="P25" s="38">
        <v>4.9030000000000002E-3</v>
      </c>
      <c r="Q25" s="38">
        <v>4.8270000000000006E-3</v>
      </c>
      <c r="R25" s="38">
        <v>4.7460000000000002E-3</v>
      </c>
      <c r="S25" s="38">
        <v>4.2929999999999999E-3</v>
      </c>
      <c r="T25" s="38">
        <v>3.9269999999999999E-3</v>
      </c>
      <c r="U25" s="38">
        <v>3.7490000000000002E-3</v>
      </c>
      <c r="V25" s="39">
        <v>3.6079999999999997E-3</v>
      </c>
      <c r="X25" s="67">
        <f t="shared" si="0"/>
        <v>0.49999999999999994</v>
      </c>
      <c r="Y25" s="67">
        <v>-2.5</v>
      </c>
      <c r="Z25" s="67"/>
      <c r="AB25" s="3" t="str">
        <v>T = 0.166667, swapRate = 0.012430, k = 11, strike = 0.009877, call = 0.002571, callph = 0.002561, callmh = 0.002580, quantile = 0.030555, d2CalldK2 = 48.341997</v>
      </c>
      <c r="AR25" s="125">
        <v>0.91666666666666674</v>
      </c>
      <c r="AS25" s="126">
        <v>3.8055548283803513E-3</v>
      </c>
      <c r="AT25" s="126">
        <v>4.6434336326509323E-5</v>
      </c>
      <c r="AU25" s="126">
        <v>1.0431829746797998</v>
      </c>
      <c r="AV25" s="126">
        <v>3.3262103020763106E-3</v>
      </c>
    </row>
    <row r="26" spans="2:48" x14ac:dyDescent="0.25">
      <c r="B26" s="7">
        <v>45923</v>
      </c>
      <c r="C26" s="8">
        <v>1.3444236707045204E-2</v>
      </c>
      <c r="E26" s="52" t="s">
        <v>51</v>
      </c>
      <c r="F26" s="53" t="str">
        <f>_xll.qlVanillaLocalVolModelSmileSection(,F25,F13,F14)</f>
        <v>obj_00002#0001</v>
      </c>
      <c r="X26" s="67">
        <f t="shared" si="0"/>
        <v>0.58333333333333326</v>
      </c>
      <c r="Y26" s="66">
        <v>-2.4</v>
      </c>
      <c r="Z26" s="67"/>
      <c r="AB26" s="3" t="str">
        <v>T = 0.166667, swapRate = 0.012430, k = 12, strike = 0.010011, call = 0.002441, callph = 0.002431, callmh = 0.002450, quantile = 0.037667, d2CalldK2 = 57.716315</v>
      </c>
      <c r="AR26" s="125">
        <v>1</v>
      </c>
      <c r="AS26" s="126">
        <v>5.2140231613524964E-3</v>
      </c>
      <c r="AT26" s="126">
        <v>5.1576225938063623E-5</v>
      </c>
      <c r="AU26" s="126">
        <v>0.93598650983981058</v>
      </c>
      <c r="AV26" s="126">
        <v>3.8585465523863212E-3</v>
      </c>
    </row>
    <row r="27" spans="2:48" x14ac:dyDescent="0.25">
      <c r="B27" s="7">
        <v>46288</v>
      </c>
      <c r="C27" s="8">
        <v>1.4514513853712439E-2</v>
      </c>
      <c r="E27" s="51" t="s">
        <v>50</v>
      </c>
      <c r="F27" s="54" t="str">
        <f>_xll.qlVanillaLocalVolCMSTS(,"10y",F26)</f>
        <v>obj_00006#0001</v>
      </c>
      <c r="X27" s="67">
        <f t="shared" si="0"/>
        <v>0.66666666666666663</v>
      </c>
      <c r="Y27" s="67">
        <v>-2.2999999999999998</v>
      </c>
      <c r="Z27" s="67"/>
      <c r="AB27" s="3" t="str">
        <v>T = 0.166667, swapRate = 0.012430, k = 13, strike = 0.010146, call = 0.002312, callph = 0.002303, callmh = 0.002322, quantile = 0.046124, d2CalldK2 = 68.353905</v>
      </c>
      <c r="AR27" s="125">
        <v>1.0833333333333333</v>
      </c>
      <c r="AS27" s="126">
        <v>4.8837538925040544E-3</v>
      </c>
      <c r="AT27" s="126">
        <v>5.5649843698046928E-5</v>
      </c>
      <c r="AU27" s="126">
        <v>0.79539826590405882</v>
      </c>
      <c r="AV27" s="126">
        <v>4.4367256606761309E-3</v>
      </c>
    </row>
    <row r="28" spans="2:48" x14ac:dyDescent="0.25">
      <c r="B28" s="7">
        <v>47385</v>
      </c>
      <c r="C28" s="8">
        <v>1.6984651946399081E-2</v>
      </c>
      <c r="E28" s="51" t="s">
        <v>52</v>
      </c>
      <c r="F28" s="54" t="str">
        <f>_xll.qlEuriborSwapIsdaFixA(,"10y",C5,C5)</f>
        <v>obj_00004#0001</v>
      </c>
      <c r="H28" s="85" t="s">
        <v>70</v>
      </c>
      <c r="I28" s="2"/>
      <c r="X28" s="67">
        <f t="shared" si="0"/>
        <v>0.75</v>
      </c>
      <c r="Y28" s="66">
        <v>-2.2000000000000002</v>
      </c>
      <c r="Z28" s="67"/>
      <c r="AB28" s="3" t="str">
        <v>T = 0.166667, swapRate = 0.012430, k = 14, strike = 0.010280, call = 0.002185, callph = 0.002175, callmh = 0.002194, quantile = 0.056097, d2CalldK2 = 80.289443</v>
      </c>
      <c r="AR28" s="125">
        <v>1.1666666666666665</v>
      </c>
      <c r="AS28" s="126">
        <v>1.5577468340643406E-3</v>
      </c>
      <c r="AT28" s="126">
        <v>5.9912425031576847E-5</v>
      </c>
      <c r="AU28" s="126">
        <v>0.87092536167302237</v>
      </c>
      <c r="AV28" s="126">
        <v>4.8633758967211033E-3</v>
      </c>
    </row>
    <row r="29" spans="2:48" x14ac:dyDescent="0.25">
      <c r="B29" s="7">
        <v>49212</v>
      </c>
      <c r="C29" s="8">
        <v>1.9288277240327049E-2</v>
      </c>
      <c r="E29" s="55" t="s">
        <v>53</v>
      </c>
      <c r="F29" s="56" t="str">
        <f>_xll.qlVanillaLocalVolSwaptionVTS(,F5,F27,F28)</f>
        <v>obj_00007#0001</v>
      </c>
      <c r="X29" s="67">
        <f t="shared" si="0"/>
        <v>0.83333333333333337</v>
      </c>
      <c r="Y29" s="67">
        <v>-2.1</v>
      </c>
      <c r="Z29" s="67"/>
      <c r="AB29" s="3" t="str">
        <v>T = 0.166667, swapRate = 0.012430, k = 15, strike = 0.010414, call = 0.002058, callph = 0.002049, callmh = 0.002068, quantile = 0.067762, d2CalldK2 = 93.523863</v>
      </c>
      <c r="AR29" s="125">
        <v>1.2499999999999998</v>
      </c>
      <c r="AS29" s="126">
        <v>1.0798271555709858E-3</v>
      </c>
      <c r="AT29" s="126">
        <v>6.3051651288782294E-5</v>
      </c>
      <c r="AU29" s="126">
        <v>0.89668847363392368</v>
      </c>
      <c r="AV29" s="126">
        <v>5.1337109799055522E-3</v>
      </c>
    </row>
    <row r="30" spans="2:48" x14ac:dyDescent="0.25">
      <c r="B30" s="7">
        <v>51036</v>
      </c>
      <c r="C30" s="8">
        <v>2.0250978364122187E-2</v>
      </c>
      <c r="H30" s="11" t="s">
        <v>71</v>
      </c>
      <c r="I30" s="119">
        <f>_xll.qlSettingsEvaluationDate(C3)</f>
        <v>41901</v>
      </c>
      <c r="X30" s="67">
        <f t="shared" si="0"/>
        <v>0.91666666666666674</v>
      </c>
      <c r="Y30" s="66">
        <v>-2</v>
      </c>
      <c r="Z30" s="67"/>
      <c r="AB30" s="3" t="str">
        <v>T = 0.166667, swapRate = 0.012430, k = 16, strike = 0.010549, call = 0.001934, callph = 0.001925, callmh = 0.001943, quantile = 0.081290, d2CalldK2 = 108.017132</v>
      </c>
      <c r="AR30" s="125">
        <v>1.333333333333333</v>
      </c>
      <c r="AS30" s="126">
        <v>2.4997017682958375E-3</v>
      </c>
      <c r="AT30" s="126">
        <v>6.7683685241579756E-5</v>
      </c>
      <c r="AU30" s="126">
        <v>0.94228096517510129</v>
      </c>
      <c r="AV30" s="126">
        <v>5.4472411622302191E-3</v>
      </c>
    </row>
    <row r="31" spans="2:48" x14ac:dyDescent="0.25">
      <c r="B31" s="7">
        <v>52863</v>
      </c>
      <c r="C31" s="8">
        <v>2.0607042695433345E-2</v>
      </c>
      <c r="H31" s="89" t="s">
        <v>72</v>
      </c>
      <c r="I31" s="90" t="s">
        <v>16</v>
      </c>
      <c r="X31" s="67">
        <f t="shared" si="0"/>
        <v>1</v>
      </c>
      <c r="Y31" s="67">
        <v>-1.9</v>
      </c>
      <c r="Z31" s="67"/>
      <c r="AB31" s="3" t="str">
        <v>T = 0.166667, swapRate = 0.012430, k = 17, strike = 0.010683, call = 0.001812, callph = 0.001803, callmh = 0.001821, quantile = 0.096847, d2CalldK2 = 123.681646</v>
      </c>
      <c r="AR31" s="125">
        <v>1.4166666666666663</v>
      </c>
      <c r="AS31" s="126">
        <v>7.1815591145856948E-4</v>
      </c>
      <c r="AT31" s="126">
        <v>7.121155179595968E-5</v>
      </c>
      <c r="AU31" s="126">
        <v>0.89512711518624466</v>
      </c>
      <c r="AV31" s="126">
        <v>5.7517971754336428E-3</v>
      </c>
    </row>
    <row r="32" spans="2:48" x14ac:dyDescent="0.25">
      <c r="B32" s="7">
        <v>54689</v>
      </c>
      <c r="C32" s="8">
        <v>2.0868967875488326E-2</v>
      </c>
      <c r="E32" s="57" t="s">
        <v>54</v>
      </c>
      <c r="F32" s="58" t="s">
        <v>16</v>
      </c>
      <c r="H32" s="89" t="s">
        <v>73</v>
      </c>
      <c r="I32" s="90" t="s">
        <v>7</v>
      </c>
      <c r="X32" s="67">
        <f t="shared" si="0"/>
        <v>1.0833333333333333</v>
      </c>
      <c r="Y32" s="66">
        <v>-1.8</v>
      </c>
      <c r="Z32" s="67"/>
      <c r="AB32" s="3" t="str">
        <v>T = 0.166667, swapRate = 0.012430, k = 18, strike = 0.010818, call = 0.001691, callph = 0.001683, callmh = 0.001700, quantile = 0.114579, d2CalldK2 = 140.376790</v>
      </c>
      <c r="AR32" s="125">
        <v>1.4999999999999996</v>
      </c>
      <c r="AS32" s="126">
        <v>-9.6705802979716704E-4</v>
      </c>
      <c r="AT32" s="126">
        <v>7.4136490286660917E-5</v>
      </c>
      <c r="AU32" s="126">
        <v>0.65568631095109609</v>
      </c>
      <c r="AV32" s="126">
        <v>5.9205321260807301E-3</v>
      </c>
    </row>
    <row r="33" spans="2:48" x14ac:dyDescent="0.25">
      <c r="B33" s="9">
        <v>67475</v>
      </c>
      <c r="C33" s="10">
        <v>2.0425525870695599E-2</v>
      </c>
      <c r="E33" s="59" t="s">
        <v>55</v>
      </c>
      <c r="F33" s="33" t="s">
        <v>16</v>
      </c>
      <c r="H33" s="12" t="s">
        <v>74</v>
      </c>
      <c r="I33" s="91" t="str">
        <f>_xll.qlSchedule(,I30,I31,I32)</f>
        <v>obj_0000a#0001</v>
      </c>
      <c r="X33" s="67">
        <f t="shared" si="0"/>
        <v>1.1666666666666665</v>
      </c>
      <c r="Y33" s="67">
        <v>-1.7</v>
      </c>
      <c r="Z33" s="67"/>
      <c r="AB33" s="3" t="str">
        <v>T = 0.166667, swapRate = 0.012430, k = 19, strike = 0.010952, call = 0.001574, callph = 0.001565, callmh = 0.001582, quantile = 0.134614, d2CalldK2 = 157.905297</v>
      </c>
      <c r="AR33" s="125">
        <v>1.5833333333333328</v>
      </c>
      <c r="AS33" s="126">
        <v>-8.1885366604307532E-4</v>
      </c>
      <c r="AT33" s="126">
        <v>7.6871714435331915E-5</v>
      </c>
      <c r="AU33" s="126">
        <v>0.73286528747580282</v>
      </c>
      <c r="AV33" s="126">
        <v>6.0361664303189974E-3</v>
      </c>
    </row>
    <row r="34" spans="2:48" x14ac:dyDescent="0.25">
      <c r="B34" s="1"/>
      <c r="C34" s="2"/>
      <c r="E34" s="51" t="s">
        <v>52</v>
      </c>
      <c r="F34" s="54" t="str">
        <f>_xll.qlEuriborSwapIsdaFixA(,F33,C5,C5)</f>
        <v>obj_00005#0001</v>
      </c>
      <c r="I34" s="80"/>
      <c r="X34" s="67">
        <f t="shared" si="0"/>
        <v>1.2499999999999998</v>
      </c>
      <c r="Y34" s="66">
        <v>-1.6</v>
      </c>
      <c r="Z34" s="67"/>
      <c r="AB34" s="3" t="str">
        <v>T = 0.166667, swapRate = 0.012430, k = 20, strike = 0.011086, call = 0.001459, callph = 0.001450, callmh = 0.001467, quantile = 0.157046, d2CalldK2 = 176.011976</v>
      </c>
      <c r="AR34" s="125">
        <v>1.6666666666666661</v>
      </c>
      <c r="AS34" s="126">
        <v>-6.5775017390423088E-4</v>
      </c>
      <c r="AT34" s="126">
        <v>8.013561469224096E-5</v>
      </c>
      <c r="AU34" s="126">
        <v>0.68617751155730833</v>
      </c>
      <c r="AV34" s="126">
        <v>6.1766144166970627E-3</v>
      </c>
    </row>
    <row r="35" spans="2:48" x14ac:dyDescent="0.25">
      <c r="B35" s="1"/>
      <c r="C35" s="2"/>
      <c r="E35" s="12" t="s">
        <v>58</v>
      </c>
      <c r="F35" s="60">
        <f>_xll.qlIndexFixing(F34,F32)</f>
        <v>2.6701350239317866E-2</v>
      </c>
      <c r="G35" t="s">
        <v>65</v>
      </c>
      <c r="H35" s="4" t="s">
        <v>0</v>
      </c>
      <c r="I35" s="92" t="s">
        <v>75</v>
      </c>
      <c r="X35" s="67">
        <f t="shared" si="0"/>
        <v>1.333333333333333</v>
      </c>
      <c r="Y35" s="67">
        <v>-1.5</v>
      </c>
      <c r="Z35" s="67"/>
      <c r="AB35" s="3" t="str">
        <v>T = 0.166667, swapRate = 0.012430, k = 21, strike = 0.011221, call = 0.001347, callph = 0.001339, callmh = 0.001355, quantile = 0.181933, d2CalldK2 = 194.385373</v>
      </c>
      <c r="AR35" s="125">
        <v>1.7499999999999993</v>
      </c>
      <c r="AS35" s="126">
        <v>-7.3303850570605091E-6</v>
      </c>
      <c r="AT35" s="126">
        <v>8.3228196633173797E-5</v>
      </c>
      <c r="AU35" s="126">
        <v>0.5897272059823796</v>
      </c>
      <c r="AV35" s="126">
        <v>6.3627297576608526E-3</v>
      </c>
    </row>
    <row r="36" spans="2:48" x14ac:dyDescent="0.25">
      <c r="B36" s="1"/>
      <c r="C36" s="2"/>
      <c r="E36" s="4" t="s">
        <v>56</v>
      </c>
      <c r="F36" s="4" t="s">
        <v>57</v>
      </c>
      <c r="H36" s="93">
        <f t="array" ref="H36:H43">_xll.qlScheduleDates(I33)</f>
        <v>41901</v>
      </c>
      <c r="I36" s="94">
        <v>-2</v>
      </c>
      <c r="X36" s="67">
        <f t="shared" si="0"/>
        <v>1.4166666666666663</v>
      </c>
      <c r="Y36" s="66">
        <v>-1.4</v>
      </c>
      <c r="Z36" s="67"/>
      <c r="AB36" s="3" t="str">
        <v>T = 0.166667, swapRate = 0.012430, k = 22, strike = 0.011355, call = 0.001239, callph = 0.001231, callmh = 0.001247, quantile = 0.209287, d2CalldK2 = 212.662785</v>
      </c>
      <c r="AR36" s="125">
        <v>1.8333333333333326</v>
      </c>
      <c r="AS36" s="126">
        <v>1.8041331755733439E-3</v>
      </c>
      <c r="AT36" s="126">
        <v>8.5858387845780411E-5</v>
      </c>
      <c r="AU36" s="126">
        <v>0.57100298528145677</v>
      </c>
      <c r="AV36" s="126">
        <v>6.6629429898284569E-3</v>
      </c>
    </row>
    <row r="37" spans="2:48" x14ac:dyDescent="0.25">
      <c r="B37" s="1"/>
      <c r="C37" s="2"/>
      <c r="E37" s="61">
        <f>F35-3%</f>
        <v>-3.2986497606821326E-3</v>
      </c>
      <c r="F37" s="62">
        <f t="array" ref="F37">_xll.qlSwaptionVTSVolatility2($F$29,$F$32,$F$33,E37,TRUE)</f>
        <v>8.1109162971969555E-3</v>
      </c>
      <c r="G37" s="69"/>
      <c r="H37" s="95">
        <v>42266</v>
      </c>
      <c r="I37" s="96">
        <v>-1</v>
      </c>
      <c r="X37" s="67">
        <f t="shared" si="0"/>
        <v>1.4999999999999996</v>
      </c>
      <c r="Y37" s="67">
        <v>-1.3</v>
      </c>
      <c r="Z37" s="67"/>
      <c r="AB37" s="3" t="str">
        <v>T = 0.166667, swapRate = 0.012430, k = 23, strike = 0.011489, call = 0.001135, callph = 0.001127, callmh = 0.001142, quantile = 0.239068, d2CalldK2 = 230.438871</v>
      </c>
      <c r="AR37" s="125">
        <v>1.9166666666666659</v>
      </c>
      <c r="AS37" s="126">
        <v>2.9882446304865936E-3</v>
      </c>
      <c r="AT37" s="126">
        <v>8.9357146047387703E-5</v>
      </c>
      <c r="AU37" s="126">
        <v>0.6569062292597565</v>
      </c>
      <c r="AV37" s="126">
        <v>7.0989037627666833E-3</v>
      </c>
    </row>
    <row r="38" spans="2:48" x14ac:dyDescent="0.25">
      <c r="E38" s="63">
        <f>E37+0.5%</f>
        <v>1.7013502393178675E-3</v>
      </c>
      <c r="F38" s="64">
        <f>_xll.qlSwaptionVTSVolatility2($F$29,$F$32,$F$33,E38,TRUE)</f>
        <v>7.7853295091909356E-3</v>
      </c>
      <c r="G38" s="69"/>
      <c r="H38" s="95">
        <v>42632</v>
      </c>
      <c r="I38" s="96">
        <v>0</v>
      </c>
      <c r="K38" t="str">
        <f>_xll.ohRangeRetrieveError(H48)</f>
        <v/>
      </c>
      <c r="X38" s="67">
        <f t="shared" si="0"/>
        <v>1.5833333333333328</v>
      </c>
      <c r="Y38" s="66">
        <v>-1.2</v>
      </c>
      <c r="Z38" s="67"/>
      <c r="AB38" s="3" t="str">
        <v>T = 0.166667, swapRate = 0.012430, k = 24, strike = 0.011624, call = 0.001035, callph = 0.001027, callmh = 0.001042, quantile = 0.271181, d2CalldK2 = 247.277870</v>
      </c>
      <c r="AR38" s="125">
        <v>1.9999999999999991</v>
      </c>
      <c r="AS38" s="126">
        <v>3.4497954862940717E-3</v>
      </c>
      <c r="AT38" s="126">
        <v>9.1589714178387104E-5</v>
      </c>
      <c r="AU38" s="126">
        <v>0.58596813770311273</v>
      </c>
      <c r="AV38" s="126">
        <v>7.613525173650668E-3</v>
      </c>
    </row>
    <row r="39" spans="2:48" x14ac:dyDescent="0.25">
      <c r="E39" s="63">
        <f t="shared" ref="E39:E45" si="1">E38+0.5%</f>
        <v>6.7013502393178676E-3</v>
      </c>
      <c r="F39" s="64">
        <f>_xll.qlSwaptionVTSVolatility2($F$29,$F$32,$F$33,E39,TRUE)</f>
        <v>7.4681830254800727E-3</v>
      </c>
      <c r="G39" s="69"/>
      <c r="H39" s="95">
        <v>42997</v>
      </c>
      <c r="I39" s="96">
        <v>1</v>
      </c>
      <c r="X39" s="67">
        <f t="shared" si="0"/>
        <v>1.6666666666666661</v>
      </c>
      <c r="Y39" s="67">
        <v>-1.1000000000000001</v>
      </c>
      <c r="Z39" s="67"/>
      <c r="AB39" s="3" t="str">
        <v>T = 0.166667, swapRate = 0.012430, k = 25, strike = 0.011758, call = 0.000939, callph = 0.000932, callmh = 0.000946, quantile = 0.305467, d2CalldK2 = 262.729178</v>
      </c>
      <c r="AR39" s="125">
        <v>2.0833333333333326</v>
      </c>
      <c r="AS39" s="126">
        <v>4.5770073549420698E-3</v>
      </c>
      <c r="AT39" s="126">
        <v>9.4787153347507583E-5</v>
      </c>
      <c r="AU39" s="126">
        <v>0.54032622383280871</v>
      </c>
      <c r="AV39" s="126">
        <v>8.20368320325306E-3</v>
      </c>
    </row>
    <row r="40" spans="2:48" x14ac:dyDescent="0.25">
      <c r="E40" s="63">
        <f t="shared" si="1"/>
        <v>1.1701350239317867E-2</v>
      </c>
      <c r="F40" s="64">
        <f>_xll.qlSwaptionVTSVolatility2($F$29,$F$32,$F$33,E40,TRUE)</f>
        <v>7.1677634267037068E-3</v>
      </c>
      <c r="G40" s="69"/>
      <c r="H40" s="95">
        <v>43362</v>
      </c>
      <c r="I40" s="96">
        <v>2</v>
      </c>
      <c r="X40" s="67">
        <f t="shared" si="0"/>
        <v>1.7499999999999993</v>
      </c>
      <c r="Y40" s="66">
        <v>-1</v>
      </c>
      <c r="Z40" s="67"/>
      <c r="AB40" s="3" t="str">
        <v>T = 0.166667, swapRate = 0.012430, k = 26, strike = 0.011893, call = 0.000848, callph = 0.000842, callmh = 0.000855, quantile = 0.341712, d2CalldK2 = 276.345683</v>
      </c>
      <c r="AR40" s="125">
        <v>2.1666666666666661</v>
      </c>
      <c r="AS40" s="126">
        <v>3.7263187870028866E-3</v>
      </c>
      <c r="AT40" s="126">
        <v>9.7715242121376722E-5</v>
      </c>
      <c r="AU40" s="126">
        <v>0.58400957325566127</v>
      </c>
      <c r="AV40" s="126">
        <v>8.8147433597088112E-3</v>
      </c>
    </row>
    <row r="41" spans="2:48" x14ac:dyDescent="0.25">
      <c r="E41" s="63">
        <f t="shared" si="1"/>
        <v>1.6701350239317868E-2</v>
      </c>
      <c r="F41" s="64">
        <f>_xll.qlSwaptionVTSVolatility2($F$29,$F$32,$F$33,E41,TRUE)</f>
        <v>6.8992593533879227E-3</v>
      </c>
      <c r="G41" s="69"/>
      <c r="H41" s="95">
        <v>43727</v>
      </c>
      <c r="I41" s="97"/>
      <c r="X41" s="67">
        <f t="shared" si="0"/>
        <v>1.8333333333333326</v>
      </c>
      <c r="Y41" s="67">
        <v>-0.9</v>
      </c>
      <c r="Z41" s="67"/>
      <c r="AB41" s="3" t="str">
        <v>T = 0.166667, swapRate = 0.012430, k = 27, strike = 0.012027, call = 0.000762, callph = 0.000756, callmh = 0.000768, quantile = 0.379640, d2CalldK2 = 287.704016</v>
      </c>
      <c r="AR41" s="125">
        <v>2.2499999999999996</v>
      </c>
      <c r="AS41" s="126">
        <v>3.1392685999578574E-3</v>
      </c>
      <c r="AT41" s="126">
        <v>9.9972803597049565E-5</v>
      </c>
      <c r="AU41" s="126">
        <v>0.52301409325149339</v>
      </c>
      <c r="AV41" s="126">
        <v>9.3759419350660737E-3</v>
      </c>
    </row>
    <row r="42" spans="2:48" x14ac:dyDescent="0.25">
      <c r="E42" s="63">
        <f t="shared" si="1"/>
        <v>2.1701350239317869E-2</v>
      </c>
      <c r="F42" s="64">
        <f>_xll.qlSwaptionVTSVolatility2($F$29,$F$32,$F$33,E42,TRUE)</f>
        <v>6.6916660023921748E-3</v>
      </c>
      <c r="G42" s="69"/>
      <c r="H42" s="95">
        <v>44093</v>
      </c>
      <c r="I42" s="97"/>
      <c r="X42" s="67">
        <f t="shared" si="0"/>
        <v>1.9166666666666659</v>
      </c>
      <c r="Y42" s="66">
        <v>-0.8</v>
      </c>
      <c r="AB42" s="3" t="str">
        <v>T = 0.166667, swapRate = 0.012430, k = 28, strike = 0.012161, call = 0.000681, callph = 0.000676, callmh = 0.000687, quantile = 0.418921, d2CalldK2 = 296.425555</v>
      </c>
      <c r="AR42" s="125">
        <v>2.333333333333333</v>
      </c>
      <c r="AS42" s="126">
        <v>1.836819852465154E-3</v>
      </c>
      <c r="AT42" s="126">
        <v>1.025368056867174E-4</v>
      </c>
      <c r="AU42" s="126">
        <v>0.41721686085607379</v>
      </c>
      <c r="AV42" s="126">
        <v>9.8691874458605184E-3</v>
      </c>
    </row>
    <row r="43" spans="2:48" x14ac:dyDescent="0.25">
      <c r="E43" s="63">
        <f t="shared" si="1"/>
        <v>2.670135023931787E-2</v>
      </c>
      <c r="F43" s="64">
        <f>_xll.qlSwaptionVTSVolatility2($F$29,$F$32,$F$33,E43,TRUE)</f>
        <v>6.6019999999999898E-3</v>
      </c>
      <c r="G43" s="69"/>
      <c r="H43" s="98">
        <v>44458</v>
      </c>
      <c r="I43" s="99"/>
      <c r="X43" s="67">
        <f t="shared" si="0"/>
        <v>1.9999999999999991</v>
      </c>
      <c r="Y43" s="67">
        <v>-0.7</v>
      </c>
      <c r="Z43" s="67"/>
      <c r="AB43" s="3" t="str">
        <v>T = 0.166667, swapRate = 0.012430, k = 29, strike = 0.012296, call = 0.000606, callph = 0.000601, callmh = 0.000611, quantile = 0.459179, d2CalldK2 = 302.196859</v>
      </c>
      <c r="AR43" s="125">
        <v>2.4166666666666665</v>
      </c>
      <c r="AS43" s="126">
        <v>7.6341515887199621E-4</v>
      </c>
      <c r="AT43" s="126">
        <v>1.0596928775884185E-4</v>
      </c>
      <c r="AU43" s="126">
        <v>0.79700714443896492</v>
      </c>
      <c r="AV43" s="126">
        <v>1.0275002480742619E-2</v>
      </c>
    </row>
    <row r="44" spans="2:48" x14ac:dyDescent="0.25">
      <c r="E44" s="63">
        <f t="shared" si="1"/>
        <v>3.1701350239317867E-2</v>
      </c>
      <c r="F44" s="64">
        <f>_xll.qlSwaptionVTSVolatility2($F$29,$F$32,$F$33,E44,TRUE)</f>
        <v>6.6916660023921765E-3</v>
      </c>
      <c r="G44" s="69"/>
      <c r="I44" s="80"/>
      <c r="X44" s="67">
        <f t="shared" si="0"/>
        <v>2.0833333333333326</v>
      </c>
      <c r="Y44" s="66">
        <v>-0.6</v>
      </c>
      <c r="Z44" s="67"/>
      <c r="AB44" s="3" t="str">
        <v>T = 0.166667, swapRate = 0.012430, k = 30, strike = 0.012430, call = 0.000536, callph = 0.000531, callmh = 0.000541, quantile = 0.500000, d2CalldK2 = 304.764541</v>
      </c>
      <c r="AR44" s="125">
        <v>2.5</v>
      </c>
      <c r="AS44" s="126">
        <v>1.4667163805081357E-3</v>
      </c>
      <c r="AT44" s="126">
        <v>1.0977456083842701E-4</v>
      </c>
      <c r="AU44" s="126">
        <v>0.91560371791120576</v>
      </c>
      <c r="AV44" s="126">
        <v>1.0677802817342942E-2</v>
      </c>
    </row>
    <row r="45" spans="2:48" x14ac:dyDescent="0.25">
      <c r="E45" s="63">
        <f t="shared" si="1"/>
        <v>3.6701350239317865E-2</v>
      </c>
      <c r="F45" s="64">
        <f>_xll.qlSwaptionVTSVolatility2($F$29,$F$32,$F$33,E45,TRUE)</f>
        <v>6.8992593533879218E-3</v>
      </c>
      <c r="G45" s="69"/>
      <c r="I45" s="80"/>
      <c r="X45" s="67">
        <f t="shared" si="0"/>
        <v>2.1666666666666661</v>
      </c>
      <c r="Y45" s="67">
        <v>-0.5</v>
      </c>
      <c r="Z45" s="67"/>
      <c r="AB45" s="3" t="str">
        <v>T = 0.166667, swapRate = 0.012430, k = 31, strike = 0.012565, call = 0.000472, callph = 0.000467, callmh = 0.000476, quantile = 0.540821, d2CalldK2 = 302.196859</v>
      </c>
      <c r="AR45" s="125">
        <v>2.5833333333333335</v>
      </c>
      <c r="AS45" s="126">
        <v>-1.680186793041366E-3</v>
      </c>
      <c r="AT45" s="126">
        <v>1.1486345497436698E-4</v>
      </c>
      <c r="AU45" s="126">
        <v>1.0506766154396039</v>
      </c>
      <c r="AV45" s="126">
        <v>1.099209105030877E-2</v>
      </c>
    </row>
    <row r="46" spans="2:48" x14ac:dyDescent="0.25">
      <c r="E46" s="63">
        <f>E45+0.5%</f>
        <v>4.1701350239317862E-2</v>
      </c>
      <c r="F46" s="64">
        <f>_xll.qlSwaptionVTSVolatility2($F$29,$F$32,$F$33,E46,TRUE)</f>
        <v>7.1677634267037016E-3</v>
      </c>
      <c r="G46" s="69"/>
      <c r="I46" s="80"/>
      <c r="X46" s="67">
        <f t="shared" si="0"/>
        <v>2.2499999999999996</v>
      </c>
      <c r="Y46" s="66">
        <v>-0.4</v>
      </c>
      <c r="Z46" s="67"/>
      <c r="AB46" s="3" t="str">
        <v>T = 0.166667, swapRate = 0.012430, k = 32, strike = 0.012699, call = 0.000413, callph = 0.000409, callmh = 0.000417, quantile = 0.581079, d2CalldK2 = 296.425555</v>
      </c>
      <c r="AR46" s="125">
        <v>2.666666666666667</v>
      </c>
      <c r="AS46" s="126">
        <v>-2.0223781414132652E-3</v>
      </c>
      <c r="AT46" s="126">
        <v>1.1883997412141356E-4</v>
      </c>
      <c r="AU46" s="126">
        <v>0.71057260047835757</v>
      </c>
      <c r="AV46" s="126">
        <v>1.117525885616499E-2</v>
      </c>
    </row>
    <row r="47" spans="2:48" x14ac:dyDescent="0.25">
      <c r="E47" s="63">
        <f>E46+0.5%</f>
        <v>4.670135023931786E-2</v>
      </c>
      <c r="F47" s="64">
        <f>_xll.qlSwaptionVTSVolatility2($F$29,$F$32,$F$33,E47,TRUE)</f>
        <v>7.4681830254800675E-3</v>
      </c>
      <c r="G47" s="69"/>
      <c r="H47" s="4" t="s">
        <v>76</v>
      </c>
      <c r="I47" s="92" t="s">
        <v>77</v>
      </c>
      <c r="J47" s="92" t="s">
        <v>78</v>
      </c>
      <c r="K47" s="4" t="s">
        <v>79</v>
      </c>
      <c r="L47" s="4" t="s">
        <v>80</v>
      </c>
      <c r="M47" s="4" t="s">
        <v>81</v>
      </c>
      <c r="N47" s="4" t="s">
        <v>56</v>
      </c>
      <c r="O47" s="4" t="s">
        <v>82</v>
      </c>
      <c r="P47" s="4" t="s">
        <v>83</v>
      </c>
      <c r="Q47" s="4" t="s">
        <v>84</v>
      </c>
      <c r="R47" s="4" t="s">
        <v>57</v>
      </c>
      <c r="S47" s="4" t="s">
        <v>85</v>
      </c>
      <c r="T47" s="4" t="s">
        <v>86</v>
      </c>
      <c r="U47" s="107" t="s">
        <v>88</v>
      </c>
      <c r="V47" s="107" t="s">
        <v>87</v>
      </c>
      <c r="W47" s="120" t="s">
        <v>87</v>
      </c>
      <c r="X47" s="67">
        <f t="shared" si="0"/>
        <v>2.333333333333333</v>
      </c>
      <c r="Y47" s="67">
        <v>-0.3</v>
      </c>
      <c r="Z47" s="67"/>
      <c r="AB47" s="3" t="str">
        <v>T = 0.166667, swapRate = 0.012430, k = 33, strike = 0.012833, call = 0.000359, callph = 0.000355, callmh = 0.000363, quantile = 0.620360, d2CalldK2 = 287.704016</v>
      </c>
      <c r="AR47" s="125">
        <v>2.7500000000000004</v>
      </c>
      <c r="AS47" s="126">
        <v>-2.390989053993636E-3</v>
      </c>
      <c r="AT47" s="126">
        <v>1.2310083988214453E-4</v>
      </c>
      <c r="AU47" s="126">
        <v>0.55634384387546598</v>
      </c>
      <c r="AV47" s="126">
        <v>1.1344077781683332E-2</v>
      </c>
    </row>
    <row r="48" spans="2:48" x14ac:dyDescent="0.25">
      <c r="E48" s="65">
        <f>E47+0.5%</f>
        <v>5.1701350239317857E-2</v>
      </c>
      <c r="F48" s="60">
        <f>_xll.qlSwaptionVTSVolatility2($F$29,$F$32,$F$33,E48,TRUE)</f>
        <v>7.7853295091909348E-3</v>
      </c>
      <c r="G48" s="69"/>
      <c r="H48" s="93">
        <f t="array" ref="H48:T101">_xll.qlQGLocalvolModelCalibrationTest(Y5,_xll.qlScheduleDates(I33),I36:I40,Y14)</f>
        <v>42266</v>
      </c>
      <c r="I48" s="93">
        <v>42268</v>
      </c>
      <c r="J48" s="104">
        <v>1.0054794520547945</v>
      </c>
      <c r="K48" s="62">
        <v>1.4395299873623727E-2</v>
      </c>
      <c r="L48" s="100">
        <v>0</v>
      </c>
      <c r="M48" s="100">
        <v>-2</v>
      </c>
      <c r="N48" s="101">
        <v>3.1646568615003555E-3</v>
      </c>
      <c r="O48" s="101">
        <v>1.1320879922225845E-2</v>
      </c>
      <c r="P48" s="101">
        <v>1.1313595178674482E-2</v>
      </c>
      <c r="Q48" s="101">
        <v>8.2938994736340944E-5</v>
      </c>
      <c r="R48" s="101">
        <v>6.2369201075870859E-3</v>
      </c>
      <c r="S48" s="101">
        <v>6.1433396946492273E-3</v>
      </c>
      <c r="T48" s="101">
        <v>6.1431661903636947E-3</v>
      </c>
      <c r="U48" s="108">
        <f t="shared" ref="U48:U79" si="2">(T48-S48)*10000</f>
        <v>-1.7350428553261632E-3</v>
      </c>
      <c r="V48" s="108">
        <f t="shared" ref="V48:V79" si="3">(0.5*(S48+T48)-R48)*10000</f>
        <v>-0.93667165080624915</v>
      </c>
      <c r="W48" s="121">
        <v>-0.88412308098084758</v>
      </c>
      <c r="X48" s="67">
        <f t="shared" si="0"/>
        <v>2.4166666666666665</v>
      </c>
      <c r="Y48" s="66">
        <v>-0.2</v>
      </c>
      <c r="Z48" s="67"/>
      <c r="AB48" s="3" t="str">
        <v>T = 0.166667, swapRate = 0.012430, k = 34, strike = 0.012968, call = 0.000311, callph = 0.000307, callmh = 0.000314, quantile = 0.658288, d2CalldK2 = 276.345683</v>
      </c>
      <c r="AR48" s="125">
        <v>2.8333333333333339</v>
      </c>
      <c r="AS48" s="126">
        <v>-2.4014009762446287E-3</v>
      </c>
      <c r="AT48" s="126">
        <v>1.253362176157243E-4</v>
      </c>
      <c r="AU48" s="126">
        <v>0.41337124506216555</v>
      </c>
      <c r="AV48" s="126">
        <v>1.1513436841409595E-2</v>
      </c>
    </row>
    <row r="49" spans="8:48" x14ac:dyDescent="0.25">
      <c r="H49" s="95">
        <v>42266</v>
      </c>
      <c r="I49" s="95">
        <v>42268</v>
      </c>
      <c r="J49" s="105">
        <v>1.0054794520547945</v>
      </c>
      <c r="K49" s="64">
        <v>1.4395299873623727E-2</v>
      </c>
      <c r="L49" s="102">
        <v>1</v>
      </c>
      <c r="M49" s="102">
        <v>-1</v>
      </c>
      <c r="N49" s="103">
        <v>8.7799783675620406E-3</v>
      </c>
      <c r="O49" s="103">
        <v>6.1407201098410101E-3</v>
      </c>
      <c r="P49" s="103">
        <v>6.1415186526637446E-3</v>
      </c>
      <c r="Q49" s="103">
        <v>5.2618390116988009E-4</v>
      </c>
      <c r="R49" s="103">
        <v>5.8325159482404756E-3</v>
      </c>
      <c r="S49" s="103">
        <v>5.8356802069986901E-3</v>
      </c>
      <c r="T49" s="103">
        <v>5.8356277343203176E-3</v>
      </c>
      <c r="U49" s="109">
        <f t="shared" si="2"/>
        <v>-5.2472678372522674E-4</v>
      </c>
      <c r="V49" s="109">
        <f t="shared" si="3"/>
        <v>3.1380224190281913E-2</v>
      </c>
      <c r="W49" s="122">
        <v>1.5670590167923826E-2</v>
      </c>
      <c r="X49" s="67">
        <f t="shared" si="0"/>
        <v>2.5</v>
      </c>
      <c r="Y49" s="67">
        <v>-0.1</v>
      </c>
      <c r="Z49" s="67"/>
      <c r="AB49" s="3" t="str">
        <v>T = 0.166667, swapRate = 0.012430, k = 35, strike = 0.013102, call = 0.000267, callph = 0.000264, callmh = 0.000270, quantile = 0.694533, d2CalldK2 = 262.729178</v>
      </c>
      <c r="AR49" s="125">
        <v>2.9166666666666674</v>
      </c>
      <c r="AS49" s="126">
        <v>-2.6748396456636155E-3</v>
      </c>
      <c r="AT49" s="126">
        <v>1.2711509847657056E-4</v>
      </c>
      <c r="AU49" s="126">
        <v>0.25933384077722299</v>
      </c>
      <c r="AV49" s="126">
        <v>1.1688421919539827E-2</v>
      </c>
    </row>
    <row r="50" spans="8:48" x14ac:dyDescent="0.25">
      <c r="H50" s="112">
        <v>42266</v>
      </c>
      <c r="I50" s="112">
        <v>42268</v>
      </c>
      <c r="J50" s="113">
        <v>1.0054794520547945</v>
      </c>
      <c r="K50" s="114">
        <v>1.4395299873623727E-2</v>
      </c>
      <c r="L50" s="115">
        <v>2</v>
      </c>
      <c r="M50" s="115">
        <v>0</v>
      </c>
      <c r="N50" s="116">
        <v>1.4395299873623727E-2</v>
      </c>
      <c r="O50" s="116">
        <v>2.2401891668154565E-3</v>
      </c>
      <c r="P50" s="116">
        <v>2.2564856109400368E-3</v>
      </c>
      <c r="Q50" s="116">
        <v>2.2564722918904435E-3</v>
      </c>
      <c r="R50" s="116">
        <v>5.6000000000000416E-3</v>
      </c>
      <c r="S50" s="116">
        <v>5.6407376700368002E-3</v>
      </c>
      <c r="T50" s="116">
        <v>5.6407043752245466E-3</v>
      </c>
      <c r="U50" s="117">
        <f t="shared" si="2"/>
        <v>-3.3294812253580053E-4</v>
      </c>
      <c r="V50" s="117">
        <f t="shared" si="3"/>
        <v>0.40721022630631382</v>
      </c>
      <c r="W50" s="123">
        <v>0.42064079862745402</v>
      </c>
      <c r="X50" s="67">
        <f t="shared" si="0"/>
        <v>2.5833333333333335</v>
      </c>
      <c r="Y50" s="66">
        <v>0</v>
      </c>
      <c r="Z50" s="67"/>
      <c r="AB50" s="3" t="str">
        <v>T = 0.166667, swapRate = 0.012430, k = 36, strike = 0.013236, call = 0.000228, callph = 0.000226, callmh = 0.000231, quantile = 0.728819, d2CalldK2 = 247.277870</v>
      </c>
      <c r="AR50" s="125">
        <v>3.0000000000000009</v>
      </c>
      <c r="AS50" s="126">
        <v>-3.4173017855144588E-3</v>
      </c>
      <c r="AT50" s="126">
        <v>1.2889087003010069E-4</v>
      </c>
      <c r="AU50" s="126">
        <v>0.39177789020434478</v>
      </c>
      <c r="AV50" s="126">
        <v>1.1839706800002887E-2</v>
      </c>
    </row>
    <row r="51" spans="8:48" x14ac:dyDescent="0.25">
      <c r="H51" s="95">
        <v>42266</v>
      </c>
      <c r="I51" s="95">
        <v>42268</v>
      </c>
      <c r="J51" s="105">
        <v>1.0054794520547945</v>
      </c>
      <c r="K51" s="64">
        <v>1.4395299873623727E-2</v>
      </c>
      <c r="L51" s="102">
        <v>3</v>
      </c>
      <c r="M51" s="102">
        <v>1</v>
      </c>
      <c r="N51" s="103">
        <v>2.0010621379685414E-2</v>
      </c>
      <c r="O51" s="103">
        <v>5.2539860377929159E-4</v>
      </c>
      <c r="P51" s="103">
        <v>5.1883466164371944E-4</v>
      </c>
      <c r="Q51" s="103">
        <v>6.134142775038434E-3</v>
      </c>
      <c r="R51" s="103">
        <v>5.8325159482403499E-3</v>
      </c>
      <c r="S51" s="103">
        <v>5.8064456775762645E-3</v>
      </c>
      <c r="T51" s="103">
        <v>5.8063923744296345E-3</v>
      </c>
      <c r="U51" s="109">
        <f t="shared" si="2"/>
        <v>-5.3303146630052922E-4</v>
      </c>
      <c r="V51" s="109">
        <f t="shared" si="3"/>
        <v>-0.26096922237399922</v>
      </c>
      <c r="W51" s="122">
        <v>-0.25394414993968639</v>
      </c>
      <c r="X51" s="67">
        <f t="shared" si="0"/>
        <v>2.666666666666667</v>
      </c>
      <c r="Y51" s="67">
        <v>0.1</v>
      </c>
      <c r="Z51" s="67"/>
      <c r="AB51" s="3" t="str">
        <v>T = 0.166667, swapRate = 0.012430, k = 37, strike = 0.013371, call = 0.000194, callph = 0.000192, callmh = 0.000197, quantile = 0.760932, d2CalldK2 = 230.438871</v>
      </c>
      <c r="AR51" s="125">
        <v>3.0833333333333344</v>
      </c>
      <c r="AS51" s="126">
        <v>-3.6967105742029232E-3</v>
      </c>
      <c r="AT51" s="126">
        <v>1.3083699141469302E-4</v>
      </c>
      <c r="AU51" s="126">
        <v>0.46646913830559472</v>
      </c>
      <c r="AV51" s="126">
        <v>1.1968138527898204E-2</v>
      </c>
    </row>
    <row r="52" spans="8:48" x14ac:dyDescent="0.25">
      <c r="H52" s="98">
        <v>42266</v>
      </c>
      <c r="I52" s="98">
        <v>42268</v>
      </c>
      <c r="J52" s="106">
        <v>1.0054794520547945</v>
      </c>
      <c r="K52" s="60">
        <v>1.4395299873623727E-2</v>
      </c>
      <c r="L52" s="13">
        <v>4</v>
      </c>
      <c r="M52" s="13">
        <v>2</v>
      </c>
      <c r="N52" s="111">
        <v>2.5625942885747099E-2</v>
      </c>
      <c r="O52" s="111">
        <v>9.0236910102426521E-5</v>
      </c>
      <c r="P52" s="111">
        <v>8.1896028574753515E-5</v>
      </c>
      <c r="Q52" s="111">
        <v>1.1312525574413739E-2</v>
      </c>
      <c r="R52" s="111">
        <v>6.2369201075864996E-3</v>
      </c>
      <c r="S52" s="111">
        <v>6.1293757507112764E-3</v>
      </c>
      <c r="T52" s="111">
        <v>6.1291970174344292E-3</v>
      </c>
      <c r="U52" s="110">
        <f t="shared" si="2"/>
        <v>-1.7873327684721219E-3</v>
      </c>
      <c r="V52" s="110">
        <f t="shared" si="3"/>
        <v>-1.0763372351364677</v>
      </c>
      <c r="W52" s="124">
        <v>-1.2817008111343837</v>
      </c>
      <c r="X52" s="67">
        <f t="shared" si="0"/>
        <v>2.7500000000000004</v>
      </c>
      <c r="Y52" s="66">
        <v>0.2</v>
      </c>
      <c r="Z52" s="67"/>
      <c r="AB52" s="3" t="str">
        <v>T = 0.166667, swapRate = 0.012430, k = 38, strike = 0.013505, call = 0.000164, callph = 0.000162, callmh = 0.000166, quantile = 0.790713, d2CalldK2 = 212.662785</v>
      </c>
      <c r="AR52" s="125">
        <v>3.1666666666666679</v>
      </c>
      <c r="AS52" s="126">
        <v>-1.5111860568090968E-3</v>
      </c>
      <c r="AT52" s="126">
        <v>1.3321045005912667E-4</v>
      </c>
      <c r="AU52" s="126">
        <v>0.52240651816196659</v>
      </c>
      <c r="AV52" s="126">
        <v>1.2196396817845899E-2</v>
      </c>
    </row>
    <row r="53" spans="8:48" x14ac:dyDescent="0.25">
      <c r="H53" s="93">
        <v>42632</v>
      </c>
      <c r="I53" s="93">
        <v>42632</v>
      </c>
      <c r="J53" s="104">
        <v>2.0027397260273974</v>
      </c>
      <c r="K53" s="62">
        <v>1.6786577069978714E-2</v>
      </c>
      <c r="L53" s="100">
        <v>0</v>
      </c>
      <c r="M53" s="100">
        <v>-2</v>
      </c>
      <c r="N53" s="101">
        <v>-1.1352482515054191E-4</v>
      </c>
      <c r="O53" s="101">
        <v>1.7068350441661696E-2</v>
      </c>
      <c r="P53" s="101">
        <v>1.7067008911554795E-2</v>
      </c>
      <c r="Q53" s="101">
        <v>1.668937842076486E-4</v>
      </c>
      <c r="R53" s="101">
        <v>6.9206358935671669E-3</v>
      </c>
      <c r="S53" s="101">
        <v>6.9100814185184311E-3</v>
      </c>
      <c r="T53" s="101">
        <v>6.909977074367653E-3</v>
      </c>
      <c r="U53" s="108">
        <f t="shared" si="2"/>
        <v>-1.0434415077809067E-3</v>
      </c>
      <c r="V53" s="108">
        <f t="shared" si="3"/>
        <v>-0.10606647124124929</v>
      </c>
      <c r="W53" s="121">
        <v>-7.8062937965998544E-2</v>
      </c>
      <c r="X53" s="67">
        <f t="shared" ref="X53:X84" si="4">X52+1/12</f>
        <v>2.8333333333333339</v>
      </c>
      <c r="Y53" s="67">
        <v>0.3</v>
      </c>
      <c r="Z53" s="67"/>
      <c r="AB53" s="3" t="str">
        <v>T = 0.166667, swapRate = 0.012430, k = 39, strike = 0.013640, call = 0.000138, callph = 0.000136, callmh = 0.000140, quantile = 0.818067, d2CalldK2 = 194.385373</v>
      </c>
      <c r="AR53" s="125">
        <v>3.2500000000000013</v>
      </c>
      <c r="AS53" s="126">
        <v>1.4941446828248101E-3</v>
      </c>
      <c r="AT53" s="126">
        <v>1.360801262149106E-4</v>
      </c>
      <c r="AU53" s="126">
        <v>0.51137029159571668</v>
      </c>
      <c r="AV53" s="126">
        <v>1.2661685335508915E-2</v>
      </c>
    </row>
    <row r="54" spans="8:48" x14ac:dyDescent="0.25">
      <c r="H54" s="95">
        <v>42632</v>
      </c>
      <c r="I54" s="95">
        <v>42632</v>
      </c>
      <c r="J54" s="105">
        <v>2.0027397260273974</v>
      </c>
      <c r="K54" s="64">
        <v>1.6786577069978714E-2</v>
      </c>
      <c r="L54" s="102">
        <v>1</v>
      </c>
      <c r="M54" s="102">
        <v>-1</v>
      </c>
      <c r="N54" s="103">
        <v>8.3365261224140862E-3</v>
      </c>
      <c r="O54" s="103">
        <v>9.2787894407054591E-3</v>
      </c>
      <c r="P54" s="103">
        <v>9.2739936094370194E-3</v>
      </c>
      <c r="Q54" s="103">
        <v>8.2392932610139029E-4</v>
      </c>
      <c r="R54" s="103">
        <v>6.3251157302720382E-3</v>
      </c>
      <c r="S54" s="103">
        <v>6.3118398863834958E-3</v>
      </c>
      <c r="T54" s="103">
        <v>6.3118029354469404E-3</v>
      </c>
      <c r="U54" s="109">
        <f t="shared" si="2"/>
        <v>-3.6950936555327218E-4</v>
      </c>
      <c r="V54" s="109">
        <f t="shared" si="3"/>
        <v>-0.13294319356820133</v>
      </c>
      <c r="W54" s="122">
        <v>-0.14522587151156141</v>
      </c>
      <c r="X54" s="67">
        <f t="shared" si="4"/>
        <v>2.9166666666666674</v>
      </c>
      <c r="Y54" s="66">
        <v>0.4</v>
      </c>
      <c r="Z54" s="67"/>
      <c r="AB54" s="3" t="str">
        <v>T = 0.166667, swapRate = 0.012430, k = 40, strike = 0.013774, call = 0.000115, callph = 0.000113, callmh = 0.000117, quantile = 0.842954, d2CalldK2 = 176.011976</v>
      </c>
      <c r="AR54" s="125">
        <v>3.3333333333333348</v>
      </c>
      <c r="AS54" s="126">
        <v>1.5099879427014136E-3</v>
      </c>
      <c r="AT54" s="126">
        <v>1.3853208293886099E-4</v>
      </c>
      <c r="AU54" s="126">
        <v>0.48429795421152211</v>
      </c>
      <c r="AV54" s="126">
        <v>1.3273885795861574E-2</v>
      </c>
    </row>
    <row r="55" spans="8:48" x14ac:dyDescent="0.25">
      <c r="H55" s="112">
        <v>42632</v>
      </c>
      <c r="I55" s="112">
        <v>42632</v>
      </c>
      <c r="J55" s="113">
        <v>2.0027397260273974</v>
      </c>
      <c r="K55" s="114">
        <v>1.6786577069978714E-2</v>
      </c>
      <c r="L55" s="115">
        <v>2</v>
      </c>
      <c r="M55" s="115">
        <v>0</v>
      </c>
      <c r="N55" s="116">
        <v>1.6786577069978714E-2</v>
      </c>
      <c r="O55" s="116">
        <v>3.3710825945297198E-3</v>
      </c>
      <c r="P55" s="116">
        <v>3.3698631969935021E-3</v>
      </c>
      <c r="Q55" s="116">
        <v>3.3698497576694075E-3</v>
      </c>
      <c r="R55" s="116">
        <v>5.9709999999999729E-3</v>
      </c>
      <c r="S55" s="116">
        <v>5.9688401529821127E-3</v>
      </c>
      <c r="T55" s="116">
        <v>5.9688163486990914E-3</v>
      </c>
      <c r="U55" s="117">
        <f t="shared" si="2"/>
        <v>-2.3804283021296169E-4</v>
      </c>
      <c r="V55" s="117">
        <f t="shared" si="3"/>
        <v>-2.1717491593704202E-2</v>
      </c>
      <c r="W55" s="123">
        <v>-2.1354350931701571E-2</v>
      </c>
      <c r="X55" s="67">
        <f t="shared" si="4"/>
        <v>3.0000000000000009</v>
      </c>
      <c r="Y55" s="67">
        <v>0.5</v>
      </c>
      <c r="Z55" s="67"/>
      <c r="AB55" s="3" t="str">
        <v>T = 0.166667, swapRate = 0.012430, k = 41, strike = 0.013908, call = 0.000095, callph = 0.000094, callmh = 0.000097, quantile = 0.865386, d2CalldK2 = 157.905297</v>
      </c>
      <c r="AR55" s="125">
        <v>3.4166666666666683</v>
      </c>
      <c r="AS55" s="126">
        <v>2.0801055112379557E-3</v>
      </c>
      <c r="AT55" s="126">
        <v>1.4100943249160784E-4</v>
      </c>
      <c r="AU55" s="126">
        <v>0.49294240853194093</v>
      </c>
      <c r="AV55" s="126">
        <v>1.39317733483353E-2</v>
      </c>
    </row>
    <row r="56" spans="8:48" x14ac:dyDescent="0.25">
      <c r="H56" s="95">
        <v>42632</v>
      </c>
      <c r="I56" s="95">
        <v>42632</v>
      </c>
      <c r="J56" s="105">
        <v>2.0027397260273974</v>
      </c>
      <c r="K56" s="64">
        <v>1.6786577069978714E-2</v>
      </c>
      <c r="L56" s="102">
        <v>3</v>
      </c>
      <c r="M56" s="102">
        <v>1</v>
      </c>
      <c r="N56" s="103">
        <v>2.5236628017543342E-2</v>
      </c>
      <c r="O56" s="103">
        <v>8.2873849314084487E-4</v>
      </c>
      <c r="P56" s="103">
        <v>8.3512986063600495E-4</v>
      </c>
      <c r="Q56" s="103">
        <v>9.2851672653233939E-3</v>
      </c>
      <c r="R56" s="103">
        <v>6.3251157302720773E-3</v>
      </c>
      <c r="S56" s="103">
        <v>6.3427698613536922E-3</v>
      </c>
      <c r="T56" s="103">
        <v>6.3427324995678101E-3</v>
      </c>
      <c r="U56" s="109">
        <f t="shared" si="2"/>
        <v>-3.7361785882109033E-4</v>
      </c>
      <c r="V56" s="109">
        <f t="shared" si="3"/>
        <v>0.17635450188673885</v>
      </c>
      <c r="W56" s="122">
        <v>0.15049715692663607</v>
      </c>
      <c r="X56" s="67">
        <f t="shared" si="4"/>
        <v>3.0833333333333344</v>
      </c>
      <c r="Y56" s="66">
        <v>0.6</v>
      </c>
      <c r="Z56" s="67"/>
      <c r="AB56" s="3" t="str">
        <v>T = 0.166667, swapRate = 0.012430, k = 42, strike = 0.014043, call = 0.000079, callph = 0.000078, callmh = 0.000080, quantile = 0.885421, d2CalldK2 = 140.376790</v>
      </c>
      <c r="AR56" s="125">
        <v>3.5000000000000018</v>
      </c>
      <c r="AS56" s="126">
        <v>-4.4543166401097949E-5</v>
      </c>
      <c r="AT56" s="126">
        <v>1.4347548223763091E-4</v>
      </c>
      <c r="AU56" s="126">
        <v>0.41384640753254542</v>
      </c>
      <c r="AV56" s="126">
        <v>1.4546360457584409E-2</v>
      </c>
    </row>
    <row r="57" spans="8:48" x14ac:dyDescent="0.25">
      <c r="H57" s="98">
        <v>42632</v>
      </c>
      <c r="I57" s="98">
        <v>42632</v>
      </c>
      <c r="J57" s="106">
        <v>2.0027397260273974</v>
      </c>
      <c r="K57" s="60">
        <v>1.6786577069978714E-2</v>
      </c>
      <c r="L57" s="13">
        <v>4</v>
      </c>
      <c r="M57" s="13">
        <v>2</v>
      </c>
      <c r="N57" s="111">
        <v>3.368667896510797E-2</v>
      </c>
      <c r="O57" s="111">
        <v>1.6824854653246335E-4</v>
      </c>
      <c r="P57" s="111">
        <v>1.6467017522281012E-4</v>
      </c>
      <c r="Q57" s="111">
        <v>1.7064758423921789E-2</v>
      </c>
      <c r="R57" s="111">
        <v>6.9206358935673404E-3</v>
      </c>
      <c r="S57" s="111">
        <v>6.8923751987660506E-3</v>
      </c>
      <c r="T57" s="111">
        <v>6.8922667582804629E-3</v>
      </c>
      <c r="U57" s="110">
        <f t="shared" si="2"/>
        <v>-1.0844048558764086E-3</v>
      </c>
      <c r="V57" s="110">
        <f t="shared" si="3"/>
        <v>-0.28314915044083677</v>
      </c>
      <c r="W57" s="124">
        <v>-0.12804337743910904</v>
      </c>
      <c r="X57" s="67">
        <f t="shared" si="4"/>
        <v>3.1666666666666679</v>
      </c>
      <c r="Y57" s="67">
        <v>0.7</v>
      </c>
      <c r="Z57" s="67"/>
      <c r="AB57" s="3" t="str">
        <v>T = 0.166667, swapRate = 0.012430, k = 43, strike = 0.014177, call = 0.000065, callph = 0.000064, callmh = 0.000066, quantile = 0.903153, d2CalldK2 = 123.681646</v>
      </c>
      <c r="AR57" s="125">
        <v>3.5833333333333353</v>
      </c>
      <c r="AS57" s="126">
        <v>-8.1801679376110217E-4</v>
      </c>
      <c r="AT57" s="126">
        <v>1.4549184679616165E-4</v>
      </c>
      <c r="AU57" s="126">
        <v>0.39910816163023455</v>
      </c>
      <c r="AV57" s="126">
        <v>1.5061821049843615E-2</v>
      </c>
    </row>
    <row r="58" spans="8:48" x14ac:dyDescent="0.25">
      <c r="H58" s="93">
        <v>42997</v>
      </c>
      <c r="I58" s="93">
        <v>42997</v>
      </c>
      <c r="J58" s="104">
        <v>3.0027397260273974</v>
      </c>
      <c r="K58" s="62">
        <v>1.9118985906956633E-2</v>
      </c>
      <c r="L58" s="100">
        <v>0</v>
      </c>
      <c r="M58" s="100">
        <v>-2</v>
      </c>
      <c r="N58" s="101">
        <v>-2.6662976556083851E-3</v>
      </c>
      <c r="O58" s="101">
        <v>2.2037486061059118E-2</v>
      </c>
      <c r="P58" s="101">
        <v>2.2023676523551031E-2</v>
      </c>
      <c r="Q58" s="101">
        <v>2.3839106721231404E-4</v>
      </c>
      <c r="R58" s="101">
        <v>7.5025557256041759E-3</v>
      </c>
      <c r="S58" s="101">
        <v>7.4199480174257761E-3</v>
      </c>
      <c r="T58" s="101">
        <v>7.4199365080360831E-3</v>
      </c>
      <c r="U58" s="108">
        <f t="shared" si="2"/>
        <v>-1.1509389693034611E-4</v>
      </c>
      <c r="V58" s="108">
        <f t="shared" si="3"/>
        <v>-0.82613462873246291</v>
      </c>
      <c r="W58" s="121">
        <v>-0.73940134591063755</v>
      </c>
      <c r="X58" s="67">
        <f t="shared" si="4"/>
        <v>3.2500000000000013</v>
      </c>
      <c r="Y58" s="66">
        <v>0.8</v>
      </c>
      <c r="Z58" s="67"/>
      <c r="AB58" s="3" t="str">
        <v>T = 0.166667, swapRate = 0.012430, k = 44, strike = 0.014312, call = 0.000053, callph = 0.000052, callmh = 0.000053, quantile = 0.918710, d2CalldK2 = 108.017132</v>
      </c>
      <c r="AR58" s="125">
        <v>3.6666666666666687</v>
      </c>
      <c r="AS58" s="126">
        <v>-1.1232959768875386E-3</v>
      </c>
      <c r="AT58" s="126">
        <v>1.4697140960471611E-4</v>
      </c>
      <c r="AU58" s="126">
        <v>0.44635140129392292</v>
      </c>
      <c r="AV58" s="126">
        <v>1.5554076344131937E-2</v>
      </c>
    </row>
    <row r="59" spans="8:48" x14ac:dyDescent="0.25">
      <c r="H59" s="95">
        <v>42997</v>
      </c>
      <c r="I59" s="95">
        <v>42997</v>
      </c>
      <c r="J59" s="105">
        <v>3.0027397260273974</v>
      </c>
      <c r="K59" s="64">
        <v>1.9118985906956633E-2</v>
      </c>
      <c r="L59" s="102">
        <v>1</v>
      </c>
      <c r="M59" s="102">
        <v>-1</v>
      </c>
      <c r="N59" s="103">
        <v>8.2263441256741239E-3</v>
      </c>
      <c r="O59" s="103">
        <v>1.2000100141094086E-2</v>
      </c>
      <c r="P59" s="103">
        <v>1.2001860678249333E-2</v>
      </c>
      <c r="Q59" s="103">
        <v>1.1092170078805177E-3</v>
      </c>
      <c r="R59" s="103">
        <v>6.7467386502954073E-3</v>
      </c>
      <c r="S59" s="103">
        <v>6.7506684304678632E-3</v>
      </c>
      <c r="T59" s="103">
        <v>6.7506642148104047E-3</v>
      </c>
      <c r="U59" s="109">
        <f t="shared" si="2"/>
        <v>-4.2156574585339168E-5</v>
      </c>
      <c r="V59" s="109">
        <f t="shared" si="3"/>
        <v>3.9276723437266237E-2</v>
      </c>
      <c r="W59" s="122">
        <v>-1.9325532250721519E-2</v>
      </c>
      <c r="X59" s="67">
        <f t="shared" si="4"/>
        <v>3.3333333333333348</v>
      </c>
      <c r="Y59" s="67">
        <v>0.9</v>
      </c>
      <c r="Z59" s="67"/>
      <c r="AB59" s="3" t="str">
        <v>T = 0.166667, swapRate = 0.012430, k = 45, strike = 0.014446, call = 0.000043, callph = 0.000042, callmh = 0.000043, quantile = 0.932238, d2CalldK2 = 93.523863</v>
      </c>
      <c r="AR59" s="125">
        <v>3.7500000000000022</v>
      </c>
      <c r="AS59" s="126">
        <v>1.1589744599409836E-3</v>
      </c>
      <c r="AT59" s="126">
        <v>1.504165587993113E-4</v>
      </c>
      <c r="AU59" s="126">
        <v>0.64754817571099921</v>
      </c>
      <c r="AV59" s="126">
        <v>1.6150520430467358E-2</v>
      </c>
    </row>
    <row r="60" spans="8:48" x14ac:dyDescent="0.25">
      <c r="H60" s="112">
        <v>42997</v>
      </c>
      <c r="I60" s="112">
        <v>42997</v>
      </c>
      <c r="J60" s="113">
        <v>3.0027397260273974</v>
      </c>
      <c r="K60" s="114">
        <v>1.9118985906956633E-2</v>
      </c>
      <c r="L60" s="115">
        <v>2</v>
      </c>
      <c r="M60" s="115">
        <v>0</v>
      </c>
      <c r="N60" s="116">
        <v>1.9118985906956633E-2</v>
      </c>
      <c r="O60" s="116">
        <v>4.345535351820768E-3</v>
      </c>
      <c r="P60" s="116">
        <v>4.3669013773991287E-3</v>
      </c>
      <c r="Q60" s="116">
        <v>4.3668994930002071E-3</v>
      </c>
      <c r="R60" s="116">
        <v>6.2859999999999652E-3</v>
      </c>
      <c r="S60" s="116">
        <v>6.3169068563276448E-3</v>
      </c>
      <c r="T60" s="116">
        <v>6.3169041304651993E-3</v>
      </c>
      <c r="U60" s="117">
        <f t="shared" si="2"/>
        <v>-2.7258624454851166E-5</v>
      </c>
      <c r="V60" s="117">
        <f t="shared" si="3"/>
        <v>0.30905493396456846</v>
      </c>
      <c r="W60" s="123">
        <v>0.29924642762517439</v>
      </c>
      <c r="X60" s="67">
        <f t="shared" si="4"/>
        <v>3.4166666666666683</v>
      </c>
      <c r="Y60" s="66">
        <v>1</v>
      </c>
      <c r="Z60" s="67"/>
      <c r="AB60" s="3" t="str">
        <v>T = 0.166667, swapRate = 0.012430, k = 46, strike = 0.014580, call = 0.000034, callph = 0.000034, callmh = 0.000035, quantile = 0.943903, d2CalldK2 = 80.289443</v>
      </c>
      <c r="AR60" s="125">
        <v>3.8333333333333357</v>
      </c>
      <c r="AS60" s="126">
        <v>6.7526124787420459E-6</v>
      </c>
      <c r="AT60" s="126">
        <v>1.5264667461741883E-4</v>
      </c>
      <c r="AU60" s="126">
        <v>0.46641344010977032</v>
      </c>
      <c r="AV60" s="126">
        <v>1.681589271614968E-2</v>
      </c>
    </row>
    <row r="61" spans="8:48" x14ac:dyDescent="0.25">
      <c r="H61" s="95">
        <v>42997</v>
      </c>
      <c r="I61" s="95">
        <v>42997</v>
      </c>
      <c r="J61" s="105">
        <v>3.0027397260273974</v>
      </c>
      <c r="K61" s="64">
        <v>1.9118985906956633E-2</v>
      </c>
      <c r="L61" s="102">
        <v>3</v>
      </c>
      <c r="M61" s="102">
        <v>1</v>
      </c>
      <c r="N61" s="103">
        <v>3.0011627688239142E-2</v>
      </c>
      <c r="O61" s="103">
        <v>1.107458359811588E-3</v>
      </c>
      <c r="P61" s="103">
        <v>1.11870672107928E-3</v>
      </c>
      <c r="Q61" s="103">
        <v>1.2011346622650238E-2</v>
      </c>
      <c r="R61" s="103">
        <v>6.7467386502954316E-3</v>
      </c>
      <c r="S61" s="103">
        <v>6.7718126665792773E-3</v>
      </c>
      <c r="T61" s="103">
        <v>6.7718084831659324E-3</v>
      </c>
      <c r="U61" s="109">
        <f t="shared" si="2"/>
        <v>-4.1834133449047961E-5</v>
      </c>
      <c r="V61" s="109">
        <f t="shared" si="3"/>
        <v>0.25071924577173277</v>
      </c>
      <c r="W61" s="122">
        <v>0.26282563220904676</v>
      </c>
      <c r="X61" s="67">
        <f t="shared" si="4"/>
        <v>3.5000000000000018</v>
      </c>
      <c r="Y61" s="67">
        <v>1.1000000000000001</v>
      </c>
      <c r="Z61" s="67"/>
      <c r="AB61" s="3" t="str">
        <v>T = 0.166667, swapRate = 0.012430, k = 47, strike = 0.014715, call = 0.000027, callph = 0.000027, callmh = 0.000028, quantile = 0.953876, d2CalldK2 = 68.353905</v>
      </c>
      <c r="AR61" s="125">
        <v>3.9166666666666692</v>
      </c>
      <c r="AS61" s="126">
        <v>-6.5761250849813601E-5</v>
      </c>
      <c r="AT61" s="126">
        <v>1.5590967906874294E-4</v>
      </c>
      <c r="AU61" s="126">
        <v>0.45043564287471194</v>
      </c>
      <c r="AV61" s="126">
        <v>1.745206313731331E-2</v>
      </c>
    </row>
    <row r="62" spans="8:48" x14ac:dyDescent="0.25">
      <c r="H62" s="98">
        <v>42997</v>
      </c>
      <c r="I62" s="98">
        <v>42997</v>
      </c>
      <c r="J62" s="106">
        <v>3.0027397260273974</v>
      </c>
      <c r="K62" s="60">
        <v>1.9118985906956633E-2</v>
      </c>
      <c r="L62" s="13">
        <v>4</v>
      </c>
      <c r="M62" s="13">
        <v>2</v>
      </c>
      <c r="N62" s="111">
        <v>4.0904269469521651E-2</v>
      </c>
      <c r="O62" s="111">
        <v>2.5220249849411966E-4</v>
      </c>
      <c r="P62" s="111">
        <v>2.4737916933115776E-4</v>
      </c>
      <c r="Q62" s="111">
        <v>2.2032660856872065E-2</v>
      </c>
      <c r="R62" s="111">
        <v>7.5025557256042886E-3</v>
      </c>
      <c r="S62" s="111">
        <v>7.4739965491935284E-3</v>
      </c>
      <c r="T62" s="111">
        <v>7.4739853870540024E-3</v>
      </c>
      <c r="U62" s="110">
        <f t="shared" si="2"/>
        <v>-1.1162139526045556E-4</v>
      </c>
      <c r="V62" s="110">
        <f t="shared" si="3"/>
        <v>-0.28564757480523639</v>
      </c>
      <c r="W62" s="124">
        <v>-0.3365032322780962</v>
      </c>
      <c r="X62" s="67">
        <f t="shared" si="4"/>
        <v>3.5833333333333353</v>
      </c>
      <c r="Y62" s="66">
        <v>1.2</v>
      </c>
      <c r="Z62" s="67"/>
      <c r="AB62" s="3" t="str">
        <v>T = 0.166667, swapRate = 0.012430, k = 48, strike = 0.014849, call = 0.000022, callph = 0.000021, callmh = 0.000022, quantile = 0.962333, d2CalldK2 = 57.716315</v>
      </c>
      <c r="AR62" s="125">
        <v>4.0000000000000027</v>
      </c>
      <c r="AS62" s="126">
        <v>3.5930486503124343E-3</v>
      </c>
      <c r="AT62" s="126">
        <v>1.5791554374937751E-4</v>
      </c>
      <c r="AU62" s="126">
        <v>0.35260640822272771</v>
      </c>
      <c r="AV62" s="126">
        <v>1.8259434562828424E-2</v>
      </c>
    </row>
    <row r="63" spans="8:48" x14ac:dyDescent="0.25">
      <c r="H63" s="93">
        <v>43362</v>
      </c>
      <c r="I63" s="93">
        <v>43362</v>
      </c>
      <c r="J63" s="104">
        <v>4.0027397260273974</v>
      </c>
      <c r="K63" s="62">
        <v>2.12435434668439E-2</v>
      </c>
      <c r="L63" s="100">
        <v>0</v>
      </c>
      <c r="M63" s="100">
        <v>-2</v>
      </c>
      <c r="N63" s="101">
        <v>-4.7013372045342956E-3</v>
      </c>
      <c r="O63" s="101">
        <v>2.6283175030749562E-2</v>
      </c>
      <c r="P63" s="101">
        <v>2.6278608039566085E-2</v>
      </c>
      <c r="Q63" s="101">
        <v>3.3371975865247977E-4</v>
      </c>
      <c r="R63" s="101">
        <v>7.9260475354361853E-3</v>
      </c>
      <c r="S63" s="101">
        <v>7.904148091771061E-3</v>
      </c>
      <c r="T63" s="101">
        <v>7.9041114665937637E-3</v>
      </c>
      <c r="U63" s="108">
        <f t="shared" si="2"/>
        <v>-3.6625177297217038E-4</v>
      </c>
      <c r="V63" s="108">
        <f t="shared" si="3"/>
        <v>-0.21917756253772916</v>
      </c>
      <c r="W63" s="121">
        <v>-0.21661546441422569</v>
      </c>
      <c r="X63" s="67">
        <f t="shared" si="4"/>
        <v>3.6666666666666687</v>
      </c>
      <c r="Y63" s="67">
        <v>1.3</v>
      </c>
      <c r="Z63" s="67"/>
      <c r="AB63" s="3" t="str">
        <v>T = 0.166667, swapRate = 0.012430, k = 49, strike = 0.014984, call = 0.000017, callph = 0.000017, callmh = 0.000018, quantile = 0.969445, d2CalldK2 = 48.341997</v>
      </c>
      <c r="AR63" s="125">
        <v>4.0833333333333357</v>
      </c>
      <c r="AS63" s="126">
        <v>3.6754900452684071E-3</v>
      </c>
      <c r="AT63" s="126">
        <v>1.5968908152814813E-4</v>
      </c>
      <c r="AU63" s="126">
        <v>0.32228157687992842</v>
      </c>
      <c r="AV63" s="126">
        <v>1.9244471631252338E-2</v>
      </c>
    </row>
    <row r="64" spans="8:48" x14ac:dyDescent="0.25">
      <c r="H64" s="95">
        <v>43362</v>
      </c>
      <c r="I64" s="95">
        <v>43362</v>
      </c>
      <c r="J64" s="105">
        <v>4.0027397260273974</v>
      </c>
      <c r="K64" s="64">
        <v>2.12435434668439E-2</v>
      </c>
      <c r="L64" s="102">
        <v>1</v>
      </c>
      <c r="M64" s="102">
        <v>-1</v>
      </c>
      <c r="N64" s="103">
        <v>8.2711031311548024E-3</v>
      </c>
      <c r="O64" s="103">
        <v>1.4331773180474029E-2</v>
      </c>
      <c r="P64" s="103">
        <v>1.4336420685899505E-2</v>
      </c>
      <c r="Q64" s="103">
        <v>1.3639726670046089E-3</v>
      </c>
      <c r="R64" s="103">
        <v>7.0370426219264655E-3</v>
      </c>
      <c r="S64" s="103">
        <v>7.045939865657813E-3</v>
      </c>
      <c r="T64" s="103">
        <v>7.0459251646892004E-3</v>
      </c>
      <c r="U64" s="109">
        <f t="shared" si="2"/>
        <v>-1.4700968612585408E-4</v>
      </c>
      <c r="V64" s="109">
        <f t="shared" si="3"/>
        <v>8.8898932470412098E-2</v>
      </c>
      <c r="W64" s="122">
        <v>9.1464989564003091E-2</v>
      </c>
      <c r="X64" s="67">
        <f t="shared" si="4"/>
        <v>3.7500000000000022</v>
      </c>
      <c r="Y64" s="66">
        <v>1.4</v>
      </c>
      <c r="Z64" s="67"/>
      <c r="AB64" s="3" t="str">
        <v>T = 0.166667, swapRate = 0.012430, k = 50, strike = 0.015118, call = 0.000014, callph = 0.000013, callmh = 0.000014, quantile = 0.975380, d2CalldK2 = 40.169878</v>
      </c>
      <c r="AR64" s="125">
        <v>4.1666666666666687</v>
      </c>
      <c r="AS64" s="126">
        <v>4.1941425419155095E-3</v>
      </c>
      <c r="AT64" s="126">
        <v>1.6210845414798333E-4</v>
      </c>
      <c r="AU64" s="126">
        <v>0.38988793463561705</v>
      </c>
      <c r="AV64" s="126">
        <v>2.0276642325843548E-2</v>
      </c>
    </row>
    <row r="65" spans="8:48" x14ac:dyDescent="0.25">
      <c r="H65" s="112">
        <v>43362</v>
      </c>
      <c r="I65" s="112">
        <v>43362</v>
      </c>
      <c r="J65" s="113">
        <v>4.0027397260273974</v>
      </c>
      <c r="K65" s="114">
        <v>2.12435434668439E-2</v>
      </c>
      <c r="L65" s="115">
        <v>2</v>
      </c>
      <c r="M65" s="115">
        <v>0</v>
      </c>
      <c r="N65" s="116">
        <v>2.12435434668439E-2</v>
      </c>
      <c r="O65" s="116">
        <v>5.1752549298913365E-3</v>
      </c>
      <c r="P65" s="116">
        <v>5.1922828904371904E-3</v>
      </c>
      <c r="Q65" s="116">
        <v>5.1922751335609632E-3</v>
      </c>
      <c r="R65" s="116">
        <v>6.4839999999999906E-3</v>
      </c>
      <c r="S65" s="116">
        <v>6.5053340787410421E-3</v>
      </c>
      <c r="T65" s="116">
        <v>6.5053243602660807E-3</v>
      </c>
      <c r="U65" s="117">
        <f t="shared" si="2"/>
        <v>-9.7184749614162569E-5</v>
      </c>
      <c r="V65" s="117">
        <f t="shared" si="3"/>
        <v>0.2132921950357119</v>
      </c>
      <c r="W65" s="123">
        <v>0.21411155418385452</v>
      </c>
      <c r="X65" s="67">
        <f t="shared" si="4"/>
        <v>3.8333333333333357</v>
      </c>
      <c r="Y65" s="67">
        <v>1.5</v>
      </c>
      <c r="Z65" s="67"/>
      <c r="AB65" s="3" t="str">
        <v>T = 0.166667, swapRate = 0.012430, k = 51, strike = 0.015252, call = 0.000011, callph = 0.000010, callmh = 0.000011, quantile = 0.980292, d2CalldK2 = 33.119552</v>
      </c>
      <c r="AR65" s="125">
        <v>4.2500000000000018</v>
      </c>
      <c r="AS65" s="126">
        <v>1.750366136503301E-3</v>
      </c>
      <c r="AT65" s="126">
        <v>1.6566011273755625E-4</v>
      </c>
      <c r="AU65" s="126">
        <v>0.37067668916865198</v>
      </c>
      <c r="AV65" s="126">
        <v>2.1251220924360024E-2</v>
      </c>
    </row>
    <row r="66" spans="8:48" x14ac:dyDescent="0.25">
      <c r="H66" s="95">
        <v>43362</v>
      </c>
      <c r="I66" s="95">
        <v>43362</v>
      </c>
      <c r="J66" s="105">
        <v>4.0027397260273974</v>
      </c>
      <c r="K66" s="64">
        <v>2.12435434668439E-2</v>
      </c>
      <c r="L66" s="102">
        <v>3</v>
      </c>
      <c r="M66" s="102">
        <v>1</v>
      </c>
      <c r="N66" s="103">
        <v>3.4215983802532997E-2</v>
      </c>
      <c r="O66" s="103">
        <v>1.3593328447849273E-3</v>
      </c>
      <c r="P66" s="103">
        <v>1.3554551904267572E-3</v>
      </c>
      <c r="Q66" s="103">
        <v>1.432788769556923E-2</v>
      </c>
      <c r="R66" s="103">
        <v>7.0370426219264611E-3</v>
      </c>
      <c r="S66" s="103">
        <v>7.0296118769406675E-3</v>
      </c>
      <c r="T66" s="103">
        <v>7.0295968645162372E-3</v>
      </c>
      <c r="U66" s="109">
        <f t="shared" si="2"/>
        <v>-1.5012424430319027E-4</v>
      </c>
      <c r="V66" s="109">
        <f t="shared" si="3"/>
        <v>-7.4382511980088106E-2</v>
      </c>
      <c r="W66" s="122">
        <v>-9.0193119024611912E-2</v>
      </c>
      <c r="X66" s="67">
        <f t="shared" si="4"/>
        <v>3.9166666666666692</v>
      </c>
      <c r="Y66" s="66">
        <v>1.6</v>
      </c>
      <c r="Z66" s="67"/>
      <c r="AB66" s="3" t="str">
        <v>T = 0.166667, swapRate = 0.012430, k = 52, strike = 0.015387, call = 0.000008, callph = 0.000008, callmh = 0.000008, quantile = 0.984328, d2CalldK2 = 27.097759</v>
      </c>
      <c r="AR66" s="125">
        <v>4.3333333333333348</v>
      </c>
      <c r="AS66" s="126">
        <v>3.2981566275986666E-3</v>
      </c>
      <c r="AT66" s="126">
        <v>1.6751308331617703E-4</v>
      </c>
      <c r="AU66" s="126">
        <v>0.4660249698779878</v>
      </c>
      <c r="AV66" s="126">
        <v>2.2211639394808184E-2</v>
      </c>
    </row>
    <row r="67" spans="8:48" x14ac:dyDescent="0.25">
      <c r="H67" s="98">
        <v>43362</v>
      </c>
      <c r="I67" s="98">
        <v>43362</v>
      </c>
      <c r="J67" s="106">
        <v>4.0027397260273974</v>
      </c>
      <c r="K67" s="60">
        <v>2.12435434668439E-2</v>
      </c>
      <c r="L67" s="13">
        <v>4</v>
      </c>
      <c r="M67" s="13">
        <v>2</v>
      </c>
      <c r="N67" s="111">
        <v>4.7188424138222093E-2</v>
      </c>
      <c r="O67" s="111">
        <v>3.3829435937135846E-4</v>
      </c>
      <c r="P67" s="111">
        <v>3.2668668049176095E-4</v>
      </c>
      <c r="Q67" s="111">
        <v>2.6271559447652849E-2</v>
      </c>
      <c r="R67" s="111">
        <v>7.9260475354361488E-3</v>
      </c>
      <c r="S67" s="111">
        <v>7.8700631168819504E-3</v>
      </c>
      <c r="T67" s="111">
        <v>7.8700246262928507E-3</v>
      </c>
      <c r="U67" s="110">
        <f t="shared" si="2"/>
        <v>-3.8490589099673955E-4</v>
      </c>
      <c r="V67" s="110">
        <f t="shared" si="3"/>
        <v>-0.56003663848749197</v>
      </c>
      <c r="W67" s="124">
        <v>-0.50299460732042967</v>
      </c>
      <c r="X67" s="67">
        <f t="shared" si="4"/>
        <v>4.0000000000000027</v>
      </c>
      <c r="Y67" s="67">
        <v>1.7</v>
      </c>
      <c r="Z67" s="67"/>
      <c r="AB67" s="3" t="str">
        <v>T = 0.166667, swapRate = 0.012430, k = 53, strike = 0.015521, call = 0.000006, callph = 0.000006, callmh = 0.000007, quantile = 0.987617, d2CalldK2 = 22.004077</v>
      </c>
      <c r="AR67" s="125">
        <v>4.4166666666666679</v>
      </c>
      <c r="AS67" s="126">
        <v>3.7149862902057591E-3</v>
      </c>
      <c r="AT67" s="126">
        <v>1.6915274955651706E-4</v>
      </c>
      <c r="AU67" s="126">
        <v>0.38290885362196536</v>
      </c>
      <c r="AV67" s="126">
        <v>2.3277652413325255E-2</v>
      </c>
    </row>
    <row r="68" spans="8:48" x14ac:dyDescent="0.25">
      <c r="H68" s="93">
        <v>43727</v>
      </c>
      <c r="I68" s="93">
        <v>43727</v>
      </c>
      <c r="J68" s="104">
        <v>5.0027397260273974</v>
      </c>
      <c r="K68" s="62">
        <v>2.3066385843454509E-2</v>
      </c>
      <c r="L68" s="100">
        <v>0</v>
      </c>
      <c r="M68" s="100">
        <v>-2</v>
      </c>
      <c r="N68" s="101">
        <v>-6.5562108967517838E-3</v>
      </c>
      <c r="O68" s="101">
        <v>3.0049131109411511E-2</v>
      </c>
      <c r="P68" s="101">
        <v>3.005126258277625E-2</v>
      </c>
      <c r="Q68" s="101">
        <v>4.2871570160854907E-4</v>
      </c>
      <c r="R68" s="101">
        <v>8.2622671414499371E-3</v>
      </c>
      <c r="S68" s="101">
        <v>8.270887648850889E-3</v>
      </c>
      <c r="T68" s="101">
        <v>8.2710890224188781E-3</v>
      </c>
      <c r="U68" s="108">
        <f t="shared" si="2"/>
        <v>2.0137356798906325E-3</v>
      </c>
      <c r="V68" s="108">
        <f t="shared" si="3"/>
        <v>8.7211941849473645E-2</v>
      </c>
      <c r="W68" s="121">
        <v>0.13948569373022426</v>
      </c>
      <c r="X68" s="67">
        <f t="shared" si="4"/>
        <v>4.0833333333333357</v>
      </c>
      <c r="Y68" s="66">
        <v>1.8</v>
      </c>
      <c r="Z68" s="67"/>
      <c r="AB68" s="3" t="str">
        <v>T = 0.166667, swapRate = 0.012430, k = 54, strike = 0.015655, call = 0.000005, callph = 0.000005, callmh = 0.000005, quantile = 0.990279, d2CalldK2 = 17.735711</v>
      </c>
      <c r="AR68" s="125">
        <v>4.5000000000000009</v>
      </c>
      <c r="AS68" s="126">
        <v>3.9451706262344476E-3</v>
      </c>
      <c r="AT68" s="126">
        <v>1.7226792574007784E-4</v>
      </c>
      <c r="AU68" s="126">
        <v>0.35040716584416759</v>
      </c>
      <c r="AV68" s="126">
        <v>2.4394934018482774E-2</v>
      </c>
    </row>
    <row r="69" spans="8:48" x14ac:dyDescent="0.25">
      <c r="H69" s="95">
        <v>43727</v>
      </c>
      <c r="I69" s="95">
        <v>43727</v>
      </c>
      <c r="J69" s="105">
        <v>5.0027397260273974</v>
      </c>
      <c r="K69" s="64">
        <v>2.3066385843454509E-2</v>
      </c>
      <c r="L69" s="102">
        <v>1</v>
      </c>
      <c r="M69" s="102">
        <v>-1</v>
      </c>
      <c r="N69" s="103">
        <v>8.2550874733513628E-3</v>
      </c>
      <c r="O69" s="103">
        <v>1.6404945074356719E-2</v>
      </c>
      <c r="P69" s="103">
        <v>1.6422006573224564E-2</v>
      </c>
      <c r="Q69" s="103">
        <v>1.6107587314275619E-3</v>
      </c>
      <c r="R69" s="103">
        <v>7.2578382081146392E-3</v>
      </c>
      <c r="S69" s="103">
        <v>7.2867817391547981E-3</v>
      </c>
      <c r="T69" s="103">
        <v>7.2868673151578571E-3</v>
      </c>
      <c r="U69" s="109">
        <f t="shared" si="2"/>
        <v>8.5576003058980554E-4</v>
      </c>
      <c r="V69" s="109">
        <f t="shared" si="3"/>
        <v>0.28986319041688846</v>
      </c>
      <c r="W69" s="122">
        <v>0.31164110683512891</v>
      </c>
      <c r="X69" s="67">
        <f t="shared" si="4"/>
        <v>4.1666666666666687</v>
      </c>
      <c r="Y69" s="67">
        <v>1.9</v>
      </c>
      <c r="Z69" s="67"/>
      <c r="AB69" s="3" t="str">
        <v>T = 0.166667, swapRate = 0.012430, k = 55, strike = 0.015790, call = 0.000004, callph = 0.000004, callmh = 0.000004, quantile = 0.992417, d2CalldK2 = 14.191341</v>
      </c>
      <c r="AR69" s="125">
        <v>4.5833333333333339</v>
      </c>
      <c r="AS69" s="126">
        <v>3.3585152489552812E-3</v>
      </c>
      <c r="AT69" s="126">
        <v>1.7354030086976608E-4</v>
      </c>
      <c r="AU69" s="126">
        <v>0.15708794727156403</v>
      </c>
      <c r="AV69" s="126">
        <v>2.5522258166952666E-2</v>
      </c>
    </row>
    <row r="70" spans="8:48" x14ac:dyDescent="0.25">
      <c r="H70" s="112">
        <v>43727</v>
      </c>
      <c r="I70" s="112">
        <v>43727</v>
      </c>
      <c r="J70" s="113">
        <v>5.0027397260273974</v>
      </c>
      <c r="K70" s="114">
        <v>2.3066385843454509E-2</v>
      </c>
      <c r="L70" s="115">
        <v>2</v>
      </c>
      <c r="M70" s="115">
        <v>0</v>
      </c>
      <c r="N70" s="116">
        <v>2.3066385843454509E-2</v>
      </c>
      <c r="O70" s="116">
        <v>5.9088531474749727E-3</v>
      </c>
      <c r="P70" s="116">
        <v>5.9080687059038543E-3</v>
      </c>
      <c r="Q70" s="116">
        <v>5.9081199034775548E-3</v>
      </c>
      <c r="R70" s="116">
        <v>6.6220000000000081E-3</v>
      </c>
      <c r="S70" s="116">
        <v>6.6211208831977626E-3</v>
      </c>
      <c r="T70" s="116">
        <v>6.6211782598704578E-3</v>
      </c>
      <c r="U70" s="117">
        <f t="shared" si="2"/>
        <v>5.737667269512664E-4</v>
      </c>
      <c r="V70" s="117">
        <f t="shared" si="3"/>
        <v>-8.504284658983341E-3</v>
      </c>
      <c r="W70" s="123">
        <v>-2.0109166859322292E-2</v>
      </c>
      <c r="X70" s="67">
        <f t="shared" si="4"/>
        <v>4.2500000000000018</v>
      </c>
      <c r="Y70" s="66">
        <v>2</v>
      </c>
      <c r="Z70" s="67"/>
      <c r="AB70" s="3" t="str">
        <v>T = 0.166667, swapRate = 0.012430, k = 56, strike = 0.015924, call = 0.000003, callph = 0.000003, callmh = 0.000003, quantile = 0.994121, d2CalldK2 = 11.274061</v>
      </c>
      <c r="AR70" s="125">
        <v>4.666666666666667</v>
      </c>
      <c r="AS70" s="126">
        <v>2.8787636354893416E-3</v>
      </c>
      <c r="AT70" s="126">
        <v>1.7357302570716966E-4</v>
      </c>
      <c r="AU70" s="126">
        <v>0.12167355922506809</v>
      </c>
      <c r="AV70" s="126">
        <v>2.6630641566082653E-2</v>
      </c>
    </row>
    <row r="71" spans="8:48" x14ac:dyDescent="0.25">
      <c r="H71" s="95">
        <v>43727</v>
      </c>
      <c r="I71" s="95">
        <v>43727</v>
      </c>
      <c r="J71" s="105">
        <v>5.0027397260273974</v>
      </c>
      <c r="K71" s="64">
        <v>2.3066385843454509E-2</v>
      </c>
      <c r="L71" s="102">
        <v>3</v>
      </c>
      <c r="M71" s="102">
        <v>1</v>
      </c>
      <c r="N71" s="103">
        <v>3.7877684213557652E-2</v>
      </c>
      <c r="O71" s="103">
        <v>1.593646704253552E-3</v>
      </c>
      <c r="P71" s="103">
        <v>1.5776399438630312E-3</v>
      </c>
      <c r="Q71" s="103">
        <v>1.6388990180807493E-2</v>
      </c>
      <c r="R71" s="103">
        <v>7.2578382081146071E-3</v>
      </c>
      <c r="S71" s="103">
        <v>7.2305963415101558E-3</v>
      </c>
      <c r="T71" s="103">
        <v>7.2306847522019728E-3</v>
      </c>
      <c r="U71" s="109">
        <f t="shared" si="2"/>
        <v>8.8410691817010501E-4</v>
      </c>
      <c r="V71" s="109">
        <f t="shared" si="3"/>
        <v>-0.27197661258543221</v>
      </c>
      <c r="W71" s="122">
        <v>-0.26801964390444144</v>
      </c>
      <c r="X71" s="67">
        <f t="shared" si="4"/>
        <v>4.3333333333333348</v>
      </c>
      <c r="Y71" s="67">
        <v>2.1</v>
      </c>
      <c r="Z71" s="67"/>
      <c r="AB71" s="3" t="str">
        <v>T = 0.166667, swapRate = 0.012430, k = 57, strike = 0.016059, call = 0.000002, callph = 0.000002, callmh = 0.000002, quantile = 0.995471, d2CalldK2 = 8.893467</v>
      </c>
      <c r="AR71" s="125">
        <v>4.75</v>
      </c>
      <c r="AS71" s="126">
        <v>2.6369717200536709E-3</v>
      </c>
      <c r="AT71" s="126">
        <v>1.7412056047700573E-4</v>
      </c>
      <c r="AU71" s="126">
        <v>0.14564713759834447</v>
      </c>
      <c r="AV71" s="126">
        <v>2.7735062437173844E-2</v>
      </c>
    </row>
    <row r="72" spans="8:48" x14ac:dyDescent="0.25">
      <c r="H72" s="98">
        <v>43727</v>
      </c>
      <c r="I72" s="98">
        <v>43727</v>
      </c>
      <c r="J72" s="106">
        <v>5.0027397260273974</v>
      </c>
      <c r="K72" s="60">
        <v>2.3066385843454509E-2</v>
      </c>
      <c r="L72" s="13">
        <v>4</v>
      </c>
      <c r="M72" s="13">
        <v>2</v>
      </c>
      <c r="N72" s="111">
        <v>5.2688982583660803E-2</v>
      </c>
      <c r="O72" s="111">
        <v>4.2653436920518607E-4</v>
      </c>
      <c r="P72" s="111">
        <v>4.1324580177728765E-4</v>
      </c>
      <c r="Q72" s="111">
        <v>3.0035895078092584E-2</v>
      </c>
      <c r="R72" s="111">
        <v>8.262267141449807E-3</v>
      </c>
      <c r="S72" s="111">
        <v>8.2079925110203188E-3</v>
      </c>
      <c r="T72" s="111">
        <v>8.2082089227265755E-3</v>
      </c>
      <c r="U72" s="110">
        <f t="shared" si="2"/>
        <v>2.164117062566917E-3</v>
      </c>
      <c r="V72" s="110">
        <f t="shared" si="3"/>
        <v>-0.54166424576359773</v>
      </c>
      <c r="W72" s="124">
        <v>-0.52014871413090524</v>
      </c>
      <c r="X72" s="67">
        <f t="shared" si="4"/>
        <v>4.4166666666666679</v>
      </c>
      <c r="Y72" s="66">
        <v>2.2000000000000002</v>
      </c>
      <c r="Z72" s="67"/>
      <c r="AB72" s="3" t="str">
        <v>T = 0.166667, swapRate = 0.012430, k = 58, strike = 0.016193, call = 0.000002, callph = 0.000002, callmh = 0.000002, quantile = 0.996532, d2CalldK2 = 6.967009</v>
      </c>
      <c r="AR72" s="125">
        <v>4.833333333333333</v>
      </c>
      <c r="AS72" s="126">
        <v>3.1576040176880928E-3</v>
      </c>
      <c r="AT72" s="126">
        <v>1.7443538676890463E-4</v>
      </c>
      <c r="AU72" s="126">
        <v>0.23338807137953474</v>
      </c>
      <c r="AV72" s="126">
        <v>2.8877823891872864E-2</v>
      </c>
    </row>
    <row r="73" spans="8:48" x14ac:dyDescent="0.25">
      <c r="H73" s="93">
        <v>44093</v>
      </c>
      <c r="I73" s="93">
        <v>44095</v>
      </c>
      <c r="J73" s="104">
        <v>6.0109589041095894</v>
      </c>
      <c r="K73" s="62">
        <v>2.4474706032011077E-2</v>
      </c>
      <c r="L73" s="100">
        <v>0</v>
      </c>
      <c r="M73" s="100">
        <v>-2</v>
      </c>
      <c r="N73" s="101">
        <v>-8.1773768299124409E-3</v>
      </c>
      <c r="O73" s="101">
        <v>3.3164596676051684E-2</v>
      </c>
      <c r="P73" s="101">
        <v>3.3158608384623721E-2</v>
      </c>
      <c r="Q73" s="101">
        <v>5.0656714487071805E-4</v>
      </c>
      <c r="R73" s="101">
        <v>8.4613231216507066E-3</v>
      </c>
      <c r="S73" s="101">
        <v>8.4401278775580527E-3</v>
      </c>
      <c r="T73" s="101">
        <v>8.4402756542075082E-3</v>
      </c>
      <c r="U73" s="108">
        <f t="shared" si="2"/>
        <v>1.477766494555055E-3</v>
      </c>
      <c r="V73" s="108">
        <f t="shared" si="3"/>
        <v>-0.21121355767926217</v>
      </c>
      <c r="W73" s="121">
        <v>-9.3833857498157314E-2</v>
      </c>
      <c r="X73" s="67">
        <f t="shared" si="4"/>
        <v>4.5000000000000009</v>
      </c>
      <c r="Y73" s="67">
        <v>2.2999999999999998</v>
      </c>
      <c r="Z73" s="67"/>
      <c r="AB73" s="3" t="str">
        <v>T = 0.166667, swapRate = 0.012430, k = 59, strike = 0.016327, call = 0.000001, callph = 0.000001, callmh = 0.000001, quantile = 0.997360, d2CalldK2 = 5.420705</v>
      </c>
      <c r="AR73" s="125">
        <v>4.9166666666666661</v>
      </c>
      <c r="AS73" s="126">
        <v>4.3106704364263958E-3</v>
      </c>
      <c r="AT73" s="126">
        <v>1.7455475366741008E-4</v>
      </c>
      <c r="AU73" s="126">
        <v>0.17404223339995264</v>
      </c>
      <c r="AV73" s="126">
        <v>3.0117677014411381E-2</v>
      </c>
    </row>
    <row r="74" spans="8:48" x14ac:dyDescent="0.25">
      <c r="H74" s="95">
        <v>44093</v>
      </c>
      <c r="I74" s="95">
        <v>44095</v>
      </c>
      <c r="J74" s="105">
        <v>6.0109589041095894</v>
      </c>
      <c r="K74" s="64">
        <v>2.4474706032011077E-2</v>
      </c>
      <c r="L74" s="102">
        <v>1</v>
      </c>
      <c r="M74" s="102">
        <v>-1</v>
      </c>
      <c r="N74" s="103">
        <v>8.1486646010493179E-3</v>
      </c>
      <c r="O74" s="103">
        <v>1.8125359018297222E-2</v>
      </c>
      <c r="P74" s="103">
        <v>1.8139411526511922E-2</v>
      </c>
      <c r="Q74" s="103">
        <v>1.8134123577027543E-3</v>
      </c>
      <c r="R74" s="103">
        <v>7.3643214724425877E-3</v>
      </c>
      <c r="S74" s="103">
        <v>7.3859186499024053E-3</v>
      </c>
      <c r="T74" s="103">
        <v>7.3859835246491996E-3</v>
      </c>
      <c r="U74" s="109">
        <f t="shared" si="2"/>
        <v>6.4874746794237048E-4</v>
      </c>
      <c r="V74" s="109">
        <f t="shared" si="3"/>
        <v>0.21629614833215161</v>
      </c>
      <c r="W74" s="122">
        <v>0.22186329847217676</v>
      </c>
      <c r="X74" s="67">
        <f t="shared" si="4"/>
        <v>4.5833333333333339</v>
      </c>
      <c r="Y74" s="66">
        <v>2.4</v>
      </c>
      <c r="Z74" s="67"/>
      <c r="AB74" s="3" t="str">
        <v>T = 0.166667, swapRate = 0.012430, k = 60, strike = 0.016462, call = 0.000001, callph = 0.000001, callmh = 0.000001, quantile = 0.998003, d2CalldK2 = 4.189365</v>
      </c>
      <c r="AR74" s="125">
        <v>4.9999999999999991</v>
      </c>
      <c r="AS74" s="126">
        <v>4.3430726570558194E-3</v>
      </c>
      <c r="AT74" s="126">
        <v>1.7488432236630578E-4</v>
      </c>
      <c r="AU74" s="126">
        <v>0.15606085504140108</v>
      </c>
      <c r="AV74" s="126">
        <v>3.1434922410453529E-2</v>
      </c>
    </row>
    <row r="75" spans="8:48" x14ac:dyDescent="0.25">
      <c r="H75" s="112">
        <v>44093</v>
      </c>
      <c r="I75" s="112">
        <v>44095</v>
      </c>
      <c r="J75" s="113">
        <v>6.0109589041095894</v>
      </c>
      <c r="K75" s="114">
        <v>2.4474706032011077E-2</v>
      </c>
      <c r="L75" s="115">
        <v>2</v>
      </c>
      <c r="M75" s="115">
        <v>0</v>
      </c>
      <c r="N75" s="116">
        <v>2.4474706032011077E-2</v>
      </c>
      <c r="O75" s="116">
        <v>6.5131481983961544E-3</v>
      </c>
      <c r="P75" s="116">
        <v>6.5446182067065593E-3</v>
      </c>
      <c r="Q75" s="116">
        <v>6.5446611088414699E-3</v>
      </c>
      <c r="R75" s="116">
        <v>6.6589999999999991E-3</v>
      </c>
      <c r="S75" s="116">
        <v>6.6911747300929811E-3</v>
      </c>
      <c r="T75" s="116">
        <v>6.6912185929543294E-3</v>
      </c>
      <c r="U75" s="117">
        <f t="shared" si="2"/>
        <v>4.3862861348262228E-4</v>
      </c>
      <c r="V75" s="117">
        <f t="shared" si="3"/>
        <v>0.32196661523656128</v>
      </c>
      <c r="W75" s="123">
        <v>0.29652013629624141</v>
      </c>
      <c r="X75" s="67">
        <f t="shared" si="4"/>
        <v>4.666666666666667</v>
      </c>
      <c r="Y75" s="67">
        <v>2.5000000000000102</v>
      </c>
      <c r="Z75" s="67"/>
      <c r="AB75" s="3" t="str">
        <v>strike = 0.008533, d2CalldK2 = 5.420705, d2CalldK2mc = 4.607958</v>
      </c>
      <c r="AR75" s="125">
        <v>5.0833333333333321</v>
      </c>
      <c r="AS75" s="126">
        <v>4.8124178138294234E-3</v>
      </c>
      <c r="AT75" s="126">
        <v>1.7514209457176528E-4</v>
      </c>
      <c r="AU75" s="126">
        <v>0.1096302923882233</v>
      </c>
      <c r="AV75" s="126">
        <v>3.2801580582418992E-2</v>
      </c>
    </row>
    <row r="76" spans="8:48" x14ac:dyDescent="0.25">
      <c r="H76" s="95">
        <v>44093</v>
      </c>
      <c r="I76" s="95">
        <v>44095</v>
      </c>
      <c r="J76" s="105">
        <v>6.0109589041095894</v>
      </c>
      <c r="K76" s="64">
        <v>2.4474706032011077E-2</v>
      </c>
      <c r="L76" s="102">
        <v>3</v>
      </c>
      <c r="M76" s="102">
        <v>1</v>
      </c>
      <c r="N76" s="103">
        <v>4.0800747462972839E-2</v>
      </c>
      <c r="O76" s="103">
        <v>1.7993175873354519E-3</v>
      </c>
      <c r="P76" s="103">
        <v>1.7976731141789808E-3</v>
      </c>
      <c r="Q76" s="103">
        <v>1.8123758087257903E-2</v>
      </c>
      <c r="R76" s="103">
        <v>7.3643214724425712E-3</v>
      </c>
      <c r="S76" s="103">
        <v>7.3617907166978313E-3</v>
      </c>
      <c r="T76" s="103">
        <v>7.3618577348461009E-3</v>
      </c>
      <c r="U76" s="109">
        <f t="shared" si="2"/>
        <v>6.7018148269641642E-4</v>
      </c>
      <c r="V76" s="109">
        <f t="shared" si="3"/>
        <v>-2.4972466706046914E-2</v>
      </c>
      <c r="W76" s="122">
        <v>-2.7861317994518423E-2</v>
      </c>
      <c r="X76" s="67">
        <f t="shared" si="4"/>
        <v>4.75</v>
      </c>
      <c r="Y76" s="66">
        <v>2.6</v>
      </c>
      <c r="Z76" s="67"/>
      <c r="AB76" s="3" t="str">
        <v>strike = 0.008667, d2CalldK2 = 6.967009, d2CalldK2mc = 4.466830</v>
      </c>
      <c r="AR76" s="125">
        <v>5.1666666666666652</v>
      </c>
      <c r="AS76" s="126">
        <v>5.0231244970435239E-3</v>
      </c>
      <c r="AT76" s="126">
        <v>1.751877263688437E-4</v>
      </c>
      <c r="AU76" s="126">
        <v>0.17174287094965091</v>
      </c>
      <c r="AV76" s="126">
        <v>3.4225172929776414E-2</v>
      </c>
    </row>
    <row r="77" spans="8:48" x14ac:dyDescent="0.25">
      <c r="H77" s="98">
        <v>44093</v>
      </c>
      <c r="I77" s="98">
        <v>44095</v>
      </c>
      <c r="J77" s="106">
        <v>6.0109589041095894</v>
      </c>
      <c r="K77" s="60">
        <v>2.4474706032011077E-2</v>
      </c>
      <c r="L77" s="13">
        <v>4</v>
      </c>
      <c r="M77" s="13">
        <v>2</v>
      </c>
      <c r="N77" s="111">
        <v>5.7126788893934591E-2</v>
      </c>
      <c r="O77" s="111">
        <v>5.1251381412814948E-4</v>
      </c>
      <c r="P77" s="111">
        <v>4.9987371378640256E-4</v>
      </c>
      <c r="Q77" s="111">
        <v>3.315200075780917E-2</v>
      </c>
      <c r="R77" s="111">
        <v>8.4613231216506459E-3</v>
      </c>
      <c r="S77" s="111">
        <v>8.4164276817289742E-3</v>
      </c>
      <c r="T77" s="111">
        <v>8.4165856522297137E-3</v>
      </c>
      <c r="U77" s="110">
        <f t="shared" si="2"/>
        <v>1.5797050073942942E-3</v>
      </c>
      <c r="V77" s="110">
        <f t="shared" si="3"/>
        <v>-0.44816454671301953</v>
      </c>
      <c r="W77" s="124">
        <v>-0.42704595124837608</v>
      </c>
      <c r="X77" s="67">
        <f t="shared" si="4"/>
        <v>4.833333333333333</v>
      </c>
      <c r="Y77" s="67">
        <v>2.7</v>
      </c>
      <c r="Z77" s="67"/>
      <c r="AB77" s="3" t="str">
        <v>strike = 0.008802, d2CalldK2 = 8.893467, d2CalldK2mc = 5.802859</v>
      </c>
      <c r="AR77" s="125">
        <v>5.2499999999999982</v>
      </c>
      <c r="AS77" s="126">
        <v>5.3717429703191346E-3</v>
      </c>
      <c r="AT77" s="126">
        <v>1.7549883997218377E-4</v>
      </c>
      <c r="AU77" s="126">
        <v>0.12284713028083381</v>
      </c>
      <c r="AV77" s="126">
        <v>3.5700457691294617E-2</v>
      </c>
    </row>
    <row r="78" spans="8:48" x14ac:dyDescent="0.25">
      <c r="H78" s="93">
        <v>44458</v>
      </c>
      <c r="I78" s="93">
        <v>44459</v>
      </c>
      <c r="J78" s="104">
        <v>7.0082191780821921</v>
      </c>
      <c r="K78" s="62">
        <v>2.5499007504178224E-2</v>
      </c>
      <c r="L78" s="100">
        <v>0</v>
      </c>
      <c r="M78" s="100">
        <v>-2</v>
      </c>
      <c r="N78" s="101">
        <v>-9.9325110257548269E-3</v>
      </c>
      <c r="O78" s="101">
        <v>3.6031151183921896E-2</v>
      </c>
      <c r="P78" s="101">
        <v>3.600766792671567E-2</v>
      </c>
      <c r="Q78" s="101">
        <v>5.7618418517015296E-4</v>
      </c>
      <c r="R78" s="101">
        <v>8.64255951218699E-3</v>
      </c>
      <c r="S78" s="101">
        <v>8.5680295383650119E-3</v>
      </c>
      <c r="T78" s="101">
        <v>8.5681411160405951E-3</v>
      </c>
      <c r="U78" s="108">
        <f t="shared" si="2"/>
        <v>1.1157767558327147E-3</v>
      </c>
      <c r="V78" s="108">
        <f t="shared" si="3"/>
        <v>-0.74474184984187408</v>
      </c>
      <c r="W78" s="121">
        <v>-0.45297380684546085</v>
      </c>
      <c r="X78" s="67">
        <f t="shared" si="4"/>
        <v>4.9166666666666661</v>
      </c>
      <c r="Y78" s="66">
        <v>2.80000000000001</v>
      </c>
      <c r="Z78" s="67"/>
      <c r="AB78" s="3" t="str">
        <v>strike = 0.008936, d2CalldK2 = 11.274061, d2CalldK2mc = 8.143687</v>
      </c>
      <c r="AR78" s="125">
        <v>5.3333333333333313</v>
      </c>
      <c r="AS78" s="126">
        <v>5.8654283527653627E-3</v>
      </c>
      <c r="AT78" s="126">
        <v>1.7580595924847456E-4</v>
      </c>
      <c r="AU78" s="126">
        <v>0.1185256177206668</v>
      </c>
      <c r="AV78" s="126">
        <v>3.7238965507546046E-2</v>
      </c>
    </row>
    <row r="79" spans="8:48" x14ac:dyDescent="0.25">
      <c r="H79" s="95">
        <v>44458</v>
      </c>
      <c r="I79" s="95">
        <v>44459</v>
      </c>
      <c r="J79" s="105">
        <v>7.0082191780821921</v>
      </c>
      <c r="K79" s="64">
        <v>2.5499007504178224E-2</v>
      </c>
      <c r="L79" s="102">
        <v>1</v>
      </c>
      <c r="M79" s="102">
        <v>-1</v>
      </c>
      <c r="N79" s="103">
        <v>7.7832482392116986E-3</v>
      </c>
      <c r="O79" s="103">
        <v>1.9711168415754265E-2</v>
      </c>
      <c r="P79" s="103">
        <v>1.9714078559600886E-2</v>
      </c>
      <c r="Q79" s="103">
        <v>1.9983545142344167E-3</v>
      </c>
      <c r="R79" s="103">
        <v>7.4617882582132559E-3</v>
      </c>
      <c r="S79" s="103">
        <v>7.4659069464814909E-3</v>
      </c>
      <c r="T79" s="103">
        <v>7.4659567811331904E-3</v>
      </c>
      <c r="U79" s="109">
        <f t="shared" si="2"/>
        <v>4.9834651699547095E-4</v>
      </c>
      <c r="V79" s="109">
        <f t="shared" si="3"/>
        <v>4.1436055940842834E-2</v>
      </c>
      <c r="W79" s="122">
        <v>4.8297674894726139E-2</v>
      </c>
      <c r="X79" s="67">
        <f t="shared" si="4"/>
        <v>4.9999999999999991</v>
      </c>
      <c r="Y79" s="67">
        <v>2.9000000000000101</v>
      </c>
      <c r="Z79" s="67"/>
      <c r="AB79" s="3" t="str">
        <v>strike = 0.009071, d2CalldK2 = 14.191341, d2CalldK2mc = 14.398933</v>
      </c>
      <c r="AR79" s="125">
        <v>5.4166666666666643</v>
      </c>
      <c r="AS79" s="126">
        <v>6.3900669586150162E-3</v>
      </c>
      <c r="AT79" s="126">
        <v>1.7520214834577878E-4</v>
      </c>
      <c r="AU79" s="126">
        <v>6.7522486467792658E-2</v>
      </c>
      <c r="AV79" s="126">
        <v>3.8847727290069724E-2</v>
      </c>
    </row>
    <row r="80" spans="8:48" x14ac:dyDescent="0.25">
      <c r="H80" s="112">
        <v>44458</v>
      </c>
      <c r="I80" s="112">
        <v>44459</v>
      </c>
      <c r="J80" s="113">
        <v>7.0082191780821921</v>
      </c>
      <c r="K80" s="114">
        <v>2.5499007504178224E-2</v>
      </c>
      <c r="L80" s="115">
        <v>2</v>
      </c>
      <c r="M80" s="115">
        <v>0</v>
      </c>
      <c r="N80" s="116">
        <v>2.5499007504178224E-2</v>
      </c>
      <c r="O80" s="116">
        <v>7.0675654002085551E-3</v>
      </c>
      <c r="P80" s="116">
        <v>7.0719397481657847E-3</v>
      </c>
      <c r="Q80" s="116">
        <v>7.0719753989783845E-3</v>
      </c>
      <c r="R80" s="116">
        <v>6.6920000000000009E-3</v>
      </c>
      <c r="S80" s="116">
        <v>6.6961418982170182E-3</v>
      </c>
      <c r="T80" s="116">
        <v>6.6961756545707851E-3</v>
      </c>
      <c r="U80" s="117">
        <f t="shared" ref="U80:U101" si="5">(T80-S80)*10000</f>
        <v>3.3756353766921376E-4</v>
      </c>
      <c r="V80" s="117">
        <f t="shared" ref="V80:V101" si="6">(0.5*(S80+T80)-R80)*10000</f>
        <v>4.158776393900325E-2</v>
      </c>
      <c r="W80" s="123">
        <v>3.1611948852587612E-2</v>
      </c>
      <c r="X80" s="67">
        <f t="shared" si="4"/>
        <v>5.0833333333333321</v>
      </c>
      <c r="Y80" s="66">
        <v>3.0000000000000102</v>
      </c>
      <c r="Z80" s="67"/>
      <c r="AB80" s="3" t="str">
        <v>strike = 0.009205, d2CalldK2 = 17.735711, d2CalldK2mc = 21.009582</v>
      </c>
      <c r="AR80" s="125">
        <v>5.4999999999999973</v>
      </c>
      <c r="AS80" s="126">
        <v>5.4718360191985463E-3</v>
      </c>
      <c r="AT80" s="126">
        <v>1.7476723766239016E-4</v>
      </c>
      <c r="AU80" s="126">
        <v>4.4938644270734004E-2</v>
      </c>
      <c r="AV80" s="126">
        <v>4.0467566809570955E-2</v>
      </c>
    </row>
    <row r="81" spans="8:48" x14ac:dyDescent="0.25">
      <c r="H81" s="95">
        <v>44458</v>
      </c>
      <c r="I81" s="95">
        <v>44459</v>
      </c>
      <c r="J81" s="105">
        <v>7.0082191780821921</v>
      </c>
      <c r="K81" s="64">
        <v>2.5499007504178224E-2</v>
      </c>
      <c r="L81" s="102">
        <v>3</v>
      </c>
      <c r="M81" s="102">
        <v>1</v>
      </c>
      <c r="N81" s="103">
        <v>4.321476676914475E-2</v>
      </c>
      <c r="O81" s="103">
        <v>1.9954091507877261E-3</v>
      </c>
      <c r="P81" s="103">
        <v>1.9923467381287416E-3</v>
      </c>
      <c r="Q81" s="103">
        <v>1.9708142085120367E-2</v>
      </c>
      <c r="R81" s="103">
        <v>7.4617882582132386E-3</v>
      </c>
      <c r="S81" s="103">
        <v>7.4574520903936603E-3</v>
      </c>
      <c r="T81" s="103">
        <v>7.4575031918989836E-3</v>
      </c>
      <c r="U81" s="109">
        <f t="shared" si="5"/>
        <v>5.1101505323287999E-4</v>
      </c>
      <c r="V81" s="109">
        <f t="shared" si="6"/>
        <v>-4.3106170669162183E-2</v>
      </c>
      <c r="W81" s="122">
        <v>-5.830489831849632E-2</v>
      </c>
      <c r="X81" s="67">
        <f t="shared" si="4"/>
        <v>5.1666666666666652</v>
      </c>
      <c r="Z81" s="67"/>
      <c r="AB81" s="3" t="str">
        <v>strike = 0.009339, d2CalldK2 = 22.004077, d2CalldK2mc = 22.989951</v>
      </c>
      <c r="AR81" s="125">
        <v>5.5833333333333304</v>
      </c>
      <c r="AS81" s="126">
        <v>6.0781326648587271E-3</v>
      </c>
      <c r="AT81" s="126">
        <v>1.7460617976583181E-4</v>
      </c>
      <c r="AU81" s="126">
        <v>9.9680044601919413E-2</v>
      </c>
      <c r="AV81" s="126">
        <v>4.2101496979838671E-2</v>
      </c>
    </row>
    <row r="82" spans="8:48" x14ac:dyDescent="0.25">
      <c r="H82" s="98">
        <v>44458</v>
      </c>
      <c r="I82" s="98">
        <v>44459</v>
      </c>
      <c r="J82" s="106">
        <v>7.0082191780821921</v>
      </c>
      <c r="K82" s="60">
        <v>2.5499007504178224E-2</v>
      </c>
      <c r="L82" s="13">
        <v>4</v>
      </c>
      <c r="M82" s="13">
        <v>2</v>
      </c>
      <c r="N82" s="111">
        <v>6.0930526034111275E-2</v>
      </c>
      <c r="O82" s="111">
        <v>5.9963265398883196E-4</v>
      </c>
      <c r="P82" s="111">
        <v>5.8159966109690544E-4</v>
      </c>
      <c r="Q82" s="111">
        <v>3.6013154704267657E-2</v>
      </c>
      <c r="R82" s="111">
        <v>8.6425595121869432E-3</v>
      </c>
      <c r="S82" s="111">
        <v>8.5854673039715487E-3</v>
      </c>
      <c r="T82" s="111">
        <v>8.5855838353509333E-3</v>
      </c>
      <c r="U82" s="110">
        <f t="shared" si="5"/>
        <v>1.1653137938459623E-3</v>
      </c>
      <c r="V82" s="110">
        <f t="shared" si="6"/>
        <v>-0.5703394252570132</v>
      </c>
      <c r="W82" s="124">
        <v>-0.4736597694225686</v>
      </c>
      <c r="X82" s="67">
        <f t="shared" si="4"/>
        <v>5.2499999999999982</v>
      </c>
      <c r="Z82" s="67"/>
      <c r="AB82" s="3" t="str">
        <v>strike = 0.009474, d2CalldK2 = 27.097759, d2CalldK2mc = 22.164411</v>
      </c>
      <c r="AR82" s="125">
        <v>5.6666666666666634</v>
      </c>
      <c r="AS82" s="126">
        <v>5.6063753895013446E-3</v>
      </c>
      <c r="AT82" s="126">
        <v>1.7419537555134939E-4</v>
      </c>
      <c r="AU82" s="126">
        <v>5.5090196080726225E-2</v>
      </c>
      <c r="AV82" s="126">
        <v>4.3767688243783701E-2</v>
      </c>
    </row>
    <row r="83" spans="8:48" x14ac:dyDescent="0.25">
      <c r="H83" s="93">
        <v>44823</v>
      </c>
      <c r="I83" s="93">
        <v>44823</v>
      </c>
      <c r="J83" s="104">
        <v>8.0054794520547947</v>
      </c>
      <c r="K83" s="62">
        <v>2.6174519896190834E-2</v>
      </c>
      <c r="L83" s="100">
        <v>0</v>
      </c>
      <c r="M83" s="100">
        <v>-2</v>
      </c>
      <c r="N83" s="101">
        <v>-1.1518688265245467E-2</v>
      </c>
      <c r="O83" s="101">
        <v>3.8375723252735382E-2</v>
      </c>
      <c r="P83" s="101">
        <v>3.8376751952451042E-2</v>
      </c>
      <c r="Q83" s="101">
        <v>6.8360840103560961E-4</v>
      </c>
      <c r="R83" s="101">
        <v>8.7313052202036001E-3</v>
      </c>
      <c r="S83" s="101">
        <v>8.7342228616499804E-3</v>
      </c>
      <c r="T83" s="101">
        <v>8.7344060356325925E-3</v>
      </c>
      <c r="U83" s="108">
        <f t="shared" si="5"/>
        <v>1.8317398261212536E-3</v>
      </c>
      <c r="V83" s="108">
        <f t="shared" si="6"/>
        <v>3.009228437687167E-2</v>
      </c>
      <c r="W83" s="121">
        <v>-9.7201286274085918E-2</v>
      </c>
      <c r="X83" s="67">
        <f t="shared" si="4"/>
        <v>5.3333333333333313</v>
      </c>
      <c r="Z83" s="67"/>
      <c r="AB83" s="3" t="str">
        <v>strike = 0.009608, d2CalldK2 = 33.119552, d2CalldK2mc = 32.870443</v>
      </c>
      <c r="AR83" s="125">
        <v>5.7499999999999964</v>
      </c>
      <c r="AS83" s="126">
        <v>5.0247574492906814E-3</v>
      </c>
      <c r="AT83" s="126">
        <v>1.7378212553923421E-4</v>
      </c>
      <c r="AU83" s="126">
        <v>4.9212578060186626E-2</v>
      </c>
      <c r="AV83" s="126">
        <v>4.5416168411927013E-2</v>
      </c>
    </row>
    <row r="84" spans="8:48" x14ac:dyDescent="0.25">
      <c r="H84" s="95">
        <v>44823</v>
      </c>
      <c r="I84" s="95">
        <v>44823</v>
      </c>
      <c r="J84" s="105">
        <v>8.0054794520547947</v>
      </c>
      <c r="K84" s="64">
        <v>2.6174519896190834E-2</v>
      </c>
      <c r="L84" s="102">
        <v>1</v>
      </c>
      <c r="M84" s="102">
        <v>-1</v>
      </c>
      <c r="N84" s="103">
        <v>7.3279158154726833E-3</v>
      </c>
      <c r="O84" s="103">
        <v>2.1012639734594891E-2</v>
      </c>
      <c r="P84" s="103">
        <v>2.1031364808900013E-2</v>
      </c>
      <c r="Q84" s="103">
        <v>2.1848263242662128E-3</v>
      </c>
      <c r="R84" s="103">
        <v>7.4843366362955972E-3</v>
      </c>
      <c r="S84" s="103">
        <v>7.5089547651192041E-3</v>
      </c>
      <c r="T84" s="103">
        <v>7.5090408933480334E-3</v>
      </c>
      <c r="U84" s="109">
        <f t="shared" si="5"/>
        <v>8.6128228829300546E-4</v>
      </c>
      <c r="V84" s="109">
        <f t="shared" si="6"/>
        <v>0.24661192938021936</v>
      </c>
      <c r="W84" s="122">
        <v>0.22824908808788055</v>
      </c>
      <c r="X84" s="67">
        <f t="shared" si="4"/>
        <v>5.4166666666666643</v>
      </c>
      <c r="Z84" s="67"/>
      <c r="AB84" s="3" t="str">
        <v>strike = 0.009742, d2CalldK2 = 40.169878, d2CalldK2mc = 38.590568</v>
      </c>
      <c r="AR84" s="125">
        <v>5.8333333333333295</v>
      </c>
      <c r="AS84" s="126">
        <v>5.0908861012979815E-3</v>
      </c>
      <c r="AT84" s="126">
        <v>1.7303911525277753E-4</v>
      </c>
      <c r="AU84" s="126">
        <v>2.5097535199507644E-2</v>
      </c>
      <c r="AV84" s="126">
        <v>4.7068830527443768E-2</v>
      </c>
    </row>
    <row r="85" spans="8:48" x14ac:dyDescent="0.25">
      <c r="H85" s="112">
        <v>44823</v>
      </c>
      <c r="I85" s="112">
        <v>44823</v>
      </c>
      <c r="J85" s="113">
        <v>8.0054794520547947</v>
      </c>
      <c r="K85" s="114">
        <v>2.6174519896190834E-2</v>
      </c>
      <c r="L85" s="115">
        <v>2</v>
      </c>
      <c r="M85" s="115">
        <v>0</v>
      </c>
      <c r="N85" s="116">
        <v>2.6174519896190834E-2</v>
      </c>
      <c r="O85" s="116">
        <v>7.5187072097846457E-3</v>
      </c>
      <c r="P85" s="116">
        <v>7.5637123963694973E-3</v>
      </c>
      <c r="Q85" s="116">
        <v>7.5637789785173376E-3</v>
      </c>
      <c r="R85" s="116">
        <v>6.660999999999989E-3</v>
      </c>
      <c r="S85" s="116">
        <v>6.7008711559683413E-3</v>
      </c>
      <c r="T85" s="116">
        <v>6.7009301426630462E-3</v>
      </c>
      <c r="U85" s="117">
        <f t="shared" si="5"/>
        <v>5.8986694704936393E-4</v>
      </c>
      <c r="V85" s="117">
        <f t="shared" si="6"/>
        <v>0.399006493157052</v>
      </c>
      <c r="W85" s="123">
        <v>0.40234278667322826</v>
      </c>
      <c r="X85" s="67">
        <f t="shared" ref="X85:X116" si="7">X84+1/12</f>
        <v>5.4999999999999973</v>
      </c>
      <c r="Z85" s="67"/>
      <c r="AB85" s="3" t="str">
        <v>strike = 0.009877, d2CalldK2 = 48.341997, d2CalldK2mc = 42.555601</v>
      </c>
      <c r="AR85" s="125">
        <v>5.9166666666666625</v>
      </c>
      <c r="AS85" s="126">
        <v>4.4587535843503608E-3</v>
      </c>
      <c r="AT85" s="126">
        <v>1.7241145633787604E-4</v>
      </c>
      <c r="AU85" s="126">
        <v>2.4109394143303344E-2</v>
      </c>
      <c r="AV85" s="126">
        <v>4.8723007823963674E-2</v>
      </c>
    </row>
    <row r="86" spans="8:48" x14ac:dyDescent="0.25">
      <c r="H86" s="95">
        <v>44823</v>
      </c>
      <c r="I86" s="95">
        <v>44823</v>
      </c>
      <c r="J86" s="105">
        <v>8.0054794520547947</v>
      </c>
      <c r="K86" s="64">
        <v>2.6174519896190834E-2</v>
      </c>
      <c r="L86" s="102">
        <v>3</v>
      </c>
      <c r="M86" s="102">
        <v>1</v>
      </c>
      <c r="N86" s="103">
        <v>4.502112397690898E-2</v>
      </c>
      <c r="O86" s="103">
        <v>2.1660356538767489E-3</v>
      </c>
      <c r="P86" s="103">
        <v>2.1865894183191459E-3</v>
      </c>
      <c r="Q86" s="103">
        <v>2.103326106724851E-2</v>
      </c>
      <c r="R86" s="103">
        <v>7.4843366362956068E-3</v>
      </c>
      <c r="S86" s="103">
        <v>7.5113555600596462E-3</v>
      </c>
      <c r="T86" s="103">
        <v>7.5114442553895775E-3</v>
      </c>
      <c r="U86" s="109">
        <f t="shared" si="5"/>
        <v>8.8695329931304245E-4</v>
      </c>
      <c r="V86" s="109">
        <f t="shared" si="6"/>
        <v>0.27063271429005054</v>
      </c>
      <c r="W86" s="122">
        <v>0.27727889811300122</v>
      </c>
      <c r="X86" s="67">
        <f t="shared" si="7"/>
        <v>5.5833333333333304</v>
      </c>
      <c r="Z86" s="67"/>
      <c r="AB86" s="3" t="str">
        <v>strike = 0.010011, d2CalldK2 = 57.716315, d2CalldK2mc = 60.069517</v>
      </c>
      <c r="AR86" s="125">
        <v>5.9999999999999956</v>
      </c>
      <c r="AS86" s="126">
        <v>4.9502768623180616E-3</v>
      </c>
      <c r="AT86" s="126">
        <v>1.7171659305164177E-4</v>
      </c>
      <c r="AU86" s="126">
        <v>9.4411515126719501E-3</v>
      </c>
      <c r="AV86" s="126">
        <v>5.0395819963173355E-2</v>
      </c>
    </row>
    <row r="87" spans="8:48" x14ac:dyDescent="0.25">
      <c r="H87" s="98">
        <v>44823</v>
      </c>
      <c r="I87" s="98">
        <v>44823</v>
      </c>
      <c r="J87" s="106">
        <v>8.0054794520547947</v>
      </c>
      <c r="K87" s="60">
        <v>2.6174519896190834E-2</v>
      </c>
      <c r="L87" s="13">
        <v>4</v>
      </c>
      <c r="M87" s="13">
        <v>2</v>
      </c>
      <c r="N87" s="111">
        <v>6.3867728057627138E-2</v>
      </c>
      <c r="O87" s="111">
        <v>6.8251509129909401E-4</v>
      </c>
      <c r="P87" s="111">
        <v>6.7778854554583629E-4</v>
      </c>
      <c r="Q87" s="111">
        <v>3.8371065261256894E-2</v>
      </c>
      <c r="R87" s="111">
        <v>8.7313052202036417E-3</v>
      </c>
      <c r="S87" s="111">
        <v>8.717870307493299E-3</v>
      </c>
      <c r="T87" s="111">
        <v>8.718065514158619E-3</v>
      </c>
      <c r="U87" s="110">
        <f t="shared" si="5"/>
        <v>1.9520666531998299E-3</v>
      </c>
      <c r="V87" s="110">
        <f t="shared" si="6"/>
        <v>-0.13337309377681877</v>
      </c>
      <c r="W87" s="124">
        <v>-7.3394441946865452E-2</v>
      </c>
      <c r="X87" s="67">
        <f t="shared" si="7"/>
        <v>5.6666666666666634</v>
      </c>
      <c r="Z87" s="67"/>
      <c r="AB87" s="3" t="str">
        <v>strike = 0.010146, d2CalldK2 = 68.353905, d2CalldK2mc = 76.639981</v>
      </c>
      <c r="AR87" s="125">
        <v>6.0833333333333286</v>
      </c>
      <c r="AS87" s="126">
        <v>5.0554467078121491E-3</v>
      </c>
      <c r="AT87" s="126">
        <v>1.7096138392275195E-4</v>
      </c>
      <c r="AU87" s="126">
        <v>4.3520960882675541E-2</v>
      </c>
      <c r="AV87" s="126">
        <v>5.2117436426154233E-2</v>
      </c>
    </row>
    <row r="88" spans="8:48" x14ac:dyDescent="0.25">
      <c r="H88" s="93">
        <v>45188</v>
      </c>
      <c r="I88" s="93">
        <v>45188</v>
      </c>
      <c r="J88" s="104">
        <v>9.0054794520547947</v>
      </c>
      <c r="K88" s="62">
        <v>2.6556869637059156E-2</v>
      </c>
      <c r="L88" s="100">
        <v>0</v>
      </c>
      <c r="M88" s="100">
        <v>-2</v>
      </c>
      <c r="N88" s="101">
        <v>-1.3235238109378534E-2</v>
      </c>
      <c r="O88" s="101">
        <v>4.0558396863836985E-2</v>
      </c>
      <c r="P88" s="101">
        <v>4.0556040053399578E-2</v>
      </c>
      <c r="Q88" s="101">
        <v>7.640545252538065E-4</v>
      </c>
      <c r="R88" s="101">
        <v>8.8111716276952998E-3</v>
      </c>
      <c r="S88" s="101">
        <v>8.8050581803813983E-3</v>
      </c>
      <c r="T88" s="101">
        <v>8.8053754450562911E-3</v>
      </c>
      <c r="U88" s="108">
        <f t="shared" si="5"/>
        <v>3.1726467489279209E-3</v>
      </c>
      <c r="V88" s="108">
        <f t="shared" si="6"/>
        <v>-5.9548149764551001E-2</v>
      </c>
      <c r="W88" s="121">
        <v>-0.15190666950657891</v>
      </c>
      <c r="X88" s="67">
        <f t="shared" si="7"/>
        <v>5.7499999999999964</v>
      </c>
      <c r="Z88" s="67"/>
      <c r="AB88" s="3" t="str">
        <v>strike = 0.010280, d2CalldK2 = 80.289443, d2CalldK2mc = 84.139030</v>
      </c>
      <c r="AR88" s="125">
        <v>6.1666666666666616</v>
      </c>
      <c r="AS88" s="126">
        <v>5.6477572608166901E-3</v>
      </c>
      <c r="AT88" s="126">
        <v>1.7110089429689425E-4</v>
      </c>
      <c r="AU88" s="126">
        <v>0.25392559289488253</v>
      </c>
      <c r="AV88" s="126">
        <v>5.3891765542953204E-2</v>
      </c>
    </row>
    <row r="89" spans="8:48" x14ac:dyDescent="0.25">
      <c r="H89" s="95">
        <v>45188</v>
      </c>
      <c r="I89" s="95">
        <v>45188</v>
      </c>
      <c r="J89" s="105">
        <v>9.0054794520547947</v>
      </c>
      <c r="K89" s="64">
        <v>2.6556869637059156E-2</v>
      </c>
      <c r="L89" s="102">
        <v>1</v>
      </c>
      <c r="M89" s="102">
        <v>-1</v>
      </c>
      <c r="N89" s="103">
        <v>6.6608157638403109E-3</v>
      </c>
      <c r="O89" s="103">
        <v>2.2226402953376474E-2</v>
      </c>
      <c r="P89" s="103">
        <v>2.2235164924812638E-2</v>
      </c>
      <c r="Q89" s="103">
        <v>2.3392352532317106E-3</v>
      </c>
      <c r="R89" s="103">
        <v>7.5035903803293107E-3</v>
      </c>
      <c r="S89" s="103">
        <v>7.5143978286107329E-3</v>
      </c>
      <c r="T89" s="103">
        <v>7.5145509379786774E-3</v>
      </c>
      <c r="U89" s="109">
        <f t="shared" si="5"/>
        <v>1.5310936794452057E-3</v>
      </c>
      <c r="V89" s="109">
        <f t="shared" si="6"/>
        <v>0.1088400296539449</v>
      </c>
      <c r="W89" s="122">
        <v>7.5640526156720705E-2</v>
      </c>
      <c r="X89" s="67">
        <f t="shared" si="7"/>
        <v>5.8333333333333295</v>
      </c>
      <c r="Z89" s="67"/>
      <c r="AB89" s="3" t="str">
        <v>strike = 0.010414, d2CalldK2 = 93.523863, d2CalldK2mc = 96.187350</v>
      </c>
      <c r="AR89" s="125">
        <v>6.2499999999999947</v>
      </c>
      <c r="AS89" s="126">
        <v>2.9091942031453091E-3</v>
      </c>
      <c r="AT89" s="126">
        <v>1.7188354242594323E-4</v>
      </c>
      <c r="AU89" s="126">
        <v>0.2369409531243431</v>
      </c>
      <c r="AV89" s="126">
        <v>5.5600212965829045E-2</v>
      </c>
    </row>
    <row r="90" spans="8:48" x14ac:dyDescent="0.25">
      <c r="H90" s="112">
        <v>45188</v>
      </c>
      <c r="I90" s="112">
        <v>45188</v>
      </c>
      <c r="J90" s="113">
        <v>9.0054794520547947</v>
      </c>
      <c r="K90" s="114">
        <v>2.6556869637059156E-2</v>
      </c>
      <c r="L90" s="115">
        <v>2</v>
      </c>
      <c r="M90" s="115">
        <v>0</v>
      </c>
      <c r="N90" s="116">
        <v>2.6556869637059156E-2</v>
      </c>
      <c r="O90" s="116">
        <v>7.9373771031716837E-3</v>
      </c>
      <c r="P90" s="116">
        <v>7.9588106396437739E-3</v>
      </c>
      <c r="Q90" s="116">
        <v>7.9589368246277357E-3</v>
      </c>
      <c r="R90" s="116">
        <v>6.6299999999999866E-3</v>
      </c>
      <c r="S90" s="116">
        <v>6.6479031870305206E-3</v>
      </c>
      <c r="T90" s="116">
        <v>6.6480085878994465E-3</v>
      </c>
      <c r="U90" s="117">
        <f t="shared" si="5"/>
        <v>1.0540086892597139E-3</v>
      </c>
      <c r="V90" s="117">
        <f t="shared" si="6"/>
        <v>0.17955887464997378</v>
      </c>
      <c r="W90" s="123">
        <v>0.13238476825805889</v>
      </c>
      <c r="X90" s="67">
        <f t="shared" si="7"/>
        <v>5.9166666666666625</v>
      </c>
      <c r="Z90" s="67"/>
      <c r="AB90" s="3" t="str">
        <v>strike = 0.010549, d2CalldK2 = 108.017132, d2CalldK2mc = 94.330616</v>
      </c>
      <c r="AR90" s="125">
        <v>6.3333333333333277</v>
      </c>
      <c r="AS90" s="126">
        <v>3.2926961431029196E-3</v>
      </c>
      <c r="AT90" s="126">
        <v>1.7350728637482331E-4</v>
      </c>
      <c r="AU90" s="126">
        <v>0.18578710298797044</v>
      </c>
      <c r="AV90" s="126">
        <v>5.723396827475697E-2</v>
      </c>
    </row>
    <row r="91" spans="8:48" x14ac:dyDescent="0.25">
      <c r="H91" s="95">
        <v>45188</v>
      </c>
      <c r="I91" s="95">
        <v>45188</v>
      </c>
      <c r="J91" s="105">
        <v>9.0054794520547947</v>
      </c>
      <c r="K91" s="64">
        <v>2.6556869637059156E-2</v>
      </c>
      <c r="L91" s="102">
        <v>3</v>
      </c>
      <c r="M91" s="102">
        <v>1</v>
      </c>
      <c r="N91" s="103">
        <v>4.6452923510278001E-2</v>
      </c>
      <c r="O91" s="103">
        <v>2.3303490801576329E-3</v>
      </c>
      <c r="P91" s="103">
        <v>2.3245125058613788E-3</v>
      </c>
      <c r="Q91" s="103">
        <v>2.2220694547410276E-2</v>
      </c>
      <c r="R91" s="103">
        <v>7.5035903803293133E-3</v>
      </c>
      <c r="S91" s="103">
        <v>7.4963845149575558E-3</v>
      </c>
      <c r="T91" s="103">
        <v>7.4965428103924347E-3</v>
      </c>
      <c r="U91" s="109">
        <f t="shared" si="5"/>
        <v>1.5829543487892034E-3</v>
      </c>
      <c r="V91" s="109">
        <f t="shared" si="6"/>
        <v>-7.1267176543184443E-2</v>
      </c>
      <c r="W91" s="122">
        <v>-6.8168534275393419E-2</v>
      </c>
      <c r="X91" s="67">
        <f t="shared" si="7"/>
        <v>5.9999999999999956</v>
      </c>
      <c r="Z91" s="67"/>
      <c r="AB91" s="3" t="str">
        <v>strike = 0.010683, d2CalldK2 = 123.681646, d2CalldK2mc = 107.067952</v>
      </c>
      <c r="AR91" s="125">
        <v>6.4166666666666607</v>
      </c>
      <c r="AS91" s="126">
        <v>3.4929400300299745E-3</v>
      </c>
      <c r="AT91" s="126">
        <v>1.7448663862034989E-4</v>
      </c>
      <c r="AU91" s="126">
        <v>0.17666087429635324</v>
      </c>
      <c r="AV91" s="126">
        <v>5.8915361375767972E-2</v>
      </c>
    </row>
    <row r="92" spans="8:48" x14ac:dyDescent="0.25">
      <c r="H92" s="98">
        <v>45188</v>
      </c>
      <c r="I92" s="98">
        <v>45188</v>
      </c>
      <c r="J92" s="106">
        <v>9.0054794520547947</v>
      </c>
      <c r="K92" s="60">
        <v>2.6556869637059156E-2</v>
      </c>
      <c r="L92" s="13">
        <v>4</v>
      </c>
      <c r="M92" s="13">
        <v>2</v>
      </c>
      <c r="N92" s="111">
        <v>6.6348977383496849E-2</v>
      </c>
      <c r="O92" s="111">
        <v>7.6628911739930108E-4</v>
      </c>
      <c r="P92" s="111">
        <v>7.476231978647761E-4</v>
      </c>
      <c r="Q92" s="111">
        <v>4.0539861095978583E-2</v>
      </c>
      <c r="R92" s="111">
        <v>8.8111716276953155E-3</v>
      </c>
      <c r="S92" s="111">
        <v>8.762486195199615E-3</v>
      </c>
      <c r="T92" s="111">
        <v>8.7628278051362623E-3</v>
      </c>
      <c r="U92" s="110">
        <f t="shared" si="5"/>
        <v>3.4160993664725248E-3</v>
      </c>
      <c r="V92" s="110">
        <f t="shared" si="6"/>
        <v>-0.48514627527376786</v>
      </c>
      <c r="W92" s="124">
        <v>-0.47385772891376382</v>
      </c>
      <c r="X92" s="67">
        <f t="shared" si="7"/>
        <v>6.0833333333333286</v>
      </c>
      <c r="Z92" s="67"/>
      <c r="AB92" s="3" t="str">
        <v>strike = 0.010818, d2CalldK2 = 140.376790, d2CalldK2mc = 141.545719</v>
      </c>
      <c r="AR92" s="125">
        <v>6.4999999999999938</v>
      </c>
      <c r="AS92" s="126">
        <v>2.6733501962125593E-3</v>
      </c>
      <c r="AT92" s="126">
        <v>1.7429935610987392E-4</v>
      </c>
      <c r="AU92" s="126">
        <v>0.12865319963114491</v>
      </c>
      <c r="AV92" s="126">
        <v>6.0594132739449143E-2</v>
      </c>
    </row>
    <row r="93" spans="8:48" x14ac:dyDescent="0.25">
      <c r="H93" s="93">
        <v>45554</v>
      </c>
      <c r="I93" s="93">
        <v>45554</v>
      </c>
      <c r="J93" s="104">
        <v>10.008219178082191</v>
      </c>
      <c r="K93" s="62">
        <v>2.6701350239317891E-2</v>
      </c>
      <c r="L93" s="100">
        <v>0</v>
      </c>
      <c r="M93" s="100">
        <v>-2</v>
      </c>
      <c r="N93" s="101">
        <v>-1.5070519932673998E-2</v>
      </c>
      <c r="O93" s="101">
        <v>4.2623171123268022E-2</v>
      </c>
      <c r="P93" s="101">
        <v>4.2624245220619722E-2</v>
      </c>
      <c r="Q93" s="101">
        <v>8.525342895425404E-4</v>
      </c>
      <c r="R93" s="101">
        <v>8.8875774936358481E-3</v>
      </c>
      <c r="S93" s="101">
        <v>8.8901426100121139E-3</v>
      </c>
      <c r="T93" s="101">
        <v>8.8905227638364937E-3</v>
      </c>
      <c r="U93" s="108">
        <f t="shared" si="5"/>
        <v>3.8015382437979472E-3</v>
      </c>
      <c r="V93" s="108">
        <f t="shared" si="6"/>
        <v>2.7551932884548047E-2</v>
      </c>
      <c r="W93" s="121">
        <v>5.978476934453969E-2</v>
      </c>
      <c r="X93" s="67">
        <f t="shared" si="7"/>
        <v>6.1666666666666616</v>
      </c>
      <c r="Z93" s="67"/>
      <c r="AB93" s="3" t="str">
        <v>strike = 0.010952, d2CalldK2 = 157.905297, d2CalldK2mc = 168.731295</v>
      </c>
      <c r="AR93" s="125">
        <v>6.5833333333333268</v>
      </c>
      <c r="AS93" s="126">
        <v>1.4880569384052825E-3</v>
      </c>
      <c r="AT93" s="126">
        <v>1.7478939899894132E-4</v>
      </c>
      <c r="AU93" s="126">
        <v>0.17194444843482207</v>
      </c>
      <c r="AV93" s="126">
        <v>6.2212410623476135E-2</v>
      </c>
    </row>
    <row r="94" spans="8:48" x14ac:dyDescent="0.25">
      <c r="H94" s="95">
        <v>45554</v>
      </c>
      <c r="I94" s="95">
        <v>45554</v>
      </c>
      <c r="J94" s="105">
        <v>10.008219178082191</v>
      </c>
      <c r="K94" s="64">
        <v>2.6701350239317891E-2</v>
      </c>
      <c r="L94" s="102">
        <v>1</v>
      </c>
      <c r="M94" s="102">
        <v>-1</v>
      </c>
      <c r="N94" s="103">
        <v>5.8154151533219463E-3</v>
      </c>
      <c r="O94" s="103">
        <v>2.3376384714110021E-2</v>
      </c>
      <c r="P94" s="103">
        <v>2.3382069007905158E-2</v>
      </c>
      <c r="Q94" s="103">
        <v>2.4962960273825939E-3</v>
      </c>
      <c r="R94" s="103">
        <v>7.5234597513486705E-3</v>
      </c>
      <c r="S94" s="103">
        <v>7.5300766448872904E-3</v>
      </c>
      <c r="T94" s="103">
        <v>7.530265280779499E-3</v>
      </c>
      <c r="U94" s="109">
        <f t="shared" si="5"/>
        <v>1.886358922086051E-3</v>
      </c>
      <c r="V94" s="109">
        <f t="shared" si="6"/>
        <v>6.7112114847242207E-2</v>
      </c>
      <c r="W94" s="122">
        <v>2.2476506853722628E-2</v>
      </c>
      <c r="X94" s="67">
        <f t="shared" si="7"/>
        <v>6.2499999999999947</v>
      </c>
      <c r="Z94" s="67"/>
      <c r="AB94" s="3" t="str">
        <v>strike = 0.011086, d2CalldK2 = 176.011976, d2CalldK2mc = 186.794883</v>
      </c>
      <c r="AR94" s="125">
        <v>6.6666666666666599</v>
      </c>
      <c r="AS94" s="126">
        <v>1.947863230807443E-3</v>
      </c>
      <c r="AT94" s="126">
        <v>1.7468785187011923E-4</v>
      </c>
      <c r="AU94" s="126">
        <v>9.3059568682433383E-2</v>
      </c>
      <c r="AV94" s="126">
        <v>6.3823351849545643E-2</v>
      </c>
    </row>
    <row r="95" spans="8:48" x14ac:dyDescent="0.25">
      <c r="H95" s="112">
        <v>45554</v>
      </c>
      <c r="I95" s="112">
        <v>45554</v>
      </c>
      <c r="J95" s="113">
        <v>10.008219178082191</v>
      </c>
      <c r="K95" s="114">
        <v>2.6701350239317891E-2</v>
      </c>
      <c r="L95" s="115">
        <v>2</v>
      </c>
      <c r="M95" s="115">
        <v>0</v>
      </c>
      <c r="N95" s="116">
        <v>2.6701350239317891E-2</v>
      </c>
      <c r="O95" s="116">
        <v>8.3322825715235159E-3</v>
      </c>
      <c r="P95" s="116">
        <v>8.3481416808905036E-3</v>
      </c>
      <c r="Q95" s="116">
        <v>8.3483066509225275E-3</v>
      </c>
      <c r="R95" s="116">
        <v>6.6019999999999794E-3</v>
      </c>
      <c r="S95" s="116">
        <v>6.6145658052450722E-3</v>
      </c>
      <c r="T95" s="116">
        <v>6.6146965175849478E-3</v>
      </c>
      <c r="U95" s="117">
        <f t="shared" si="5"/>
        <v>1.3071233987554942E-3</v>
      </c>
      <c r="V95" s="117">
        <f t="shared" si="6"/>
        <v>0.12631161415030573</v>
      </c>
      <c r="W95" s="123">
        <v>0.14163327372696854</v>
      </c>
      <c r="X95" s="67">
        <f t="shared" si="7"/>
        <v>6.3333333333333277</v>
      </c>
      <c r="Z95" s="67"/>
      <c r="AB95" s="3" t="str">
        <v>strike = 0.011221, d2CalldK2 = 194.385373, d2CalldK2mc = 186.561569</v>
      </c>
      <c r="AR95" s="125">
        <v>6.7499999999999929</v>
      </c>
      <c r="AS95" s="126">
        <v>1.516059042494688E-3</v>
      </c>
      <c r="AT95" s="126">
        <v>1.7469460720608482E-4</v>
      </c>
      <c r="AU95" s="126">
        <v>8.6829915652652495E-2</v>
      </c>
      <c r="AV95" s="126">
        <v>6.5458190123241583E-2</v>
      </c>
    </row>
    <row r="96" spans="8:48" x14ac:dyDescent="0.25">
      <c r="H96" s="95">
        <v>45554</v>
      </c>
      <c r="I96" s="95">
        <v>45554</v>
      </c>
      <c r="J96" s="105">
        <v>10.008219178082191</v>
      </c>
      <c r="K96" s="64">
        <v>2.6701350239317891E-2</v>
      </c>
      <c r="L96" s="102">
        <v>3</v>
      </c>
      <c r="M96" s="102">
        <v>1</v>
      </c>
      <c r="N96" s="103">
        <v>4.7587285325313838E-2</v>
      </c>
      <c r="O96" s="103">
        <v>2.4904496281140864E-3</v>
      </c>
      <c r="P96" s="103">
        <v>2.4991901351167794E-3</v>
      </c>
      <c r="Q96" s="103">
        <v>2.3385293055703409E-2</v>
      </c>
      <c r="R96" s="103">
        <v>7.5234597513486878E-3</v>
      </c>
      <c r="S96" s="103">
        <v>7.533632431537104E-3</v>
      </c>
      <c r="T96" s="103">
        <v>7.5338276632904849E-3</v>
      </c>
      <c r="U96" s="109">
        <f t="shared" si="5"/>
        <v>1.9523175338095194E-3</v>
      </c>
      <c r="V96" s="109">
        <f t="shared" si="6"/>
        <v>0.10270296065106183</v>
      </c>
      <c r="W96" s="122">
        <v>0.1031882618759538</v>
      </c>
      <c r="X96" s="67">
        <f t="shared" si="7"/>
        <v>6.4166666666666607</v>
      </c>
      <c r="Z96" s="67"/>
      <c r="AB96" s="3" t="str">
        <v>strike = 0.011355, d2CalldK2 = 212.662785, d2CalldK2mc = 227.655455</v>
      </c>
      <c r="AR96" s="125">
        <v>6.8333333333333259</v>
      </c>
      <c r="AS96" s="126">
        <v>1.9487458408807979E-3</v>
      </c>
      <c r="AT96" s="126">
        <v>1.7453135281056048E-4</v>
      </c>
      <c r="AU96" s="126">
        <v>0.17446399206111071</v>
      </c>
      <c r="AV96" s="126">
        <v>6.7115623470883248E-2</v>
      </c>
    </row>
    <row r="97" spans="8:48" x14ac:dyDescent="0.25">
      <c r="H97" s="98">
        <v>45554</v>
      </c>
      <c r="I97" s="98">
        <v>45554</v>
      </c>
      <c r="J97" s="106">
        <v>10.008219178082191</v>
      </c>
      <c r="K97" s="60">
        <v>2.6701350239317891E-2</v>
      </c>
      <c r="L97" s="13">
        <v>4</v>
      </c>
      <c r="M97" s="13">
        <v>2</v>
      </c>
      <c r="N97" s="111">
        <v>6.8473220411309779E-2</v>
      </c>
      <c r="O97" s="111">
        <v>8.5130095127615261E-4</v>
      </c>
      <c r="P97" s="111">
        <v>8.4440876230641325E-4</v>
      </c>
      <c r="Q97" s="111">
        <v>4.2616449633447739E-2</v>
      </c>
      <c r="R97" s="111">
        <v>8.887577493635888E-3</v>
      </c>
      <c r="S97" s="111">
        <v>8.871078783343745E-3</v>
      </c>
      <c r="T97" s="111">
        <v>8.8714882281216555E-3</v>
      </c>
      <c r="U97" s="110">
        <f t="shared" si="5"/>
        <v>4.0944477791050871E-3</v>
      </c>
      <c r="V97" s="110">
        <f t="shared" si="6"/>
        <v>-0.16293987903188631</v>
      </c>
      <c r="W97" s="124">
        <v>-0.11992487638569013</v>
      </c>
      <c r="X97" s="67">
        <f t="shared" si="7"/>
        <v>6.4999999999999938</v>
      </c>
      <c r="Z97" s="67"/>
      <c r="AB97" s="3" t="str">
        <v>strike = 0.011489, d2CalldK2 = 230.438871, d2CalldK2mc = 240.237435</v>
      </c>
      <c r="AR97" s="125">
        <v>6.916666666666659</v>
      </c>
      <c r="AS97" s="126">
        <v>2.1063254468137557E-3</v>
      </c>
      <c r="AT97" s="126">
        <v>1.7483081092715494E-4</v>
      </c>
      <c r="AU97" s="126">
        <v>0.11616209348314223</v>
      </c>
      <c r="AV97" s="126">
        <v>6.8820027233535294E-2</v>
      </c>
    </row>
    <row r="98" spans="8:48" x14ac:dyDescent="0.25">
      <c r="H98" s="95" t="e">
        <v>#N/A</v>
      </c>
      <c r="I98" s="95" t="e">
        <v>#N/A</v>
      </c>
      <c r="J98" s="105" t="e">
        <v>#N/A</v>
      </c>
      <c r="K98" s="64" t="e">
        <v>#N/A</v>
      </c>
      <c r="L98" s="102" t="e">
        <v>#N/A</v>
      </c>
      <c r="M98" s="102" t="e">
        <v>#N/A</v>
      </c>
      <c r="N98" s="103" t="e">
        <v>#N/A</v>
      </c>
      <c r="O98" s="103" t="e">
        <v>#N/A</v>
      </c>
      <c r="P98" s="103" t="e">
        <v>#N/A</v>
      </c>
      <c r="Q98" s="103" t="e">
        <v>#N/A</v>
      </c>
      <c r="R98" s="103" t="e">
        <v>#N/A</v>
      </c>
      <c r="S98" s="103" t="e">
        <v>#N/A</v>
      </c>
      <c r="T98" s="103" t="e">
        <v>#N/A</v>
      </c>
      <c r="U98" s="109" t="e">
        <f t="shared" si="5"/>
        <v>#N/A</v>
      </c>
      <c r="V98" s="109" t="e">
        <f t="shared" si="6"/>
        <v>#N/A</v>
      </c>
      <c r="W98" s="122" t="e">
        <v>#N/A</v>
      </c>
      <c r="X98" s="67">
        <f t="shared" si="7"/>
        <v>6.5833333333333268</v>
      </c>
      <c r="Z98" s="67"/>
      <c r="AB98" s="3" t="str">
        <v>strike = 0.011624, d2CalldK2 = 247.277870, d2CalldK2mc = 250.794274</v>
      </c>
      <c r="AR98" s="125">
        <v>6.999999999999992</v>
      </c>
      <c r="AS98" s="126">
        <v>1.9211028552071773E-3</v>
      </c>
      <c r="AT98" s="126">
        <v>1.7443435049150439E-4</v>
      </c>
      <c r="AU98" s="126">
        <v>8.9480666871409181E-2</v>
      </c>
      <c r="AV98" s="126">
        <v>7.0545462547506183E-2</v>
      </c>
    </row>
    <row r="99" spans="8:48" x14ac:dyDescent="0.25">
      <c r="H99" s="95" t="e">
        <v>#N/A</v>
      </c>
      <c r="I99" s="95" t="e">
        <v>#N/A</v>
      </c>
      <c r="J99" s="105" t="e">
        <v>#N/A</v>
      </c>
      <c r="K99" s="64" t="e">
        <v>#N/A</v>
      </c>
      <c r="L99" s="102" t="e">
        <v>#N/A</v>
      </c>
      <c r="M99" s="102" t="e">
        <v>#N/A</v>
      </c>
      <c r="N99" s="103" t="e">
        <v>#N/A</v>
      </c>
      <c r="O99" s="103" t="e">
        <v>#N/A</v>
      </c>
      <c r="P99" s="103" t="e">
        <v>#N/A</v>
      </c>
      <c r="Q99" s="103" t="e">
        <v>#N/A</v>
      </c>
      <c r="R99" s="103" t="e">
        <v>#N/A</v>
      </c>
      <c r="S99" s="103" t="e">
        <v>#N/A</v>
      </c>
      <c r="T99" s="103" t="e">
        <v>#N/A</v>
      </c>
      <c r="U99" s="109" t="e">
        <f t="shared" si="5"/>
        <v>#N/A</v>
      </c>
      <c r="V99" s="109" t="e">
        <f t="shared" si="6"/>
        <v>#N/A</v>
      </c>
      <c r="W99" s="122" t="e">
        <v>#N/A</v>
      </c>
      <c r="X99" s="67">
        <f t="shared" si="7"/>
        <v>6.6666666666666599</v>
      </c>
      <c r="Z99" s="67"/>
      <c r="AB99" s="3" t="str">
        <v>strike = 0.011758, d2CalldK2 = 262.729178, d2CalldK2mc = 262.838725</v>
      </c>
      <c r="AR99" s="125">
        <v>7.083333333333325</v>
      </c>
      <c r="AS99" s="126">
        <v>3.2872556790001835E-3</v>
      </c>
      <c r="AT99" s="126">
        <v>1.744510786852733E-4</v>
      </c>
      <c r="AU99" s="126">
        <v>0.15154685332929796</v>
      </c>
      <c r="AV99" s="126">
        <v>7.2342049190924421E-2</v>
      </c>
    </row>
    <row r="100" spans="8:48" x14ac:dyDescent="0.25">
      <c r="H100" s="95" t="e">
        <v>#N/A</v>
      </c>
      <c r="I100" s="95" t="e">
        <v>#N/A</v>
      </c>
      <c r="J100" s="105" t="e">
        <v>#N/A</v>
      </c>
      <c r="K100" s="64" t="e">
        <v>#N/A</v>
      </c>
      <c r="L100" s="102" t="e">
        <v>#N/A</v>
      </c>
      <c r="M100" s="102" t="e">
        <v>#N/A</v>
      </c>
      <c r="N100" s="103" t="e">
        <v>#N/A</v>
      </c>
      <c r="O100" s="103" t="e">
        <v>#N/A</v>
      </c>
      <c r="P100" s="103" t="e">
        <v>#N/A</v>
      </c>
      <c r="Q100" s="103" t="e">
        <v>#N/A</v>
      </c>
      <c r="R100" s="103" t="e">
        <v>#N/A</v>
      </c>
      <c r="S100" s="103" t="e">
        <v>#N/A</v>
      </c>
      <c r="T100" s="103" t="e">
        <v>#N/A</v>
      </c>
      <c r="U100" s="109" t="e">
        <f t="shared" si="5"/>
        <v>#N/A</v>
      </c>
      <c r="V100" s="109" t="e">
        <f t="shared" si="6"/>
        <v>#N/A</v>
      </c>
      <c r="W100" s="122" t="e">
        <v>#N/A</v>
      </c>
      <c r="X100" s="67">
        <f t="shared" si="7"/>
        <v>6.7499999999999929</v>
      </c>
      <c r="Z100" s="67"/>
      <c r="AB100" s="3" t="str">
        <v>strike = 0.011893, d2CalldK2 = 276.345683, d2CalldK2mc = 273.471797</v>
      </c>
      <c r="AR100" s="125">
        <v>7.1666666666666581</v>
      </c>
      <c r="AS100" s="126">
        <v>4.6500542067642228E-3</v>
      </c>
      <c r="AT100" s="126">
        <v>1.7541600831650061E-4</v>
      </c>
      <c r="AU100" s="126">
        <v>0.18457335641124747</v>
      </c>
      <c r="AV100" s="126">
        <v>7.4273932636869641E-2</v>
      </c>
    </row>
    <row r="101" spans="8:48" x14ac:dyDescent="0.25">
      <c r="H101" s="98" t="e">
        <v>#N/A</v>
      </c>
      <c r="I101" s="98" t="e">
        <v>#N/A</v>
      </c>
      <c r="J101" s="106" t="e">
        <v>#N/A</v>
      </c>
      <c r="K101" s="60" t="e">
        <v>#N/A</v>
      </c>
      <c r="L101" s="13" t="e">
        <v>#N/A</v>
      </c>
      <c r="M101" s="13" t="e">
        <v>#N/A</v>
      </c>
      <c r="N101" s="111" t="e">
        <v>#N/A</v>
      </c>
      <c r="O101" s="111" t="e">
        <v>#N/A</v>
      </c>
      <c r="P101" s="111" t="e">
        <v>#N/A</v>
      </c>
      <c r="Q101" s="111" t="e">
        <v>#N/A</v>
      </c>
      <c r="R101" s="111" t="e">
        <v>#N/A</v>
      </c>
      <c r="S101" s="111" t="e">
        <v>#N/A</v>
      </c>
      <c r="T101" s="111" t="e">
        <v>#N/A</v>
      </c>
      <c r="U101" s="110" t="e">
        <f t="shared" si="5"/>
        <v>#N/A</v>
      </c>
      <c r="V101" s="110" t="e">
        <f t="shared" si="6"/>
        <v>#N/A</v>
      </c>
      <c r="W101" s="124" t="e">
        <v>#N/A</v>
      </c>
      <c r="X101" s="67">
        <f t="shared" si="7"/>
        <v>6.8333333333333259</v>
      </c>
      <c r="Z101" s="67"/>
      <c r="AB101" s="3" t="str">
        <v>strike = 0.012027, d2CalldK2 = 287.704016, d2CalldK2mc = 301.617082</v>
      </c>
      <c r="AR101" s="125">
        <v>7.2499999999999911</v>
      </c>
      <c r="AS101" s="126">
        <v>4.3626758495666608E-3</v>
      </c>
      <c r="AT101" s="126">
        <v>1.7517247018305565E-4</v>
      </c>
      <c r="AU101" s="126">
        <v>0.15470840203910383</v>
      </c>
      <c r="AV101" s="126">
        <v>7.6271769786512622E-2</v>
      </c>
    </row>
    <row r="102" spans="8:48" x14ac:dyDescent="0.25">
      <c r="I102" s="80"/>
      <c r="X102" s="67">
        <f t="shared" si="7"/>
        <v>6.916666666666659</v>
      </c>
      <c r="Z102" s="67"/>
      <c r="AB102" s="3" t="str">
        <v>strike = 0.012161, d2CalldK2 = 296.425555, d2CalldK2mc = 292.193005</v>
      </c>
      <c r="AR102" s="125">
        <v>7.3333333333333242</v>
      </c>
      <c r="AS102" s="126">
        <v>2.3857706079408363E-3</v>
      </c>
      <c r="AT102" s="126">
        <v>1.7563963805328312E-4</v>
      </c>
      <c r="AU102" s="126">
        <v>0.10276710358762418</v>
      </c>
      <c r="AV102" s="126">
        <v>7.8195937938309312E-2</v>
      </c>
    </row>
    <row r="103" spans="8:48" x14ac:dyDescent="0.25">
      <c r="I103" s="80"/>
      <c r="X103" s="67">
        <f t="shared" si="7"/>
        <v>6.999999999999992</v>
      </c>
      <c r="Z103" s="67"/>
      <c r="AB103" s="3" t="str">
        <v>strike = 0.012296, d2CalldK2 = 302.196859, d2CalldK2mc = 314.034351</v>
      </c>
      <c r="AR103" s="125">
        <v>7.4166666666666572</v>
      </c>
      <c r="AS103" s="126">
        <v>2.1316587652918401E-3</v>
      </c>
      <c r="AT103" s="126">
        <v>1.7502829004963457E-4</v>
      </c>
      <c r="AU103" s="126">
        <v>8.0026213205606461E-2</v>
      </c>
      <c r="AV103" s="126">
        <v>8.004733445733575E-2</v>
      </c>
    </row>
    <row r="104" spans="8:48" x14ac:dyDescent="0.25">
      <c r="I104" s="80"/>
      <c r="X104" s="67">
        <f t="shared" si="7"/>
        <v>7.083333333333325</v>
      </c>
      <c r="Z104" s="67"/>
      <c r="AB104" s="3" t="str">
        <v>strike = 0.012430, d2CalldK2 = 304.764541, d2CalldK2mc = 311.638061</v>
      </c>
      <c r="AR104" s="125">
        <v>7.4999999999999902</v>
      </c>
      <c r="AS104" s="126">
        <v>1.940178798236062E-3</v>
      </c>
      <c r="AT104" s="126">
        <v>1.7476033917957694E-4</v>
      </c>
      <c r="AU104" s="126">
        <v>7.8667268173037416E-2</v>
      </c>
      <c r="AV104" s="126">
        <v>8.1899842961422525E-2</v>
      </c>
    </row>
    <row r="105" spans="8:48" x14ac:dyDescent="0.25">
      <c r="I105" s="80"/>
      <c r="X105" s="67">
        <f t="shared" si="7"/>
        <v>7.1666666666666581</v>
      </c>
      <c r="Z105" s="67"/>
      <c r="AB105" s="3" t="str">
        <v>strike = 0.012565, d2CalldK2 = 302.196859, d2CalldK2mc = 283.906436</v>
      </c>
      <c r="AR105" s="125">
        <v>7.5833333333333233</v>
      </c>
      <c r="AS105" s="126">
        <v>2.2513313981701978E-3</v>
      </c>
      <c r="AT105" s="126">
        <v>1.7420188965730621E-4</v>
      </c>
      <c r="AU105" s="126">
        <v>7.8222846725093137E-2</v>
      </c>
      <c r="AV105" s="126">
        <v>8.3776486671858927E-2</v>
      </c>
    </row>
    <row r="106" spans="8:48" x14ac:dyDescent="0.25">
      <c r="I106" s="80"/>
      <c r="X106" s="67">
        <f t="shared" si="7"/>
        <v>7.2499999999999911</v>
      </c>
      <c r="Z106" s="67"/>
      <c r="AB106" s="3" t="str">
        <v>strike = 0.012699, d2CalldK2 = 296.425555, d2CalldK2mc = 287.380992</v>
      </c>
      <c r="AR106" s="125">
        <v>7.6666666666666563</v>
      </c>
      <c r="AS106" s="126">
        <v>3.5919829342250806E-3</v>
      </c>
      <c r="AT106" s="126">
        <v>1.7359514157006247E-4</v>
      </c>
      <c r="AU106" s="126">
        <v>1.4240741811476117E-2</v>
      </c>
      <c r="AV106" s="126">
        <v>8.574055457539681E-2</v>
      </c>
    </row>
    <row r="107" spans="8:48" x14ac:dyDescent="0.25">
      <c r="I107" s="80"/>
      <c r="X107" s="67">
        <f t="shared" si="7"/>
        <v>7.3333333333333242</v>
      </c>
      <c r="Z107" s="67"/>
      <c r="AB107" s="3" t="str">
        <v>strike = 0.012833, d2CalldK2 = 287.704016, d2CalldK2mc = 279.575320</v>
      </c>
      <c r="AR107" s="125">
        <v>7.7499999999999893</v>
      </c>
      <c r="AS107" s="126">
        <v>3.4631176039720255E-3</v>
      </c>
      <c r="AT107" s="126">
        <v>1.728615380143534E-4</v>
      </c>
      <c r="AU107" s="126">
        <v>1.9939931061949846E-2</v>
      </c>
      <c r="AV107" s="126">
        <v>8.7773142403490337E-2</v>
      </c>
    </row>
    <row r="108" spans="8:48" x14ac:dyDescent="0.25">
      <c r="I108" s="80"/>
      <c r="X108" s="67">
        <f t="shared" si="7"/>
        <v>7.4166666666666572</v>
      </c>
      <c r="Z108" s="67"/>
      <c r="AB108" s="3" t="str">
        <v>strike = 0.012968, d2CalldK2 = 276.345683, d2CalldK2mc = 287.249530</v>
      </c>
      <c r="AR108" s="125">
        <v>7.8333333333333224</v>
      </c>
      <c r="AS108" s="126">
        <v>3.4933468132429218E-3</v>
      </c>
      <c r="AT108" s="126">
        <v>1.7200056560189969E-4</v>
      </c>
      <c r="AU108" s="126">
        <v>4.5757390323786281E-3</v>
      </c>
      <c r="AV108" s="126">
        <v>8.9819058675862484E-2</v>
      </c>
    </row>
    <row r="109" spans="8:48" x14ac:dyDescent="0.25">
      <c r="I109" s="80"/>
      <c r="X109" s="67">
        <f t="shared" si="7"/>
        <v>7.4999999999999902</v>
      </c>
      <c r="Z109" s="67"/>
      <c r="AB109" s="3" t="str">
        <v>strike = 0.013102, d2CalldK2 = 262.729178, d2CalldK2mc = 252.303358</v>
      </c>
      <c r="AR109" s="125">
        <v>7.9166666666666554</v>
      </c>
      <c r="AS109" s="126">
        <v>3.5345059729352353E-3</v>
      </c>
      <c r="AT109" s="126">
        <v>1.7116551850004808E-4</v>
      </c>
      <c r="AU109" s="126">
        <v>1.153015846780562E-3</v>
      </c>
      <c r="AV109" s="126">
        <v>9.188477683420912E-2</v>
      </c>
    </row>
    <row r="110" spans="8:48" x14ac:dyDescent="0.25">
      <c r="I110" s="80"/>
      <c r="X110" s="67">
        <f t="shared" si="7"/>
        <v>7.5833333333333233</v>
      </c>
      <c r="Z110" s="67"/>
      <c r="AB110" s="3" t="str">
        <v>strike = 0.013236, d2CalldK2 = 247.277870, d2CalldK2mc = 245.050400</v>
      </c>
      <c r="AR110" s="125">
        <v>7.9999999999999885</v>
      </c>
      <c r="AS110" s="126">
        <v>3.6832939988268774E-3</v>
      </c>
      <c r="AT110" s="126">
        <v>1.7039385725100208E-4</v>
      </c>
      <c r="AU110" s="126">
        <v>1.8287526755041826E-2</v>
      </c>
      <c r="AV110" s="126">
        <v>9.3974605555013219E-2</v>
      </c>
    </row>
    <row r="111" spans="8:48" x14ac:dyDescent="0.25">
      <c r="I111" s="80"/>
      <c r="X111" s="67">
        <f t="shared" si="7"/>
        <v>7.6666666666666563</v>
      </c>
      <c r="Z111" s="67"/>
      <c r="AB111" s="3" t="str">
        <v>strike = 0.013371, d2CalldK2 = 230.438871, d2CalldK2mc = 210.675528</v>
      </c>
      <c r="AR111" s="125">
        <v>8.0833333333333215</v>
      </c>
      <c r="AS111" s="126">
        <v>3.547772738788054E-3</v>
      </c>
      <c r="AT111" s="126">
        <v>1.6956255590430469E-4</v>
      </c>
      <c r="AU111" s="126">
        <v>1.0603285819569777E-2</v>
      </c>
      <c r="AV111" s="126">
        <v>9.608060110640404E-2</v>
      </c>
    </row>
    <row r="112" spans="8:48" x14ac:dyDescent="0.25">
      <c r="I112" s="80"/>
      <c r="X112" s="67">
        <f t="shared" si="7"/>
        <v>7.7499999999999893</v>
      </c>
      <c r="Z112" s="67"/>
      <c r="AB112" s="3" t="str">
        <v>strike = 0.013505, d2CalldK2 = 212.662785, d2CalldK2mc = 209.185253</v>
      </c>
      <c r="AR112" s="125">
        <v>8.1666666666666554</v>
      </c>
      <c r="AS112" s="126">
        <v>3.4443590934415294E-3</v>
      </c>
      <c r="AT112" s="126">
        <v>1.6889659290125723E-4</v>
      </c>
      <c r="AU112" s="126">
        <v>2.3373253103966391E-2</v>
      </c>
      <c r="AV112" s="126">
        <v>9.8191869266538181E-2</v>
      </c>
    </row>
    <row r="113" spans="9:48" x14ac:dyDescent="0.25">
      <c r="I113" s="80"/>
      <c r="X113" s="67">
        <f t="shared" si="7"/>
        <v>7.8333333333333224</v>
      </c>
      <c r="Z113" s="67"/>
      <c r="AB113" s="3" t="str">
        <v>strike = 0.013640, d2CalldK2 = 194.385373, d2CalldK2mc = 208.013171</v>
      </c>
      <c r="AR113" s="125">
        <v>8.2499999999999893</v>
      </c>
      <c r="AS113" s="126">
        <v>3.3305203762882219E-3</v>
      </c>
      <c r="AT113" s="126">
        <v>1.6808295257427018E-4</v>
      </c>
      <c r="AU113" s="126">
        <v>1.6127236453934941E-2</v>
      </c>
      <c r="AV113" s="126">
        <v>0.10030906732250798</v>
      </c>
    </row>
    <row r="114" spans="9:48" x14ac:dyDescent="0.25">
      <c r="I114" s="80"/>
      <c r="X114" s="67">
        <f t="shared" si="7"/>
        <v>7.9166666666666554</v>
      </c>
      <c r="Z114" s="67"/>
      <c r="AB114" s="3" t="str">
        <v>strike = 0.013774, d2CalldK2 = 176.011976, d2CalldK2mc = 192.188581</v>
      </c>
      <c r="AR114" s="125">
        <v>8.3333333333333233</v>
      </c>
      <c r="AS114" s="126">
        <v>3.1448880293940542E-3</v>
      </c>
      <c r="AT114" s="126">
        <v>1.6746986442058292E-4</v>
      </c>
      <c r="AU114" s="126">
        <v>4.5669017051712966E-2</v>
      </c>
      <c r="AV114" s="126">
        <v>0.10242852488944629</v>
      </c>
    </row>
    <row r="115" spans="9:48" x14ac:dyDescent="0.25">
      <c r="I115" s="80"/>
      <c r="X115" s="67">
        <f t="shared" si="7"/>
        <v>7.9999999999999885</v>
      </c>
      <c r="Z115" s="67"/>
      <c r="AB115" s="3" t="str">
        <v>strike = 0.013908, d2CalldK2 = 157.905297, d2CalldK2mc = 161.995464</v>
      </c>
      <c r="AR115" s="125">
        <v>8.4166666666666572</v>
      </c>
      <c r="AS115" s="126">
        <v>3.1667091480090366E-3</v>
      </c>
      <c r="AT115" s="126">
        <v>1.6686389700368423E-4</v>
      </c>
      <c r="AU115" s="126">
        <v>1.0378091298313125E-2</v>
      </c>
      <c r="AV115" s="126">
        <v>0.10455564725687849</v>
      </c>
    </row>
    <row r="116" spans="9:48" x14ac:dyDescent="0.25">
      <c r="I116" s="80"/>
      <c r="X116" s="67">
        <f t="shared" si="7"/>
        <v>8.0833333333333215</v>
      </c>
      <c r="Z116" s="67"/>
      <c r="AB116" s="3" t="str">
        <v>strike = 0.014043, d2CalldK2 = 140.376790, d2CalldK2mc = 136.088670</v>
      </c>
      <c r="AR116" s="125">
        <v>8.4999999999999911</v>
      </c>
      <c r="AS116" s="126">
        <v>3.2942083899211256E-3</v>
      </c>
      <c r="AT116" s="126">
        <v>1.6611133728391598E-4</v>
      </c>
      <c r="AU116" s="126">
        <v>1.2891403037076556E-2</v>
      </c>
      <c r="AV116" s="126">
        <v>0.10670323177234085</v>
      </c>
    </row>
    <row r="117" spans="9:48" x14ac:dyDescent="0.25">
      <c r="I117" s="80"/>
      <c r="X117" s="67">
        <f t="shared" ref="X117:X140" si="8">X116+1/12</f>
        <v>8.1666666666666554</v>
      </c>
      <c r="Z117" s="67"/>
      <c r="AB117" s="3" t="str">
        <v>strike = 0.014177, d2CalldK2 = 123.681646, d2CalldK2mc = 127.265976</v>
      </c>
      <c r="AR117" s="125">
        <v>8.583333333333325</v>
      </c>
      <c r="AS117" s="126">
        <v>2.9521312181326463E-3</v>
      </c>
      <c r="AT117" s="126">
        <v>1.6536037791272507E-4</v>
      </c>
      <c r="AU117" s="126">
        <v>6.6733865475889272E-3</v>
      </c>
      <c r="AV117" s="126">
        <v>0.10885586360707354</v>
      </c>
    </row>
    <row r="118" spans="9:48" x14ac:dyDescent="0.25">
      <c r="I118" s="80"/>
      <c r="X118" s="67">
        <f t="shared" si="8"/>
        <v>8.2499999999999893</v>
      </c>
      <c r="Z118" s="67"/>
      <c r="AB118" s="3" t="str">
        <v>strike = 0.014312, d2CalldK2 = 108.017132, d2CalldK2mc = 117.595519</v>
      </c>
      <c r="AR118" s="125">
        <v>8.666666666666659</v>
      </c>
      <c r="AS118" s="126">
        <v>2.5707222298009523E-3</v>
      </c>
      <c r="AT118" s="126">
        <v>1.64655047624461E-4</v>
      </c>
      <c r="AU118" s="126">
        <v>3.0249556496368461E-2</v>
      </c>
      <c r="AV118" s="126">
        <v>0.1109920832534943</v>
      </c>
    </row>
    <row r="119" spans="9:48" x14ac:dyDescent="0.25">
      <c r="I119" s="80"/>
      <c r="X119" s="67">
        <f t="shared" si="8"/>
        <v>8.3333333333333233</v>
      </c>
      <c r="Z119" s="67"/>
      <c r="AB119" s="3" t="str">
        <v>strike = 0.014446, d2CalldK2 = 93.523863, d2CalldK2mc = 94.867860</v>
      </c>
      <c r="AR119" s="125">
        <v>8.7499999999999929</v>
      </c>
      <c r="AS119" s="126">
        <v>2.2951353780984742E-3</v>
      </c>
      <c r="AT119" s="126">
        <v>1.6420838987478469E-4</v>
      </c>
      <c r="AU119" s="126">
        <v>2.5300252665669543E-2</v>
      </c>
      <c r="AV119" s="126">
        <v>0.1131144035454371</v>
      </c>
    </row>
    <row r="120" spans="9:48" x14ac:dyDescent="0.25">
      <c r="I120" s="80"/>
      <c r="X120" s="67">
        <f t="shared" si="8"/>
        <v>8.4166666666666572</v>
      </c>
      <c r="Z120" s="67"/>
      <c r="AB120" s="3" t="str">
        <v>strike = 0.014580, d2CalldK2 = 80.289443, d2CalldK2mc = 78.356548</v>
      </c>
      <c r="AR120" s="125">
        <v>8.8333333333333268</v>
      </c>
      <c r="AS120" s="126">
        <v>2.3213448080329803E-3</v>
      </c>
      <c r="AT120" s="126">
        <v>1.6339132695432853E-4</v>
      </c>
      <c r="AU120" s="126">
        <v>1.1103330770112474E-2</v>
      </c>
      <c r="AV120" s="126">
        <v>0.11523954838949754</v>
      </c>
    </row>
    <row r="121" spans="9:48" x14ac:dyDescent="0.25">
      <c r="I121" s="80"/>
      <c r="X121" s="67">
        <f t="shared" si="8"/>
        <v>8.4999999999999911</v>
      </c>
      <c r="Z121" s="67"/>
      <c r="AB121" s="3" t="str">
        <v>strike = 0.014715, d2CalldK2 = 68.353905, d2CalldK2mc = 71.911887</v>
      </c>
      <c r="AR121" s="125">
        <v>8.9166666666666607</v>
      </c>
      <c r="AS121" s="126">
        <v>2.6340796176988709E-3</v>
      </c>
      <c r="AT121" s="126">
        <v>1.6266552647983357E-4</v>
      </c>
      <c r="AU121" s="126">
        <v>6.9356879718411755E-3</v>
      </c>
      <c r="AV121" s="126">
        <v>0.11739176839579366</v>
      </c>
    </row>
    <row r="122" spans="9:48" x14ac:dyDescent="0.25">
      <c r="I122" s="80"/>
      <c r="X122" s="67">
        <f t="shared" si="8"/>
        <v>8.583333333333325</v>
      </c>
      <c r="Z122" s="67"/>
      <c r="AB122" s="3" t="str">
        <v>strike = 0.014849, d2CalldK2 = 57.716315, d2CalldK2mc = 61.134731</v>
      </c>
      <c r="AR122" s="125">
        <v>8.9999999999999947</v>
      </c>
      <c r="AS122" s="126">
        <v>2.6720171397897033E-3</v>
      </c>
      <c r="AT122" s="126">
        <v>1.619078582432233E-4</v>
      </c>
      <c r="AU122" s="126">
        <v>2.2710367881367165E-2</v>
      </c>
      <c r="AV122" s="126">
        <v>0.1195712868443044</v>
      </c>
    </row>
    <row r="123" spans="9:48" x14ac:dyDescent="0.25">
      <c r="I123" s="80"/>
      <c r="X123" s="67">
        <f t="shared" si="8"/>
        <v>8.666666666666659</v>
      </c>
      <c r="Z123" s="67"/>
      <c r="AB123" s="3" t="str">
        <v>strike = 0.014984, d2CalldK2 = 48.341997, d2CalldK2mc = 46.405451</v>
      </c>
      <c r="AR123" s="125">
        <v>9.0833333333333286</v>
      </c>
      <c r="AS123" s="126">
        <v>3.0778056503153067E-3</v>
      </c>
      <c r="AT123" s="126">
        <v>1.612431871548132E-4</v>
      </c>
      <c r="AU123" s="126">
        <v>2.3998515040488038E-2</v>
      </c>
      <c r="AV123" s="126">
        <v>0.12178168402755125</v>
      </c>
    </row>
    <row r="124" spans="9:48" x14ac:dyDescent="0.25">
      <c r="I124" s="80"/>
      <c r="X124" s="67">
        <f t="shared" si="8"/>
        <v>8.7499999999999929</v>
      </c>
      <c r="Z124" s="67"/>
      <c r="AB124" s="3" t="str">
        <v>strike = 0.015118, d2CalldK2 = 40.169878, d2CalldK2mc = 37.125813</v>
      </c>
      <c r="AR124" s="125">
        <v>9.1666666666666625</v>
      </c>
      <c r="AS124" s="126">
        <v>2.9329815086271997E-3</v>
      </c>
      <c r="AT124" s="126">
        <v>1.6070331315331483E-4</v>
      </c>
      <c r="AU124" s="126">
        <v>3.2961887713902696E-2</v>
      </c>
      <c r="AV124" s="126">
        <v>0.12401494043282546</v>
      </c>
    </row>
    <row r="125" spans="9:48" x14ac:dyDescent="0.25">
      <c r="I125" s="80"/>
      <c r="X125" s="67">
        <f t="shared" si="8"/>
        <v>8.8333333333333268</v>
      </c>
      <c r="Z125" s="67"/>
      <c r="AB125" s="3" t="str">
        <v>strike = 0.015252, d2CalldK2 = 33.119552, d2CalldK2mc = 32.678840</v>
      </c>
      <c r="AR125" s="125">
        <v>9.2499999999999964</v>
      </c>
      <c r="AS125" s="126">
        <v>2.6787778144634713E-3</v>
      </c>
      <c r="AT125" s="126">
        <v>1.6019981830560543E-4</v>
      </c>
      <c r="AU125" s="126">
        <v>5.9912337503405154E-2</v>
      </c>
      <c r="AV125" s="126">
        <v>0.12624306585276365</v>
      </c>
    </row>
    <row r="126" spans="9:48" x14ac:dyDescent="0.25">
      <c r="I126" s="80"/>
      <c r="X126" s="67">
        <f t="shared" si="8"/>
        <v>8.9166666666666607</v>
      </c>
      <c r="Z126" s="67"/>
      <c r="AB126" s="3" t="str">
        <v>strike = 0.015387, d2CalldK2 = 27.097759, d2CalldK2mc = 25.278144</v>
      </c>
      <c r="AR126" s="125">
        <v>9.3333333333333304</v>
      </c>
      <c r="AS126" s="126">
        <v>2.4171218753632233E-3</v>
      </c>
      <c r="AT126" s="126">
        <v>1.5991587192947039E-4</v>
      </c>
      <c r="AU126" s="126">
        <v>0.1144802036726825</v>
      </c>
      <c r="AV126" s="126">
        <v>0.12846068771456087</v>
      </c>
    </row>
    <row r="127" spans="9:48" x14ac:dyDescent="0.25">
      <c r="I127" s="80"/>
      <c r="X127" s="67">
        <f t="shared" si="8"/>
        <v>8.9999999999999947</v>
      </c>
      <c r="Z127" s="67"/>
      <c r="AB127" s="3" t="str">
        <v>strike = 0.015521, d2CalldK2 = 22.004077, d2CalldK2mc = 12.824457</v>
      </c>
      <c r="AR127" s="125">
        <v>9.4166666666666643</v>
      </c>
      <c r="AS127" s="126">
        <v>1.586381036971836E-3</v>
      </c>
      <c r="AT127" s="126">
        <v>1.598965904852349E-4</v>
      </c>
      <c r="AU127" s="126">
        <v>9.495903321518151E-2</v>
      </c>
      <c r="AV127" s="126">
        <v>0.13064326864997874</v>
      </c>
    </row>
    <row r="128" spans="9:48" x14ac:dyDescent="0.25">
      <c r="I128" s="80"/>
      <c r="X128" s="67">
        <f t="shared" si="8"/>
        <v>9.0833333333333286</v>
      </c>
      <c r="Z128" s="67"/>
      <c r="AB128" s="3" t="str">
        <v>strike = 0.015655, d2CalldK2 = 17.735711, d2CalldK2mc = 15.129160</v>
      </c>
      <c r="AR128" s="125">
        <v>9.4999999999999982</v>
      </c>
      <c r="AS128" s="126">
        <v>2.4804106260134036E-3</v>
      </c>
      <c r="AT128" s="126">
        <v>1.5996510221547578E-4</v>
      </c>
      <c r="AU128" s="126">
        <v>3.587415834105661E-2</v>
      </c>
      <c r="AV128" s="126">
        <v>0.13283843682910773</v>
      </c>
    </row>
    <row r="129" spans="9:48" x14ac:dyDescent="0.25">
      <c r="I129" s="80"/>
      <c r="X129" s="67">
        <f t="shared" si="8"/>
        <v>9.1666666666666625</v>
      </c>
      <c r="Z129" s="67"/>
      <c r="AB129" s="3" t="str">
        <v>strike = 0.015790, d2CalldK2 = 14.191341, d2CalldK2mc = 13.801357</v>
      </c>
      <c r="AR129" s="125">
        <v>9.5833333333333321</v>
      </c>
      <c r="AS129" s="126">
        <v>2.2313414111473371E-3</v>
      </c>
      <c r="AT129" s="126">
        <v>1.5954631082290788E-4</v>
      </c>
      <c r="AU129" s="126">
        <v>3.1016742867960009E-2</v>
      </c>
      <c r="AV129" s="126">
        <v>0.13506989276975134</v>
      </c>
    </row>
    <row r="130" spans="9:48" x14ac:dyDescent="0.25">
      <c r="I130" s="80"/>
      <c r="X130" s="67">
        <f t="shared" si="8"/>
        <v>9.2499999999999964</v>
      </c>
      <c r="Z130" s="67"/>
      <c r="AB130" s="3" t="str">
        <v>strike = 0.015924, d2CalldK2 = 11.274061, d2CalldK2mc = 9.717020</v>
      </c>
      <c r="AR130" s="125">
        <v>9.6666666666666661</v>
      </c>
      <c r="AS130" s="126">
        <v>2.310320825195571E-3</v>
      </c>
      <c r="AT130" s="126">
        <v>1.5904382100423849E-4</v>
      </c>
      <c r="AU130" s="126">
        <v>2.9347128817101564E-2</v>
      </c>
      <c r="AV130" s="126">
        <v>0.13730312984212398</v>
      </c>
    </row>
    <row r="131" spans="9:48" x14ac:dyDescent="0.25">
      <c r="I131" s="80"/>
      <c r="X131" s="67">
        <f t="shared" si="8"/>
        <v>9.3333333333333304</v>
      </c>
      <c r="Z131" s="67"/>
      <c r="AB131" s="3" t="str">
        <v>strike = 0.016059, d2CalldK2 = 8.893467, d2CalldK2mc = 7.990625</v>
      </c>
      <c r="AR131" s="125">
        <v>9.75</v>
      </c>
      <c r="AS131" s="126">
        <v>2.3862445277822173E-3</v>
      </c>
      <c r="AT131" s="126">
        <v>1.5836998796510252E-4</v>
      </c>
      <c r="AU131" s="126">
        <v>3.1530158172965742E-2</v>
      </c>
      <c r="AV131" s="126">
        <v>0.1395511328056962</v>
      </c>
    </row>
    <row r="132" spans="9:48" x14ac:dyDescent="0.25">
      <c r="I132" s="80"/>
      <c r="X132" s="67">
        <f t="shared" si="8"/>
        <v>9.4166666666666643</v>
      </c>
      <c r="Z132" s="67"/>
      <c r="AB132" s="3" t="str">
        <v>strike = 0.016193, d2CalldK2 = 6.967009, d2CalldK2mc = 6.737973</v>
      </c>
      <c r="AR132" s="125">
        <v>9.8333333333333339</v>
      </c>
      <c r="AS132" s="126">
        <v>2.4185356881210127E-3</v>
      </c>
      <c r="AT132" s="126">
        <v>1.5779602039963443E-4</v>
      </c>
      <c r="AU132" s="126">
        <v>1.9097322517865754E-2</v>
      </c>
      <c r="AV132" s="126">
        <v>0.14181138929830295</v>
      </c>
    </row>
    <row r="133" spans="9:48" x14ac:dyDescent="0.25">
      <c r="I133" s="80"/>
      <c r="X133" s="67">
        <f t="shared" si="8"/>
        <v>9.4999999999999982</v>
      </c>
      <c r="Z133" s="67"/>
      <c r="AB133" s="3" t="str">
        <v>strike = 0.016327, d2CalldK2 = 5.420705, d2CalldK2mc = 6.358047</v>
      </c>
      <c r="AR133" s="125">
        <v>9.9166666666666679</v>
      </c>
      <c r="AS133" s="126">
        <v>1.174129446675599E-3</v>
      </c>
      <c r="AT133" s="126">
        <v>1.572111415701197E-4</v>
      </c>
      <c r="AU133" s="126">
        <v>6.4432581077692508E-2</v>
      </c>
      <c r="AV133" s="126">
        <v>0.1440283081478444</v>
      </c>
    </row>
    <row r="134" spans="9:48" x14ac:dyDescent="0.25">
      <c r="I134" s="80"/>
      <c r="X134" s="67">
        <f t="shared" si="8"/>
        <v>9.5833333333333321</v>
      </c>
      <c r="Z134" s="67"/>
      <c r="AB134" s="3" t="str">
        <v>T = 0.166667, fixingDate = 0, swapRate = 0.012430, annuity = 9.553529, stdDev = 0.001344, avgCalcStrikes = 7.907227</v>
      </c>
      <c r="AR134" s="125">
        <v>10.000000000000002</v>
      </c>
      <c r="AS134" s="126">
        <v>2.6500347931107116E-3</v>
      </c>
      <c r="AT134" s="126">
        <v>1.568446071288658E-4</v>
      </c>
      <c r="AU134" s="126">
        <v>7.5744682581153577E-2</v>
      </c>
      <c r="AV134" s="126">
        <v>0.14626145211471142</v>
      </c>
    </row>
    <row r="135" spans="9:48" x14ac:dyDescent="0.25">
      <c r="I135" s="80"/>
      <c r="X135" s="67">
        <f t="shared" si="8"/>
        <v>9.6666666666666661</v>
      </c>
      <c r="Z135" s="67"/>
      <c r="AB135" s="3" t="str">
        <v>strike = 0.008533, dCalldT = 0.000220, localVol = 0.009769</v>
      </c>
      <c r="AR135" s="125">
        <v>10.083333333333336</v>
      </c>
      <c r="AS135" s="126">
        <v>3.2903333077927009E-3</v>
      </c>
      <c r="AT135" s="126">
        <v>1.5629555460888048E-4</v>
      </c>
      <c r="AU135" s="126">
        <v>5.4298940673421531E-2</v>
      </c>
      <c r="AV135" s="126">
        <v>0.1485888530520679</v>
      </c>
    </row>
    <row r="136" spans="9:48" x14ac:dyDescent="0.25">
      <c r="I136" s="80"/>
      <c r="X136" s="67">
        <f t="shared" si="8"/>
        <v>9.75</v>
      </c>
      <c r="Z136" s="67"/>
      <c r="AB136" s="3" t="str">
        <v>strike = 0.008667, dCalldT = 0.000257, localVol = 0.010722</v>
      </c>
      <c r="AR136" s="125" t="e">
        <v>#N/A</v>
      </c>
      <c r="AS136" s="126" t="e">
        <v>#N/A</v>
      </c>
      <c r="AT136" s="126" t="e">
        <v>#N/A</v>
      </c>
      <c r="AU136" s="126" t="e">
        <v>#N/A</v>
      </c>
      <c r="AV136" s="126" t="e">
        <v>#N/A</v>
      </c>
    </row>
    <row r="137" spans="9:48" x14ac:dyDescent="0.25">
      <c r="I137" s="80"/>
      <c r="X137" s="67">
        <f t="shared" si="8"/>
        <v>9.8333333333333339</v>
      </c>
      <c r="AB137" s="3" t="str">
        <v>strike = 0.008802, dCalldT = 0.000299, localVol = 0.010154</v>
      </c>
      <c r="AR137" s="125" t="e">
        <v>#N/A</v>
      </c>
      <c r="AS137" s="126" t="e">
        <v>#N/A</v>
      </c>
      <c r="AT137" s="126" t="e">
        <v>#N/A</v>
      </c>
      <c r="AU137" s="126" t="e">
        <v>#N/A</v>
      </c>
      <c r="AV137" s="126" t="e">
        <v>#N/A</v>
      </c>
    </row>
    <row r="138" spans="9:48" x14ac:dyDescent="0.25">
      <c r="I138" s="80"/>
      <c r="X138" s="67">
        <f t="shared" si="8"/>
        <v>9.9166666666666679</v>
      </c>
      <c r="AB138" s="3" t="str">
        <v>strike = 0.008936, dCalldT = 0.000348, localVol = 0.009238</v>
      </c>
    </row>
    <row r="139" spans="9:48" x14ac:dyDescent="0.25">
      <c r="I139" s="80"/>
      <c r="X139" s="67">
        <f t="shared" si="8"/>
        <v>10.000000000000002</v>
      </c>
      <c r="AB139" s="3" t="str">
        <v>strike = 0.009071, dCalldT = 0.000402, localVol = 0.007476</v>
      </c>
    </row>
    <row r="140" spans="9:48" x14ac:dyDescent="0.25">
      <c r="I140" s="80"/>
      <c r="X140" s="67">
        <f t="shared" si="8"/>
        <v>10.083333333333336</v>
      </c>
      <c r="AB140" s="3" t="str">
        <v>strike = 0.009205, dCalldT = 0.000463, localVol = 0.006642</v>
      </c>
    </row>
    <row r="141" spans="9:48" x14ac:dyDescent="0.25">
      <c r="I141" s="80"/>
      <c r="AB141" s="3" t="str">
        <v>strike = 0.009339, dCalldT = 0.000530, localVol = 0.006793</v>
      </c>
    </row>
    <row r="142" spans="9:48" x14ac:dyDescent="0.25">
      <c r="I142" s="80"/>
      <c r="AB142" s="3" t="str">
        <v>strike = 0.009474, dCalldT = 0.000604, localVol = 0.007383</v>
      </c>
    </row>
    <row r="143" spans="9:48" x14ac:dyDescent="0.25">
      <c r="I143" s="80"/>
      <c r="AB143" s="3" t="str">
        <v>strike = 0.009608, dCalldT = 0.000686, localVol = 0.006460</v>
      </c>
    </row>
    <row r="144" spans="9:48" x14ac:dyDescent="0.25">
      <c r="I144" s="80"/>
      <c r="AB144" s="3" t="str">
        <v>strike = 0.009742, dCalldT = 0.000775, localVol = 0.006337</v>
      </c>
    </row>
    <row r="145" spans="9:28" x14ac:dyDescent="0.25">
      <c r="I145" s="80"/>
      <c r="AB145" s="3" t="str">
        <v>strike = 0.009877, dCalldT = 0.000871, localVol = 0.006400</v>
      </c>
    </row>
    <row r="146" spans="9:28" x14ac:dyDescent="0.25">
      <c r="I146" s="80"/>
      <c r="AB146" s="3" t="str">
        <v>strike = 0.010011, dCalldT = 0.000976, localVol = 0.005702</v>
      </c>
    </row>
    <row r="147" spans="9:28" x14ac:dyDescent="0.25">
      <c r="I147" s="80"/>
      <c r="AB147" s="3" t="str">
        <v>strike = 0.010146, dCalldT = 0.001088, localVol = 0.005327</v>
      </c>
    </row>
    <row r="148" spans="9:28" x14ac:dyDescent="0.25">
      <c r="I148" s="80"/>
      <c r="AB148" s="3" t="str">
        <v>strike = 0.010280, dCalldT = 0.001203, localVol = 0.005348</v>
      </c>
    </row>
    <row r="149" spans="9:28" x14ac:dyDescent="0.25">
      <c r="I149" s="80"/>
      <c r="AB149" s="3" t="str">
        <v>strike = 0.010414, dCalldT = 0.001323, localVol = 0.005246</v>
      </c>
    </row>
    <row r="150" spans="9:28" x14ac:dyDescent="0.25">
      <c r="I150" s="80"/>
      <c r="AB150" s="3" t="str">
        <v>strike = 0.010549, dCalldT = 0.001448, localVol = 0.005540</v>
      </c>
    </row>
    <row r="151" spans="9:28" x14ac:dyDescent="0.25">
      <c r="I151" s="80"/>
      <c r="AB151" s="3" t="str">
        <v>strike = 0.010683, dCalldT = 0.001578, localVol = 0.005430</v>
      </c>
    </row>
    <row r="152" spans="9:28" x14ac:dyDescent="0.25">
      <c r="I152" s="80"/>
      <c r="AB152" s="3" t="str">
        <v>strike = 0.010818, dCalldT = 0.001714, localVol = 0.004922</v>
      </c>
    </row>
    <row r="153" spans="9:28" x14ac:dyDescent="0.25">
      <c r="I153" s="80"/>
      <c r="AB153" s="3" t="str">
        <v>strike = 0.010952, dCalldT = 0.001850, localVol = 0.004683</v>
      </c>
    </row>
    <row r="154" spans="9:28" x14ac:dyDescent="0.25">
      <c r="I154" s="80"/>
      <c r="AB154" s="3" t="str">
        <v>strike = 0.011086, dCalldT = 0.001983, localVol = 0.004608</v>
      </c>
    </row>
    <row r="155" spans="9:28" x14ac:dyDescent="0.25">
      <c r="I155" s="80"/>
      <c r="AB155" s="3" t="str">
        <v>strike = 0.011221, dCalldT = 0.002110, localVol = 0.004756</v>
      </c>
    </row>
    <row r="156" spans="9:28" x14ac:dyDescent="0.25">
      <c r="I156" s="80"/>
      <c r="AB156" s="3" t="str">
        <v>strike = 0.011355, dCalldT = 0.002233, localVol = 0.004429</v>
      </c>
    </row>
    <row r="157" spans="9:28" x14ac:dyDescent="0.25">
      <c r="I157" s="80"/>
      <c r="AB157" s="3" t="str">
        <v>strike = 0.011489, dCalldT = 0.002345, localVol = 0.004418</v>
      </c>
    </row>
    <row r="158" spans="9:28" x14ac:dyDescent="0.25">
      <c r="I158" s="80"/>
      <c r="AB158" s="3" t="str">
        <v>strike = 0.011624, dCalldT = 0.002445, localVol = 0.004416</v>
      </c>
    </row>
    <row r="159" spans="9:28" x14ac:dyDescent="0.25">
      <c r="I159" s="80"/>
      <c r="AB159" s="3" t="str">
        <v>strike = 0.011758, dCalldT = 0.002533, localVol = 0.004390</v>
      </c>
    </row>
    <row r="160" spans="9:28" x14ac:dyDescent="0.25">
      <c r="I160" s="80"/>
      <c r="AB160" s="3" t="str">
        <v>strike = 0.011893, dCalldT = 0.002607, localVol = 0.004367</v>
      </c>
    </row>
    <row r="161" spans="9:28" x14ac:dyDescent="0.25">
      <c r="I161" s="80"/>
      <c r="AB161" s="3" t="str">
        <v>strike = 0.012027, dCalldT = 0.002667, localVol = 0.004206</v>
      </c>
    </row>
    <row r="162" spans="9:28" x14ac:dyDescent="0.25">
      <c r="I162" s="80"/>
      <c r="AB162" s="3" t="str">
        <v>strike = 0.012161, dCalldT = 0.002708, localVol = 0.004305</v>
      </c>
    </row>
    <row r="163" spans="9:28" x14ac:dyDescent="0.25">
      <c r="I163" s="80"/>
      <c r="AB163" s="3" t="str">
        <v>strike = 0.012296, dCalldT = 0.002731, localVol = 0.004171</v>
      </c>
    </row>
    <row r="164" spans="9:28" x14ac:dyDescent="0.25">
      <c r="I164" s="80"/>
      <c r="AB164" s="3" t="str">
        <v>strike = 0.012430, dCalldT = 0.002735, localVol = 0.004189</v>
      </c>
    </row>
    <row r="165" spans="9:28" x14ac:dyDescent="0.25">
      <c r="I165" s="80"/>
      <c r="AB165" s="3" t="str">
        <v>strike = 0.012565, dCalldT = 0.002718, localVol = 0.004376</v>
      </c>
    </row>
    <row r="166" spans="9:28" x14ac:dyDescent="0.25">
      <c r="I166" s="80"/>
      <c r="AB166" s="3" t="str">
        <v>strike = 0.012699, dCalldT = 0.002687, localVol = 0.004325</v>
      </c>
    </row>
    <row r="167" spans="9:28" x14ac:dyDescent="0.25">
      <c r="I167" s="80"/>
      <c r="AB167" s="3" t="str">
        <v>strike = 0.012833, dCalldT = 0.002641, localVol = 0.004347</v>
      </c>
    </row>
    <row r="168" spans="9:28" x14ac:dyDescent="0.25">
      <c r="I168" s="80"/>
      <c r="AB168" s="3" t="str">
        <v>strike = 0.012968, dCalldT = 0.002580, localVol = 0.004238</v>
      </c>
    </row>
    <row r="169" spans="9:28" x14ac:dyDescent="0.25">
      <c r="I169" s="80"/>
      <c r="AB169" s="3" t="str">
        <v>strike = 0.013102, dCalldT = 0.002501, localVol = 0.004453</v>
      </c>
    </row>
    <row r="170" spans="9:28" x14ac:dyDescent="0.25">
      <c r="I170" s="80"/>
      <c r="AB170" s="3" t="str">
        <v>strike = 0.013236, dCalldT = 0.002412, localVol = 0.004437</v>
      </c>
    </row>
    <row r="171" spans="9:28" x14ac:dyDescent="0.25">
      <c r="I171" s="80"/>
      <c r="AB171" s="3" t="str">
        <v>strike = 0.013371, dCalldT = 0.002311, localVol = 0.004684</v>
      </c>
    </row>
    <row r="172" spans="9:28" x14ac:dyDescent="0.25">
      <c r="I172" s="80"/>
      <c r="AB172" s="3" t="str">
        <v>strike = 0.013505, dCalldT = 0.002204, localVol = 0.004591</v>
      </c>
    </row>
    <row r="173" spans="9:28" x14ac:dyDescent="0.25">
      <c r="I173" s="80"/>
      <c r="AB173" s="3" t="str">
        <v>strike = 0.013640, dCalldT = 0.002091, localVol = 0.004484</v>
      </c>
    </row>
    <row r="174" spans="9:28" x14ac:dyDescent="0.25">
      <c r="I174" s="80"/>
      <c r="AB174" s="3" t="str">
        <v>strike = 0.013774, dCalldT = 0.001970, localVol = 0.004528</v>
      </c>
    </row>
    <row r="175" spans="9:28" x14ac:dyDescent="0.25">
      <c r="I175" s="80"/>
      <c r="AB175" s="3" t="str">
        <v>strike = 0.013908, dCalldT = 0.001841, localVol = 0.004768</v>
      </c>
    </row>
    <row r="176" spans="9:28" x14ac:dyDescent="0.25">
      <c r="I176" s="80"/>
      <c r="AB176" s="3" t="str">
        <v>strike = 0.014043, dCalldT = 0.001711, localVol = 0.005014</v>
      </c>
    </row>
    <row r="177" spans="9:28" x14ac:dyDescent="0.25">
      <c r="I177" s="80"/>
      <c r="AB177" s="3" t="str">
        <v>strike = 0.014177, dCalldT = 0.001581, localVol = 0.004985</v>
      </c>
    </row>
    <row r="178" spans="9:28" x14ac:dyDescent="0.25">
      <c r="I178" s="80"/>
      <c r="AB178" s="3" t="str">
        <v>strike = 0.014312, dCalldT = 0.001453, localVol = 0.004971</v>
      </c>
    </row>
    <row r="179" spans="9:28" x14ac:dyDescent="0.25">
      <c r="I179" s="80"/>
      <c r="AB179" s="3" t="str">
        <v>strike = 0.014446, dCalldT = 0.001326, localVol = 0.005287</v>
      </c>
    </row>
    <row r="180" spans="9:28" x14ac:dyDescent="0.25">
      <c r="I180" s="80"/>
      <c r="AB180" s="3" t="str">
        <v>strike = 0.014580, dCalldT = 0.001203, localVol = 0.005542</v>
      </c>
    </row>
    <row r="181" spans="9:28" x14ac:dyDescent="0.25">
      <c r="I181" s="80"/>
      <c r="AB181" s="3" t="str">
        <v>strike = 0.014715, dCalldT = 0.001086, localVol = 0.005497</v>
      </c>
    </row>
    <row r="182" spans="9:28" x14ac:dyDescent="0.25">
      <c r="I182" s="80"/>
      <c r="AB182" s="3" t="str">
        <v>strike = 0.014849, dCalldT = 0.000975, localVol = 0.005648</v>
      </c>
    </row>
    <row r="183" spans="9:28" x14ac:dyDescent="0.25">
      <c r="I183" s="80"/>
      <c r="AB183" s="3" t="str">
        <v>strike = 0.014984, dCalldT = 0.000870, localVol = 0.006122</v>
      </c>
    </row>
    <row r="184" spans="9:28" x14ac:dyDescent="0.25">
      <c r="I184" s="80"/>
      <c r="AB184" s="3" t="str">
        <v>strike = 0.015118, dCalldT = 0.000772, localVol = 0.006448</v>
      </c>
    </row>
    <row r="185" spans="9:28" x14ac:dyDescent="0.25">
      <c r="I185" s="80"/>
      <c r="AB185" s="3" t="str">
        <v>strike = 0.015252, dCalldT = 0.000682, localVol = 0.006459</v>
      </c>
    </row>
    <row r="186" spans="9:28" x14ac:dyDescent="0.25">
      <c r="I186" s="80"/>
      <c r="AB186" s="3" t="str">
        <v>strike = 0.015387, dCalldT = 0.000599, localVol = 0.006885</v>
      </c>
    </row>
    <row r="187" spans="9:28" x14ac:dyDescent="0.25">
      <c r="I187" s="80"/>
      <c r="AB187" s="3" t="str">
        <v>strike = 0.015521, dCalldT = 0.000524, localVol = 0.009039</v>
      </c>
    </row>
    <row r="188" spans="9:28" x14ac:dyDescent="0.25">
      <c r="I188" s="80"/>
      <c r="AB188" s="3" t="str">
        <v>strike = 0.015655, dCalldT = 0.000458, localVol = 0.007778</v>
      </c>
    </row>
    <row r="189" spans="9:28" x14ac:dyDescent="0.25">
      <c r="I189" s="80"/>
      <c r="AB189" s="3" t="str">
        <v>strike = 0.015790, dCalldT = 0.000398, localVol = 0.007598</v>
      </c>
    </row>
    <row r="190" spans="9:28" x14ac:dyDescent="0.25">
      <c r="I190" s="80"/>
      <c r="AB190" s="3" t="str">
        <v>strike = 0.015924, dCalldT = 0.000346, localVol = 0.008433</v>
      </c>
    </row>
    <row r="191" spans="9:28" x14ac:dyDescent="0.25">
      <c r="I191" s="80"/>
      <c r="AB191" s="3" t="str">
        <v>strike = 0.016059, dCalldT = 0.000299, localVol = 0.008648</v>
      </c>
    </row>
    <row r="192" spans="9:28" x14ac:dyDescent="0.25">
      <c r="I192" s="80"/>
      <c r="AB192" s="3" t="str">
        <v>strike = 0.016193, dCalldT = 0.000258, localVol = 0.008746</v>
      </c>
    </row>
    <row r="193" spans="9:28" x14ac:dyDescent="0.25">
      <c r="I193" s="80"/>
      <c r="AB193" s="3" t="str">
        <v>strike = 0.016327, dCalldT = 0.000222, localVol = 0.008347</v>
      </c>
    </row>
    <row r="194" spans="9:28" x14ac:dyDescent="0.25">
      <c r="I194" s="80"/>
      <c r="AB194" s="3" t="str">
        <v>T = 0.250000, swapRate = 0.012630, k = 0, strike = 0.006689, call = 0.005943, callph = 0.005933, callmh = 0.005953, quantile = 0.002371, d2CalldK2 = 3.154623</v>
      </c>
    </row>
    <row r="195" spans="9:28" x14ac:dyDescent="0.25">
      <c r="I195" s="80"/>
      <c r="AB195" s="3" t="str">
        <v>T = 0.250000, swapRate = 0.012630, k = 1, strike = 0.006887, call = 0.005745, callph = 0.005735, callmh = 0.005755, quantile = 0.003079, d2CalldK2 = 4.020390</v>
      </c>
    </row>
    <row r="196" spans="9:28" x14ac:dyDescent="0.25">
      <c r="I196" s="80"/>
      <c r="AB196" s="3" t="str">
        <v>T = 0.250000, swapRate = 0.012630, k = 2, strike = 0.007085, call = 0.005548, callph = 0.005538, callmh = 0.005558, quantile = 0.003978, d2CalldK2 = 5.095202</v>
      </c>
    </row>
    <row r="197" spans="9:28" x14ac:dyDescent="0.25">
      <c r="I197" s="80"/>
      <c r="AB197" s="3" t="str">
        <v>T = 0.250000, swapRate = 0.012630, k = 3, strike = 0.007283, call = 0.005351, callph = 0.005341, callmh = 0.005361, quantile = 0.005113, d2CalldK2 = 6.420528</v>
      </c>
    </row>
    <row r="198" spans="9:28" x14ac:dyDescent="0.25">
      <c r="I198" s="80"/>
      <c r="AB198" s="3" t="str">
        <v>T = 0.250000, swapRate = 0.012630, k = 4, strike = 0.007481, call = 0.005154, callph = 0.005144, callmh = 0.005164, quantile = 0.006540, d2CalldK2 = 8.043370</v>
      </c>
    </row>
    <row r="199" spans="9:28" x14ac:dyDescent="0.25">
      <c r="I199" s="80"/>
      <c r="AB199" s="3" t="str">
        <v>T = 0.250000, swapRate = 0.012630, k = 5, strike = 0.007679, call = 0.004957, callph = 0.004947, callmh = 0.004967, quantile = 0.008322, d2CalldK2 = 10.016216</v>
      </c>
    </row>
    <row r="200" spans="9:28" x14ac:dyDescent="0.25">
      <c r="I200" s="80"/>
      <c r="AB200" s="3" t="str">
        <v>T = 0.250000, swapRate = 0.012630, k = 6, strike = 0.007877, call = 0.004761, callph = 0.004751, callmh = 0.004771, quantile = 0.010534, d2CalldK2 = 12.396709</v>
      </c>
    </row>
    <row r="201" spans="9:28" x14ac:dyDescent="0.25">
      <c r="I201" s="80"/>
      <c r="AB201" s="3" t="str">
        <v>T = 0.250000, swapRate = 0.012630, k = 7, strike = 0.008075, call = 0.004565, callph = 0.004556, callmh = 0.004575, quantile = 0.013263, d2CalldK2 = 15.246958</v>
      </c>
    </row>
    <row r="202" spans="9:28" x14ac:dyDescent="0.25">
      <c r="I202" s="80"/>
      <c r="AB202" s="3" t="str">
        <v>T = 0.250000, swapRate = 0.012630, k = 8, strike = 0.008273, call = 0.004370, callph = 0.004360, callmh = 0.004380, quantile = 0.016608, d2CalldK2 = 18.632425</v>
      </c>
    </row>
    <row r="203" spans="9:28" x14ac:dyDescent="0.25">
      <c r="I203" s="80"/>
      <c r="AB203" s="3" t="str">
        <v>T = 0.250000, swapRate = 0.012630, k = 9, strike = 0.008471, call = 0.004176, callph = 0.004166, callmh = 0.004186, quantile = 0.020683, d2CalldK2 = 22.620301</v>
      </c>
    </row>
    <row r="204" spans="9:28" x14ac:dyDescent="0.25">
      <c r="I204" s="80"/>
      <c r="AB204" s="3" t="str">
        <v>T = 0.250000, swapRate = 0.012630, k = 10, strike = 0.008669, call = 0.003983, callph = 0.003973, callmh = 0.003992, quantile = 0.025612, d2CalldK2 = 27.277328</v>
      </c>
    </row>
    <row r="205" spans="9:28" x14ac:dyDescent="0.25">
      <c r="I205" s="80"/>
      <c r="AB205" s="3" t="str">
        <v>T = 0.250000, swapRate = 0.012630, k = 11, strike = 0.008867, call = 0.003790, callph = 0.003780, callmh = 0.003800, quantile = 0.031535, d2CalldK2 = 32.667014</v>
      </c>
    </row>
    <row r="206" spans="9:28" x14ac:dyDescent="0.25">
      <c r="I206" s="80"/>
      <c r="AB206" s="3" t="str">
        <v>T = 0.250000, swapRate = 0.012630, k = 12, strike = 0.009065, call = 0.003599, callph = 0.003589, callmh = 0.003609, quantile = 0.038602, d2CalldK2 = 38.846231</v>
      </c>
    </row>
    <row r="207" spans="9:28" x14ac:dyDescent="0.25">
      <c r="I207" s="80"/>
      <c r="AB207" s="3" t="str">
        <v>T = 0.250000, swapRate = 0.012630, k = 13, strike = 0.009263, call = 0.003409, callph = 0.003400, callmh = 0.003419, quantile = 0.046976, d2CalldK2 = 45.861244</v>
      </c>
    </row>
    <row r="208" spans="9:28" x14ac:dyDescent="0.25">
      <c r="I208" s="80"/>
      <c r="AB208" s="3" t="str">
        <v>T = 0.250000, swapRate = 0.012630, k = 14, strike = 0.009461, call = 0.003222, callph = 0.003212, callmh = 0.003231, quantile = 0.056824, d2CalldK2 = 53.743229</v>
      </c>
    </row>
    <row r="209" spans="9:28" x14ac:dyDescent="0.25">
      <c r="I209" s="80"/>
      <c r="AB209" s="3" t="str">
        <v>T = 0.250000, swapRate = 0.012630, k = 15, strike = 0.009659, call = 0.003036, callph = 0.003027, callmh = 0.003045, quantile = 0.068320, d2CalldK2 = 62.503452</v>
      </c>
    </row>
    <row r="210" spans="9:28" x14ac:dyDescent="0.25">
      <c r="I210" s="80"/>
      <c r="AB210" s="3" t="str">
        <v>T = 0.250000, swapRate = 0.012630, k = 16, strike = 0.009857, call = 0.002853, callph = 0.002844, callmh = 0.002862, quantile = 0.081637, d2CalldK2 = 72.128285</v>
      </c>
    </row>
    <row r="211" spans="9:28" x14ac:dyDescent="0.25">
      <c r="I211" s="80"/>
      <c r="AB211" s="3" t="str">
        <v>T = 0.250000, swapRate = 0.012630, k = 17, strike = 0.010055, call = 0.002672, callph = 0.002663, callmh = 0.002681, quantile = 0.096942, d2CalldK2 = 82.574372</v>
      </c>
    </row>
    <row r="212" spans="9:28" x14ac:dyDescent="0.25">
      <c r="I212" s="80"/>
      <c r="AB212" s="3" t="str">
        <v>T = 0.250000, swapRate = 0.012630, k = 18, strike = 0.010253, call = 0.002495, callph = 0.002486, callmh = 0.002504, quantile = 0.114391, d2CalldK2 = 93.764258</v>
      </c>
    </row>
    <row r="213" spans="9:28" x14ac:dyDescent="0.25">
      <c r="I213" s="80"/>
      <c r="AB213" s="3" t="str">
        <v>T = 0.250000, swapRate = 0.012630, k = 19, strike = 0.010452, call = 0.002322, callph = 0.002313, callmh = 0.002330, quantile = 0.134121, d2CalldK2 = 105.582895</v>
      </c>
    </row>
    <row r="214" spans="9:28" x14ac:dyDescent="0.25">
      <c r="I214" s="80"/>
      <c r="AB214" s="3" t="str">
        <v>T = 0.250000, swapRate = 0.012630, k = 20, strike = 0.010650, call = 0.002152, callph = 0.002144, callmh = 0.002161, quantile = 0.156240, d2CalldK2 = 117.875433</v>
      </c>
    </row>
    <row r="215" spans="9:28" x14ac:dyDescent="0.25">
      <c r="I215" s="80"/>
      <c r="AB215" s="3" t="str">
        <v>T = 0.250000, swapRate = 0.012630, k = 21, strike = 0.010848, call = 0.001988, callph = 0.001980, callmh = 0.001996, quantile = 0.180826, d2CalldK2 = 130.446738</v>
      </c>
    </row>
    <row r="216" spans="9:28" x14ac:dyDescent="0.25">
      <c r="I216" s="80"/>
      <c r="AB216" s="3" t="str">
        <v>T = 0.250000, swapRate = 0.012630, k = 22, strike = 0.011046, call = 0.001828, callph = 0.001820, callmh = 0.001836, quantile = 0.207909, d2CalldK2 = 143.063023</v>
      </c>
    </row>
    <row r="217" spans="9:28" x14ac:dyDescent="0.25">
      <c r="I217" s="80"/>
      <c r="AB217" s="3" t="str">
        <v>T = 0.250000, swapRate = 0.012630, k = 23, strike = 0.011244, call = 0.001674, callph = 0.001667, callmh = 0.001682, quantile = 0.237474, d2CalldK2 = 155.455901</v>
      </c>
    </row>
    <row r="218" spans="9:28" x14ac:dyDescent="0.25">
      <c r="I218" s="80"/>
      <c r="AB218" s="3" t="str">
        <v>T = 0.250000, swapRate = 0.012630, k = 24, strike = 0.011442, call = 0.001526, callph = 0.001519, callmh = 0.001534, quantile = 0.269446, d2CalldK2 = 167.329069</v>
      </c>
    </row>
    <row r="219" spans="9:28" x14ac:dyDescent="0.25">
      <c r="I219" s="80"/>
      <c r="AB219" s="3" t="str">
        <v>T = 0.250000, swapRate = 0.012630, k = 25, strike = 0.011640, call = 0.001385, callph = 0.001378, callmh = 0.001392, quantile = 0.303692, d2CalldK2 = 178.367621</v>
      </c>
    </row>
    <row r="220" spans="9:28" x14ac:dyDescent="0.25">
      <c r="I220" s="80"/>
      <c r="AB220" s="3" t="str">
        <v>T = 0.250000, swapRate = 0.012630, k = 26, strike = 0.011838, call = 0.001251, callph = 0.001244, callmh = 0.001257, quantile = 0.340015, d2CalldK2 = 188.249831</v>
      </c>
    </row>
    <row r="221" spans="9:28" x14ac:dyDescent="0.25">
      <c r="I221" s="80"/>
      <c r="AB221" s="3" t="str">
        <v>T = 0.250000, swapRate = 0.012630, k = 27, strike = 0.012036, call = 0.001124, callph = 0.001117, callmh = 0.001130, quantile = 0.378154, d2CalldK2 = 196.660979</v>
      </c>
    </row>
    <row r="222" spans="9:28" x14ac:dyDescent="0.25">
      <c r="I222" s="80"/>
      <c r="AB222" s="3" t="str">
        <v>T = 0.250000, swapRate = 0.012630, k = 28, strike = 0.012234, call = 0.001004, callph = 0.000999, callmh = 0.001010, quantile = 0.417789, d2CalldK2 = 203.308577</v>
      </c>
    </row>
    <row r="223" spans="9:28" x14ac:dyDescent="0.25">
      <c r="I223" s="80"/>
      <c r="AB223" s="3" t="str">
        <v>T = 0.250000, swapRate = 0.012630, k = 29, strike = 0.012432, call = 0.000893, callph = 0.000888, callmh = 0.000899, quantile = 0.458545, d2CalldK2 = 207.938128</v>
      </c>
    </row>
    <row r="224" spans="9:28" x14ac:dyDescent="0.25">
      <c r="I224" s="80"/>
      <c r="AB224" s="3" t="str">
        <v>T = 0.250000, swapRate = 0.012630, k = 30, strike = 0.012630, call = 0.000790, callph = 0.000785, callmh = 0.000795, quantile = 0.500000, d2CalldK2 = 210.327351</v>
      </c>
    </row>
    <row r="225" spans="9:28" x14ac:dyDescent="0.25">
      <c r="I225" s="80"/>
      <c r="AB225" s="3" t="str">
        <v>T = 0.250000, swapRate = 0.012630, k = 31, strike = 0.012828, call = 0.000695, callph = 0.000691, callmh = 0.000700, quantile = 0.541455, d2CalldK2 = 207.938128</v>
      </c>
    </row>
    <row r="226" spans="9:28" x14ac:dyDescent="0.25">
      <c r="I226" s="80"/>
      <c r="AB226" s="3" t="str">
        <v>T = 0.250000, swapRate = 0.012630, k = 32, strike = 0.013026, call = 0.000608, callph = 0.000604, callmh = 0.000613, quantile = 0.582211, d2CalldK2 = 203.308577</v>
      </c>
    </row>
    <row r="227" spans="9:28" x14ac:dyDescent="0.25">
      <c r="I227" s="80"/>
      <c r="AB227" s="3" t="str">
        <v>T = 0.250000, swapRate = 0.012630, k = 33, strike = 0.013224, call = 0.000530, callph = 0.000526, callmh = 0.000533, quantile = 0.621846, d2CalldK2 = 196.660979</v>
      </c>
    </row>
    <row r="228" spans="9:28" x14ac:dyDescent="0.25">
      <c r="I228" s="80"/>
      <c r="AB228" s="3" t="str">
        <v>T = 0.250000, swapRate = 0.012630, k = 34, strike = 0.013422, call = 0.000459, callph = 0.000455, callmh = 0.000462, quantile = 0.659985, d2CalldK2 = 188.249831</v>
      </c>
    </row>
    <row r="229" spans="9:28" x14ac:dyDescent="0.25">
      <c r="I229" s="80"/>
      <c r="AB229" s="3" t="str">
        <v>T = 0.250000, swapRate = 0.012630, k = 35, strike = 0.013620, call = 0.000395, callph = 0.000392, callmh = 0.000398, quantile = 0.696308, d2CalldK2 = 178.367620</v>
      </c>
    </row>
    <row r="230" spans="9:28" x14ac:dyDescent="0.25">
      <c r="I230" s="80"/>
      <c r="AB230" s="3" t="str">
        <v>T = 0.250000, swapRate = 0.012630, k = 36, strike = 0.013818, call = 0.000338, callph = 0.000335, callmh = 0.000341, quantile = 0.730554, d2CalldK2 = 167.329069</v>
      </c>
    </row>
    <row r="231" spans="9:28" x14ac:dyDescent="0.25">
      <c r="I231" s="80"/>
      <c r="AB231" s="3" t="str">
        <v>T = 0.250000, swapRate = 0.012630, k = 37, strike = 0.014016, call = 0.000288, callph = 0.000286, callmh = 0.000290, quantile = 0.762526, d2CalldK2 = 155.455901</v>
      </c>
    </row>
    <row r="232" spans="9:28" x14ac:dyDescent="0.25">
      <c r="I232" s="80"/>
      <c r="AB232" s="3" t="str">
        <v>T = 0.250000, swapRate = 0.012630, k = 38, strike = 0.014214, call = 0.000244, callph = 0.000242, callmh = 0.000246, quantile = 0.792091, d2CalldK2 = 143.063023</v>
      </c>
    </row>
    <row r="233" spans="9:28" x14ac:dyDescent="0.25">
      <c r="I233" s="80"/>
      <c r="AB233" s="3" t="str">
        <v>T = 0.250000, swapRate = 0.012630, k = 39, strike = 0.014412, call = 0.000205, callph = 0.000204, callmh = 0.000207, quantile = 0.819174, d2CalldK2 = 130.446738</v>
      </c>
    </row>
    <row r="234" spans="9:28" x14ac:dyDescent="0.25">
      <c r="I234" s="80"/>
      <c r="AB234" s="3" t="str">
        <v>T = 0.250000, swapRate = 0.012630, k = 40, strike = 0.014610, call = 0.000172, callph = 0.000171, callmh = 0.000174, quantile = 0.843760, d2CalldK2 = 117.875433</v>
      </c>
    </row>
    <row r="235" spans="9:28" x14ac:dyDescent="0.25">
      <c r="I235" s="80"/>
      <c r="AB235" s="3" t="str">
        <v>T = 0.250000, swapRate = 0.012630, k = 41, strike = 0.014808, call = 0.000143, callph = 0.000142, callmh = 0.000145, quantile = 0.865879, d2CalldK2 = 105.582895</v>
      </c>
    </row>
    <row r="236" spans="9:28" x14ac:dyDescent="0.25">
      <c r="I236" s="80"/>
      <c r="AB236" s="3" t="str">
        <v>T = 0.250000, swapRate = 0.012630, k = 42, strike = 0.015006, call = 0.000119, callph = 0.000118, callmh = 0.000120, quantile = 0.885609, d2CalldK2 = 93.764258</v>
      </c>
    </row>
    <row r="237" spans="9:28" x14ac:dyDescent="0.25">
      <c r="I237" s="80"/>
      <c r="AB237" s="3" t="str">
        <v>T = 0.250000, swapRate = 0.012630, k = 43, strike = 0.015204, call = 0.000098, callph = 0.000097, callmh = 0.000099, quantile = 0.903058, d2CalldK2 = 82.574372</v>
      </c>
    </row>
    <row r="238" spans="9:28" x14ac:dyDescent="0.25">
      <c r="I238" s="80"/>
      <c r="AB238" s="3" t="str">
        <v>T = 0.250000, swapRate = 0.012630, k = 44, strike = 0.015402, call = 0.000080, callph = 0.000079, callmh = 0.000081, quantile = 0.918363, d2CalldK2 = 72.128285</v>
      </c>
    </row>
    <row r="239" spans="9:28" x14ac:dyDescent="0.25">
      <c r="I239" s="80"/>
      <c r="AB239" s="3" t="str">
        <v>T = 0.250000, swapRate = 0.012630, k = 45, strike = 0.015600, call = 0.000065, callph = 0.000065, callmh = 0.000066, quantile = 0.931680, d2CalldK2 = 62.503452</v>
      </c>
    </row>
    <row r="240" spans="9:28" x14ac:dyDescent="0.25">
      <c r="I240" s="80"/>
      <c r="AB240" s="3" t="str">
        <v>T = 0.250000, swapRate = 0.012630, k = 46, strike = 0.015798, call = 0.000053, callph = 0.000053, callmh = 0.000054, quantile = 0.943176, d2CalldK2 = 53.743229</v>
      </c>
    </row>
    <row r="241" spans="9:28" x14ac:dyDescent="0.25">
      <c r="I241" s="80"/>
      <c r="AB241" s="3" t="str">
        <v>T = 0.250000, swapRate = 0.012630, k = 47, strike = 0.015996, call = 0.000043, callph = 0.000042, callmh = 0.000043, quantile = 0.953024, d2CalldK2 = 45.861244</v>
      </c>
    </row>
    <row r="242" spans="9:28" x14ac:dyDescent="0.25">
      <c r="I242" s="80"/>
      <c r="AB242" s="3" t="str">
        <v>T = 0.250000, swapRate = 0.012630, k = 48, strike = 0.016194, call = 0.000034, callph = 0.000034, callmh = 0.000035, quantile = 0.961398, d2CalldK2 = 38.846231</v>
      </c>
    </row>
    <row r="243" spans="9:28" x14ac:dyDescent="0.25">
      <c r="I243" s="80"/>
      <c r="AB243" s="3" t="str">
        <v>T = 0.250000, swapRate = 0.012630, k = 49, strike = 0.016393, call = 0.000027, callph = 0.000027, callmh = 0.000028, quantile = 0.968465, d2CalldK2 = 32.667014</v>
      </c>
    </row>
    <row r="244" spans="9:28" x14ac:dyDescent="0.25">
      <c r="I244" s="80"/>
      <c r="AB244" s="3" t="str">
        <v>T = 0.250000, swapRate = 0.012630, k = 50, strike = 0.016591, call = 0.000022, callph = 0.000022, callmh = 0.000022, quantile = 0.974388, d2CalldK2 = 27.277328</v>
      </c>
    </row>
    <row r="245" spans="9:28" x14ac:dyDescent="0.25">
      <c r="I245" s="80"/>
      <c r="AB245" s="3" t="str">
        <v>T = 0.250000, swapRate = 0.012630, k = 51, strike = 0.016789, call = 0.000017, callph = 0.000017, callmh = 0.000017, quantile = 0.979317, d2CalldK2 = 22.620301</v>
      </c>
    </row>
    <row r="246" spans="9:28" x14ac:dyDescent="0.25">
      <c r="I246" s="80"/>
      <c r="AB246" s="3" t="str">
        <v>T = 0.250000, swapRate = 0.012630, k = 52, strike = 0.016987, call = 0.000014, callph = 0.000013, callmh = 0.000014, quantile = 0.983392, d2CalldK2 = 18.632425</v>
      </c>
    </row>
    <row r="247" spans="9:28" x14ac:dyDescent="0.25">
      <c r="I247" s="80"/>
      <c r="AB247" s="3" t="str">
        <v>T = 0.250000, swapRate = 0.012630, k = 53, strike = 0.017185, call = 0.000011, callph = 0.000011, callmh = 0.000011, quantile = 0.986737, d2CalldK2 = 15.246958</v>
      </c>
    </row>
    <row r="248" spans="9:28" x14ac:dyDescent="0.25">
      <c r="I248" s="80"/>
      <c r="AB248" s="3" t="str">
        <v>T = 0.250000, swapRate = 0.012630, k = 54, strike = 0.017383, call = 0.000008, callph = 0.000008, callmh = 0.000008, quantile = 0.989466, d2CalldK2 = 12.396709</v>
      </c>
    </row>
    <row r="249" spans="9:28" x14ac:dyDescent="0.25">
      <c r="I249" s="80"/>
      <c r="AB249" s="3" t="str">
        <v>T = 0.250000, swapRate = 0.012630, k = 55, strike = 0.017581, call = 0.000006, callph = 0.000006, callmh = 0.000007, quantile = 0.991678, d2CalldK2 = 10.016216</v>
      </c>
    </row>
    <row r="250" spans="9:28" x14ac:dyDescent="0.25">
      <c r="I250" s="80"/>
      <c r="AB250" s="3" t="str">
        <v>T = 0.250000, swapRate = 0.012630, k = 56, strike = 0.017779, call = 0.000005, callph = 0.000005, callmh = 0.000005, quantile = 0.993460, d2CalldK2 = 8.043370</v>
      </c>
    </row>
    <row r="251" spans="9:28" x14ac:dyDescent="0.25">
      <c r="I251" s="80"/>
      <c r="AB251" s="3" t="str">
        <v>T = 0.250000, swapRate = 0.012630, k = 57, strike = 0.017977, call = 0.000004, callph = 0.000004, callmh = 0.000004, quantile = 0.994887, d2CalldK2 = 6.420528</v>
      </c>
    </row>
    <row r="252" spans="9:28" x14ac:dyDescent="0.25">
      <c r="I252" s="80"/>
      <c r="AB252" s="3" t="str">
        <v>T = 0.250000, swapRate = 0.012630, k = 58, strike = 0.018175, call = 0.000003, callph = 0.000003, callmh = 0.000003, quantile = 0.996022, d2CalldK2 = 5.095202</v>
      </c>
    </row>
    <row r="253" spans="9:28" x14ac:dyDescent="0.25">
      <c r="I253" s="80"/>
      <c r="AB253" s="3" t="str">
        <v>T = 0.250000, swapRate = 0.012630, k = 59, strike = 0.018373, call = 0.000002, callph = 0.000002, callmh = 0.000002, quantile = 0.996921, d2CalldK2 = 4.020390</v>
      </c>
    </row>
    <row r="254" spans="9:28" x14ac:dyDescent="0.25">
      <c r="I254" s="80"/>
      <c r="AB254" s="3" t="str">
        <v>T = 0.250000, swapRate = 0.012630, k = 60, strike = 0.018571, call = 0.000002, callph = 0.000002, callmh = 0.000002, quantile = 0.997629, d2CalldK2 = 3.154623</v>
      </c>
    </row>
    <row r="255" spans="9:28" x14ac:dyDescent="0.25">
      <c r="I255" s="80"/>
      <c r="AB255" s="3" t="str">
        <v>strike = 0.006887, d2CalldK2 = 4.020390, d2CalldK2mc = 1.538052</v>
      </c>
    </row>
    <row r="256" spans="9:28" x14ac:dyDescent="0.25">
      <c r="I256" s="80"/>
      <c r="AB256" s="3" t="str">
        <v>strike = 0.007085, d2CalldK2 = 5.095202, d2CalldK2mc = 4.384054</v>
      </c>
    </row>
    <row r="257" spans="9:28" x14ac:dyDescent="0.25">
      <c r="I257" s="80"/>
      <c r="AB257" s="3" t="str">
        <v>strike = 0.007283, d2CalldK2 = 6.420528, d2CalldK2mc = 3.564321</v>
      </c>
    </row>
    <row r="258" spans="9:28" x14ac:dyDescent="0.25">
      <c r="I258" s="80"/>
      <c r="AB258" s="3" t="str">
        <v>strike = 0.007481, d2CalldK2 = 8.043370, d2CalldK2mc = 8.379559</v>
      </c>
    </row>
    <row r="259" spans="9:28" x14ac:dyDescent="0.25">
      <c r="I259" s="80"/>
      <c r="AB259" s="3" t="str">
        <v>strike = 0.007679, d2CalldK2 = 10.016216, d2CalldK2mc = 9.561719</v>
      </c>
    </row>
    <row r="260" spans="9:28" x14ac:dyDescent="0.25">
      <c r="I260" s="80"/>
      <c r="AB260" s="3" t="str">
        <v>strike = 0.007877, d2CalldK2 = 12.396709, d2CalldK2mc = 15.056096</v>
      </c>
    </row>
    <row r="261" spans="9:28" x14ac:dyDescent="0.25">
      <c r="I261" s="80"/>
      <c r="AB261" s="3" t="str">
        <v>strike = 0.008075, d2CalldK2 = 15.246958, d2CalldK2mc = 13.931234</v>
      </c>
    </row>
    <row r="262" spans="9:28" x14ac:dyDescent="0.25">
      <c r="I262" s="80"/>
      <c r="AB262" s="3" t="str">
        <v>strike = 0.008273, d2CalldK2 = 18.632425, d2CalldK2mc = 13.017137</v>
      </c>
    </row>
    <row r="263" spans="9:28" x14ac:dyDescent="0.25">
      <c r="I263" s="80"/>
      <c r="AB263" s="3" t="str">
        <v>strike = 0.008471, d2CalldK2 = 22.620301, d2CalldK2mc = 17.242021</v>
      </c>
    </row>
    <row r="264" spans="9:28" x14ac:dyDescent="0.25">
      <c r="I264" s="80"/>
      <c r="AB264" s="3" t="str">
        <v>strike = 0.008669, d2CalldK2 = 27.277328, d2CalldK2mc = 25.548439</v>
      </c>
    </row>
    <row r="265" spans="9:28" x14ac:dyDescent="0.25">
      <c r="I265" s="80"/>
      <c r="AB265" s="3" t="str">
        <v>strike = 0.008867, d2CalldK2 = 32.667014, d2CalldK2mc = 23.550613</v>
      </c>
    </row>
    <row r="266" spans="9:28" x14ac:dyDescent="0.25">
      <c r="I266" s="80"/>
      <c r="AB266" s="3" t="str">
        <v>strike = 0.009065, d2CalldK2 = 38.846231, d2CalldK2mc = 37.563815</v>
      </c>
    </row>
    <row r="267" spans="9:28" x14ac:dyDescent="0.25">
      <c r="I267" s="80"/>
      <c r="AB267" s="3" t="str">
        <v>strike = 0.009263, d2CalldK2 = 45.861244, d2CalldK2mc = 45.271755</v>
      </c>
    </row>
    <row r="268" spans="9:28" x14ac:dyDescent="0.25">
      <c r="I268" s="80"/>
      <c r="AB268" s="3" t="str">
        <v>strike = 0.009461, d2CalldK2 = 53.743229, d2CalldK2mc = 39.410458</v>
      </c>
    </row>
    <row r="269" spans="9:28" x14ac:dyDescent="0.25">
      <c r="I269" s="80"/>
      <c r="AB269" s="3" t="str">
        <v>strike = 0.009659, d2CalldK2 = 62.503452, d2CalldK2mc = 50.477876</v>
      </c>
    </row>
    <row r="270" spans="9:28" x14ac:dyDescent="0.25">
      <c r="I270" s="80"/>
      <c r="AB270" s="3" t="str">
        <v>strike = 0.009857, d2CalldK2 = 72.128285, d2CalldK2mc = 64.758200</v>
      </c>
    </row>
    <row r="271" spans="9:28" x14ac:dyDescent="0.25">
      <c r="I271" s="80"/>
      <c r="AB271" s="3" t="str">
        <v>strike = 0.010055, d2CalldK2 = 82.574372, d2CalldK2mc = 77.484232</v>
      </c>
    </row>
    <row r="272" spans="9:28" x14ac:dyDescent="0.25">
      <c r="I272" s="80"/>
      <c r="AB272" s="3" t="str">
        <v>strike = 0.010253, d2CalldK2 = 93.764258, d2CalldK2mc = 81.435006</v>
      </c>
    </row>
    <row r="273" spans="9:28" x14ac:dyDescent="0.25">
      <c r="I273" s="80"/>
      <c r="AB273" s="3" t="str">
        <v>strike = 0.010452, d2CalldK2 = 105.582895, d2CalldK2mc = 90.949882</v>
      </c>
    </row>
    <row r="274" spans="9:28" x14ac:dyDescent="0.25">
      <c r="I274" s="80"/>
      <c r="AB274" s="3" t="str">
        <v>strike = 0.010650, d2CalldK2 = 117.875433, d2CalldK2mc = 111.423612</v>
      </c>
    </row>
    <row r="275" spans="9:28" x14ac:dyDescent="0.25">
      <c r="I275" s="80"/>
      <c r="AB275" s="3" t="str">
        <v>strike = 0.010848, d2CalldK2 = 130.446738, d2CalldK2mc = 128.108865</v>
      </c>
    </row>
    <row r="276" spans="9:28" x14ac:dyDescent="0.25">
      <c r="I276" s="80"/>
      <c r="AB276" s="3" t="str">
        <v>strike = 0.011046, d2CalldK2 = 143.063023, d2CalldK2mc = 158.838851</v>
      </c>
    </row>
    <row r="277" spans="9:28" x14ac:dyDescent="0.25">
      <c r="I277" s="80"/>
      <c r="AB277" s="3" t="str">
        <v>strike = 0.011244, d2CalldK2 = 155.455901, d2CalldK2mc = 167.031880</v>
      </c>
    </row>
    <row r="278" spans="9:28" x14ac:dyDescent="0.25">
      <c r="I278" s="80"/>
      <c r="AB278" s="3" t="str">
        <v>strike = 0.011442, d2CalldK2 = 167.329069, d2CalldK2mc = 183.154181</v>
      </c>
    </row>
    <row r="279" spans="9:28" x14ac:dyDescent="0.25">
      <c r="I279" s="80"/>
      <c r="AB279" s="3" t="str">
        <v>strike = 0.011640, d2CalldK2 = 178.367621, d2CalldK2mc = 189.697614</v>
      </c>
    </row>
    <row r="280" spans="9:28" x14ac:dyDescent="0.25">
      <c r="I280" s="80"/>
      <c r="AB280" s="3" t="str">
        <v>strike = 0.011838, d2CalldK2 = 188.249831, d2CalldK2mc = 195.118191</v>
      </c>
    </row>
    <row r="281" spans="9:28" x14ac:dyDescent="0.25">
      <c r="I281" s="80"/>
      <c r="AB281" s="3" t="str">
        <v>strike = 0.012036, d2CalldK2 = 196.660979, d2CalldK2mc = 203.252626</v>
      </c>
    </row>
    <row r="282" spans="9:28" x14ac:dyDescent="0.25">
      <c r="I282" s="80"/>
      <c r="AB282" s="3" t="str">
        <v>strike = 0.012234, d2CalldK2 = 203.308577, d2CalldK2mc = 226.068849</v>
      </c>
    </row>
    <row r="283" spans="9:28" x14ac:dyDescent="0.25">
      <c r="I283" s="80"/>
      <c r="AB283" s="3" t="str">
        <v>strike = 0.012432, d2CalldK2 = 207.938128, d2CalldK2mc = 222.053500</v>
      </c>
    </row>
    <row r="284" spans="9:28" x14ac:dyDescent="0.25">
      <c r="I284" s="80"/>
      <c r="AB284" s="3" t="str">
        <v>strike = 0.012630, d2CalldK2 = 210.327351, d2CalldK2mc = 234.315212</v>
      </c>
    </row>
    <row r="285" spans="9:28" x14ac:dyDescent="0.25">
      <c r="I285" s="80"/>
      <c r="AB285" s="3" t="str">
        <v>strike = 0.012828, d2CalldK2 = 207.938128, d2CalldK2mc = 229.469490</v>
      </c>
    </row>
    <row r="286" spans="9:28" x14ac:dyDescent="0.25">
      <c r="I286" s="80"/>
      <c r="AB286" s="3" t="str">
        <v>strike = 0.013026, d2CalldK2 = 203.308577, d2CalldK2mc = 216.301929</v>
      </c>
    </row>
    <row r="287" spans="9:28" x14ac:dyDescent="0.25">
      <c r="I287" s="80"/>
      <c r="AB287" s="3" t="str">
        <v>strike = 0.013224, d2CalldK2 = 196.660979, d2CalldK2mc = 206.138184</v>
      </c>
    </row>
    <row r="288" spans="9:28" x14ac:dyDescent="0.25">
      <c r="I288" s="80"/>
      <c r="AB288" s="3" t="str">
        <v>strike = 0.013422, d2CalldK2 = 188.249831, d2CalldK2mc = 217.245257</v>
      </c>
    </row>
    <row r="289" spans="9:28" x14ac:dyDescent="0.25">
      <c r="I289" s="80"/>
      <c r="AB289" s="3" t="str">
        <v>strike = 0.013620, d2CalldK2 = 178.367620, d2CalldK2mc = 171.729948</v>
      </c>
    </row>
    <row r="290" spans="9:28" x14ac:dyDescent="0.25">
      <c r="I290" s="80"/>
      <c r="AB290" s="3" t="str">
        <v>strike = 0.013818, d2CalldK2 = 167.329069, d2CalldK2mc = 160.671412</v>
      </c>
    </row>
    <row r="291" spans="9:28" x14ac:dyDescent="0.25">
      <c r="I291" s="80"/>
      <c r="AB291" s="3" t="str">
        <v>strike = 0.014016, d2CalldK2 = 155.455901, d2CalldK2mc = 143.482287</v>
      </c>
    </row>
    <row r="292" spans="9:28" x14ac:dyDescent="0.25">
      <c r="I292" s="80"/>
      <c r="AB292" s="3" t="str">
        <v>strike = 0.014214, d2CalldK2 = 143.063023, d2CalldK2mc = 144.082508</v>
      </c>
    </row>
    <row r="293" spans="9:28" x14ac:dyDescent="0.25">
      <c r="I293" s="80"/>
      <c r="AB293" s="3" t="str">
        <v>strike = 0.014412, d2CalldK2 = 130.446738, d2CalldK2mc = 136.563676</v>
      </c>
    </row>
    <row r="294" spans="9:28" x14ac:dyDescent="0.25">
      <c r="I294" s="80"/>
      <c r="AB294" s="3" t="str">
        <v>strike = 0.014610, d2CalldK2 = 117.875433, d2CalldK2mc = 115.445255</v>
      </c>
    </row>
    <row r="295" spans="9:28" x14ac:dyDescent="0.25">
      <c r="I295" s="80"/>
      <c r="AB295" s="3" t="str">
        <v>strike = 0.014808, d2CalldK2 = 105.582895, d2CalldK2mc = 94.614698</v>
      </c>
    </row>
    <row r="296" spans="9:28" x14ac:dyDescent="0.25">
      <c r="I296" s="80"/>
      <c r="AB296" s="3" t="str">
        <v>strike = 0.015006, d2CalldK2 = 93.764258, d2CalldK2mc = 89.854211</v>
      </c>
    </row>
    <row r="297" spans="9:28" x14ac:dyDescent="0.25">
      <c r="I297" s="80"/>
      <c r="AB297" s="3" t="str">
        <v>strike = 0.015204, d2CalldK2 = 82.574372, d2CalldK2mc = 74.564149</v>
      </c>
    </row>
    <row r="298" spans="9:28" x14ac:dyDescent="0.25">
      <c r="I298" s="80"/>
      <c r="AB298" s="3" t="str">
        <v>strike = 0.015402, d2CalldK2 = 72.128285, d2CalldK2mc = 56.560429</v>
      </c>
    </row>
    <row r="299" spans="9:28" x14ac:dyDescent="0.25">
      <c r="I299" s="80"/>
      <c r="AB299" s="3" t="str">
        <v>strike = 0.015600, d2CalldK2 = 62.503452, d2CalldK2mc = 55.751092</v>
      </c>
    </row>
    <row r="300" spans="9:28" x14ac:dyDescent="0.25">
      <c r="I300" s="80"/>
      <c r="AB300" s="3" t="str">
        <v>strike = 0.015798, d2CalldK2 = 53.743229, d2CalldK2mc = 52.843237</v>
      </c>
    </row>
    <row r="301" spans="9:28" x14ac:dyDescent="0.25">
      <c r="I301" s="80"/>
      <c r="AB301" s="3" t="str">
        <v>strike = 0.015996, d2CalldK2 = 45.861244, d2CalldK2mc = 39.056116</v>
      </c>
    </row>
    <row r="302" spans="9:28" x14ac:dyDescent="0.25">
      <c r="I302" s="80"/>
      <c r="AB302" s="3" t="str">
        <v>strike = 0.016194, d2CalldK2 = 38.846231, d2CalldK2mc = 30.061709</v>
      </c>
    </row>
    <row r="303" spans="9:28" x14ac:dyDescent="0.25">
      <c r="I303" s="80"/>
      <c r="AB303" s="3" t="str">
        <v>strike = 0.016393, d2CalldK2 = 32.667014, d2CalldK2mc = 31.010296</v>
      </c>
    </row>
    <row r="304" spans="9:28" x14ac:dyDescent="0.25">
      <c r="I304" s="80"/>
      <c r="AB304" s="3" t="str">
        <v>strike = 0.016591, d2CalldK2 = 27.277328, d2CalldK2mc = 22.822163</v>
      </c>
    </row>
    <row r="305" spans="9:28" x14ac:dyDescent="0.25">
      <c r="I305" s="80"/>
      <c r="AB305" s="3" t="str">
        <v>strike = 0.016789, d2CalldK2 = 22.620301, d2CalldK2mc = 15.062566</v>
      </c>
    </row>
    <row r="306" spans="9:28" x14ac:dyDescent="0.25">
      <c r="I306" s="80"/>
      <c r="AB306" s="3" t="str">
        <v>strike = 0.016987, d2CalldK2 = 18.632425, d2CalldK2mc = 14.141351</v>
      </c>
    </row>
    <row r="307" spans="9:28" x14ac:dyDescent="0.25">
      <c r="I307" s="80"/>
      <c r="AB307" s="3" t="str">
        <v>strike = 0.017185, d2CalldK2 = 15.246958, d2CalldK2mc = 15.151599</v>
      </c>
    </row>
    <row r="308" spans="9:28" x14ac:dyDescent="0.25">
      <c r="I308" s="80"/>
      <c r="AB308" s="3" t="str">
        <v>strike = 0.017383, d2CalldK2 = 12.396709, d2CalldK2mc = 14.790710</v>
      </c>
    </row>
    <row r="309" spans="9:28" x14ac:dyDescent="0.25">
      <c r="I309" s="80"/>
      <c r="AB309" s="3" t="str">
        <v>strike = 0.017581, d2CalldK2 = 10.016216, d2CalldK2mc = 10.270806</v>
      </c>
    </row>
    <row r="310" spans="9:28" x14ac:dyDescent="0.25">
      <c r="I310" s="80"/>
      <c r="AB310" s="3" t="str">
        <v>strike = 0.017779, d2CalldK2 = 8.043370, d2CalldK2mc = 7.530664</v>
      </c>
    </row>
    <row r="311" spans="9:28" x14ac:dyDescent="0.25">
      <c r="I311" s="80"/>
      <c r="AB311" s="3" t="str">
        <v>strike = 0.017977, d2CalldK2 = 6.420528, d2CalldK2mc = 6.311196</v>
      </c>
    </row>
    <row r="312" spans="9:28" x14ac:dyDescent="0.25">
      <c r="I312" s="80"/>
      <c r="AB312" s="3" t="str">
        <v>strike = 0.018175, d2CalldK2 = 5.095202, d2CalldK2mc = 4.075177</v>
      </c>
    </row>
    <row r="313" spans="9:28" x14ac:dyDescent="0.25">
      <c r="I313" s="80"/>
      <c r="AB313" s="3" t="str">
        <v>strike = 0.018373, d2CalldK2 = 4.020390, d2CalldK2mc = 2.116565</v>
      </c>
    </row>
    <row r="314" spans="9:28" x14ac:dyDescent="0.25">
      <c r="I314" s="80"/>
      <c r="AB314" s="3" t="str">
        <v>T = 0.250000, fixingDate = 0, swapRate = 0.012630, annuity = 9.542170, stdDev = 0.001980, avgCalcStrikes = 7.515991</v>
      </c>
    </row>
    <row r="315" spans="9:28" x14ac:dyDescent="0.25">
      <c r="I315" s="80"/>
      <c r="AB315" s="3" t="str">
        <v>strike = 0.006887, dCalldT = 0.000109, localVol = 0.011902</v>
      </c>
    </row>
    <row r="316" spans="9:28" x14ac:dyDescent="0.25">
      <c r="I316" s="80"/>
      <c r="AB316" s="3" t="str">
        <v>strike = 0.007085, dCalldT = 0.000133, localVol = 0.007802</v>
      </c>
    </row>
    <row r="317" spans="9:28" x14ac:dyDescent="0.25">
      <c r="I317" s="80"/>
      <c r="AB317" s="3" t="str">
        <v>strike = 0.007283, dCalldT = 0.000162, localVol = 0.009535</v>
      </c>
    </row>
    <row r="318" spans="9:28" x14ac:dyDescent="0.25">
      <c r="I318" s="80"/>
      <c r="AB318" s="3" t="str">
        <v>strike = 0.007481, dCalldT = 0.000196, localVol = 0.006841</v>
      </c>
    </row>
    <row r="319" spans="9:28" x14ac:dyDescent="0.25">
      <c r="I319" s="80"/>
      <c r="AB319" s="3" t="str">
        <v>strike = 0.007679, dCalldT = 0.000235, localVol = 0.007005</v>
      </c>
    </row>
    <row r="320" spans="9:28" x14ac:dyDescent="0.25">
      <c r="I320" s="80"/>
      <c r="AB320" s="3" t="str">
        <v>strike = 0.007877, dCalldT = 0.000278, localVol = 0.006081</v>
      </c>
    </row>
    <row r="321" spans="9:28" x14ac:dyDescent="0.25">
      <c r="I321" s="80"/>
      <c r="AB321" s="3" t="str">
        <v>strike = 0.008075, dCalldT = 0.000326, localVol = 0.006844</v>
      </c>
    </row>
    <row r="322" spans="9:28" x14ac:dyDescent="0.25">
      <c r="I322" s="80"/>
      <c r="AB322" s="3" t="str">
        <v>strike = 0.008273, dCalldT = 0.000381, localVol = 0.007647</v>
      </c>
    </row>
    <row r="323" spans="9:28" x14ac:dyDescent="0.25">
      <c r="I323" s="80"/>
      <c r="AB323" s="3" t="str">
        <v>strike = 0.008471, dCalldT = 0.000444, localVol = 0.007174</v>
      </c>
    </row>
    <row r="324" spans="9:28" x14ac:dyDescent="0.25">
      <c r="I324" s="80"/>
      <c r="AB324" s="3" t="str">
        <v>strike = 0.008669, dCalldT = 0.000516, localVol = 0.006354</v>
      </c>
    </row>
    <row r="325" spans="9:28" x14ac:dyDescent="0.25">
      <c r="I325" s="80"/>
      <c r="AB325" s="3" t="str">
        <v>strike = 0.008867, dCalldT = 0.000595, localVol = 0.007109</v>
      </c>
    </row>
    <row r="326" spans="9:28" x14ac:dyDescent="0.25">
      <c r="I326" s="80"/>
      <c r="AB326" s="3" t="str">
        <v>strike = 0.009065, dCalldT = 0.000685, localVol = 0.006041</v>
      </c>
    </row>
    <row r="327" spans="9:28" x14ac:dyDescent="0.25">
      <c r="I327" s="80"/>
      <c r="AB327" s="3" t="str">
        <v>strike = 0.009263, dCalldT = 0.000783, localVol = 0.005880</v>
      </c>
    </row>
    <row r="328" spans="9:28" x14ac:dyDescent="0.25">
      <c r="I328" s="80"/>
      <c r="AB328" s="3" t="str">
        <v>strike = 0.009461, dCalldT = 0.000886, localVol = 0.006706</v>
      </c>
    </row>
    <row r="329" spans="9:28" x14ac:dyDescent="0.25">
      <c r="I329" s="80"/>
      <c r="AB329" s="3" t="str">
        <v>strike = 0.009659, dCalldT = 0.001002, localVol = 0.006302</v>
      </c>
    </row>
    <row r="330" spans="9:28" x14ac:dyDescent="0.25">
      <c r="I330" s="80"/>
      <c r="AB330" s="3" t="str">
        <v>strike = 0.009857, dCalldT = 0.001129, localVol = 0.005905</v>
      </c>
    </row>
    <row r="331" spans="9:28" x14ac:dyDescent="0.25">
      <c r="I331" s="80"/>
      <c r="AB331" s="3" t="str">
        <v>strike = 0.010055, dCalldT = 0.001263, localVol = 0.005710</v>
      </c>
    </row>
    <row r="332" spans="9:28" x14ac:dyDescent="0.25">
      <c r="I332" s="80"/>
      <c r="AB332" s="3" t="str">
        <v>strike = 0.010253, dCalldT = 0.001403, localVol = 0.005869</v>
      </c>
    </row>
    <row r="333" spans="9:28" x14ac:dyDescent="0.25">
      <c r="I333" s="80"/>
      <c r="AB333" s="3" t="str">
        <v>strike = 0.010452, dCalldT = 0.001549, localVol = 0.005837</v>
      </c>
    </row>
    <row r="334" spans="9:28" x14ac:dyDescent="0.25">
      <c r="I334" s="80"/>
      <c r="AB334" s="3" t="str">
        <v>strike = 0.010650, dCalldT = 0.001703, localVol = 0.005529</v>
      </c>
    </row>
    <row r="335" spans="9:28" x14ac:dyDescent="0.25">
      <c r="I335" s="80"/>
      <c r="AB335" s="3" t="str">
        <v>strike = 0.010848, dCalldT = 0.001858, localVol = 0.005385</v>
      </c>
    </row>
    <row r="336" spans="9:28" x14ac:dyDescent="0.25">
      <c r="I336" s="80"/>
      <c r="AB336" s="3" t="str">
        <v>strike = 0.011046, dCalldT = 0.002010, localVol = 0.005030</v>
      </c>
    </row>
    <row r="337" spans="9:28" x14ac:dyDescent="0.25">
      <c r="I337" s="80"/>
      <c r="AB337" s="3" t="str">
        <v>strike = 0.011244, dCalldT = 0.002148, localVol = 0.005072</v>
      </c>
    </row>
    <row r="338" spans="9:28" x14ac:dyDescent="0.25">
      <c r="I338" s="80"/>
      <c r="AB338" s="3" t="str">
        <v>strike = 0.011442, dCalldT = 0.002274, localVol = 0.004983</v>
      </c>
    </row>
    <row r="339" spans="9:28" x14ac:dyDescent="0.25">
      <c r="I339" s="80"/>
      <c r="AB339" s="3" t="str">
        <v>strike = 0.011640, dCalldT = 0.002382, localVol = 0.005012</v>
      </c>
    </row>
    <row r="340" spans="9:28" x14ac:dyDescent="0.25">
      <c r="I340" s="80"/>
      <c r="AB340" s="3" t="str">
        <v>strike = 0.011838, dCalldT = 0.002474, localVol = 0.005035</v>
      </c>
    </row>
    <row r="341" spans="9:28" x14ac:dyDescent="0.25">
      <c r="I341" s="80"/>
      <c r="AB341" s="3" t="str">
        <v>strike = 0.012036, dCalldT = 0.002548, localVol = 0.005008</v>
      </c>
    </row>
    <row r="342" spans="9:28" x14ac:dyDescent="0.25">
      <c r="I342" s="80"/>
      <c r="AB342" s="3" t="str">
        <v>strike = 0.012234, dCalldT = 0.002605, localVol = 0.004801</v>
      </c>
    </row>
    <row r="343" spans="9:28" x14ac:dyDescent="0.25">
      <c r="I343" s="80"/>
      <c r="AB343" s="3" t="str">
        <v>strike = 0.012432, dCalldT = 0.002636, localVol = 0.004872</v>
      </c>
    </row>
    <row r="344" spans="9:28" x14ac:dyDescent="0.25">
      <c r="I344" s="80"/>
      <c r="AB344" s="3" t="str">
        <v>strike = 0.012630, dCalldT = 0.002643, localVol = 0.004750</v>
      </c>
    </row>
    <row r="345" spans="9:28" x14ac:dyDescent="0.25">
      <c r="I345" s="80"/>
      <c r="AB345" s="3" t="str">
        <v>strike = 0.012828, dCalldT = 0.002623, localVol = 0.004781</v>
      </c>
    </row>
    <row r="346" spans="9:28" x14ac:dyDescent="0.25">
      <c r="I346" s="80"/>
      <c r="AB346" s="3" t="str">
        <v>strike = 0.013026, dCalldT = 0.002576, localVol = 0.004881</v>
      </c>
    </row>
    <row r="347" spans="9:28" x14ac:dyDescent="0.25">
      <c r="I347" s="80"/>
      <c r="AB347" s="3" t="str">
        <v>strike = 0.013224, dCalldT = 0.002508, localVol = 0.004933</v>
      </c>
    </row>
    <row r="348" spans="9:28" x14ac:dyDescent="0.25">
      <c r="I348" s="80"/>
      <c r="AB348" s="3" t="str">
        <v>strike = 0.013422, dCalldT = 0.002420, localVol = 0.004720</v>
      </c>
    </row>
    <row r="349" spans="9:28" x14ac:dyDescent="0.25">
      <c r="I349" s="80"/>
      <c r="AB349" s="3" t="str">
        <v>strike = 0.013620, dCalldT = 0.002305, localVol = 0.005182</v>
      </c>
    </row>
    <row r="350" spans="9:28" x14ac:dyDescent="0.25">
      <c r="I350" s="80"/>
      <c r="AB350" s="3" t="str">
        <v>strike = 0.013818, dCalldT = 0.002182, localVol = 0.005212</v>
      </c>
    </row>
    <row r="351" spans="9:28" x14ac:dyDescent="0.25">
      <c r="I351" s="80"/>
      <c r="AB351" s="3" t="str">
        <v>strike = 0.014016, dCalldT = 0.002052, localVol = 0.005348</v>
      </c>
    </row>
    <row r="352" spans="9:28" x14ac:dyDescent="0.25">
      <c r="I352" s="80"/>
      <c r="AB352" s="3" t="str">
        <v>strike = 0.014214, dCalldT = 0.001920, localVol = 0.005163</v>
      </c>
    </row>
    <row r="353" spans="9:28" x14ac:dyDescent="0.25">
      <c r="I353" s="80"/>
      <c r="AB353" s="3" t="str">
        <v>strike = 0.014412, dCalldT = 0.001782, localVol = 0.005108</v>
      </c>
    </row>
    <row r="354" spans="9:28" x14ac:dyDescent="0.25">
      <c r="I354" s="80"/>
      <c r="AB354" s="3" t="str">
        <v>strike = 0.014610, dCalldT = 0.001637, localVol = 0.005325</v>
      </c>
    </row>
    <row r="355" spans="9:28" x14ac:dyDescent="0.25">
      <c r="I355" s="80"/>
      <c r="AB355" s="3" t="str">
        <v>strike = 0.014808, dCalldT = 0.001491, localVol = 0.005614</v>
      </c>
    </row>
    <row r="356" spans="9:28" x14ac:dyDescent="0.25">
      <c r="I356" s="80"/>
      <c r="AB356" s="3" t="str">
        <v>strike = 0.015006, dCalldT = 0.001350, localVol = 0.005482</v>
      </c>
    </row>
    <row r="357" spans="9:28" x14ac:dyDescent="0.25">
      <c r="I357" s="80"/>
      <c r="AB357" s="3" t="str">
        <v>strike = 0.015204, dCalldT = 0.001213, localVol = 0.005704</v>
      </c>
    </row>
    <row r="358" spans="9:28" x14ac:dyDescent="0.25">
      <c r="I358" s="80"/>
      <c r="AB358" s="3" t="str">
        <v>strike = 0.015402, dCalldT = 0.001082, localVol = 0.006186</v>
      </c>
    </row>
    <row r="359" spans="9:28" x14ac:dyDescent="0.25">
      <c r="I359" s="80"/>
      <c r="AB359" s="3" t="str">
        <v>strike = 0.015600, dCalldT = 0.000963, localVol = 0.005877</v>
      </c>
    </row>
    <row r="360" spans="9:28" x14ac:dyDescent="0.25">
      <c r="I360" s="80"/>
      <c r="AB360" s="3" t="str">
        <v>strike = 0.015798, dCalldT = 0.000852, localVol = 0.005677</v>
      </c>
    </row>
    <row r="361" spans="9:28" x14ac:dyDescent="0.25">
      <c r="I361" s="80"/>
      <c r="AB361" s="3" t="str">
        <v>strike = 0.015996, dCalldT = 0.000747, localVol = 0.006183</v>
      </c>
    </row>
    <row r="362" spans="9:28" x14ac:dyDescent="0.25">
      <c r="I362" s="80"/>
      <c r="AB362" s="3" t="str">
        <v>strike = 0.016194, dCalldT = 0.000651, localVol = 0.006580</v>
      </c>
    </row>
    <row r="363" spans="9:28" x14ac:dyDescent="0.25">
      <c r="I363" s="80"/>
      <c r="AB363" s="3" t="str">
        <v>strike = 0.016393, dCalldT = 0.000566, localVol = 0.006039</v>
      </c>
    </row>
    <row r="364" spans="9:28" x14ac:dyDescent="0.25">
      <c r="I364" s="80"/>
      <c r="AB364" s="3" t="str">
        <v>strike = 0.016591, dCalldT = 0.000488, localVol = 0.006537</v>
      </c>
    </row>
    <row r="365" spans="9:28" x14ac:dyDescent="0.25">
      <c r="I365" s="80"/>
      <c r="AB365" s="3" t="str">
        <v>strike = 0.016789, dCalldT = 0.000418, localVol = 0.007453</v>
      </c>
    </row>
    <row r="366" spans="9:28" x14ac:dyDescent="0.25">
      <c r="I366" s="80"/>
      <c r="AB366" s="3" t="str">
        <v>strike = 0.016987, dCalldT = 0.000359, localVol = 0.007126</v>
      </c>
    </row>
    <row r="367" spans="9:28" x14ac:dyDescent="0.25">
      <c r="I367" s="80"/>
      <c r="AB367" s="3" t="str">
        <v>strike = 0.017185, dCalldT = 0.000308, localVol = 0.006376</v>
      </c>
    </row>
    <row r="368" spans="9:28" x14ac:dyDescent="0.25">
      <c r="I368" s="80"/>
      <c r="AB368" s="3" t="str">
        <v>strike = 0.017383, dCalldT = 0.000263, localVol = 0.005960</v>
      </c>
    </row>
    <row r="369" spans="9:28" x14ac:dyDescent="0.25">
      <c r="I369" s="80"/>
      <c r="AB369" s="3" t="str">
        <v>strike = 0.017581, dCalldT = 0.000222, localVol = 0.006572</v>
      </c>
    </row>
    <row r="370" spans="9:28" x14ac:dyDescent="0.25">
      <c r="I370" s="80"/>
      <c r="AB370" s="3" t="str">
        <v>strike = 0.017779, dCalldT = 0.000186, localVol = 0.007023</v>
      </c>
    </row>
    <row r="371" spans="9:28" x14ac:dyDescent="0.25">
      <c r="I371" s="80"/>
      <c r="AB371" s="3" t="str">
        <v>strike = 0.017977, dCalldT = 0.000155, localVol = 0.006998</v>
      </c>
    </row>
    <row r="372" spans="9:28" x14ac:dyDescent="0.25">
      <c r="I372" s="80"/>
      <c r="AB372" s="3" t="str">
        <v>strike = 0.018175, dCalldT = 0.000128, localVol = 0.007912</v>
      </c>
    </row>
    <row r="373" spans="9:28" x14ac:dyDescent="0.25">
      <c r="I373" s="80"/>
      <c r="AB373" s="3" t="str">
        <v>strike = 0.018373, dCalldT = 0.000105, localVol = 0.009949</v>
      </c>
    </row>
    <row r="374" spans="9:28" x14ac:dyDescent="0.25">
      <c r="I374" s="80"/>
      <c r="AB374" s="3" t="str">
        <v>T = 0.333333, swapRate = 0.012812, k = 0, strike = 0.005387, call = 0.007428, callph = 0.007418, callmh = 0.007438, quantile = 0.002672, d2CalldK2 = 2.708789</v>
      </c>
    </row>
    <row r="375" spans="9:28" x14ac:dyDescent="0.25">
      <c r="I375" s="80"/>
      <c r="AB375" s="3" t="str">
        <v>T = 0.333333, swapRate = 0.012812, k = 1, strike = 0.005634, call = 0.007181, callph = 0.007171, callmh = 0.007191, quantile = 0.003427, d2CalldK2 = 3.416959</v>
      </c>
    </row>
    <row r="376" spans="9:28" x14ac:dyDescent="0.25">
      <c r="I376" s="80"/>
      <c r="AB376" s="3" t="str">
        <v>T = 0.333333, swapRate = 0.012812, k = 2, strike = 0.005882, call = 0.006934, callph = 0.006925, callmh = 0.006944, quantile = 0.004377, d2CalldK2 = 4.289375</v>
      </c>
    </row>
    <row r="377" spans="9:28" x14ac:dyDescent="0.25">
      <c r="I377" s="80"/>
      <c r="AB377" s="3" t="str">
        <v>T = 0.333333, swapRate = 0.012812, k = 3, strike = 0.006129, call = 0.006688, callph = 0.006678, callmh = 0.006698, quantile = 0.005567, d2CalldK2 = 5.357697</v>
      </c>
    </row>
    <row r="378" spans="9:28" x14ac:dyDescent="0.25">
      <c r="I378" s="80"/>
      <c r="AB378" s="3" t="str">
        <v>T = 0.333333, swapRate = 0.012812, k = 4, strike = 0.006377, call = 0.006442, callph = 0.006432, callmh = 0.006452, quantile = 0.007049, d2CalldK2 = 6.657796</v>
      </c>
    </row>
    <row r="379" spans="9:28" x14ac:dyDescent="0.25">
      <c r="I379" s="80"/>
      <c r="AB379" s="3" t="str">
        <v>T = 0.333333, swapRate = 0.012812, k = 5, strike = 0.006624, call = 0.006197, callph = 0.006187, callmh = 0.006207, quantile = 0.008885, d2CalldK2 = 8.229763</v>
      </c>
    </row>
    <row r="380" spans="9:28" x14ac:dyDescent="0.25">
      <c r="I380" s="80"/>
      <c r="AB380" s="3" t="str">
        <v>T = 0.333333, swapRate = 0.012812, k = 6, strike = 0.006872, call = 0.005952, callph = 0.005942, callmh = 0.005962, quantile = 0.011149, d2CalldK2 = 10.117724</v>
      </c>
    </row>
    <row r="381" spans="9:28" x14ac:dyDescent="0.25">
      <c r="I381" s="80"/>
      <c r="AB381" s="3" t="str">
        <v>T = 0.333333, swapRate = 0.012812, k = 7, strike = 0.007119, call = 0.005707, callph = 0.005697, callmh = 0.005717, quantile = 0.013924, d2CalldK2 = 12.369411</v>
      </c>
    </row>
    <row r="382" spans="9:28" x14ac:dyDescent="0.25">
      <c r="I382" s="80"/>
      <c r="AB382" s="3" t="str">
        <v>T = 0.333333, swapRate = 0.012812, k = 8, strike = 0.007367, call = 0.005464, callph = 0.005454, callmh = 0.005473, quantile = 0.017306, d2CalldK2 = 15.035424</v>
      </c>
    </row>
    <row r="383" spans="9:28" x14ac:dyDescent="0.25">
      <c r="I383" s="80"/>
      <c r="AB383" s="3" t="str">
        <v>T = 0.333333, swapRate = 0.012812, k = 9, strike = 0.007614, call = 0.005221, callph = 0.005211, callmh = 0.005231, quantile = 0.021405, d2CalldK2 = 18.168128</v>
      </c>
    </row>
    <row r="384" spans="9:28" x14ac:dyDescent="0.25">
      <c r="I384" s="80"/>
      <c r="AB384" s="3" t="str">
        <v>T = 0.333333, swapRate = 0.012812, k = 10, strike = 0.007862, call = 0.004979, callph = 0.004969, callmh = 0.004989, quantile = 0.026342, d2CalldK2 = 21.820139</v>
      </c>
    </row>
    <row r="385" spans="9:28" x14ac:dyDescent="0.25">
      <c r="I385" s="80"/>
      <c r="AB385" s="3" t="str">
        <v>T = 0.333333, swapRate = 0.012812, k = 11, strike = 0.008109, call = 0.004739, callph = 0.004729, callmh = 0.004749, quantile = 0.032253, d2CalldK2 = 26.042343</v>
      </c>
    </row>
    <row r="386" spans="9:28" x14ac:dyDescent="0.25">
      <c r="I386" s="80"/>
      <c r="AB386" s="3" t="str">
        <v>T = 0.333333, swapRate = 0.012812, k = 12, strike = 0.008357, call = 0.004500, callph = 0.004491, callmh = 0.004510, quantile = 0.039285, d2CalldK2 = 30.881439</v>
      </c>
    </row>
    <row r="387" spans="9:28" x14ac:dyDescent="0.25">
      <c r="I387" s="80"/>
      <c r="AB387" s="3" t="str">
        <v>T = 0.333333, swapRate = 0.012812, k = 13, strike = 0.008604, call = 0.004263, callph = 0.004254, callmh = 0.004273, quantile = 0.047594, d2CalldK2 = 36.377004</v>
      </c>
    </row>
    <row r="388" spans="9:28" x14ac:dyDescent="0.25">
      <c r="I388" s="80"/>
      <c r="AB388" s="3" t="str">
        <v>T = 0.333333, swapRate = 0.012812, k = 14, strike = 0.008852, call = 0.004029, callph = 0.004019, callmh = 0.004038, quantile = 0.057349, d2CalldK2 = 42.558108</v>
      </c>
    </row>
    <row r="389" spans="9:28" x14ac:dyDescent="0.25">
      <c r="I389" s="80"/>
      <c r="AB389" s="3" t="str">
        <v>T = 0.333333, swapRate = 0.012812, k = 15, strike = 0.009099, call = 0.003797, callph = 0.003788, callmh = 0.003806, quantile = 0.068719, d2CalldK2 = 49.439577</v>
      </c>
    </row>
    <row r="390" spans="9:28" x14ac:dyDescent="0.25">
      <c r="I390" s="80"/>
      <c r="AB390" s="3" t="str">
        <v>T = 0.333333, swapRate = 0.012812, k = 16, strike = 0.009347, call = 0.003568, callph = 0.003559, callmh = 0.003577, quantile = 0.081880, d2CalldK2 = 57.018024</v>
      </c>
    </row>
    <row r="391" spans="9:28" x14ac:dyDescent="0.25">
      <c r="I391" s="80"/>
      <c r="AB391" s="3" t="str">
        <v>T = 0.333333, swapRate = 0.012812, k = 17, strike = 0.009594, call = 0.003343, callph = 0.003334, callmh = 0.003352, quantile = 0.097000, d2CalldK2 = 65.267833</v>
      </c>
    </row>
    <row r="392" spans="9:28" x14ac:dyDescent="0.25">
      <c r="I392" s="80"/>
      <c r="AB392" s="3" t="str">
        <v>T = 0.333333, swapRate = 0.012812, k = 18, strike = 0.009842, call = 0.003121, callph = 0.003112, callmh = 0.003130, quantile = 0.114240, d2CalldK2 = 74.137357</v>
      </c>
    </row>
    <row r="393" spans="9:28" x14ac:dyDescent="0.25">
      <c r="I393" s="80"/>
      <c r="AB393" s="3" t="str">
        <v>T = 0.333333, swapRate = 0.012812, k = 19, strike = 0.010089, call = 0.002904, callph = 0.002896, callmh = 0.002913, quantile = 0.133744, d2CalldK2 = 83.545597</v>
      </c>
    </row>
    <row r="394" spans="9:28" x14ac:dyDescent="0.25">
      <c r="I394" s="80"/>
      <c r="AB394" s="3" t="str">
        <v>T = 0.333333, swapRate = 0.012812, k = 20, strike = 0.010337, call = 0.002693, callph = 0.002684, callmh = 0.002701, quantile = 0.155632, d2CalldK2 = 93.379730</v>
      </c>
    </row>
    <row r="395" spans="9:28" x14ac:dyDescent="0.25">
      <c r="I395" s="80"/>
      <c r="AB395" s="3" t="str">
        <v>T = 0.333333, swapRate = 0.012812, k = 21, strike = 0.010584, call = 0.002487, callph = 0.002478, callmh = 0.002495, quantile = 0.179992, d2CalldK2 = 103.493818</v>
      </c>
    </row>
    <row r="396" spans="9:28" x14ac:dyDescent="0.25">
      <c r="I396" s="80"/>
      <c r="AB396" s="3" t="str">
        <v>T = 0.333333, swapRate = 0.012812, k = 22, strike = 0.010832, call = 0.002287, callph = 0.002279, callmh = 0.002295, quantile = 0.206871, d2CalldK2 = 113.709089</v>
      </c>
    </row>
    <row r="397" spans="9:28" x14ac:dyDescent="0.25">
      <c r="I397" s="80"/>
      <c r="AB397" s="3" t="str">
        <v>T = 0.333333, swapRate = 0.012812, k = 23, strike = 0.011079, call = 0.002094, callph = 0.002087, callmh = 0.002102, quantile = 0.236271, d2CalldK2 = 123.816081</v>
      </c>
    </row>
    <row r="398" spans="9:28" x14ac:dyDescent="0.25">
      <c r="I398" s="80"/>
      <c r="AB398" s="3" t="str">
        <v>T = 0.333333, swapRate = 0.012812, k = 24, strike = 0.011327, call = 0.001909, callph = 0.001902, callmh = 0.001916, quantile = 0.268134, d2CalldK2 = 133.578929</v>
      </c>
    </row>
    <row r="399" spans="9:28" x14ac:dyDescent="0.25">
      <c r="I399" s="80"/>
      <c r="AB399" s="3" t="str">
        <v>T = 0.333333, swapRate = 0.012812, k = 25, strike = 0.011574, call = 0.001732, callph = 0.001725, callmh = 0.001739, quantile = 0.302345, d2CalldK2 = 142.741920</v>
      </c>
    </row>
    <row r="400" spans="9:28" x14ac:dyDescent="0.25">
      <c r="I400" s="80"/>
      <c r="AB400" s="3" t="str">
        <v>T = 0.333333, swapRate = 0.012812, k = 26, strike = 0.011822, call = 0.001564, callph = 0.001557, callmh = 0.001570, quantile = 0.338722, d2CalldK2 = 151.038307</v>
      </c>
    </row>
    <row r="401" spans="9:28" x14ac:dyDescent="0.25">
      <c r="I401" s="80"/>
      <c r="AB401" s="3" t="str">
        <v>T = 0.333333, swapRate = 0.012812, k = 27, strike = 0.012069, call = 0.001405, callph = 0.001399, callmh = 0.001411, quantile = 0.377018, d2CalldK2 = 158.201178</v>
      </c>
    </row>
    <row r="402" spans="9:28" x14ac:dyDescent="0.25">
      <c r="I402" s="80"/>
      <c r="AB402" s="3" t="str">
        <v>T = 0.333333, swapRate = 0.012812, k = 28, strike = 0.012317, call = 0.001256, callph = 0.001250, callmh = 0.001261, quantile = 0.416920, d2CalldK2 = 163.975967</v>
      </c>
    </row>
    <row r="403" spans="9:28" x14ac:dyDescent="0.25">
      <c r="I403" s="80"/>
      <c r="AB403" s="3" t="str">
        <v>T = 0.333333, swapRate = 0.012812, k = 29, strike = 0.012564, call = 0.001116, callph = 0.001111, callmh = 0.001122, quantile = 0.458056, d2CalldK2 = 168.133991</v>
      </c>
    </row>
    <row r="404" spans="9:28" x14ac:dyDescent="0.25">
      <c r="I404" s="80"/>
      <c r="AB404" s="3" t="str">
        <v>T = 0.333333, swapRate = 0.012812, k = 30, strike = 0.012812, call = 0.000987, callph = 0.000982, callmh = 0.000992, quantile = 0.500000, d2CalldK2 = 170.467346</v>
      </c>
    </row>
    <row r="405" spans="9:28" x14ac:dyDescent="0.25">
      <c r="I405" s="80"/>
      <c r="AB405" s="3" t="str">
        <v>T = 0.333333, swapRate = 0.012812, k = 31, strike = 0.013059, call = 0.000869, callph = 0.000864, callmh = 0.000873, quantile = 0.541944, d2CalldK2 = 168.133991</v>
      </c>
    </row>
    <row r="406" spans="9:28" x14ac:dyDescent="0.25">
      <c r="I406" s="80"/>
      <c r="AB406" s="3" t="str">
        <v>T = 0.333333, swapRate = 0.012812, k = 32, strike = 0.013307, call = 0.000761, callph = 0.000756, callmh = 0.000765, quantile = 0.583080, d2CalldK2 = 163.975967</v>
      </c>
    </row>
    <row r="407" spans="9:28" x14ac:dyDescent="0.25">
      <c r="I407" s="80"/>
      <c r="AB407" s="3" t="str">
        <v>T = 0.333333, swapRate = 0.012812, k = 33, strike = 0.013554, call = 0.000662, callph = 0.000659, callmh = 0.000666, quantile = 0.622982, d2CalldK2 = 158.201178</v>
      </c>
    </row>
    <row r="408" spans="9:28" x14ac:dyDescent="0.25">
      <c r="I408" s="80"/>
      <c r="AB408" s="3" t="str">
        <v>T = 0.333333, swapRate = 0.012812, k = 34, strike = 0.013802, call = 0.000574, callph = 0.000570, callmh = 0.000577, quantile = 0.661278, d2CalldK2 = 151.038307</v>
      </c>
    </row>
    <row r="409" spans="9:28" x14ac:dyDescent="0.25">
      <c r="I409" s="80"/>
      <c r="AB409" s="3" t="str">
        <v>T = 0.333333, swapRate = 0.012812, k = 35, strike = 0.014049, call = 0.000495, callph = 0.000492, callmh = 0.000498, quantile = 0.697655, d2CalldK2 = 142.741920</v>
      </c>
    </row>
    <row r="410" spans="9:28" x14ac:dyDescent="0.25">
      <c r="I410" s="80"/>
      <c r="AB410" s="3" t="str">
        <v>T = 0.333333, swapRate = 0.012812, k = 36, strike = 0.014297, call = 0.000424, callph = 0.000421, callmh = 0.000427, quantile = 0.731866, d2CalldK2 = 133.578929</v>
      </c>
    </row>
    <row r="411" spans="9:28" x14ac:dyDescent="0.25">
      <c r="I411" s="80"/>
      <c r="AB411" s="3" t="str">
        <v>T = 0.333333, swapRate = 0.012812, k = 37, strike = 0.014544, call = 0.000362, callph = 0.000359, callmh = 0.000364, quantile = 0.763729, d2CalldK2 = 123.816081</v>
      </c>
    </row>
    <row r="412" spans="9:28" x14ac:dyDescent="0.25">
      <c r="I412" s="80"/>
      <c r="AB412" s="3" t="str">
        <v>T = 0.333333, swapRate = 0.012812, k = 38, strike = 0.014792, call = 0.000307, callph = 0.000305, callmh = 0.000309, quantile = 0.793129, d2CalldK2 = 113.709089</v>
      </c>
    </row>
    <row r="413" spans="9:28" x14ac:dyDescent="0.25">
      <c r="I413" s="80"/>
      <c r="AB413" s="3" t="str">
        <v>T = 0.333333, swapRate = 0.012812, k = 39, strike = 0.015039, call = 0.000259, callph = 0.000257, callmh = 0.000261, quantile = 0.820008, d2CalldK2 = 103.493818</v>
      </c>
    </row>
    <row r="414" spans="9:28" x14ac:dyDescent="0.25">
      <c r="I414" s="80"/>
      <c r="AB414" s="3" t="str">
        <v>T = 0.333333, swapRate = 0.012812, k = 40, strike = 0.015287, call = 0.000218, callph = 0.000216, callmh = 0.000219, quantile = 0.844368, d2CalldK2 = 93.379730</v>
      </c>
    </row>
    <row r="415" spans="9:28" x14ac:dyDescent="0.25">
      <c r="I415" s="80"/>
      <c r="AB415" s="3" t="str">
        <v>T = 0.333333, swapRate = 0.012812, k = 41, strike = 0.015534, call = 0.000182, callph = 0.000180, callmh = 0.000183, quantile = 0.866256, d2CalldK2 = 83.545597</v>
      </c>
    </row>
    <row r="416" spans="9:28" x14ac:dyDescent="0.25">
      <c r="I416" s="80"/>
      <c r="AB416" s="3" t="str">
        <v>T = 0.333333, swapRate = 0.012812, k = 42, strike = 0.015782, call = 0.000151, callph = 0.000150, callmh = 0.000152, quantile = 0.885760, d2CalldK2 = 74.137357</v>
      </c>
    </row>
    <row r="417" spans="9:45" x14ac:dyDescent="0.25">
      <c r="I417" s="80"/>
      <c r="AB417" s="3" t="str">
        <v>T = 0.333333, swapRate = 0.012812, k = 43, strike = 0.016029, call = 0.000125, callph = 0.000124, callmh = 0.000126, quantile = 0.903000, d2CalldK2 = 65.267833</v>
      </c>
    </row>
    <row r="418" spans="9:45" x14ac:dyDescent="0.25">
      <c r="I418" s="80"/>
      <c r="AB418" s="3" t="str">
        <v>T = 0.333333, swapRate = 0.012812, k = 44, strike = 0.016277, call = 0.000103, callph = 0.000102, callmh = 0.000104, quantile = 0.918120, d2CalldK2 = 57.018024</v>
      </c>
    </row>
    <row r="419" spans="9:45" x14ac:dyDescent="0.25">
      <c r="I419" s="82"/>
      <c r="AB419" s="3" t="str">
        <v>T = 0.333333, swapRate = 0.012812, k = 45, strike = 0.016525, call = 0.000084, callph = 0.000084, callmh = 0.000085, quantile = 0.931281, d2CalldK2 = 49.439577</v>
      </c>
    </row>
    <row r="420" spans="9:45" x14ac:dyDescent="0.25">
      <c r="I420" s="80"/>
      <c r="AB420" s="3" t="str">
        <v>T = 0.333333, swapRate = 0.012812, k = 46, strike = 0.016772, call = 0.000069, callph = 0.000068, callmh = 0.000069, quantile = 0.942651, d2CalldK2 = 42.558108</v>
      </c>
    </row>
    <row r="421" spans="9:45" x14ac:dyDescent="0.25">
      <c r="I421" s="80"/>
      <c r="AB421" s="3" t="str">
        <v>T = 0.333333, swapRate = 0.012812, k = 47, strike = 0.017020, call = 0.000056, callph = 0.000055, callmh = 0.000056, quantile = 0.952406, d2CalldK2 = 36.377004</v>
      </c>
    </row>
    <row r="422" spans="9:45" x14ac:dyDescent="0.25">
      <c r="I422" s="80"/>
      <c r="AB422" s="3" t="str">
        <v>T = 0.333333, swapRate = 0.012812, k = 48, strike = 0.017267, call = 0.000045, callph = 0.000045, callmh = 0.000045, quantile = 0.960715, d2CalldK2 = 30.881439</v>
      </c>
    </row>
    <row r="423" spans="9:45" x14ac:dyDescent="0.25">
      <c r="I423" s="80"/>
      <c r="AB423" s="3" t="str">
        <v>T = 0.333333, swapRate = 0.012812, k = 49, strike = 0.017515, call = 0.000036, callph = 0.000036, callmh = 0.000037, quantile = 0.967747, d2CalldK2 = 26.042343</v>
      </c>
    </row>
    <row r="424" spans="9:45" x14ac:dyDescent="0.25">
      <c r="I424" s="80"/>
      <c r="AB424" s="3" t="str">
        <v>T = 0.333333, swapRate = 0.012812, k = 50, strike = 0.017762, call = 0.000029, callph = 0.000029, callmh = 0.000029, quantile = 0.973658, d2CalldK2 = 21.820139</v>
      </c>
      <c r="AS424" t="s">
        <v>89</v>
      </c>
    </row>
    <row r="425" spans="9:45" x14ac:dyDescent="0.25">
      <c r="I425" s="80"/>
      <c r="AB425" s="3" t="str">
        <v>T = 0.333333, swapRate = 0.012812, k = 51, strike = 0.018010, call = 0.000023, callph = 0.000023, callmh = 0.000023, quantile = 0.978595, d2CalldK2 = 18.168128</v>
      </c>
    </row>
    <row r="426" spans="9:45" x14ac:dyDescent="0.25">
      <c r="I426" s="80"/>
      <c r="AB426" s="3" t="str">
        <v>T = 0.333333, swapRate = 0.012812, k = 52, strike = 0.018257, call = 0.000018, callph = 0.000018, callmh = 0.000019, quantile = 0.982694, d2CalldK2 = 15.035424</v>
      </c>
      <c r="AS426">
        <v>2.7820000000000002E-3</v>
      </c>
    </row>
    <row r="427" spans="9:45" x14ac:dyDescent="0.25">
      <c r="I427" s="80"/>
      <c r="AB427" s="3" t="str">
        <v>T = 0.333333, swapRate = 0.012812, k = 53, strike = 0.018505, call = 0.000015, callph = 0.000014, callmh = 0.000015, quantile = 0.986076, d2CalldK2 = 12.369411</v>
      </c>
      <c r="AS427">
        <v>2.7859999999999998E-3</v>
      </c>
    </row>
    <row r="428" spans="9:45" x14ac:dyDescent="0.25">
      <c r="I428" s="80"/>
      <c r="AB428" s="3" t="str">
        <v>T = 0.333333, swapRate = 0.012812, k = 54, strike = 0.018752, call = 0.000011, callph = 0.000011, callmh = 0.000012, quantile = 0.988851, d2CalldK2 = 10.117724</v>
      </c>
      <c r="AS428">
        <v>2.7789999999999998E-3</v>
      </c>
    </row>
    <row r="429" spans="9:45" x14ac:dyDescent="0.25">
      <c r="I429" s="80"/>
      <c r="AB429" s="3" t="str">
        <v>T = 0.333333, swapRate = 0.012812, k = 55, strike = 0.019000, call = 0.000009, callph = 0.000009, callmh = 0.000009, quantile = 0.991115, d2CalldK2 = 8.229763</v>
      </c>
    </row>
    <row r="430" spans="9:45" x14ac:dyDescent="0.25">
      <c r="I430" s="80"/>
      <c r="AB430" s="3" t="str">
        <v>T = 0.333333, swapRate = 0.012812, k = 56, strike = 0.019247, call = 0.000007, callph = 0.000007, callmh = 0.000007, quantile = 0.992951, d2CalldK2 = 6.657796</v>
      </c>
      <c r="AS430" s="118">
        <f>AS427+AS428-2*AS426</f>
        <v>9.9999999999926537E-7</v>
      </c>
    </row>
    <row r="431" spans="9:45" x14ac:dyDescent="0.25">
      <c r="I431" s="80"/>
      <c r="AB431" s="3" t="str">
        <v>T = 0.333333, swapRate = 0.012812, k = 57, strike = 0.019495, call = 0.000005, callph = 0.000005, callmh = 0.000005, quantile = 0.994433, d2CalldK2 = 5.357697</v>
      </c>
      <c r="AS431">
        <f>AS430/0.0001/0.0001</f>
        <v>99.99999999992653</v>
      </c>
    </row>
    <row r="432" spans="9:45" x14ac:dyDescent="0.25">
      <c r="I432" s="80"/>
      <c r="AB432" s="3" t="str">
        <v>T = 0.333333, swapRate = 0.012812, k = 58, strike = 0.019742, call = 0.000004, callph = 0.000004, callmh = 0.000004, quantile = 0.995623, d2CalldK2 = 4.289375</v>
      </c>
    </row>
    <row r="433" spans="9:28" x14ac:dyDescent="0.25">
      <c r="I433" s="80"/>
      <c r="AB433" s="3" t="str">
        <v>T = 0.333333, swapRate = 0.012812, k = 59, strike = 0.019990, call = 0.000003, callph = 0.000003, callmh = 0.000003, quantile = 0.996573, d2CalldK2 = 3.416959</v>
      </c>
    </row>
    <row r="434" spans="9:28" x14ac:dyDescent="0.25">
      <c r="I434" s="80"/>
      <c r="AB434" s="3" t="str">
        <v>T = 0.333333, swapRate = 0.012812, k = 60, strike = 0.020237, call = 0.000003, callph = 0.000002, callmh = 0.000003, quantile = 0.997328, d2CalldK2 = 2.708789</v>
      </c>
    </row>
    <row r="435" spans="9:28" x14ac:dyDescent="0.25">
      <c r="I435" s="80"/>
      <c r="AB435" s="3" t="str">
        <v>strike = 0.005634, d2CalldK2 = 3.416959, d2CalldK2mc = 3.701289</v>
      </c>
    </row>
    <row r="436" spans="9:28" x14ac:dyDescent="0.25">
      <c r="I436" s="80"/>
      <c r="AB436" s="3" t="str">
        <v>strike = 0.005882, d2CalldK2 = 4.289375, d2CalldK2mc = 4.372200</v>
      </c>
    </row>
    <row r="437" spans="9:28" x14ac:dyDescent="0.25">
      <c r="I437" s="80"/>
      <c r="AB437" s="3" t="str">
        <v>strike = 0.006129, d2CalldK2 = 5.357697, d2CalldK2mc = 2.973916</v>
      </c>
    </row>
    <row r="438" spans="9:28" x14ac:dyDescent="0.25">
      <c r="I438" s="80"/>
      <c r="AB438" s="3" t="str">
        <v>strike = 0.006377, d2CalldK2 = 6.657796, d2CalldK2mc = 5.268311</v>
      </c>
    </row>
    <row r="439" spans="9:28" x14ac:dyDescent="0.25">
      <c r="I439" s="80"/>
      <c r="AB439" s="3" t="str">
        <v>strike = 0.006624, d2CalldK2 = 8.229763, d2CalldK2mc = 7.618342</v>
      </c>
    </row>
    <row r="440" spans="9:28" x14ac:dyDescent="0.25">
      <c r="I440" s="80"/>
      <c r="AB440" s="3" t="str">
        <v>strike = 0.006872, d2CalldK2 = 10.117724, d2CalldK2mc = 10.491774</v>
      </c>
    </row>
    <row r="441" spans="9:28" x14ac:dyDescent="0.25">
      <c r="I441" s="80"/>
      <c r="AB441" s="3" t="str">
        <v>strike = 0.007119, d2CalldK2 = 12.369411, d2CalldK2mc = 11.429318</v>
      </c>
    </row>
    <row r="442" spans="9:28" x14ac:dyDescent="0.25">
      <c r="I442" s="80"/>
      <c r="AB442" s="3" t="str">
        <v>strike = 0.007367, d2CalldK2 = 15.035424, d2CalldK2mc = 14.116494</v>
      </c>
    </row>
    <row r="443" spans="9:28" x14ac:dyDescent="0.25">
      <c r="I443" s="80"/>
      <c r="AB443" s="3" t="str">
        <v>strike = 0.007614, d2CalldK2 = 18.168128, d2CalldK2mc = 15.323732</v>
      </c>
    </row>
    <row r="444" spans="9:28" x14ac:dyDescent="0.25">
      <c r="I444" s="80"/>
      <c r="AB444" s="3" t="str">
        <v>strike = 0.007862, d2CalldK2 = 21.820139, d2CalldK2mc = 18.248914</v>
      </c>
    </row>
    <row r="445" spans="9:28" x14ac:dyDescent="0.25">
      <c r="I445" s="80"/>
      <c r="AB445" s="3" t="str">
        <v>strike = 0.008109, d2CalldK2 = 26.042343, d2CalldK2mc = 21.804784</v>
      </c>
    </row>
    <row r="446" spans="9:28" x14ac:dyDescent="0.25">
      <c r="I446" s="80"/>
      <c r="AB446" s="3" t="str">
        <v>strike = 0.008357, d2CalldK2 = 30.881439, d2CalldK2mc = 29.088376</v>
      </c>
    </row>
    <row r="447" spans="9:28" x14ac:dyDescent="0.25">
      <c r="I447" s="80"/>
      <c r="AB447" s="3" t="str">
        <v>strike = 0.008604, d2CalldK2 = 36.377004, d2CalldK2mc = 31.543851</v>
      </c>
    </row>
    <row r="448" spans="9:28" x14ac:dyDescent="0.25">
      <c r="I448" s="80"/>
      <c r="AB448" s="3" t="str">
        <v>strike = 0.008852, d2CalldK2 = 42.558108, d2CalldK2mc = 34.478145</v>
      </c>
    </row>
    <row r="449" spans="9:28" x14ac:dyDescent="0.25">
      <c r="I449" s="80"/>
      <c r="AB449" s="3" t="str">
        <v>strike = 0.009099, d2CalldK2 = 49.439577, d2CalldK2mc = 37.700524</v>
      </c>
    </row>
    <row r="450" spans="9:28" x14ac:dyDescent="0.25">
      <c r="I450" s="80"/>
      <c r="AB450" s="3" t="str">
        <v>strike = 0.009347, d2CalldK2 = 57.018024, d2CalldK2mc = 48.419913</v>
      </c>
    </row>
    <row r="451" spans="9:28" x14ac:dyDescent="0.25">
      <c r="I451" s="80"/>
      <c r="AB451" s="3" t="str">
        <v>strike = 0.009594, d2CalldK2 = 65.267833, d2CalldK2mc = 56.025582</v>
      </c>
    </row>
    <row r="452" spans="9:28" x14ac:dyDescent="0.25">
      <c r="I452" s="80"/>
      <c r="AB452" s="3" t="str">
        <v>strike = 0.009842, d2CalldK2 = 74.137357, d2CalldK2mc = 73.356390</v>
      </c>
    </row>
    <row r="453" spans="9:28" x14ac:dyDescent="0.25">
      <c r="I453" s="80"/>
      <c r="AB453" s="3" t="str">
        <v>strike = 0.010089, d2CalldK2 = 83.545597, d2CalldK2mc = 82.158831</v>
      </c>
    </row>
    <row r="454" spans="9:28" x14ac:dyDescent="0.25">
      <c r="I454" s="80"/>
      <c r="AB454" s="3" t="str">
        <v>strike = 0.010337, d2CalldK2 = 93.379730, d2CalldK2mc = 91.103567</v>
      </c>
    </row>
    <row r="455" spans="9:28" x14ac:dyDescent="0.25">
      <c r="I455" s="80"/>
      <c r="AB455" s="3" t="str">
        <v>strike = 0.010584, d2CalldK2 = 103.493818, d2CalldK2mc = 103.188150</v>
      </c>
    </row>
    <row r="456" spans="9:28" x14ac:dyDescent="0.25">
      <c r="I456" s="80"/>
      <c r="AB456" s="3" t="str">
        <v>strike = 0.010832, d2CalldK2 = 113.709089, d2CalldK2mc = 112.982138</v>
      </c>
    </row>
    <row r="457" spans="9:28" x14ac:dyDescent="0.25">
      <c r="I457" s="80"/>
      <c r="AB457" s="3" t="str">
        <v>strike = 0.011079, d2CalldK2 = 123.816081, d2CalldK2mc = 122.597448</v>
      </c>
    </row>
    <row r="458" spans="9:28" x14ac:dyDescent="0.25">
      <c r="I458" s="80"/>
      <c r="AB458" s="3" t="str">
        <v>strike = 0.011327, d2CalldK2 = 133.578929, d2CalldK2mc = 141.962106</v>
      </c>
    </row>
    <row r="459" spans="9:28" x14ac:dyDescent="0.25">
      <c r="I459" s="80"/>
      <c r="AB459" s="3" t="str">
        <v>strike = 0.011574, d2CalldK2 = 142.741920, d2CalldK2mc = 143.829001</v>
      </c>
    </row>
    <row r="460" spans="9:28" x14ac:dyDescent="0.25">
      <c r="I460" s="80"/>
      <c r="AB460" s="3" t="str">
        <v>strike = 0.011822, d2CalldK2 = 151.038307, d2CalldK2mc = 160.499936</v>
      </c>
    </row>
    <row r="461" spans="9:28" x14ac:dyDescent="0.25">
      <c r="I461" s="80"/>
      <c r="AB461" s="3" t="str">
        <v>strike = 0.012069, d2CalldK2 = 158.201178, d2CalldK2mc = 186.802286</v>
      </c>
    </row>
    <row r="462" spans="9:28" x14ac:dyDescent="0.25">
      <c r="I462" s="80"/>
      <c r="AB462" s="3" t="str">
        <v>strike = 0.012317, d2CalldK2 = 163.975967, d2CalldK2mc = 184.976341</v>
      </c>
    </row>
    <row r="463" spans="9:28" x14ac:dyDescent="0.25">
      <c r="I463" s="80"/>
      <c r="AB463" s="3" t="str">
        <v>strike = 0.012564, d2CalldK2 = 168.133991, d2CalldK2mc = 175.839707</v>
      </c>
    </row>
    <row r="464" spans="9:28" x14ac:dyDescent="0.25">
      <c r="I464" s="80"/>
      <c r="AB464" s="3" t="str">
        <v>strike = 0.012812, d2CalldK2 = 170.467346, d2CalldK2mc = 171.993284</v>
      </c>
    </row>
    <row r="465" spans="9:28" x14ac:dyDescent="0.25">
      <c r="I465" s="80"/>
      <c r="AB465" s="3" t="str">
        <v>strike = 0.013059, d2CalldK2 = 168.133991, d2CalldK2mc = 169.121764</v>
      </c>
    </row>
    <row r="466" spans="9:28" x14ac:dyDescent="0.25">
      <c r="I466" s="80"/>
      <c r="AB466" s="3" t="str">
        <v>strike = 0.013307, d2CalldK2 = 163.975967, d2CalldK2mc = 178.028369</v>
      </c>
    </row>
    <row r="467" spans="9:28" x14ac:dyDescent="0.25">
      <c r="I467" s="80"/>
      <c r="AB467" s="3" t="str">
        <v>strike = 0.013554, d2CalldK2 = 158.201178, d2CalldK2mc = 167.248769</v>
      </c>
    </row>
    <row r="468" spans="9:28" x14ac:dyDescent="0.25">
      <c r="I468" s="80"/>
      <c r="AB468" s="3" t="str">
        <v>strike = 0.013802, d2CalldK2 = 151.038307, d2CalldK2mc = 162.585192</v>
      </c>
    </row>
    <row r="469" spans="9:28" x14ac:dyDescent="0.25">
      <c r="I469" s="80"/>
      <c r="AB469" s="3" t="str">
        <v>strike = 0.014049, d2CalldK2 = 142.741920, d2CalldK2mc = 155.086986</v>
      </c>
    </row>
    <row r="470" spans="9:28" x14ac:dyDescent="0.25">
      <c r="I470" s="80"/>
      <c r="AB470" s="3" t="str">
        <v>strike = 0.014297, d2CalldK2 = 133.578929, d2CalldK2mc = 133.369244</v>
      </c>
    </row>
    <row r="471" spans="9:28" x14ac:dyDescent="0.25">
      <c r="I471" s="80"/>
      <c r="AB471" s="3" t="str">
        <v>strike = 0.014544, d2CalldK2 = 123.816081, d2CalldK2mc = 120.824621</v>
      </c>
    </row>
    <row r="472" spans="9:28" x14ac:dyDescent="0.25">
      <c r="I472" s="80"/>
      <c r="AB472" s="3" t="str">
        <v>strike = 0.014792, d2CalldK2 = 113.709089, d2CalldK2mc = 117.070313</v>
      </c>
    </row>
    <row r="473" spans="9:28" x14ac:dyDescent="0.25">
      <c r="I473" s="80"/>
      <c r="AB473" s="3" t="str">
        <v>strike = 0.015039, d2CalldK2 = 103.493818, d2CalldK2mc = 95.301835</v>
      </c>
    </row>
    <row r="474" spans="9:28" x14ac:dyDescent="0.25">
      <c r="I474" s="80"/>
      <c r="AB474" s="3" t="str">
        <v>strike = 0.015287, d2CalldK2 = 93.379730, d2CalldK2mc = 92.063372</v>
      </c>
    </row>
    <row r="475" spans="9:28" x14ac:dyDescent="0.25">
      <c r="I475" s="80"/>
      <c r="AB475" s="3" t="str">
        <v>strike = 0.015534, d2CalldK2 = 83.545597, d2CalldK2mc = 80.162047</v>
      </c>
    </row>
    <row r="476" spans="9:28" x14ac:dyDescent="0.25">
      <c r="I476" s="80"/>
      <c r="AB476" s="3" t="str">
        <v>strike = 0.015782, d2CalldK2 = 74.137357, d2CalldK2mc = 69.218566</v>
      </c>
    </row>
    <row r="477" spans="9:28" x14ac:dyDescent="0.25">
      <c r="I477" s="80"/>
      <c r="AB477" s="3" t="str">
        <v>strike = 0.016029, d2CalldK2 = 65.267833, d2CalldK2mc = 58.173785</v>
      </c>
    </row>
    <row r="478" spans="9:28" x14ac:dyDescent="0.25">
      <c r="I478" s="80"/>
      <c r="AB478" s="3" t="str">
        <v>strike = 0.016277, d2CalldK2 = 57.018024, d2CalldK2mc = 54.777274</v>
      </c>
    </row>
    <row r="479" spans="9:28" x14ac:dyDescent="0.25">
      <c r="I479" s="80"/>
      <c r="AB479" s="3" t="str">
        <v>strike = 0.016525, d2CalldK2 = 49.439577, d2CalldK2mc = 39.506178</v>
      </c>
    </row>
    <row r="480" spans="9:28" x14ac:dyDescent="0.25">
      <c r="I480" s="80"/>
      <c r="AB480" s="3" t="str">
        <v>strike = 0.016772, d2CalldK2 = 42.558108, d2CalldK2mc = 36.046180</v>
      </c>
    </row>
    <row r="481" spans="9:28" x14ac:dyDescent="0.25">
      <c r="I481" s="80"/>
      <c r="AB481" s="3" t="str">
        <v>strike = 0.017020, d2CalldK2 = 36.377004, d2CalldK2mc = 32.008754</v>
      </c>
    </row>
    <row r="482" spans="9:28" x14ac:dyDescent="0.25">
      <c r="I482" s="80"/>
      <c r="AB482" s="3" t="str">
        <v>strike = 0.017267, d2CalldK2 = 30.881439, d2CalldK2mc = 28.132027</v>
      </c>
    </row>
    <row r="483" spans="9:28" x14ac:dyDescent="0.25">
      <c r="I483" s="80"/>
      <c r="AB483" s="3" t="str">
        <v>strike = 0.017515, d2CalldK2 = 26.042343, d2CalldK2mc = 26.036291</v>
      </c>
    </row>
    <row r="484" spans="9:28" x14ac:dyDescent="0.25">
      <c r="I484" s="80"/>
      <c r="AB484" s="3" t="str">
        <v>strike = 0.017762, d2CalldK2 = 21.820139, d2CalldK2mc = 17.590769</v>
      </c>
    </row>
    <row r="485" spans="9:28" x14ac:dyDescent="0.25">
      <c r="I485" s="80"/>
      <c r="AB485" s="3" t="str">
        <v>strike = 0.018010, d2CalldK2 = 18.168128, d2CalldK2mc = 10.762908</v>
      </c>
    </row>
    <row r="486" spans="9:28" x14ac:dyDescent="0.25">
      <c r="I486" s="80"/>
      <c r="AB486" s="3" t="str">
        <v>strike = 0.018257, d2CalldK2 = 15.035424, d2CalldK2mc = 12.056912</v>
      </c>
    </row>
    <row r="487" spans="9:28" x14ac:dyDescent="0.25">
      <c r="I487" s="80"/>
      <c r="AB487" s="3" t="str">
        <v>strike = 0.018505, d2CalldK2 = 12.369411, d2CalldK2mc = 11.309429</v>
      </c>
    </row>
    <row r="488" spans="9:28" x14ac:dyDescent="0.25">
      <c r="I488" s="80"/>
      <c r="AB488" s="3" t="str">
        <v>strike = 0.018752, d2CalldK2 = 10.117724, d2CalldK2mc = 11.186432</v>
      </c>
    </row>
    <row r="489" spans="9:28" x14ac:dyDescent="0.25">
      <c r="I489" s="80"/>
      <c r="AB489" s="3" t="str">
        <v>strike = 0.019000, d2CalldK2 = 8.229763, d2CalldK2mc = 7.133915</v>
      </c>
    </row>
    <row r="490" spans="9:28" x14ac:dyDescent="0.25">
      <c r="I490" s="80"/>
      <c r="AB490" s="3" t="str">
        <v>strike = 0.019247, d2CalldK2 = 6.657796, d2CalldK2mc = 5.759746</v>
      </c>
    </row>
    <row r="491" spans="9:28" x14ac:dyDescent="0.25">
      <c r="I491" s="80"/>
      <c r="AB491" s="3" t="str">
        <v>strike = 0.019495, d2CalldK2 = 5.357697, d2CalldK2mc = 8.020084</v>
      </c>
    </row>
    <row r="492" spans="9:28" x14ac:dyDescent="0.25">
      <c r="I492" s="80"/>
      <c r="AB492" s="3" t="str">
        <v>strike = 0.019742, d2CalldK2 = 4.289375, d2CalldK2mc = 2.752059</v>
      </c>
    </row>
    <row r="493" spans="9:28" x14ac:dyDescent="0.25">
      <c r="I493" s="80"/>
      <c r="AB493" s="3" t="str">
        <v>strike = 0.019990, d2CalldK2 = 3.416959, d2CalldK2mc = 2.207470</v>
      </c>
    </row>
    <row r="494" spans="9:28" x14ac:dyDescent="0.25">
      <c r="I494" s="80"/>
      <c r="AB494" s="3" t="str">
        <v>T = 0.333333, fixingDate = 0, swapRate = 0.012812, annuity = 9.531724, stdDev = 0.002475, avgCalcStrikes = 7.600952</v>
      </c>
    </row>
    <row r="495" spans="9:28" x14ac:dyDescent="0.25">
      <c r="I495" s="80"/>
      <c r="AB495" s="3" t="str">
        <v>strike = 0.005634, dCalldT = 0.000060, localVol = 0.005695</v>
      </c>
    </row>
    <row r="496" spans="9:28" x14ac:dyDescent="0.25">
      <c r="I496" s="80"/>
      <c r="AB496" s="3" t="str">
        <v>strike = 0.005882, dCalldT = 0.000076, localVol = 0.005900</v>
      </c>
    </row>
    <row r="497" spans="9:28" x14ac:dyDescent="0.25">
      <c r="I497" s="80"/>
      <c r="AB497" s="3" t="str">
        <v>strike = 0.006129, dCalldT = 0.000095, localVol = 0.008005</v>
      </c>
    </row>
    <row r="498" spans="9:28" x14ac:dyDescent="0.25">
      <c r="I498" s="80"/>
      <c r="AB498" s="3" t="str">
        <v>strike = 0.006377, dCalldT = 0.000120, localVol = 0.006743</v>
      </c>
    </row>
    <row r="499" spans="9:28" x14ac:dyDescent="0.25">
      <c r="I499" s="80"/>
      <c r="AB499" s="3" t="str">
        <v>strike = 0.006624, dCalldT = 0.000149, localVol = 0.006259</v>
      </c>
    </row>
    <row r="500" spans="9:28" x14ac:dyDescent="0.25">
      <c r="I500" s="80"/>
      <c r="AB500" s="3" t="str">
        <v>strike = 0.006872, dCalldT = 0.000183, localVol = 0.005914</v>
      </c>
    </row>
    <row r="501" spans="9:28" x14ac:dyDescent="0.25">
      <c r="I501" s="80"/>
      <c r="AB501" s="3" t="str">
        <v>strike = 0.007119, dCalldT = 0.000222, localVol = 0.006235</v>
      </c>
    </row>
    <row r="502" spans="9:28" x14ac:dyDescent="0.25">
      <c r="I502" s="80"/>
      <c r="AB502" s="3" t="str">
        <v>strike = 0.007367, dCalldT = 0.000267, localVol = 0.006147</v>
      </c>
    </row>
    <row r="503" spans="9:28" x14ac:dyDescent="0.25">
      <c r="I503" s="80"/>
      <c r="AB503" s="3" t="str">
        <v>strike = 0.007614, dCalldT = 0.000317, localVol = 0.006435</v>
      </c>
    </row>
    <row r="504" spans="9:28" x14ac:dyDescent="0.25">
      <c r="I504" s="80"/>
      <c r="AB504" s="3" t="str">
        <v>strike = 0.007862, dCalldT = 0.000376, localVol = 0.006416</v>
      </c>
    </row>
    <row r="505" spans="9:28" x14ac:dyDescent="0.25">
      <c r="I505" s="80"/>
      <c r="AB505" s="3" t="str">
        <v>strike = 0.008109, dCalldT = 0.000442, localVol = 0.006370</v>
      </c>
    </row>
    <row r="506" spans="9:28" x14ac:dyDescent="0.25">
      <c r="I506" s="80"/>
      <c r="AB506" s="3" t="str">
        <v>strike = 0.008357, dCalldT = 0.000518, localVol = 0.005969</v>
      </c>
    </row>
    <row r="507" spans="9:28" x14ac:dyDescent="0.25">
      <c r="I507" s="80"/>
      <c r="AB507" s="3" t="str">
        <v>strike = 0.008604, dCalldT = 0.000601, localVol = 0.006175</v>
      </c>
    </row>
    <row r="508" spans="9:28" x14ac:dyDescent="0.25">
      <c r="I508" s="80"/>
      <c r="AB508" s="3" t="str">
        <v>strike = 0.008852, dCalldT = 0.000694, localVol = 0.006343</v>
      </c>
    </row>
    <row r="509" spans="9:28" x14ac:dyDescent="0.25">
      <c r="I509" s="80"/>
      <c r="AB509" s="3" t="str">
        <v>strike = 0.009099, dCalldT = 0.000797, localVol = 0.006503</v>
      </c>
    </row>
    <row r="510" spans="9:28" x14ac:dyDescent="0.25">
      <c r="I510" s="80"/>
      <c r="AB510" s="3" t="str">
        <v>strike = 0.009347, dCalldT = 0.000914, localVol = 0.006145</v>
      </c>
    </row>
    <row r="511" spans="9:28" x14ac:dyDescent="0.25">
      <c r="I511" s="80"/>
      <c r="AB511" s="3" t="str">
        <v>strike = 0.009594, dCalldT = 0.001042, localVol = 0.006098</v>
      </c>
    </row>
    <row r="512" spans="9:28" x14ac:dyDescent="0.25">
      <c r="I512" s="80"/>
      <c r="AB512" s="3" t="str">
        <v>strike = 0.009842, dCalldT = 0.001179, localVol = 0.005669</v>
      </c>
    </row>
    <row r="513" spans="9:28" x14ac:dyDescent="0.25">
      <c r="I513" s="80"/>
      <c r="AB513" s="3" t="str">
        <v>strike = 0.010089, dCalldT = 0.001318, localVol = 0.005664</v>
      </c>
    </row>
    <row r="514" spans="9:28" x14ac:dyDescent="0.25">
      <c r="I514" s="80"/>
      <c r="AB514" s="3" t="str">
        <v>strike = 0.010337, dCalldT = 0.001459, localVol = 0.005659</v>
      </c>
    </row>
    <row r="515" spans="9:28" x14ac:dyDescent="0.25">
      <c r="I515" s="80"/>
      <c r="AB515" s="3" t="str">
        <v>strike = 0.010584, dCalldT = 0.001600, localVol = 0.005568</v>
      </c>
    </row>
    <row r="516" spans="9:28" x14ac:dyDescent="0.25">
      <c r="I516" s="80"/>
      <c r="AB516" s="3" t="str">
        <v>strike = 0.010832, dCalldT = 0.001738, localVol = 0.005547</v>
      </c>
    </row>
    <row r="517" spans="9:28" x14ac:dyDescent="0.25">
      <c r="I517" s="80"/>
      <c r="AB517" s="3" t="str">
        <v>strike = 0.011079, dCalldT = 0.001872, localVol = 0.005526</v>
      </c>
    </row>
    <row r="518" spans="9:28" x14ac:dyDescent="0.25">
      <c r="I518" s="80"/>
      <c r="AB518" s="3" t="str">
        <v>strike = 0.011327, dCalldT = 0.002000, localVol = 0.005308</v>
      </c>
    </row>
    <row r="519" spans="9:28" x14ac:dyDescent="0.25">
      <c r="I519" s="80"/>
      <c r="AB519" s="3" t="str">
        <v>strike = 0.011574, dCalldT = 0.002113, localVol = 0.005421</v>
      </c>
    </row>
    <row r="520" spans="9:28" x14ac:dyDescent="0.25">
      <c r="I520" s="80"/>
      <c r="AB520" s="3" t="str">
        <v>strike = 0.011822, dCalldT = 0.002215, localVol = 0.005254</v>
      </c>
    </row>
    <row r="521" spans="9:28" x14ac:dyDescent="0.25">
      <c r="I521" s="80"/>
      <c r="AB521" s="3" t="str">
        <v>strike = 0.012069, dCalldT = 0.002298, localVol = 0.004960</v>
      </c>
    </row>
    <row r="522" spans="9:28" x14ac:dyDescent="0.25">
      <c r="I522" s="80"/>
      <c r="AB522" s="3" t="str">
        <v>strike = 0.012317, dCalldT = 0.002347, localVol = 0.005037</v>
      </c>
    </row>
    <row r="523" spans="9:28" x14ac:dyDescent="0.25">
      <c r="I523" s="80"/>
      <c r="AB523" s="3" t="str">
        <v>strike = 0.012564, dCalldT = 0.002365, localVol = 0.005187</v>
      </c>
    </row>
    <row r="524" spans="9:28" x14ac:dyDescent="0.25">
      <c r="I524" s="80"/>
      <c r="AB524" s="3" t="str">
        <v>strike = 0.012812, dCalldT = 0.002364, localVol = 0.005242</v>
      </c>
    </row>
    <row r="525" spans="9:28" x14ac:dyDescent="0.25">
      <c r="I525" s="80"/>
      <c r="AB525" s="3" t="str">
        <v>strike = 0.013059, dCalldT = 0.002345, localVol = 0.005266</v>
      </c>
    </row>
    <row r="526" spans="9:28" x14ac:dyDescent="0.25">
      <c r="I526" s="80"/>
      <c r="AB526" s="3" t="str">
        <v>strike = 0.013307, dCalldT = 0.002311, localVol = 0.005095</v>
      </c>
    </row>
    <row r="527" spans="9:28" x14ac:dyDescent="0.25">
      <c r="I527" s="80"/>
      <c r="AB527" s="3" t="str">
        <v>strike = 0.013554, dCalldT = 0.002252, localVol = 0.005190</v>
      </c>
    </row>
    <row r="528" spans="9:28" x14ac:dyDescent="0.25">
      <c r="I528" s="80"/>
      <c r="AB528" s="3" t="str">
        <v>strike = 0.013802, dCalldT = 0.002173, localVol = 0.005171</v>
      </c>
    </row>
    <row r="529" spans="9:28" x14ac:dyDescent="0.25">
      <c r="I529" s="80"/>
      <c r="AB529" s="3" t="str">
        <v>strike = 0.014049, dCalldT = 0.002074, localVol = 0.005172</v>
      </c>
    </row>
    <row r="530" spans="9:28" x14ac:dyDescent="0.25">
      <c r="I530" s="80"/>
      <c r="AB530" s="3" t="str">
        <v>strike = 0.014297, dCalldT = 0.001955, localVol = 0.005415</v>
      </c>
    </row>
    <row r="531" spans="9:28" x14ac:dyDescent="0.25">
      <c r="I531" s="80"/>
      <c r="AB531" s="3" t="str">
        <v>strike = 0.014544, dCalldT = 0.001828, localVol = 0.005500</v>
      </c>
    </row>
    <row r="532" spans="9:28" x14ac:dyDescent="0.25">
      <c r="I532" s="80"/>
      <c r="AB532" s="3" t="str">
        <v>strike = 0.014792, dCalldT = 0.001695, localVol = 0.005382</v>
      </c>
    </row>
    <row r="533" spans="9:28" x14ac:dyDescent="0.25">
      <c r="I533" s="80"/>
      <c r="AB533" s="3" t="str">
        <v>strike = 0.015039, dCalldT = 0.001556, localVol = 0.005714</v>
      </c>
    </row>
    <row r="534" spans="9:28" x14ac:dyDescent="0.25">
      <c r="I534" s="80"/>
      <c r="AB534" s="3" t="str">
        <v>strike = 0.015287, dCalldT = 0.001420, localVol = 0.005553</v>
      </c>
    </row>
    <row r="535" spans="9:28" x14ac:dyDescent="0.25">
      <c r="I535" s="80"/>
      <c r="AB535" s="3" t="str">
        <v>strike = 0.015534, dCalldT = 0.001283, localVol = 0.005657</v>
      </c>
    </row>
    <row r="536" spans="9:28" x14ac:dyDescent="0.25">
      <c r="I536" s="80"/>
      <c r="AB536" s="3" t="str">
        <v>strike = 0.015782, dCalldT = 0.001149, localVol = 0.005761</v>
      </c>
    </row>
    <row r="537" spans="9:28" x14ac:dyDescent="0.25">
      <c r="I537" s="80"/>
      <c r="AB537" s="3" t="str">
        <v>strike = 0.016029, dCalldT = 0.001020, localVol = 0.005923</v>
      </c>
    </row>
    <row r="538" spans="9:28" x14ac:dyDescent="0.25">
      <c r="I538" s="80"/>
      <c r="AB538" s="3" t="str">
        <v>strike = 0.016277, dCalldT = 0.000900, localVol = 0.005732</v>
      </c>
    </row>
    <row r="539" spans="9:28" x14ac:dyDescent="0.25">
      <c r="I539" s="80"/>
      <c r="AB539" s="3" t="str">
        <v>strike = 0.016525, dCalldT = 0.000785, localVol = 0.006305</v>
      </c>
    </row>
    <row r="540" spans="9:28" x14ac:dyDescent="0.25">
      <c r="I540" s="80"/>
      <c r="AB540" s="3" t="str">
        <v>strike = 0.016772, dCalldT = 0.000683, localVol = 0.006154</v>
      </c>
    </row>
    <row r="541" spans="9:28" x14ac:dyDescent="0.25">
      <c r="I541" s="80"/>
      <c r="AB541" s="3" t="str">
        <v>strike = 0.017020, dCalldT = 0.000590, localVol = 0.006071</v>
      </c>
    </row>
    <row r="542" spans="9:28" x14ac:dyDescent="0.25">
      <c r="I542" s="80"/>
      <c r="AB542" s="3" t="str">
        <v>strike = 0.017267, dCalldT = 0.000506, localVol = 0.005999</v>
      </c>
    </row>
    <row r="543" spans="9:28" x14ac:dyDescent="0.25">
      <c r="I543" s="80"/>
      <c r="AB543" s="3" t="str">
        <v>strike = 0.017515, dCalldT = 0.000431, localVol = 0.005751</v>
      </c>
    </row>
    <row r="544" spans="9:28" x14ac:dyDescent="0.25">
      <c r="I544" s="80"/>
      <c r="AB544" s="3" t="str">
        <v>strike = 0.017762, dCalldT = 0.000361, localVol = 0.006404</v>
      </c>
    </row>
    <row r="545" spans="9:28" x14ac:dyDescent="0.25">
      <c r="I545" s="80"/>
      <c r="AB545" s="3" t="str">
        <v>strike = 0.018010, dCalldT = 0.000300, localVol = 0.007464</v>
      </c>
    </row>
    <row r="546" spans="9:28" x14ac:dyDescent="0.25">
      <c r="I546" s="80"/>
      <c r="AB546" s="3" t="str">
        <v>strike = 0.018257, dCalldT = 0.000250, localVol = 0.006441</v>
      </c>
    </row>
    <row r="547" spans="9:28" x14ac:dyDescent="0.25">
      <c r="I547" s="80"/>
      <c r="AB547" s="3" t="str">
        <v>strike = 0.018505, dCalldT = 0.000208, localVol = 0.006065</v>
      </c>
    </row>
    <row r="548" spans="9:28" x14ac:dyDescent="0.25">
      <c r="I548" s="80"/>
      <c r="AB548" s="3" t="str">
        <v>strike = 0.018752, dCalldT = 0.000172, localVol = 0.005541</v>
      </c>
    </row>
    <row r="549" spans="9:28" x14ac:dyDescent="0.25">
      <c r="I549" s="80"/>
      <c r="AB549" s="3" t="str">
        <v>strike = 0.019000, dCalldT = 0.000139, localVol = 0.006252</v>
      </c>
    </row>
    <row r="550" spans="9:28" x14ac:dyDescent="0.25">
      <c r="I550" s="80"/>
      <c r="AB550" s="3" t="str">
        <v>strike = 0.019247, dCalldT = 0.000112, localVol = 0.006243</v>
      </c>
    </row>
    <row r="551" spans="9:28" x14ac:dyDescent="0.25">
      <c r="I551" s="80"/>
      <c r="AB551" s="3" t="str">
        <v>strike = 0.019495, dCalldT = 0.000090, localVol = 0.004729</v>
      </c>
    </row>
    <row r="552" spans="9:28" x14ac:dyDescent="0.25">
      <c r="I552" s="80"/>
      <c r="AB552" s="3" t="str">
        <v>strike = 0.019742, dCalldT = 0.000069, localVol = 0.007065</v>
      </c>
    </row>
    <row r="553" spans="9:28" x14ac:dyDescent="0.25">
      <c r="I553" s="80"/>
      <c r="AB553" s="3" t="str">
        <v>strike = 0.019990, dCalldT = 0.000052, localVol = 0.006865</v>
      </c>
    </row>
    <row r="554" spans="9:28" x14ac:dyDescent="0.25">
      <c r="I554" s="80"/>
      <c r="AB554" s="3" t="str">
        <v>T = 0.416667, swapRate = 0.013002, k = 0, strike = 0.004256, call = 0.008749, callph = 0.008739, callmh = 0.008759, quantile = 0.002938, d2CalldK2 = 2.429968</v>
      </c>
    </row>
    <row r="555" spans="9:28" x14ac:dyDescent="0.25">
      <c r="I555" s="80"/>
      <c r="AB555" s="3" t="str">
        <v>T = 0.416667, swapRate = 0.013002, k = 1, strike = 0.004547, call = 0.008459, callph = 0.008449, callmh = 0.008469, quantile = 0.003733, d2CalldK2 = 3.040906</v>
      </c>
    </row>
    <row r="556" spans="9:28" x14ac:dyDescent="0.25">
      <c r="I556" s="80"/>
      <c r="AB556" s="3" t="str">
        <v>T = 0.416667, swapRate = 0.013002, k = 2, strike = 0.004839, call = 0.008169, callph = 0.008159, callmh = 0.008179, quantile = 0.004725, d2CalldK2 = 3.789066</v>
      </c>
    </row>
    <row r="557" spans="9:28" x14ac:dyDescent="0.25">
      <c r="I557" s="80"/>
      <c r="AB557" s="3" t="str">
        <v>T = 0.416667, swapRate = 0.013002, k = 3, strike = 0.005130, call = 0.007879, callph = 0.007869, callmh = 0.007889, quantile = 0.005958, d2CalldK2 = 4.700318</v>
      </c>
    </row>
    <row r="558" spans="9:28" x14ac:dyDescent="0.25">
      <c r="I558" s="80"/>
      <c r="AB558" s="3" t="str">
        <v>T = 0.416667, swapRate = 0.013002, k = 4, strike = 0.005422, call = 0.007589, callph = 0.007579, callmh = 0.007599, quantile = 0.007484, d2CalldK2 = 5.803964</v>
      </c>
    </row>
    <row r="559" spans="9:28" x14ac:dyDescent="0.25">
      <c r="I559" s="80"/>
      <c r="AB559" s="3" t="str">
        <v>T = 0.416667, swapRate = 0.013002, k = 5, strike = 0.005713, call = 0.007300, callph = 0.007290, callmh = 0.007310, quantile = 0.009364, d2CalldK2 = 7.132783</v>
      </c>
    </row>
    <row r="560" spans="9:28" x14ac:dyDescent="0.25">
      <c r="I560" s="80"/>
      <c r="AB560" s="3" t="str">
        <v>T = 0.416667, swapRate = 0.013002, k = 6, strike = 0.006005, call = 0.007011, callph = 0.007002, callmh = 0.007021, quantile = 0.011668, d2CalldK2 = 8.722922</v>
      </c>
    </row>
    <row r="561" spans="9:28" x14ac:dyDescent="0.25">
      <c r="I561" s="80"/>
      <c r="AB561" s="3" t="str">
        <v>T = 0.416667, swapRate = 0.013002, k = 7, strike = 0.006296, call = 0.006724, callph = 0.006714, callmh = 0.006734, quantile = 0.014479, d2CalldK2 = 10.613606</v>
      </c>
    </row>
    <row r="562" spans="9:28" x14ac:dyDescent="0.25">
      <c r="I562" s="80"/>
      <c r="AB562" s="3" t="str">
        <v>T = 0.416667, swapRate = 0.013002, k = 8, strike = 0.006588, call = 0.006437, callph = 0.006427, callmh = 0.006447, quantile = 0.017890, d2CalldK2 = 12.846615</v>
      </c>
    </row>
    <row r="563" spans="9:28" x14ac:dyDescent="0.25">
      <c r="I563" s="80"/>
      <c r="AB563" s="3" t="str">
        <v>T = 0.416667, swapRate = 0.013002, k = 9, strike = 0.006879, call = 0.006151, callph = 0.006141, callmh = 0.006161, quantile = 0.022007, d2CalldK2 = 15.465468</v>
      </c>
    </row>
    <row r="564" spans="9:28" x14ac:dyDescent="0.25">
      <c r="I564" s="80"/>
      <c r="AB564" s="3" t="str">
        <v>T = 0.416667, swapRate = 0.013002, k = 10, strike = 0.007171, call = 0.005867, callph = 0.005857, callmh = 0.005876, quantile = 0.026949, d2CalldK2 = 18.514288</v>
      </c>
    </row>
    <row r="565" spans="9:28" x14ac:dyDescent="0.25">
      <c r="I565" s="80"/>
      <c r="AB565" s="3" t="str">
        <v>T = 0.416667, swapRate = 0.013002, k = 11, strike = 0.007462, call = 0.005584, callph = 0.005574, callmh = 0.005594, quantile = 0.032848, d2CalldK2 = 22.036288</v>
      </c>
    </row>
    <row r="566" spans="9:28" x14ac:dyDescent="0.25">
      <c r="I566" s="80"/>
      <c r="AB566" s="3" t="str">
        <v>T = 0.416667, swapRate = 0.013002, k = 12, strike = 0.007754, call = 0.005303, callph = 0.005293, callmh = 0.005312, quantile = 0.039848, d2CalldK2 = 26.071864</v>
      </c>
    </row>
    <row r="567" spans="9:28" x14ac:dyDescent="0.25">
      <c r="I567" s="80"/>
      <c r="AB567" s="3" t="str">
        <v>T = 0.416667, swapRate = 0.013002, k = 13, strike = 0.008046, call = 0.005024, callph = 0.005015, callmh = 0.005034, quantile = 0.048103, d2CalldK2 = 30.656264</v>
      </c>
    </row>
    <row r="568" spans="9:28" x14ac:dyDescent="0.25">
      <c r="I568" s="80"/>
      <c r="AB568" s="3" t="str">
        <v>T = 0.416667, swapRate = 0.013002, k = 14, strike = 0.008337, call = 0.004748, callph = 0.004739, callmh = 0.004757, quantile = 0.057779, d2CalldK2 = 35.816876</v>
      </c>
    </row>
    <row r="569" spans="9:28" x14ac:dyDescent="0.25">
      <c r="I569" s="80"/>
      <c r="AB569" s="3" t="str">
        <v>T = 0.416667, swapRate = 0.013002, k = 15, strike = 0.008629, call = 0.004475, callph = 0.004466, callmh = 0.004484, quantile = 0.069045, d2CalldK2 = 41.570153</v>
      </c>
    </row>
    <row r="570" spans="9:28" x14ac:dyDescent="0.25">
      <c r="I570" s="80"/>
      <c r="AB570" s="3" t="str">
        <v>T = 0.416667, swapRate = 0.013002, k = 16, strike = 0.008920, call = 0.004205, callph = 0.004196, callmh = 0.004215, quantile = 0.082075, d2CalldK2 = 47.918275</v>
      </c>
    </row>
    <row r="571" spans="9:28" x14ac:dyDescent="0.25">
      <c r="I571" s="80"/>
      <c r="AB571" s="3" t="str">
        <v>T = 0.416667, swapRate = 0.013002, k = 17, strike = 0.009212, call = 0.003940, callph = 0.003931, callmh = 0.003949, quantile = 0.097041, d2CalldK2 = 54.845693</v>
      </c>
    </row>
    <row r="572" spans="9:28" x14ac:dyDescent="0.25">
      <c r="I572" s="80"/>
      <c r="AB572" s="3" t="str">
        <v>T = 0.416667, swapRate = 0.013002, k = 18, strike = 0.009503, call = 0.003679, callph = 0.003670, callmh = 0.003688, quantile = 0.114107, d2CalldK2 = 62.315707</v>
      </c>
    </row>
    <row r="573" spans="9:28" x14ac:dyDescent="0.25">
      <c r="I573" s="80"/>
      <c r="AB573" s="3" t="str">
        <v>T = 0.416667, swapRate = 0.013002, k = 19, strike = 0.009795, call = 0.003424, callph = 0.003415, callmh = 0.003432, quantile = 0.133422, d2CalldK2 = 70.267349</v>
      </c>
    </row>
    <row r="574" spans="9:28" x14ac:dyDescent="0.25">
      <c r="I574" s="80"/>
      <c r="AB574" s="3" t="str">
        <v>T = 0.416667, swapRate = 0.013002, k = 20, strike = 0.010086, call = 0.003174, callph = 0.003166, callmh = 0.003182, quantile = 0.155116, d2CalldK2 = 78.612810</v>
      </c>
    </row>
    <row r="575" spans="9:28" x14ac:dyDescent="0.25">
      <c r="I575" s="80"/>
      <c r="AB575" s="3" t="str">
        <v>T = 0.416667, swapRate = 0.013002, k = 21, strike = 0.010378, call = 0.002931, callph = 0.002923, callmh = 0.002939, quantile = 0.179286, d2CalldK2 = 87.235757</v>
      </c>
    </row>
    <row r="576" spans="9:28" x14ac:dyDescent="0.25">
      <c r="I576" s="80"/>
      <c r="AB576" s="3" t="str">
        <v>T = 0.416667, swapRate = 0.013002, k = 22, strike = 0.010669, call = 0.002696, callph = 0.002688, callmh = 0.002704, quantile = 0.205993, d2CalldK2 = 95.990839</v>
      </c>
    </row>
    <row r="577" spans="9:28" x14ac:dyDescent="0.25">
      <c r="I577" s="80"/>
      <c r="AB577" s="3" t="str">
        <v>T = 0.416667, swapRate = 0.013002, k = 23, strike = 0.010961, call = 0.002468, callph = 0.002461, callmh = 0.002476, quantile = 0.235252, d2CalldK2 = 104.704729</v>
      </c>
    </row>
    <row r="578" spans="9:28" x14ac:dyDescent="0.25">
      <c r="I578" s="80"/>
      <c r="AB578" s="3" t="str">
        <v>T = 0.416667, swapRate = 0.013002, k = 24, strike = 0.011252, call = 0.002250, callph = 0.002243, callmh = 0.002257, quantile = 0.267020, d2CalldK2 = 113.178951</v>
      </c>
    </row>
    <row r="579" spans="9:28" x14ac:dyDescent="0.25">
      <c r="I579" s="80"/>
      <c r="AB579" s="3" t="str">
        <v>T = 0.416667, swapRate = 0.013002, k = 25, strike = 0.011544, call = 0.002041, callph = 0.002034, callmh = 0.002048, quantile = 0.301198, d2CalldK2 = 121.194715</v>
      </c>
    </row>
    <row r="580" spans="9:28" x14ac:dyDescent="0.25">
      <c r="I580" s="80"/>
      <c r="AB580" s="3" t="str">
        <v>T = 0.416667, swapRate = 0.013002, k = 26, strike = 0.011835, call = 0.001843, callph = 0.001836, callmh = 0.001849, quantile = 0.337618, d2CalldK2 = 128.519844</v>
      </c>
    </row>
    <row r="581" spans="9:28" x14ac:dyDescent="0.25">
      <c r="I581" s="80"/>
      <c r="AB581" s="3" t="str">
        <v>T = 0.416667, swapRate = 0.013002, k = 27, strike = 0.012127, call = 0.001655, callph = 0.001649, callmh = 0.001662, quantile = 0.376044, d2CalldK2 = 134.917707</v>
      </c>
    </row>
    <row r="582" spans="9:28" x14ac:dyDescent="0.25">
      <c r="I582" s="80"/>
      <c r="AB582" s="3" t="str">
        <v>T = 0.416667, swapRate = 0.013002, k = 28, strike = 0.012419, call = 0.001479, callph = 0.001473, callmh = 0.001485, quantile = 0.416172, d2CalldK2 = 140.157926</v>
      </c>
    </row>
    <row r="583" spans="9:28" x14ac:dyDescent="0.25">
      <c r="I583" s="80"/>
      <c r="AB583" s="3" t="str">
        <v>T = 0.416667, swapRate = 0.013002, k = 29, strike = 0.012710, call = 0.001315, callph = 0.001310, callmh = 0.001320, quantile = 0.457633, d2CalldK2 = 144.028379</v>
      </c>
    </row>
    <row r="584" spans="9:28" x14ac:dyDescent="0.25">
      <c r="I584" s="80"/>
      <c r="AB584" s="3" t="str">
        <v>T = 0.416667, swapRate = 0.013002, k = 30, strike = 0.013002, call = 0.001163, callph = 0.001158, callmh = 0.001168, quantile = 0.500000, d2CalldK2 = 146.330777</v>
      </c>
    </row>
    <row r="585" spans="9:28" x14ac:dyDescent="0.25">
      <c r="I585" s="80"/>
      <c r="AB585" s="3" t="str">
        <v>T = 0.416667, swapRate = 0.013002, k = 31, strike = 0.013293, call = 0.001023, callph = 0.001019, callmh = 0.001028, quantile = 0.542367, d2CalldK2 = 144.028379</v>
      </c>
    </row>
    <row r="586" spans="9:28" x14ac:dyDescent="0.25">
      <c r="I586" s="80"/>
      <c r="AB586" s="3" t="str">
        <v>T = 0.416667, swapRate = 0.013002, k = 32, strike = 0.013585, call = 0.000896, callph = 0.000892, callmh = 0.000900, quantile = 0.583828, d2CalldK2 = 140.157926</v>
      </c>
    </row>
    <row r="587" spans="9:28" x14ac:dyDescent="0.25">
      <c r="I587" s="80"/>
      <c r="AB587" s="3" t="str">
        <v>T = 0.416667, swapRate = 0.013002, k = 33, strike = 0.013876, call = 0.000781, callph = 0.000777, callmh = 0.000784, quantile = 0.623956, d2CalldK2 = 134.917707</v>
      </c>
    </row>
    <row r="588" spans="9:28" x14ac:dyDescent="0.25">
      <c r="I588" s="80"/>
      <c r="AB588" s="3" t="str">
        <v>T = 0.416667, swapRate = 0.013002, k = 34, strike = 0.014168, call = 0.000677, callph = 0.000673, callmh = 0.000680, quantile = 0.662382, d2CalldK2 = 128.519844</v>
      </c>
    </row>
    <row r="589" spans="9:28" x14ac:dyDescent="0.25">
      <c r="I589" s="80"/>
      <c r="AB589" s="3" t="str">
        <v>T = 0.416667, swapRate = 0.013002, k = 35, strike = 0.014459, call = 0.000584, callph = 0.000581, callmh = 0.000587, quantile = 0.698802, d2CalldK2 = 121.194715</v>
      </c>
    </row>
    <row r="590" spans="9:28" x14ac:dyDescent="0.25">
      <c r="I590" s="80"/>
      <c r="AB590" s="3" t="str">
        <v>T = 0.416667, swapRate = 0.013002, k = 36, strike = 0.014751, call = 0.000501, callph = 0.000498, callmh = 0.000504, quantile = 0.732980, d2CalldK2 = 113.178950</v>
      </c>
    </row>
    <row r="591" spans="9:28" x14ac:dyDescent="0.25">
      <c r="I591" s="80"/>
      <c r="AB591" s="3" t="str">
        <v>T = 0.416667, swapRate = 0.013002, k = 37, strike = 0.015042, call = 0.000428, callph = 0.000425, callmh = 0.000430, quantile = 0.764748, d2CalldK2 = 104.704729</v>
      </c>
    </row>
    <row r="592" spans="9:28" x14ac:dyDescent="0.25">
      <c r="I592" s="80"/>
      <c r="AB592" s="3" t="str">
        <v>T = 0.416667, swapRate = 0.013002, k = 38, strike = 0.015334, call = 0.000363, callph = 0.000361, callmh = 0.000366, quantile = 0.794007, d2CalldK2 = 95.990839</v>
      </c>
    </row>
    <row r="593" spans="9:28" x14ac:dyDescent="0.25">
      <c r="I593" s="80"/>
      <c r="AB593" s="3" t="str">
        <v>T = 0.416667, swapRate = 0.013002, k = 39, strike = 0.015625, call = 0.000307, callph = 0.000306, callmh = 0.000309, quantile = 0.820714, d2CalldK2 = 87.235757</v>
      </c>
    </row>
    <row r="594" spans="9:28" x14ac:dyDescent="0.25">
      <c r="I594" s="80"/>
      <c r="AB594" s="3" t="str">
        <v>T = 0.416667, swapRate = 0.013002, k = 40, strike = 0.015917, call = 0.000259, callph = 0.000257, callmh = 0.000260, quantile = 0.844884, d2CalldK2 = 78.612810</v>
      </c>
    </row>
    <row r="595" spans="9:28" x14ac:dyDescent="0.25">
      <c r="I595" s="80"/>
      <c r="AB595" s="3" t="str">
        <v>T = 0.416667, swapRate = 0.013002, k = 41, strike = 0.016209, call = 0.000217, callph = 0.000215, callmh = 0.000218, quantile = 0.866578, d2CalldK2 = 70.267349</v>
      </c>
    </row>
    <row r="596" spans="9:28" x14ac:dyDescent="0.25">
      <c r="I596" s="80"/>
      <c r="AB596" s="3" t="str">
        <v>T = 0.416667, swapRate = 0.013002, k = 42, strike = 0.016500, call = 0.000181, callph = 0.000180, callmh = 0.000182, quantile = 0.885893, d2CalldK2 = 62.315707</v>
      </c>
    </row>
    <row r="597" spans="9:28" x14ac:dyDescent="0.25">
      <c r="I597" s="80"/>
      <c r="AB597" s="3" t="str">
        <v>T = 0.416667, swapRate = 0.013002, k = 43, strike = 0.016792, call = 0.000150, callph = 0.000149, callmh = 0.000151, quantile = 0.902959, d2CalldK2 = 54.845692</v>
      </c>
    </row>
    <row r="598" spans="9:28" x14ac:dyDescent="0.25">
      <c r="I598" s="80"/>
      <c r="AB598" s="3" t="str">
        <v>T = 0.416667, swapRate = 0.013002, k = 44, strike = 0.017083, call = 0.000124, callph = 0.000123, callmh = 0.000125, quantile = 0.917925, d2CalldK2 = 47.918275</v>
      </c>
    </row>
    <row r="599" spans="9:28" x14ac:dyDescent="0.25">
      <c r="I599" s="80"/>
      <c r="AB599" s="3" t="str">
        <v>T = 0.416667, swapRate = 0.013002, k = 45, strike = 0.017375, call = 0.000102, callph = 0.000101, callmh = 0.000103, quantile = 0.930955, d2CalldK2 = 41.570153</v>
      </c>
    </row>
    <row r="600" spans="9:28" x14ac:dyDescent="0.25">
      <c r="I600" s="80"/>
      <c r="AB600" s="3" t="str">
        <v>T = 0.416667, swapRate = 0.013002, k = 46, strike = 0.017666, call = 0.000083, callph = 0.000083, callmh = 0.000084, quantile = 0.942221, d2CalldK2 = 35.816876</v>
      </c>
    </row>
    <row r="601" spans="9:28" x14ac:dyDescent="0.25">
      <c r="I601" s="80"/>
      <c r="AB601" s="3" t="str">
        <v>T = 0.416667, swapRate = 0.013002, k = 47, strike = 0.017958, call = 0.000068, callph = 0.000068, callmh = 0.000069, quantile = 0.951897, d2CalldK2 = 30.656264</v>
      </c>
    </row>
    <row r="602" spans="9:28" x14ac:dyDescent="0.25">
      <c r="I602" s="80"/>
      <c r="AB602" s="3" t="str">
        <v>T = 0.416667, swapRate = 0.013002, k = 48, strike = 0.018249, call = 0.000055, callph = 0.000055, callmh = 0.000056, quantile = 0.960152, d2CalldK2 = 26.071864</v>
      </c>
    </row>
    <row r="603" spans="9:28" x14ac:dyDescent="0.25">
      <c r="I603" s="80"/>
      <c r="AB603" s="3" t="str">
        <v>T = 0.416667, swapRate = 0.013002, k = 49, strike = 0.018541, call = 0.000045, callph = 0.000044, callmh = 0.000045, quantile = 0.967152, d2CalldK2 = 22.036288</v>
      </c>
    </row>
    <row r="604" spans="9:28" x14ac:dyDescent="0.25">
      <c r="I604" s="80"/>
      <c r="AB604" s="3" t="str">
        <v>T = 0.416667, swapRate = 0.013002, k = 50, strike = 0.018832, call = 0.000036, callph = 0.000036, callmh = 0.000036, quantile = 0.973051, d2CalldK2 = 18.514288</v>
      </c>
    </row>
    <row r="605" spans="9:28" x14ac:dyDescent="0.25">
      <c r="I605" s="80"/>
      <c r="AB605" s="3" t="str">
        <v>T = 0.416667, swapRate = 0.013002, k = 51, strike = 0.019124, call = 0.000029, callph = 0.000029, callmh = 0.000029, quantile = 0.977993, d2CalldK2 = 15.465468</v>
      </c>
    </row>
    <row r="606" spans="9:28" x14ac:dyDescent="0.25">
      <c r="I606" s="80"/>
      <c r="AB606" s="3" t="str">
        <v>T = 0.416667, swapRate = 0.013002, k = 52, strike = 0.019415, call = 0.000023, callph = 0.000023, callmh = 0.000023, quantile = 0.982110, d2CalldK2 = 12.846615</v>
      </c>
    </row>
    <row r="607" spans="9:28" x14ac:dyDescent="0.25">
      <c r="I607" s="80"/>
      <c r="AB607" s="3" t="str">
        <v>T = 0.416667, swapRate = 0.013002, k = 53, strike = 0.019707, call = 0.000018, callph = 0.000018, callmh = 0.000019, quantile = 0.985521, d2CalldK2 = 10.613606</v>
      </c>
    </row>
    <row r="608" spans="9:28" x14ac:dyDescent="0.25">
      <c r="I608" s="80"/>
      <c r="AB608" s="3" t="str">
        <v>T = 0.416667, swapRate = 0.013002, k = 54, strike = 0.019998, call = 0.000015, callph = 0.000014, callmh = 0.000015, quantile = 0.988332, d2CalldK2 = 8.722922</v>
      </c>
    </row>
    <row r="609" spans="9:28" x14ac:dyDescent="0.25">
      <c r="I609" s="80"/>
      <c r="AB609" s="3" t="str">
        <v>T = 0.416667, swapRate = 0.013002, k = 55, strike = 0.020290, call = 0.000012, callph = 0.000011, callmh = 0.000012, quantile = 0.990636, d2CalldK2 = 7.132783</v>
      </c>
    </row>
    <row r="610" spans="9:28" x14ac:dyDescent="0.25">
      <c r="I610" s="80"/>
      <c r="AB610" s="3" t="str">
        <v>T = 0.416667, swapRate = 0.013002, k = 56, strike = 0.020582, call = 0.000009, callph = 0.000009, callmh = 0.000009, quantile = 0.992516, d2CalldK2 = 5.803964</v>
      </c>
    </row>
    <row r="611" spans="9:28" x14ac:dyDescent="0.25">
      <c r="I611" s="80"/>
      <c r="AB611" s="3" t="str">
        <v>T = 0.416667, swapRate = 0.013002, k = 57, strike = 0.020873, call = 0.000007, callph = 0.000007, callmh = 0.000007, quantile = 0.994042, d2CalldK2 = 4.700318</v>
      </c>
    </row>
    <row r="612" spans="9:28" x14ac:dyDescent="0.25">
      <c r="I612" s="80"/>
      <c r="AB612" s="3" t="str">
        <v>T = 0.416667, swapRate = 0.013002, k = 58, strike = 0.021165, call = 0.000006, callph = 0.000006, callmh = 0.000006, quantile = 0.995275, d2CalldK2 = 3.789066</v>
      </c>
    </row>
    <row r="613" spans="9:28" x14ac:dyDescent="0.25">
      <c r="I613" s="80"/>
      <c r="AB613" s="3" t="str">
        <v>T = 0.416667, swapRate = 0.013002, k = 59, strike = 0.021456, call = 0.000004, callph = 0.000004, callmh = 0.000004, quantile = 0.996267, d2CalldK2 = 3.040905</v>
      </c>
    </row>
    <row r="614" spans="9:28" x14ac:dyDescent="0.25">
      <c r="I614" s="80"/>
      <c r="AB614" s="3" t="str">
        <v>T = 0.416667, swapRate = 0.013002, k = 60, strike = 0.021748, call = 0.000003, callph = 0.000003, callmh = 0.000003, quantile = 0.997062, d2CalldK2 = 2.429968</v>
      </c>
    </row>
    <row r="615" spans="9:28" x14ac:dyDescent="0.25">
      <c r="I615" s="80"/>
      <c r="AB615" s="3" t="str">
        <v>strike = 0.004547, d2CalldK2 = 3.040906, d2CalldK2mc = 3.644782</v>
      </c>
    </row>
    <row r="616" spans="9:28" x14ac:dyDescent="0.25">
      <c r="I616" s="80"/>
      <c r="AB616" s="3" t="str">
        <v>strike = 0.004839, d2CalldK2 = 3.789066, d2CalldK2mc = 4.592454</v>
      </c>
    </row>
    <row r="617" spans="9:28" x14ac:dyDescent="0.25">
      <c r="I617" s="80"/>
      <c r="AB617" s="3" t="str">
        <v>strike = 0.005130, d2CalldK2 = 4.700318, d2CalldK2mc = 3.821771</v>
      </c>
    </row>
    <row r="618" spans="9:28" x14ac:dyDescent="0.25">
      <c r="I618" s="80"/>
      <c r="AB618" s="3" t="str">
        <v>strike = 0.005422, d2CalldK2 = 5.803964, d2CalldK2mc = 4.614588</v>
      </c>
    </row>
    <row r="619" spans="9:28" x14ac:dyDescent="0.25">
      <c r="I619" s="80"/>
      <c r="AB619" s="3" t="str">
        <v>strike = 0.005713, d2CalldK2 = 7.132783, d2CalldK2mc = 5.805156</v>
      </c>
    </row>
    <row r="620" spans="9:28" x14ac:dyDescent="0.25">
      <c r="I620" s="80"/>
      <c r="AB620" s="3" t="str">
        <v>strike = 0.006005, d2CalldK2 = 8.722922, d2CalldK2mc = 4.810854</v>
      </c>
    </row>
    <row r="621" spans="9:28" x14ac:dyDescent="0.25">
      <c r="I621" s="80"/>
      <c r="AB621" s="3" t="str">
        <v>strike = 0.006296, d2CalldK2 = 10.613606, d2CalldK2mc = 9.332139</v>
      </c>
    </row>
    <row r="622" spans="9:28" x14ac:dyDescent="0.25">
      <c r="I622" s="80"/>
      <c r="AB622" s="3" t="str">
        <v>strike = 0.006588, d2CalldK2 = 12.846615, d2CalldK2mc = 12.499520</v>
      </c>
    </row>
    <row r="623" spans="9:28" x14ac:dyDescent="0.25">
      <c r="I623" s="80"/>
      <c r="AB623" s="3" t="str">
        <v>strike = 0.006879, d2CalldK2 = 15.465468, d2CalldK2mc = 16.847750</v>
      </c>
    </row>
    <row r="624" spans="9:28" x14ac:dyDescent="0.25">
      <c r="I624" s="80"/>
      <c r="AB624" s="3" t="str">
        <v>strike = 0.007171, d2CalldK2 = 18.514288, d2CalldK2mc = 23.174095</v>
      </c>
    </row>
    <row r="625" spans="9:28" x14ac:dyDescent="0.25">
      <c r="I625" s="80"/>
      <c r="AB625" s="3" t="str">
        <v>strike = 0.007462, d2CalldK2 = 22.036288, d2CalldK2mc = 21.084288</v>
      </c>
    </row>
    <row r="626" spans="9:28" x14ac:dyDescent="0.25">
      <c r="I626" s="80"/>
      <c r="AB626" s="3" t="str">
        <v>strike = 0.007754, d2CalldK2 = 26.071864, d2CalldK2mc = 20.713640</v>
      </c>
    </row>
    <row r="627" spans="9:28" x14ac:dyDescent="0.25">
      <c r="I627" s="80"/>
      <c r="AB627" s="3" t="str">
        <v>strike = 0.008046, d2CalldK2 = 30.656264, d2CalldK2mc = 26.349503</v>
      </c>
    </row>
    <row r="628" spans="9:28" x14ac:dyDescent="0.25">
      <c r="I628" s="80"/>
      <c r="AB628" s="3" t="str">
        <v>strike = 0.008337, d2CalldK2 = 35.816876, d2CalldK2mc = 31.323308</v>
      </c>
    </row>
    <row r="629" spans="9:28" x14ac:dyDescent="0.25">
      <c r="I629" s="80"/>
      <c r="AB629" s="3" t="str">
        <v>strike = 0.008629, d2CalldK2 = 41.570153, d2CalldK2mc = 39.831985</v>
      </c>
    </row>
    <row r="630" spans="9:28" x14ac:dyDescent="0.25">
      <c r="I630" s="80"/>
      <c r="AB630" s="3" t="str">
        <v>strike = 0.008920, d2CalldK2 = 47.918275, d2CalldK2mc = 50.597569</v>
      </c>
    </row>
    <row r="631" spans="9:28" x14ac:dyDescent="0.25">
      <c r="I631" s="80"/>
      <c r="AB631" s="3" t="str">
        <v>strike = 0.009212, d2CalldK2 = 54.845693, d2CalldK2mc = 57.973434</v>
      </c>
    </row>
    <row r="632" spans="9:28" x14ac:dyDescent="0.25">
      <c r="I632" s="80"/>
      <c r="AB632" s="3" t="str">
        <v>strike = 0.009503, d2CalldK2 = 62.315707, d2CalldK2mc = 59.430173</v>
      </c>
    </row>
    <row r="633" spans="9:28" x14ac:dyDescent="0.25">
      <c r="I633" s="80"/>
      <c r="AB633" s="3" t="str">
        <v>strike = 0.009795, d2CalldK2 = 70.267349, d2CalldK2mc = 65.124427</v>
      </c>
    </row>
    <row r="634" spans="9:28" x14ac:dyDescent="0.25">
      <c r="I634" s="80"/>
      <c r="AB634" s="3" t="str">
        <v>strike = 0.010086, d2CalldK2 = 78.612810, d2CalldK2mc = 74.343157</v>
      </c>
    </row>
    <row r="635" spans="9:28" x14ac:dyDescent="0.25">
      <c r="I635" s="80"/>
      <c r="AB635" s="3" t="str">
        <v>strike = 0.010378, d2CalldK2 = 87.235757, d2CalldK2mc = 90.292488</v>
      </c>
    </row>
    <row r="636" spans="9:28" x14ac:dyDescent="0.25">
      <c r="I636" s="80"/>
      <c r="AB636" s="3" t="str">
        <v>strike = 0.010669, d2CalldK2 = 95.990839, d2CalldK2mc = 98.404001</v>
      </c>
    </row>
    <row r="637" spans="9:28" x14ac:dyDescent="0.25">
      <c r="I637" s="80"/>
      <c r="AB637" s="3" t="str">
        <v>strike = 0.010961, d2CalldK2 = 104.704729, d2CalldK2mc = 107.132136</v>
      </c>
    </row>
    <row r="638" spans="9:28" x14ac:dyDescent="0.25">
      <c r="I638" s="80"/>
      <c r="AB638" s="3" t="str">
        <v>strike = 0.011252, d2CalldK2 = 113.178951, d2CalldK2mc = 98.271655</v>
      </c>
    </row>
    <row r="639" spans="9:28" x14ac:dyDescent="0.25">
      <c r="I639" s="80"/>
      <c r="AB639" s="3" t="str">
        <v>strike = 0.011544, d2CalldK2 = 121.194715, d2CalldK2mc = 118.405013</v>
      </c>
    </row>
    <row r="640" spans="9:28" x14ac:dyDescent="0.25">
      <c r="I640" s="80"/>
      <c r="AB640" s="3" t="str">
        <v>strike = 0.011835, d2CalldK2 = 128.519844, d2CalldK2mc = 128.220546</v>
      </c>
    </row>
    <row r="641" spans="9:28" x14ac:dyDescent="0.25">
      <c r="I641" s="80"/>
      <c r="AB641" s="3" t="str">
        <v>strike = 0.012127, d2CalldK2 = 134.917707, d2CalldK2mc = 148.742501</v>
      </c>
    </row>
    <row r="642" spans="9:28" x14ac:dyDescent="0.25">
      <c r="I642" s="80"/>
      <c r="AB642" s="3" t="str">
        <v>strike = 0.012419, d2CalldK2 = 140.157926, d2CalldK2mc = 137.431802</v>
      </c>
    </row>
    <row r="643" spans="9:28" x14ac:dyDescent="0.25">
      <c r="I643" s="80"/>
      <c r="AB643" s="3" t="str">
        <v>strike = 0.012710, d2CalldK2 = 144.028379, d2CalldK2mc = 146.935341</v>
      </c>
    </row>
    <row r="644" spans="9:28" x14ac:dyDescent="0.25">
      <c r="I644" s="80"/>
      <c r="AB644" s="3" t="str">
        <v>strike = 0.013002, d2CalldK2 = 146.330777, d2CalldK2mc = 152.697629</v>
      </c>
    </row>
    <row r="645" spans="9:28" x14ac:dyDescent="0.25">
      <c r="I645" s="80"/>
      <c r="AB645" s="3" t="str">
        <v>strike = 0.013293, d2CalldK2 = 144.028379, d2CalldK2mc = 156.579686</v>
      </c>
    </row>
    <row r="646" spans="9:28" x14ac:dyDescent="0.25">
      <c r="I646" s="80"/>
      <c r="AB646" s="3" t="str">
        <v>strike = 0.013585, d2CalldK2 = 140.157926, d2CalldK2mc = 143.940289</v>
      </c>
    </row>
    <row r="647" spans="9:28" x14ac:dyDescent="0.25">
      <c r="I647" s="80"/>
      <c r="AB647" s="3" t="str">
        <v>strike = 0.013876, d2CalldK2 = 134.917707, d2CalldK2mc = 147.922549</v>
      </c>
    </row>
    <row r="648" spans="9:28" x14ac:dyDescent="0.25">
      <c r="I648" s="80"/>
      <c r="AB648" s="3" t="str">
        <v>strike = 0.014168, d2CalldK2 = 128.519844, d2CalldK2mc = 132.324477</v>
      </c>
    </row>
    <row r="649" spans="9:28" x14ac:dyDescent="0.25">
      <c r="I649" s="80"/>
      <c r="AB649" s="3" t="str">
        <v>strike = 0.014459, d2CalldK2 = 121.194715, d2CalldK2mc = 123.554805</v>
      </c>
    </row>
    <row r="650" spans="9:28" x14ac:dyDescent="0.25">
      <c r="I650" s="80"/>
      <c r="AB650" s="3" t="str">
        <v>strike = 0.014751, d2CalldK2 = 113.178950, d2CalldK2mc = 121.608136</v>
      </c>
    </row>
    <row r="651" spans="9:28" x14ac:dyDescent="0.25">
      <c r="I651" s="80"/>
      <c r="AB651" s="3" t="str">
        <v>strike = 0.015042, d2CalldK2 = 104.704729, d2CalldK2mc = 109.805870</v>
      </c>
    </row>
    <row r="652" spans="9:28" x14ac:dyDescent="0.25">
      <c r="I652" s="80"/>
      <c r="AB652" s="3" t="str">
        <v>strike = 0.015334, d2CalldK2 = 95.990839, d2CalldK2mc = 101.346028</v>
      </c>
    </row>
    <row r="653" spans="9:28" x14ac:dyDescent="0.25">
      <c r="I653" s="80"/>
      <c r="AB653" s="3" t="str">
        <v>strike = 0.015625, d2CalldK2 = 87.235757, d2CalldK2mc = 82.400785</v>
      </c>
    </row>
    <row r="654" spans="9:28" x14ac:dyDescent="0.25">
      <c r="I654" s="80"/>
      <c r="AB654" s="3" t="str">
        <v>strike = 0.015917, d2CalldK2 = 78.612810, d2CalldK2mc = 76.142937</v>
      </c>
    </row>
    <row r="655" spans="9:28" x14ac:dyDescent="0.25">
      <c r="I655" s="80"/>
      <c r="AB655" s="3" t="str">
        <v>strike = 0.016209, d2CalldK2 = 70.267349, d2CalldK2mc = 68.413980</v>
      </c>
    </row>
    <row r="656" spans="9:28" x14ac:dyDescent="0.25">
      <c r="I656" s="80"/>
      <c r="AB656" s="3" t="str">
        <v>strike = 0.016500, d2CalldK2 = 62.315707, d2CalldK2mc = 64.359235</v>
      </c>
    </row>
    <row r="657" spans="9:28" x14ac:dyDescent="0.25">
      <c r="I657" s="80"/>
      <c r="AB657" s="3" t="str">
        <v>strike = 0.016792, d2CalldK2 = 54.845692, d2CalldK2mc = 46.465153</v>
      </c>
    </row>
    <row r="658" spans="9:28" x14ac:dyDescent="0.25">
      <c r="I658" s="80"/>
      <c r="AB658" s="3" t="str">
        <v>strike = 0.017083, d2CalldK2 = 47.918275, d2CalldK2mc = 47.183906</v>
      </c>
    </row>
    <row r="659" spans="9:28" x14ac:dyDescent="0.25">
      <c r="I659" s="80"/>
      <c r="AB659" s="3" t="str">
        <v>strike = 0.017375, d2CalldK2 = 41.570153, d2CalldK2mc = 36.036067</v>
      </c>
    </row>
    <row r="660" spans="9:28" x14ac:dyDescent="0.25">
      <c r="I660" s="80"/>
      <c r="AB660" s="3" t="str">
        <v>strike = 0.017666, d2CalldK2 = 35.816876, d2CalldK2mc = 33.885773</v>
      </c>
    </row>
    <row r="661" spans="9:28" x14ac:dyDescent="0.25">
      <c r="I661" s="80"/>
      <c r="AB661" s="3" t="str">
        <v>strike = 0.017958, d2CalldK2 = 30.656264, d2CalldK2mc = 27.235266</v>
      </c>
    </row>
    <row r="662" spans="9:28" x14ac:dyDescent="0.25">
      <c r="I662" s="80"/>
      <c r="AB662" s="3" t="str">
        <v>strike = 0.018249, d2CalldK2 = 26.071864, d2CalldK2mc = 23.432286</v>
      </c>
    </row>
    <row r="663" spans="9:28" x14ac:dyDescent="0.25">
      <c r="I663" s="80"/>
      <c r="AB663" s="3" t="str">
        <v>strike = 0.018541, d2CalldK2 = 22.036288, d2CalldK2mc = 18.770267</v>
      </c>
    </row>
    <row r="664" spans="9:28" x14ac:dyDescent="0.25">
      <c r="I664" s="80"/>
      <c r="AB664" s="3" t="str">
        <v>strike = 0.018832, d2CalldK2 = 18.514288, d2CalldK2mc = 16.354178</v>
      </c>
    </row>
    <row r="665" spans="9:28" x14ac:dyDescent="0.25">
      <c r="I665" s="80"/>
      <c r="AB665" s="3" t="str">
        <v>strike = 0.019124, d2CalldK2 = 15.465468, d2CalldK2mc = 14.766871</v>
      </c>
    </row>
    <row r="666" spans="9:28" x14ac:dyDescent="0.25">
      <c r="I666" s="80"/>
      <c r="AB666" s="3" t="str">
        <v>strike = 0.019415, d2CalldK2 = 12.846615, d2CalldK2mc = 12.507037</v>
      </c>
    </row>
    <row r="667" spans="9:28" x14ac:dyDescent="0.25">
      <c r="I667" s="80"/>
      <c r="AB667" s="3" t="str">
        <v>strike = 0.019707, d2CalldK2 = 10.613606, d2CalldK2mc = 8.265840</v>
      </c>
    </row>
    <row r="668" spans="9:28" x14ac:dyDescent="0.25">
      <c r="I668" s="80"/>
      <c r="AB668" s="3" t="str">
        <v>strike = 0.019998, d2CalldK2 = 8.722922, d2CalldK2mc = 8.003195</v>
      </c>
    </row>
    <row r="669" spans="9:28" x14ac:dyDescent="0.25">
      <c r="I669" s="80"/>
      <c r="AB669" s="3" t="str">
        <v>strike = 0.020290, d2CalldK2 = 7.132783, d2CalldK2mc = 5.811538</v>
      </c>
    </row>
    <row r="670" spans="9:28" x14ac:dyDescent="0.25">
      <c r="I670" s="80"/>
      <c r="AB670" s="3" t="str">
        <v>strike = 0.020582, d2CalldK2 = 5.803964, d2CalldK2mc = 5.740903</v>
      </c>
    </row>
    <row r="671" spans="9:28" x14ac:dyDescent="0.25">
      <c r="I671" s="80"/>
      <c r="AB671" s="3" t="str">
        <v>strike = 0.020873, d2CalldK2 = 4.700318, d2CalldK2mc = 5.813953</v>
      </c>
    </row>
    <row r="672" spans="9:28" x14ac:dyDescent="0.25">
      <c r="I672" s="80"/>
      <c r="AB672" s="3" t="str">
        <v>strike = 0.021165, d2CalldK2 = 3.789066, d2CalldK2mc = 3.218758</v>
      </c>
    </row>
    <row r="673" spans="9:28" x14ac:dyDescent="0.25">
      <c r="I673" s="80"/>
      <c r="AB673" s="3" t="str">
        <v>strike = 0.021456, d2CalldK2 = 3.040905, d2CalldK2mc = 2.250953</v>
      </c>
    </row>
    <row r="674" spans="9:28" x14ac:dyDescent="0.25">
      <c r="I674" s="80"/>
      <c r="AB674" s="3" t="str">
        <v>T = 0.416667, fixingDate = 0, swapRate = 0.013002, annuity = 9.520791, stdDev = 0.002915, avgCalcStrikes = 7.736206</v>
      </c>
    </row>
    <row r="675" spans="9:28" x14ac:dyDescent="0.25">
      <c r="I675" s="80"/>
      <c r="AB675" s="3" t="str">
        <v>strike = 0.004547, dCalldT = 0.000063, localVol = 0.005881</v>
      </c>
    </row>
    <row r="676" spans="9:28" x14ac:dyDescent="0.25">
      <c r="I676" s="80"/>
      <c r="AB676" s="3" t="str">
        <v>strike = 0.004839, dCalldT = 0.000079, localVol = 0.005866</v>
      </c>
    </row>
    <row r="677" spans="9:28" x14ac:dyDescent="0.25">
      <c r="I677" s="80"/>
      <c r="AB677" s="3" t="str">
        <v>strike = 0.005130, dCalldT = 0.000097, localVol = 0.007123</v>
      </c>
    </row>
    <row r="678" spans="9:28" x14ac:dyDescent="0.25">
      <c r="I678" s="80"/>
      <c r="AB678" s="3" t="str">
        <v>strike = 0.005422, dCalldT = 0.000119, localVol = 0.007178</v>
      </c>
    </row>
    <row r="679" spans="9:28" x14ac:dyDescent="0.25">
      <c r="I679" s="80"/>
      <c r="AB679" s="3" t="str">
        <v>strike = 0.005713, dCalldT = 0.000145, localVol = 0.007079</v>
      </c>
    </row>
    <row r="680" spans="9:28" x14ac:dyDescent="0.25">
      <c r="I680" s="80"/>
      <c r="AB680" s="3" t="str">
        <v>strike = 0.006005, dCalldT = 0.000177, localVol = 0.008583</v>
      </c>
    </row>
    <row r="681" spans="9:28" x14ac:dyDescent="0.25">
      <c r="I681" s="80"/>
      <c r="AB681" s="3" t="str">
        <v>strike = 0.006296, dCalldT = 0.000217, localVol = 0.006821</v>
      </c>
    </row>
    <row r="682" spans="9:28" x14ac:dyDescent="0.25">
      <c r="I682" s="80"/>
      <c r="AB682" s="3" t="str">
        <v>strike = 0.006588, dCalldT = 0.000263, localVol = 0.006484</v>
      </c>
    </row>
    <row r="683" spans="9:28" x14ac:dyDescent="0.25">
      <c r="I683" s="80"/>
      <c r="AB683" s="3" t="str">
        <v>strike = 0.006879, dCalldT = 0.000314, localVol = 0.006101</v>
      </c>
    </row>
    <row r="684" spans="9:28" x14ac:dyDescent="0.25">
      <c r="I684" s="80"/>
      <c r="AB684" s="3" t="str">
        <v>strike = 0.007171, dCalldT = 0.000368, localVol = 0.005636</v>
      </c>
    </row>
    <row r="685" spans="9:28" x14ac:dyDescent="0.25">
      <c r="I685" s="80"/>
      <c r="AB685" s="3" t="str">
        <v>strike = 0.007462, dCalldT = 0.000423, localVol = 0.006334</v>
      </c>
    </row>
    <row r="686" spans="9:28" x14ac:dyDescent="0.25">
      <c r="I686" s="80"/>
      <c r="AB686" s="3" t="str">
        <v>strike = 0.007754, dCalldT = 0.000484, localVol = 0.006837</v>
      </c>
    </row>
    <row r="687" spans="9:28" x14ac:dyDescent="0.25">
      <c r="I687" s="80"/>
      <c r="AB687" s="3" t="str">
        <v>strike = 0.008046, dCalldT = 0.000556, localVol = 0.006497</v>
      </c>
    </row>
    <row r="688" spans="9:28" x14ac:dyDescent="0.25">
      <c r="I688" s="80"/>
      <c r="AB688" s="3" t="str">
        <v>strike = 0.008337, dCalldT = 0.000638, localVol = 0.006381</v>
      </c>
    </row>
    <row r="689" spans="9:28" x14ac:dyDescent="0.25">
      <c r="I689" s="80"/>
      <c r="AB689" s="3" t="str">
        <v>strike = 0.008629, dCalldT = 0.000729, localVol = 0.006049</v>
      </c>
    </row>
    <row r="690" spans="9:28" x14ac:dyDescent="0.25">
      <c r="I690" s="80"/>
      <c r="AB690" s="3" t="str">
        <v>strike = 0.008920, dCalldT = 0.000826, localVol = 0.005714</v>
      </c>
    </row>
    <row r="691" spans="9:28" x14ac:dyDescent="0.25">
      <c r="I691" s="80"/>
      <c r="AB691" s="3" t="str">
        <v>strike = 0.009212, dCalldT = 0.000924, localVol = 0.005646</v>
      </c>
    </row>
    <row r="692" spans="9:28" x14ac:dyDescent="0.25">
      <c r="I692" s="80"/>
      <c r="AB692" s="3" t="str">
        <v>strike = 0.009503, dCalldT = 0.001022, localVol = 0.005865</v>
      </c>
    </row>
    <row r="693" spans="9:28" x14ac:dyDescent="0.25">
      <c r="I693" s="80"/>
      <c r="AB693" s="3" t="str">
        <v>strike = 0.009795, dCalldT = 0.001125, localVol = 0.005877</v>
      </c>
    </row>
    <row r="694" spans="9:28" x14ac:dyDescent="0.25">
      <c r="I694" s="80"/>
      <c r="AB694" s="3" t="str">
        <v>strike = 0.010086, dCalldT = 0.001233, localVol = 0.005760</v>
      </c>
    </row>
    <row r="695" spans="9:28" x14ac:dyDescent="0.25">
      <c r="I695" s="80"/>
      <c r="AB695" s="3" t="str">
        <v>strike = 0.010378, dCalldT = 0.001345, localVol = 0.005458</v>
      </c>
    </row>
    <row r="696" spans="9:28" x14ac:dyDescent="0.25">
      <c r="I696" s="80"/>
      <c r="AB696" s="3" t="str">
        <v>strike = 0.010669, dCalldT = 0.001451, localVol = 0.005431</v>
      </c>
    </row>
    <row r="697" spans="9:28" x14ac:dyDescent="0.25">
      <c r="I697" s="80"/>
      <c r="AB697" s="3" t="str">
        <v>strike = 0.010961, dCalldT = 0.001551, localVol = 0.005381</v>
      </c>
    </row>
    <row r="698" spans="9:28" x14ac:dyDescent="0.25">
      <c r="I698" s="80"/>
      <c r="AB698" s="3" t="str">
        <v>strike = 0.011252, dCalldT = 0.001642, localVol = 0.005781</v>
      </c>
    </row>
    <row r="699" spans="9:28" x14ac:dyDescent="0.25">
      <c r="I699" s="80"/>
      <c r="AB699" s="3" t="str">
        <v>strike = 0.011544, dCalldT = 0.001741, localVol = 0.005422</v>
      </c>
    </row>
    <row r="700" spans="9:28" x14ac:dyDescent="0.25">
      <c r="I700" s="80"/>
      <c r="AB700" s="3" t="str">
        <v>strike = 0.011835, dCalldT = 0.001833, localVol = 0.005346</v>
      </c>
    </row>
    <row r="701" spans="9:28" x14ac:dyDescent="0.25">
      <c r="I701" s="80"/>
      <c r="AB701" s="3" t="str">
        <v>strike = 0.012127, dCalldT = 0.001914, localVol = 0.005073</v>
      </c>
    </row>
    <row r="702" spans="9:28" x14ac:dyDescent="0.25">
      <c r="I702" s="80"/>
      <c r="AB702" s="3" t="str">
        <v>strike = 0.012419, dCalldT = 0.001969, localVol = 0.005353</v>
      </c>
    </row>
    <row r="703" spans="9:28" x14ac:dyDescent="0.25">
      <c r="I703" s="80"/>
      <c r="AB703" s="3" t="str">
        <v>strike = 0.012710, dCalldT = 0.002014, localVol = 0.005236</v>
      </c>
    </row>
    <row r="704" spans="9:28" x14ac:dyDescent="0.25">
      <c r="I704" s="80"/>
      <c r="AB704" s="3" t="str">
        <v>strike = 0.013002, dCalldT = 0.002043, localVol = 0.005172</v>
      </c>
    </row>
    <row r="705" spans="9:28" x14ac:dyDescent="0.25">
      <c r="I705" s="80"/>
      <c r="AB705" s="3" t="str">
        <v>strike = 0.013293, dCalldT = 0.002050, localVol = 0.005117</v>
      </c>
    </row>
    <row r="706" spans="9:28" x14ac:dyDescent="0.25">
      <c r="I706" s="80"/>
      <c r="AB706" s="3" t="str">
        <v>strike = 0.013585, dCalldT = 0.002031, localVol = 0.005313</v>
      </c>
    </row>
    <row r="707" spans="9:28" x14ac:dyDescent="0.25">
      <c r="I707" s="80"/>
      <c r="AB707" s="3" t="str">
        <v>strike = 0.013876, dCalldT = 0.001996, localVol = 0.005195</v>
      </c>
    </row>
    <row r="708" spans="9:28" x14ac:dyDescent="0.25">
      <c r="I708" s="80"/>
      <c r="AB708" s="3" t="str">
        <v>strike = 0.014168, dCalldT = 0.001935, localVol = 0.005408</v>
      </c>
    </row>
    <row r="709" spans="9:28" x14ac:dyDescent="0.25">
      <c r="I709" s="80"/>
      <c r="AB709" s="3" t="str">
        <v>strike = 0.014459, dCalldT = 0.001859, localVol = 0.005485</v>
      </c>
    </row>
    <row r="710" spans="9:28" x14ac:dyDescent="0.25">
      <c r="I710" s="80"/>
      <c r="AB710" s="3" t="str">
        <v>strike = 0.014751, dCalldT = 0.001771, localVol = 0.005397</v>
      </c>
    </row>
    <row r="711" spans="9:28" x14ac:dyDescent="0.25">
      <c r="I711" s="80"/>
      <c r="AB711" s="3" t="str">
        <v>strike = 0.015042, dCalldT = 0.001667, localVol = 0.005511</v>
      </c>
    </row>
    <row r="712" spans="9:28" x14ac:dyDescent="0.25">
      <c r="I712" s="80"/>
      <c r="AB712" s="3" t="str">
        <v>strike = 0.015334, dCalldT = 0.001552, localVol = 0.005534</v>
      </c>
    </row>
    <row r="713" spans="9:28" x14ac:dyDescent="0.25">
      <c r="I713" s="80"/>
      <c r="AB713" s="3" t="str">
        <v>strike = 0.015625, dCalldT = 0.001427, localVol = 0.005886</v>
      </c>
    </row>
    <row r="714" spans="9:28" x14ac:dyDescent="0.25">
      <c r="I714" s="80"/>
      <c r="AB714" s="3" t="str">
        <v>strike = 0.015917, dCalldT = 0.001305, localVol = 0.005854</v>
      </c>
    </row>
    <row r="715" spans="9:28" x14ac:dyDescent="0.25">
      <c r="I715" s="80"/>
      <c r="AB715" s="3" t="str">
        <v>strike = 0.016209, dCalldT = 0.001184, localVol = 0.005883</v>
      </c>
    </row>
    <row r="716" spans="9:28" x14ac:dyDescent="0.25">
      <c r="I716" s="80"/>
      <c r="AB716" s="3" t="str">
        <v>strike = 0.016500, dCalldT = 0.001066, localVol = 0.005755</v>
      </c>
    </row>
    <row r="717" spans="9:28" x14ac:dyDescent="0.25">
      <c r="I717" s="80"/>
      <c r="AB717" s="3" t="str">
        <v>strike = 0.016792, dCalldT = 0.000947, localVol = 0.006385</v>
      </c>
    </row>
    <row r="718" spans="9:28" x14ac:dyDescent="0.25">
      <c r="I718" s="80"/>
      <c r="AB718" s="3" t="str">
        <v>strike = 0.017083, dCalldT = 0.000840, localVol = 0.005967</v>
      </c>
    </row>
    <row r="719" spans="9:28" x14ac:dyDescent="0.25">
      <c r="I719" s="80"/>
      <c r="AB719" s="3" t="str">
        <v>strike = 0.017375, dCalldT = 0.000737, localVol = 0.006396</v>
      </c>
    </row>
    <row r="720" spans="9:28" x14ac:dyDescent="0.25">
      <c r="I720" s="80"/>
      <c r="AB720" s="3" t="str">
        <v>strike = 0.017666, dCalldT = 0.000644, localVol = 0.006167</v>
      </c>
    </row>
    <row r="721" spans="9:28" x14ac:dyDescent="0.25">
      <c r="I721" s="80"/>
      <c r="AB721" s="3" t="str">
        <v>strike = 0.017958, dCalldT = 0.000559, localVol = 0.006405</v>
      </c>
    </row>
    <row r="722" spans="9:28" x14ac:dyDescent="0.25">
      <c r="I722" s="80"/>
      <c r="AB722" s="3" t="str">
        <v>strike = 0.018249, dCalldT = 0.000481, localVol = 0.006410</v>
      </c>
    </row>
    <row r="723" spans="9:28" x14ac:dyDescent="0.25">
      <c r="I723" s="80"/>
      <c r="AB723" s="3" t="str">
        <v>strike = 0.018541, dCalldT = 0.000412, localVol = 0.006628</v>
      </c>
    </row>
    <row r="724" spans="9:28" x14ac:dyDescent="0.25">
      <c r="I724" s="80"/>
      <c r="AB724" s="3" t="str">
        <v>strike = 0.018832, dCalldT = 0.000352, localVol = 0.006559</v>
      </c>
    </row>
    <row r="725" spans="9:28" x14ac:dyDescent="0.25">
      <c r="I725" s="80"/>
      <c r="AB725" s="3" t="str">
        <v>strike = 0.019124, dCalldT = 0.000299, localVol = 0.006360</v>
      </c>
    </row>
    <row r="726" spans="9:28" x14ac:dyDescent="0.25">
      <c r="I726" s="80"/>
      <c r="AB726" s="3" t="str">
        <v>strike = 0.019415, dCalldT = 0.000251, localVol = 0.006340</v>
      </c>
    </row>
    <row r="727" spans="9:28" x14ac:dyDescent="0.25">
      <c r="I727" s="80"/>
      <c r="AB727" s="3" t="str">
        <v>strike = 0.019707, dCalldT = 0.000209, localVol = 0.007114</v>
      </c>
    </row>
    <row r="728" spans="9:28" x14ac:dyDescent="0.25">
      <c r="I728" s="80"/>
      <c r="AB728" s="3" t="str">
        <v>strike = 0.019998, dCalldT = 0.000174, localVol = 0.006592</v>
      </c>
    </row>
    <row r="729" spans="9:28" x14ac:dyDescent="0.25">
      <c r="I729" s="80"/>
      <c r="AB729" s="3" t="str">
        <v>strike = 0.020290, dCalldT = 0.000143, localVol = 0.007026</v>
      </c>
    </row>
    <row r="730" spans="9:28" x14ac:dyDescent="0.25">
      <c r="I730" s="80"/>
      <c r="AB730" s="3" t="str">
        <v>strike = 0.020582, dCalldT = 0.000118, localVol = 0.006416</v>
      </c>
    </row>
    <row r="731" spans="9:28" x14ac:dyDescent="0.25">
      <c r="I731" s="80"/>
      <c r="AB731" s="3" t="str">
        <v>strike = 0.020873, dCalldT = 0.000096, localVol = 0.005759</v>
      </c>
    </row>
    <row r="732" spans="9:28" x14ac:dyDescent="0.25">
      <c r="I732" s="80"/>
      <c r="AB732" s="3" t="str">
        <v>strike = 0.021165, dCalldT = 0.000077, localVol = 0.006899</v>
      </c>
    </row>
    <row r="733" spans="9:28" x14ac:dyDescent="0.25">
      <c r="I733" s="80"/>
      <c r="AB733" s="3" t="str">
        <v>strike = 0.021456, dCalldT = 0.000060, localVol = 0.007309</v>
      </c>
    </row>
    <row r="734" spans="9:28" x14ac:dyDescent="0.25">
      <c r="I734" s="80"/>
      <c r="AB734" s="3" t="str">
        <v>T = 0.500000, swapRate = 0.013207, k = 0, strike = 0.003238, call = 0.009973, callph = 0.009963, callmh = 0.009983, quantile = 0.003180, d2CalldK2 = 2.230243</v>
      </c>
    </row>
    <row r="735" spans="9:28" x14ac:dyDescent="0.25">
      <c r="I735" s="80"/>
      <c r="AB735" s="3" t="str">
        <v>T = 0.500000, swapRate = 0.013207, k = 1, strike = 0.003570, call = 0.009642, callph = 0.009632, callmh = 0.009652, quantile = 0.004008, d2CalldK2 = 2.772806</v>
      </c>
    </row>
    <row r="736" spans="9:28" x14ac:dyDescent="0.25">
      <c r="I736" s="80"/>
      <c r="AB736" s="3" t="str">
        <v>T = 0.500000, swapRate = 0.013207, k = 2, strike = 0.003902, call = 0.009311, callph = 0.009301, callmh = 0.009321, quantile = 0.005035, d2CalldK2 = 3.434017</v>
      </c>
    </row>
    <row r="737" spans="9:28" x14ac:dyDescent="0.25">
      <c r="I737" s="80"/>
      <c r="AB737" s="3" t="str">
        <v>T = 0.500000, swapRate = 0.013207, k = 3, strike = 0.004234, call = 0.008981, callph = 0.008971, callmh = 0.008991, quantile = 0.006306, d2CalldK2 = 4.235840</v>
      </c>
    </row>
    <row r="738" spans="9:28" x14ac:dyDescent="0.25">
      <c r="I738" s="80"/>
      <c r="AB738" s="3" t="str">
        <v>T = 0.500000, swapRate = 0.013207, k = 4, strike = 0.004567, call = 0.008651, callph = 0.008641, callmh = 0.008661, quantile = 0.007869, d2CalldK2 = 5.203156</v>
      </c>
    </row>
    <row r="739" spans="9:28" x14ac:dyDescent="0.25">
      <c r="I739" s="80"/>
      <c r="AB739" s="3" t="str">
        <v>T = 0.500000, swapRate = 0.013207, k = 5, strike = 0.004899, call = 0.008322, callph = 0.008312, callmh = 0.008332, quantile = 0.009785, d2CalldK2 = 6.363820</v>
      </c>
    </row>
    <row r="740" spans="9:28" x14ac:dyDescent="0.25">
      <c r="I740" s="80"/>
      <c r="AB740" s="3" t="str">
        <v>T = 0.500000, swapRate = 0.013207, k = 6, strike = 0.005231, call = 0.007993, callph = 0.007983, callmh = 0.008003, quantile = 0.012123, d2CalldK2 = 7.748603</v>
      </c>
    </row>
    <row r="741" spans="9:28" x14ac:dyDescent="0.25">
      <c r="I741" s="80"/>
      <c r="AB741" s="3" t="str">
        <v>T = 0.500000, swapRate = 0.013207, k = 7, strike = 0.005564, call = 0.007665, callph = 0.007655, callmh = 0.007675, quantile = 0.014963, d2CalldK2 = 9.390991</v>
      </c>
    </row>
    <row r="742" spans="9:28" x14ac:dyDescent="0.25">
      <c r="I742" s="80"/>
      <c r="AB742" s="3" t="str">
        <v>T = 0.500000, swapRate = 0.013207, k = 8, strike = 0.005896, call = 0.007338, callph = 0.007329, callmh = 0.007348, quantile = 0.018397, d2CalldK2 = 11.326789</v>
      </c>
    </row>
    <row r="743" spans="9:28" x14ac:dyDescent="0.25">
      <c r="I743" s="80"/>
      <c r="AB743" s="3" t="str">
        <v>T = 0.500000, swapRate = 0.013207, k = 9, strike = 0.006228, call = 0.007013, callph = 0.007003, callmh = 0.007023, quantile = 0.022528, d2CalldK2 = 13.593502</v>
      </c>
    </row>
    <row r="744" spans="9:28" x14ac:dyDescent="0.25">
      <c r="I744" s="80"/>
      <c r="AB744" s="3" t="str">
        <v>T = 0.500000, swapRate = 0.013207, k = 10, strike = 0.006561, call = 0.006689, callph = 0.006679, callmh = 0.006699, quantile = 0.027472, d2CalldK2 = 16.229440</v>
      </c>
    </row>
    <row r="745" spans="9:28" x14ac:dyDescent="0.25">
      <c r="I745" s="80"/>
      <c r="AB745" s="3" t="str">
        <v>T = 0.500000, swapRate = 0.013207, k = 11, strike = 0.006893, call = 0.006367, callph = 0.006357, callmh = 0.006376, quantile = 0.033359, d2CalldK2 = 19.272512</v>
      </c>
    </row>
    <row r="746" spans="9:28" x14ac:dyDescent="0.25">
      <c r="I746" s="80"/>
      <c r="AB746" s="3" t="str">
        <v>T = 0.500000, swapRate = 0.013207, k = 12, strike = 0.007225, call = 0.006047, callph = 0.006037, callmh = 0.006056, quantile = 0.040330, d2CalldK2 = 22.758675</v>
      </c>
    </row>
    <row r="747" spans="9:28" x14ac:dyDescent="0.25">
      <c r="I747" s="80"/>
      <c r="AB747" s="3" t="str">
        <v>T = 0.500000, swapRate = 0.013207, k = 13, strike = 0.007557, call = 0.005729, callph = 0.005719, callmh = 0.005739, quantile = 0.048537, d2CalldK2 = 26.720031</v>
      </c>
    </row>
    <row r="748" spans="9:28" x14ac:dyDescent="0.25">
      <c r="I748" s="80"/>
      <c r="AB748" s="3" t="str">
        <v>T = 0.500000, swapRate = 0.013207, k = 14, strike = 0.007890, call = 0.005414, callph = 0.005405, callmh = 0.005424, quantile = 0.058144, d2CalldK2 = 31.182547</v>
      </c>
    </row>
    <row r="749" spans="9:28" x14ac:dyDescent="0.25">
      <c r="I749" s="80"/>
      <c r="AB749" s="3" t="str">
        <v>T = 0.500000, swapRate = 0.013207, k = 15, strike = 0.008222, call = 0.005103, callph = 0.005094, callmh = 0.005113, quantile = 0.069319, d2CalldK2 = 36.163456</v>
      </c>
    </row>
    <row r="750" spans="9:28" x14ac:dyDescent="0.25">
      <c r="I750" s="80"/>
      <c r="AB750" s="3" t="str">
        <v>T = 0.500000, swapRate = 0.013207, k = 16, strike = 0.008554, call = 0.004796, callph = 0.004787, callmh = 0.004805, quantile = 0.082236, d2CalldK2 = 41.668364</v>
      </c>
    </row>
    <row r="751" spans="9:28" x14ac:dyDescent="0.25">
      <c r="I751" s="80"/>
      <c r="AB751" s="3" t="str">
        <v>T = 0.500000, swapRate = 0.013207, k = 17, strike = 0.008887, call = 0.004493, callph = 0.004484, callmh = 0.004502, quantile = 0.097069, d2CalldK2 = 47.688196</v>
      </c>
    </row>
    <row r="752" spans="9:28" x14ac:dyDescent="0.25">
      <c r="I752" s="80"/>
      <c r="AB752" s="3" t="str">
        <v>T = 0.500000, swapRate = 0.013207, k = 18, strike = 0.009219, call = 0.004196, callph = 0.004187, callmh = 0.004205, quantile = 0.113984, d2CalldK2 = 54.196085</v>
      </c>
    </row>
    <row r="753" spans="9:28" x14ac:dyDescent="0.25">
      <c r="I753" s="80"/>
      <c r="AB753" s="3" t="str">
        <v>T = 0.500000, swapRate = 0.013207, k = 19, strike = 0.009551, call = 0.003905, callph = 0.003896, callmh = 0.003914, quantile = 0.133136, d2CalldK2 = 61.144420</v>
      </c>
    </row>
    <row r="754" spans="9:28" x14ac:dyDescent="0.25">
      <c r="I754" s="80"/>
      <c r="AB754" s="3" t="str">
        <v>T = 0.500000, swapRate = 0.013207, k = 20, strike = 0.009884, call = 0.003620, callph = 0.003612, callmh = 0.003629, quantile = 0.154661, d2CalldK2 = 68.462277</v>
      </c>
    </row>
    <row r="755" spans="9:28" x14ac:dyDescent="0.25">
      <c r="I755" s="80"/>
      <c r="AB755" s="3" t="str">
        <v>T = 0.500000, swapRate = 0.013207, k = 21, strike = 0.010216, call = 0.003343, callph = 0.003335, callmh = 0.003352, quantile = 0.178667, d2CalldK2 = 76.053500</v>
      </c>
    </row>
    <row r="756" spans="9:28" x14ac:dyDescent="0.25">
      <c r="I756" s="80"/>
      <c r="AB756" s="3" t="str">
        <v>T = 0.500000, swapRate = 0.013207, k = 22, strike = 0.010548, call = 0.003075, callph = 0.003067, callmh = 0.003083, quantile = 0.205223, d2CalldK2 = 83.795737</v>
      </c>
    </row>
    <row r="757" spans="9:28" x14ac:dyDescent="0.25">
      <c r="I757" s="80"/>
      <c r="AB757" s="3" t="str">
        <v>T = 0.500000, swapRate = 0.013207, k = 23, strike = 0.010880, call = 0.002815, callph = 0.002808, callmh = 0.002823, quantile = 0.234358, d2CalldK2 = 91.540735</v>
      </c>
    </row>
    <row r="758" spans="9:28" x14ac:dyDescent="0.25">
      <c r="I758" s="80"/>
      <c r="AB758" s="3" t="str">
        <v>T = 0.500000, swapRate = 0.013207, k = 24, strike = 0.011213, call = 0.002566, callph = 0.002559, callmh = 0.002574, quantile = 0.266043, d2CalldK2 = 99.116195</v>
      </c>
    </row>
    <row r="759" spans="9:28" x14ac:dyDescent="0.25">
      <c r="I759" s="80"/>
      <c r="AB759" s="3" t="str">
        <v>T = 0.500000, swapRate = 0.013207, k = 25, strike = 0.011545, call = 0.002328, callph = 0.002321, callmh = 0.002335, quantile = 0.300191, d2CalldK2 = 106.329394</v>
      </c>
    </row>
    <row r="760" spans="9:28" x14ac:dyDescent="0.25">
      <c r="I760" s="80"/>
      <c r="AB760" s="3" t="str">
        <v>T = 0.500000, swapRate = 0.013207, k = 26, strike = 0.011877, call = 0.002101, callph = 0.002095, callmh = 0.002108, quantile = 0.336646, d2CalldK2 = 112.972769</v>
      </c>
    </row>
    <row r="761" spans="9:28" x14ac:dyDescent="0.25">
      <c r="I761" s="80"/>
      <c r="AB761" s="3" t="str">
        <v>T = 0.500000, swapRate = 0.013207, k = 27, strike = 0.012210, call = 0.001887, callph = 0.001881, callmh = 0.001894, quantile = 0.375185, d2CalldK2 = 118.831440</v>
      </c>
    </row>
    <row r="762" spans="9:28" x14ac:dyDescent="0.25">
      <c r="I762" s="80"/>
      <c r="AB762" s="3" t="str">
        <v>T = 0.500000, swapRate = 0.013207, k = 28, strike = 0.012542, call = 0.001686, callph = 0.001680, callmh = 0.001692, quantile = 0.415511, d2CalldK2 = 123.692569</v>
      </c>
    </row>
    <row r="763" spans="9:28" x14ac:dyDescent="0.25">
      <c r="I763" s="80"/>
      <c r="AB763" s="3" t="str">
        <v>T = 0.500000, swapRate = 0.013207, k = 29, strike = 0.012874, call = 0.001499, callph = 0.001494, callmh = 0.001504, quantile = 0.457259, d2CalldK2 = 127.356203</v>
      </c>
    </row>
    <row r="764" spans="9:28" x14ac:dyDescent="0.25">
      <c r="I764" s="80"/>
      <c r="AB764" s="3" t="str">
        <v>T = 0.500000, swapRate = 0.013207, k = 30, strike = 0.013207, call = 0.001326, callph = 0.001321, callmh = 0.001331, quantile = 0.500000, d2CalldK2 = 129.631472</v>
      </c>
    </row>
    <row r="765" spans="9:28" x14ac:dyDescent="0.25">
      <c r="I765" s="80"/>
      <c r="AB765" s="3" t="str">
        <v>T = 0.500000, swapRate = 0.013207, k = 31, strike = 0.013539, call = 0.001167, callph = 0.001162, callmh = 0.001171, quantile = 0.542741, d2CalldK2 = 127.356203</v>
      </c>
    </row>
    <row r="766" spans="9:28" x14ac:dyDescent="0.25">
      <c r="I766" s="80"/>
      <c r="AB766" s="3" t="str">
        <v>T = 0.500000, swapRate = 0.013207, k = 32, strike = 0.013871, call = 0.001022, callph = 0.001018, callmh = 0.001026, quantile = 0.584489, d2CalldK2 = 123.692569</v>
      </c>
    </row>
    <row r="767" spans="9:28" x14ac:dyDescent="0.25">
      <c r="I767" s="80"/>
      <c r="AB767" s="3" t="str">
        <v>T = 0.500000, swapRate = 0.013207, k = 33, strike = 0.014203, call = 0.000890, callph = 0.000887, callmh = 0.000894, quantile = 0.624815, d2CalldK2 = 118.831440</v>
      </c>
    </row>
    <row r="768" spans="9:28" x14ac:dyDescent="0.25">
      <c r="I768" s="80"/>
      <c r="AB768" s="3" t="str">
        <v>T = 0.500000, swapRate = 0.013207, k = 34, strike = 0.014536, call = 0.000772, callph = 0.000769, callmh = 0.000776, quantile = 0.663354, d2CalldK2 = 112.972769</v>
      </c>
    </row>
    <row r="769" spans="9:28" x14ac:dyDescent="0.25">
      <c r="I769" s="80"/>
      <c r="AB769" s="3" t="str">
        <v>T = 0.500000, swapRate = 0.013207, k = 35, strike = 0.014868, call = 0.000666, callph = 0.000663, callmh = 0.000669, quantile = 0.699809, d2CalldK2 = 106.329394</v>
      </c>
    </row>
    <row r="770" spans="9:28" x14ac:dyDescent="0.25">
      <c r="I770" s="80"/>
      <c r="AB770" s="3" t="str">
        <v>T = 0.500000, swapRate = 0.013207, k = 36, strike = 0.015200, call = 0.000572, callph = 0.000570, callmh = 0.000575, quantile = 0.733957, d2CalldK2 = 99.116195</v>
      </c>
    </row>
    <row r="771" spans="9:28" x14ac:dyDescent="0.25">
      <c r="I771" s="80"/>
      <c r="AB771" s="3" t="str">
        <v>T = 0.500000, swapRate = 0.013207, k = 37, strike = 0.015533, call = 0.000489, callph = 0.000487, callmh = 0.000492, quantile = 0.765642, d2CalldK2 = 91.540735</v>
      </c>
    </row>
    <row r="772" spans="9:28" x14ac:dyDescent="0.25">
      <c r="I772" s="80"/>
      <c r="AB772" s="3" t="str">
        <v>T = 0.500000, swapRate = 0.013207, k = 38, strike = 0.015865, call = 0.000416, callph = 0.000414, callmh = 0.000418, quantile = 0.794777, d2CalldK2 = 83.795737</v>
      </c>
    </row>
    <row r="773" spans="9:28" x14ac:dyDescent="0.25">
      <c r="I773" s="80"/>
      <c r="AB773" s="3" t="str">
        <v>T = 0.500000, swapRate = 0.013207, k = 39, strike = 0.016197, call = 0.000353, callph = 0.000351, callmh = 0.000354, quantile = 0.821333, d2CalldK2 = 76.053500</v>
      </c>
    </row>
    <row r="774" spans="9:28" x14ac:dyDescent="0.25">
      <c r="I774" s="80"/>
      <c r="AB774" s="3" t="str">
        <v>T = 0.500000, swapRate = 0.013207, k = 40, strike = 0.016530, call = 0.000297, callph = 0.000296, callmh = 0.000299, quantile = 0.845339, d2CalldK2 = 68.462277</v>
      </c>
    </row>
    <row r="775" spans="9:28" x14ac:dyDescent="0.25">
      <c r="I775" s="80"/>
      <c r="AB775" s="3" t="str">
        <v>T = 0.500000, swapRate = 0.013207, k = 41, strike = 0.016862, call = 0.000250, callph = 0.000248, callmh = 0.000251, quantile = 0.866864, d2CalldK2 = 61.144420</v>
      </c>
    </row>
    <row r="776" spans="9:28" x14ac:dyDescent="0.25">
      <c r="I776" s="80"/>
      <c r="AB776" s="3" t="str">
        <v>T = 0.500000, swapRate = 0.013207, k = 42, strike = 0.017194, call = 0.000209, callph = 0.000207, callmh = 0.000210, quantile = 0.886016, d2CalldK2 = 54.196085</v>
      </c>
    </row>
    <row r="777" spans="9:28" x14ac:dyDescent="0.25">
      <c r="I777" s="80"/>
      <c r="AB777" s="3" t="str">
        <v>T = 0.500000, swapRate = 0.013207, k = 43, strike = 0.017526, call = 0.000174, callph = 0.000173, callmh = 0.000175, quantile = 0.902931, d2CalldK2 = 47.688196</v>
      </c>
    </row>
    <row r="778" spans="9:28" x14ac:dyDescent="0.25">
      <c r="I778" s="80"/>
      <c r="AB778" s="3" t="str">
        <v>T = 0.500000, swapRate = 0.013207, k = 44, strike = 0.017859, call = 0.000144, callph = 0.000143, callmh = 0.000145, quantile = 0.917764, d2CalldK2 = 41.668364</v>
      </c>
    </row>
    <row r="779" spans="9:28" x14ac:dyDescent="0.25">
      <c r="I779" s="80"/>
      <c r="AB779" s="3" t="str">
        <v>T = 0.500000, swapRate = 0.013207, k = 45, strike = 0.018191, call = 0.000119, callph = 0.000118, callmh = 0.000119, quantile = 0.930681, d2CalldK2 = 36.163456</v>
      </c>
    </row>
    <row r="780" spans="9:28" x14ac:dyDescent="0.25">
      <c r="I780" s="80"/>
      <c r="AB780" s="3" t="str">
        <v>T = 0.500000, swapRate = 0.013207, k = 46, strike = 0.018523, call = 0.000098, callph = 0.000097, callmh = 0.000098, quantile = 0.941856, d2CalldK2 = 31.182547</v>
      </c>
    </row>
    <row r="781" spans="9:28" x14ac:dyDescent="0.25">
      <c r="I781" s="80"/>
      <c r="AB781" s="3" t="str">
        <v>T = 0.500000, swapRate = 0.013207, k = 47, strike = 0.018856, call = 0.000080, callph = 0.000079, callmh = 0.000080, quantile = 0.951463, d2CalldK2 = 26.720031</v>
      </c>
    </row>
    <row r="782" spans="9:28" x14ac:dyDescent="0.25">
      <c r="I782" s="80"/>
      <c r="AB782" s="3" t="str">
        <v>T = 0.500000, swapRate = 0.013207, k = 48, strike = 0.019188, call = 0.000065, callph = 0.000065, callmh = 0.000066, quantile = 0.959670, d2CalldK2 = 22.758675</v>
      </c>
    </row>
    <row r="783" spans="9:28" x14ac:dyDescent="0.25">
      <c r="I783" s="80"/>
      <c r="AB783" s="3" t="str">
        <v>T = 0.500000, swapRate = 0.013207, k = 49, strike = 0.019520, call = 0.000053, callph = 0.000053, callmh = 0.000053, quantile = 0.966641, d2CalldK2 = 19.272512</v>
      </c>
    </row>
    <row r="784" spans="9:28" x14ac:dyDescent="0.25">
      <c r="I784" s="80"/>
      <c r="AB784" s="3" t="str">
        <v>T = 0.500000, swapRate = 0.013207, k = 50, strike = 0.019853, call = 0.000043, callph = 0.000043, callmh = 0.000043, quantile = 0.972528, d2CalldK2 = 16.229440</v>
      </c>
    </row>
    <row r="785" spans="9:28" x14ac:dyDescent="0.25">
      <c r="I785" s="80"/>
      <c r="AB785" s="3" t="str">
        <v>T = 0.500000, swapRate = 0.013207, k = 51, strike = 0.020185, call = 0.000035, callph = 0.000034, callmh = 0.000035, quantile = 0.977472, d2CalldK2 = 13.593502</v>
      </c>
    </row>
    <row r="786" spans="9:28" x14ac:dyDescent="0.25">
      <c r="I786" s="80"/>
      <c r="AB786" s="3" t="str">
        <v>T = 0.500000, swapRate = 0.013207, k = 52, strike = 0.020517, call = 0.000028, callph = 0.000028, callmh = 0.000028, quantile = 0.981603, d2CalldK2 = 11.326789</v>
      </c>
    </row>
    <row r="787" spans="9:28" x14ac:dyDescent="0.25">
      <c r="I787" s="80"/>
      <c r="AB787" s="3" t="str">
        <v>T = 0.500000, swapRate = 0.013207, k = 53, strike = 0.020849, call = 0.000022, callph = 0.000022, callmh = 0.000022, quantile = 0.985037, d2CalldK2 = 9.390991</v>
      </c>
    </row>
    <row r="788" spans="9:28" x14ac:dyDescent="0.25">
      <c r="I788" s="80"/>
      <c r="AB788" s="3" t="str">
        <v>T = 0.500000, swapRate = 0.013207, k = 54, strike = 0.021182, call = 0.000018, callph = 0.000018, callmh = 0.000018, quantile = 0.987877, d2CalldK2 = 7.748603</v>
      </c>
    </row>
    <row r="789" spans="9:28" x14ac:dyDescent="0.25">
      <c r="I789" s="80"/>
      <c r="AB789" s="3" t="str">
        <v>T = 0.500000, swapRate = 0.013207, k = 55, strike = 0.021514, call = 0.000014, callph = 0.000014, callmh = 0.000014, quantile = 0.990215, d2CalldK2 = 6.363820</v>
      </c>
    </row>
    <row r="790" spans="9:28" x14ac:dyDescent="0.25">
      <c r="I790" s="80"/>
      <c r="AB790" s="3" t="str">
        <v>T = 0.500000, swapRate = 0.013207, k = 56, strike = 0.021846, call = 0.000011, callph = 0.000011, callmh = 0.000011, quantile = 0.992131, d2CalldK2 = 5.203156</v>
      </c>
    </row>
    <row r="791" spans="9:28" x14ac:dyDescent="0.25">
      <c r="I791" s="80"/>
      <c r="AB791" s="3" t="str">
        <v>T = 0.500000, swapRate = 0.013207, k = 57, strike = 0.022179, call = 0.000009, callph = 0.000009, callmh = 0.000009, quantile = 0.993694, d2CalldK2 = 4.235840</v>
      </c>
    </row>
    <row r="792" spans="9:28" x14ac:dyDescent="0.25">
      <c r="I792" s="80"/>
      <c r="AB792" s="3" t="str">
        <v>T = 0.500000, swapRate = 0.013207, k = 58, strike = 0.022511, call = 0.000007, callph = 0.000007, callmh = 0.000007, quantile = 0.994965, d2CalldK2 = 3.434017</v>
      </c>
    </row>
    <row r="793" spans="9:28" x14ac:dyDescent="0.25">
      <c r="I793" s="80"/>
      <c r="AB793" s="3" t="str">
        <v>T = 0.500000, swapRate = 0.013207, k = 59, strike = 0.022843, call = 0.000006, callph = 0.000005, callmh = 0.000006, quantile = 0.995992, d2CalldK2 = 2.772806</v>
      </c>
    </row>
    <row r="794" spans="9:28" x14ac:dyDescent="0.25">
      <c r="I794" s="80"/>
      <c r="AB794" s="3" t="str">
        <v>T = 0.500000, swapRate = 0.013207, k = 60, strike = 0.023176, call = 0.000004, callph = 0.000004, callmh = 0.000004, quantile = 0.996820, d2CalldK2 = 2.230243</v>
      </c>
    </row>
    <row r="795" spans="9:28" x14ac:dyDescent="0.25">
      <c r="I795" s="80"/>
      <c r="AB795" s="3" t="str">
        <v>strike = 0.003570, d2CalldK2 = 2.772806, d2CalldK2mc = 2.235051</v>
      </c>
    </row>
    <row r="796" spans="9:28" x14ac:dyDescent="0.25">
      <c r="I796" s="80"/>
      <c r="AB796" s="3" t="str">
        <v>strike = 0.003902, d2CalldK2 = 3.434017, d2CalldK2mc = 2.326270</v>
      </c>
    </row>
    <row r="797" spans="9:28" x14ac:dyDescent="0.25">
      <c r="I797" s="80"/>
      <c r="AB797" s="3" t="str">
        <v>strike = 0.004234, d2CalldK2 = 4.235840, d2CalldK2mc = 5.354157</v>
      </c>
    </row>
    <row r="798" spans="9:28" x14ac:dyDescent="0.25">
      <c r="I798" s="80"/>
      <c r="AB798" s="3" t="str">
        <v>strike = 0.004567, d2CalldK2 = 5.203156, d2CalldK2mc = 6.599417</v>
      </c>
    </row>
    <row r="799" spans="9:28" x14ac:dyDescent="0.25">
      <c r="I799" s="80"/>
      <c r="AB799" s="3" t="str">
        <v>strike = 0.004899, d2CalldK2 = 6.363820, d2CalldK2mc = 8.472894</v>
      </c>
    </row>
    <row r="800" spans="9:28" x14ac:dyDescent="0.25">
      <c r="I800" s="80"/>
      <c r="AB800" s="3" t="str">
        <v>strike = 0.005231, d2CalldK2 = 7.748603, d2CalldK2mc = 10.112181</v>
      </c>
    </row>
    <row r="801" spans="9:28" x14ac:dyDescent="0.25">
      <c r="I801" s="80"/>
      <c r="AB801" s="3" t="str">
        <v>strike = 0.005564, d2CalldK2 = 9.390991, d2CalldK2mc = 8.827867</v>
      </c>
    </row>
    <row r="802" spans="9:28" x14ac:dyDescent="0.25">
      <c r="I802" s="80"/>
      <c r="AB802" s="3" t="str">
        <v>strike = 0.005896, d2CalldK2 = 11.326789, d2CalldK2mc = 7.581335</v>
      </c>
    </row>
    <row r="803" spans="9:28" x14ac:dyDescent="0.25">
      <c r="I803" s="80"/>
      <c r="AB803" s="3" t="str">
        <v>strike = 0.006228, d2CalldK2 = 13.593502, d2CalldK2mc = 11.925539</v>
      </c>
    </row>
    <row r="804" spans="9:28" x14ac:dyDescent="0.25">
      <c r="I804" s="80"/>
      <c r="AB804" s="3" t="str">
        <v>strike = 0.006561, d2CalldK2 = 16.229440, d2CalldK2mc = 15.756745</v>
      </c>
    </row>
    <row r="805" spans="9:28" x14ac:dyDescent="0.25">
      <c r="I805" s="80"/>
      <c r="AB805" s="3" t="str">
        <v>strike = 0.006893, d2CalldK2 = 19.272512, d2CalldK2mc = 18.649115</v>
      </c>
    </row>
    <row r="806" spans="9:28" x14ac:dyDescent="0.25">
      <c r="I806" s="80"/>
      <c r="AB806" s="3" t="str">
        <v>strike = 0.007225, d2CalldK2 = 22.758675, d2CalldK2mc = 19.757608</v>
      </c>
    </row>
    <row r="807" spans="9:28" x14ac:dyDescent="0.25">
      <c r="I807" s="80"/>
      <c r="AB807" s="3" t="str">
        <v>strike = 0.007557, d2CalldK2 = 26.720031, d2CalldK2mc = 25.274612</v>
      </c>
    </row>
    <row r="808" spans="9:28" x14ac:dyDescent="0.25">
      <c r="I808" s="80"/>
      <c r="AB808" s="3" t="str">
        <v>strike = 0.007890, d2CalldK2 = 31.182547, d2CalldK2mc = 30.262340</v>
      </c>
    </row>
    <row r="809" spans="9:28" x14ac:dyDescent="0.25">
      <c r="I809" s="80"/>
      <c r="AB809" s="3" t="str">
        <v>strike = 0.008222, d2CalldK2 = 36.163456, d2CalldK2mc = 31.276277</v>
      </c>
    </row>
    <row r="810" spans="9:28" x14ac:dyDescent="0.25">
      <c r="I810" s="80"/>
      <c r="AB810" s="3" t="str">
        <v>strike = 0.008554, d2CalldK2 = 41.668364, d2CalldK2mc = 40.562224</v>
      </c>
    </row>
    <row r="811" spans="9:28" x14ac:dyDescent="0.25">
      <c r="I811" s="80"/>
      <c r="AB811" s="3" t="str">
        <v>strike = 0.008887, d2CalldK2 = 47.688196, d2CalldK2mc = 45.383029</v>
      </c>
    </row>
    <row r="812" spans="9:28" x14ac:dyDescent="0.25">
      <c r="I812" s="80"/>
      <c r="AB812" s="3" t="str">
        <v>strike = 0.009219, d2CalldK2 = 54.196085, d2CalldK2mc = 51.588963</v>
      </c>
    </row>
    <row r="813" spans="9:28" x14ac:dyDescent="0.25">
      <c r="I813" s="80"/>
      <c r="AB813" s="3" t="str">
        <v>strike = 0.009551, d2CalldK2 = 61.144420, d2CalldK2mc = 63.342351</v>
      </c>
    </row>
    <row r="814" spans="9:28" x14ac:dyDescent="0.25">
      <c r="I814" s="80"/>
      <c r="AB814" s="3" t="str">
        <v>strike = 0.009884, d2CalldK2 = 68.462277, d2CalldK2mc = 68.871242</v>
      </c>
    </row>
    <row r="815" spans="9:28" x14ac:dyDescent="0.25">
      <c r="I815" s="80"/>
      <c r="AB815" s="3" t="str">
        <v>strike = 0.010216, d2CalldK2 = 76.053500, d2CalldK2mc = 72.255198</v>
      </c>
    </row>
    <row r="816" spans="9:28" x14ac:dyDescent="0.25">
      <c r="I816" s="80"/>
      <c r="AB816" s="3" t="str">
        <v>strike = 0.010548, d2CalldK2 = 83.795737, d2CalldK2mc = 82.271966</v>
      </c>
    </row>
    <row r="817" spans="9:28" x14ac:dyDescent="0.25">
      <c r="I817" s="80"/>
      <c r="AB817" s="3" t="str">
        <v>strike = 0.010880, d2CalldK2 = 91.540735, d2CalldK2mc = 87.468557</v>
      </c>
    </row>
    <row r="818" spans="9:28" x14ac:dyDescent="0.25">
      <c r="I818" s="80"/>
      <c r="AB818" s="3" t="str">
        <v>strike = 0.011213, d2CalldK2 = 99.116195, d2CalldK2mc = 99.010054</v>
      </c>
    </row>
    <row r="819" spans="9:28" x14ac:dyDescent="0.25">
      <c r="I819" s="80"/>
      <c r="AB819" s="3" t="str">
        <v>strike = 0.011545, d2CalldK2 = 106.329394, d2CalldK2mc = 102.902619</v>
      </c>
    </row>
    <row r="820" spans="9:28" x14ac:dyDescent="0.25">
      <c r="I820" s="80"/>
      <c r="AB820" s="3" t="str">
        <v>strike = 0.011877, d2CalldK2 = 112.972769, d2CalldK2mc = 109.009582</v>
      </c>
    </row>
    <row r="821" spans="9:28" x14ac:dyDescent="0.25">
      <c r="I821" s="80"/>
      <c r="AB821" s="3" t="str">
        <v>strike = 0.012210, d2CalldK2 = 118.831440, d2CalldK2mc = 130.780872</v>
      </c>
    </row>
    <row r="822" spans="9:28" x14ac:dyDescent="0.25">
      <c r="I822" s="80"/>
      <c r="AB822" s="3" t="str">
        <v>strike = 0.012542, d2CalldK2 = 123.692569, d2CalldK2mc = 124.186231</v>
      </c>
    </row>
    <row r="823" spans="9:28" x14ac:dyDescent="0.25">
      <c r="I823" s="80"/>
      <c r="AB823" s="3" t="str">
        <v>strike = 0.012874, d2CalldK2 = 127.356203, d2CalldK2mc = 133.749681</v>
      </c>
    </row>
    <row r="824" spans="9:28" x14ac:dyDescent="0.25">
      <c r="I824" s="80"/>
      <c r="AB824" s="3" t="str">
        <v>strike = 0.013207, d2CalldK2 = 129.631472, d2CalldK2mc = 134.396267</v>
      </c>
    </row>
    <row r="825" spans="9:28" x14ac:dyDescent="0.25">
      <c r="I825" s="80"/>
      <c r="AB825" s="3" t="str">
        <v>strike = 0.013539, d2CalldK2 = 127.356203, d2CalldK2mc = 133.055693</v>
      </c>
    </row>
    <row r="826" spans="9:28" x14ac:dyDescent="0.25">
      <c r="I826" s="80"/>
      <c r="AB826" s="3" t="str">
        <v>strike = 0.013871, d2CalldK2 = 123.692569, d2CalldK2mc = 133.124007</v>
      </c>
    </row>
    <row r="827" spans="9:28" x14ac:dyDescent="0.25">
      <c r="I827" s="80"/>
      <c r="AB827" s="3" t="str">
        <v>strike = 0.014203, d2CalldK2 = 118.831440, d2CalldK2mc = 124.309470</v>
      </c>
    </row>
    <row r="828" spans="9:28" x14ac:dyDescent="0.25">
      <c r="I828" s="80"/>
      <c r="AB828" s="3" t="str">
        <v>strike = 0.014536, d2CalldK2 = 112.972769, d2CalldK2mc = 121.069040</v>
      </c>
    </row>
    <row r="829" spans="9:28" x14ac:dyDescent="0.25">
      <c r="I829" s="80"/>
      <c r="AB829" s="3" t="str">
        <v>strike = 0.014868, d2CalldK2 = 106.329394, d2CalldK2mc = 117.478355</v>
      </c>
    </row>
    <row r="830" spans="9:28" x14ac:dyDescent="0.25">
      <c r="I830" s="80"/>
      <c r="AB830" s="3" t="str">
        <v>strike = 0.015200, d2CalldK2 = 99.116195, d2CalldK2mc = 103.305253</v>
      </c>
    </row>
    <row r="831" spans="9:28" x14ac:dyDescent="0.25">
      <c r="I831" s="80"/>
      <c r="AB831" s="3" t="str">
        <v>strike = 0.015533, d2CalldK2 = 91.540735, d2CalldK2mc = 90.749673</v>
      </c>
    </row>
    <row r="832" spans="9:28" x14ac:dyDescent="0.25">
      <c r="I832" s="80"/>
      <c r="AB832" s="3" t="str">
        <v>strike = 0.015865, d2CalldK2 = 83.795737, d2CalldK2mc = 81.135248</v>
      </c>
    </row>
    <row r="833" spans="9:28" x14ac:dyDescent="0.25">
      <c r="I833" s="80"/>
      <c r="AB833" s="3" t="str">
        <v>strike = 0.016197, d2CalldK2 = 76.053500, d2CalldK2mc = 74.138600</v>
      </c>
    </row>
    <row r="834" spans="9:28" x14ac:dyDescent="0.25">
      <c r="I834" s="80"/>
      <c r="AB834" s="3" t="str">
        <v>strike = 0.016530, d2CalldK2 = 68.462277, d2CalldK2mc = 63.802292</v>
      </c>
    </row>
    <row r="835" spans="9:28" x14ac:dyDescent="0.25">
      <c r="I835" s="80"/>
      <c r="AB835" s="3" t="str">
        <v>strike = 0.016862, d2CalldK2 = 61.144420, d2CalldK2mc = 55.890748</v>
      </c>
    </row>
    <row r="836" spans="9:28" x14ac:dyDescent="0.25">
      <c r="I836" s="80"/>
      <c r="AB836" s="3" t="str">
        <v>strike = 0.017194, d2CalldK2 = 54.196085, d2CalldK2mc = 55.764277</v>
      </c>
    </row>
    <row r="837" spans="9:28" x14ac:dyDescent="0.25">
      <c r="I837" s="80"/>
      <c r="AB837" s="3" t="str">
        <v>strike = 0.017526, d2CalldK2 = 47.688196, d2CalldK2mc = 47.860297</v>
      </c>
    </row>
    <row r="838" spans="9:28" x14ac:dyDescent="0.25">
      <c r="I838" s="80"/>
      <c r="AB838" s="3" t="str">
        <v>strike = 0.017859, d2CalldK2 = 41.668364, d2CalldK2mc = 36.560255</v>
      </c>
    </row>
    <row r="839" spans="9:28" x14ac:dyDescent="0.25">
      <c r="I839" s="80"/>
      <c r="AB839" s="3" t="str">
        <v>strike = 0.018191, d2CalldK2 = 36.163456, d2CalldK2mc = 32.919899</v>
      </c>
    </row>
    <row r="840" spans="9:28" x14ac:dyDescent="0.25">
      <c r="I840" s="80"/>
      <c r="AB840" s="3" t="str">
        <v>strike = 0.018523, d2CalldK2 = 31.182547, d2CalldK2mc = 32.508116</v>
      </c>
    </row>
    <row r="841" spans="9:28" x14ac:dyDescent="0.25">
      <c r="I841" s="80"/>
      <c r="AB841" s="3" t="str">
        <v>strike = 0.018856, d2CalldK2 = 26.720031, d2CalldK2mc = 20.955062</v>
      </c>
    </row>
    <row r="842" spans="9:28" x14ac:dyDescent="0.25">
      <c r="I842" s="80"/>
      <c r="AB842" s="3" t="str">
        <v>strike = 0.019188, d2CalldK2 = 22.758675, d2CalldK2mc = 14.879072</v>
      </c>
    </row>
    <row r="843" spans="9:28" x14ac:dyDescent="0.25">
      <c r="I843" s="80"/>
      <c r="AB843" s="3" t="str">
        <v>strike = 0.019520, d2CalldK2 = 19.272512, d2CalldK2mc = 16.428651</v>
      </c>
    </row>
    <row r="844" spans="9:28" x14ac:dyDescent="0.25">
      <c r="I844" s="80"/>
      <c r="AB844" s="3" t="str">
        <v>strike = 0.019853, d2CalldK2 = 16.229440, d2CalldK2mc = 16.567671</v>
      </c>
    </row>
    <row r="845" spans="9:28" x14ac:dyDescent="0.25">
      <c r="I845" s="80"/>
      <c r="AB845" s="3" t="str">
        <v>strike = 0.020185, d2CalldK2 = 13.593502, d2CalldK2mc = 13.751979</v>
      </c>
    </row>
    <row r="846" spans="9:28" x14ac:dyDescent="0.25">
      <c r="I846" s="80"/>
      <c r="AB846" s="3" t="str">
        <v>strike = 0.020517, d2CalldK2 = 11.326789, d2CalldK2mc = 11.640584</v>
      </c>
    </row>
    <row r="847" spans="9:28" x14ac:dyDescent="0.25">
      <c r="I847" s="80"/>
      <c r="AB847" s="3" t="str">
        <v>strike = 0.020849, d2CalldK2 = 9.390991, d2CalldK2mc = 7.999614</v>
      </c>
    </row>
    <row r="848" spans="9:28" x14ac:dyDescent="0.25">
      <c r="I848" s="80"/>
      <c r="AB848" s="3" t="str">
        <v>strike = 0.021182, d2CalldK2 = 7.748603, d2CalldK2mc = 8.871103</v>
      </c>
    </row>
    <row r="849" spans="9:28" x14ac:dyDescent="0.25">
      <c r="I849" s="80"/>
      <c r="AB849" s="3" t="str">
        <v>strike = 0.021514, d2CalldK2 = 6.363820, d2CalldK2mc = 6.770571</v>
      </c>
    </row>
    <row r="850" spans="9:28" x14ac:dyDescent="0.25">
      <c r="I850" s="80"/>
      <c r="AB850" s="3" t="str">
        <v>strike = 0.021846, d2CalldK2 = 5.203156, d2CalldK2mc = 6.118784</v>
      </c>
    </row>
    <row r="851" spans="9:28" x14ac:dyDescent="0.25">
      <c r="I851" s="80"/>
      <c r="AB851" s="3" t="str">
        <v>strike = 0.022179, d2CalldK2 = 4.235840, d2CalldK2mc = 3.301091</v>
      </c>
    </row>
    <row r="852" spans="9:28" x14ac:dyDescent="0.25">
      <c r="I852" s="80"/>
      <c r="AB852" s="3" t="str">
        <v>strike = 0.022511, d2CalldK2 = 3.434017, d2CalldK2mc = 3.981828</v>
      </c>
    </row>
    <row r="853" spans="9:28" x14ac:dyDescent="0.25">
      <c r="I853" s="80"/>
      <c r="AB853" s="3" t="str">
        <v>strike = 0.022843, d2CalldK2 = 2.772806, d2CalldK2mc = 3.203587</v>
      </c>
    </row>
    <row r="854" spans="9:28" x14ac:dyDescent="0.25">
      <c r="I854" s="80"/>
      <c r="AB854" s="3" t="str">
        <v>T = 0.500000, fixingDate = 0, swapRate = 0.013207, annuity = 9.508873, stdDev = 0.003323, avgCalcStrikes = 7.752441</v>
      </c>
    </row>
    <row r="855" spans="9:28" x14ac:dyDescent="0.25">
      <c r="I855" s="80"/>
      <c r="AB855" s="3" t="str">
        <v>strike = 0.003570, dCalldT = 0.000070, localVol = 0.007905</v>
      </c>
    </row>
    <row r="856" spans="9:28" x14ac:dyDescent="0.25">
      <c r="I856" s="80"/>
      <c r="AB856" s="3" t="str">
        <v>strike = 0.003902, dCalldT = 0.000086, localVol = 0.008589</v>
      </c>
    </row>
    <row r="857" spans="9:28" x14ac:dyDescent="0.25">
      <c r="I857" s="80"/>
      <c r="AB857" s="3" t="str">
        <v>strike = 0.004234, dCalldT = 0.000106, localVol = 0.006284</v>
      </c>
    </row>
    <row r="858" spans="9:28" x14ac:dyDescent="0.25">
      <c r="I858" s="80"/>
      <c r="AB858" s="3" t="str">
        <v>strike = 0.004567, dCalldT = 0.000127, localVol = 0.006202</v>
      </c>
    </row>
    <row r="859" spans="9:28" x14ac:dyDescent="0.25">
      <c r="I859" s="80"/>
      <c r="AB859" s="3" t="str">
        <v>strike = 0.004899, dCalldT = 0.000149, localVol = 0.005938</v>
      </c>
    </row>
    <row r="860" spans="9:28" x14ac:dyDescent="0.25">
      <c r="I860" s="80"/>
      <c r="AB860" s="3" t="str">
        <v>strike = 0.005231, dCalldT = 0.000172, localVol = 0.005840</v>
      </c>
    </row>
    <row r="861" spans="9:28" x14ac:dyDescent="0.25">
      <c r="I861" s="80"/>
      <c r="AB861" s="3" t="str">
        <v>strike = 0.005564, dCalldT = 0.000196, localVol = 0.006665</v>
      </c>
    </row>
    <row r="862" spans="9:28" x14ac:dyDescent="0.25">
      <c r="I862" s="80"/>
      <c r="AB862" s="3" t="str">
        <v>strike = 0.005896, dCalldT = 0.000225, localVol = 0.007696</v>
      </c>
    </row>
    <row r="863" spans="9:28" x14ac:dyDescent="0.25">
      <c r="I863" s="80"/>
      <c r="AB863" s="3" t="str">
        <v>strike = 0.006228, dCalldT = 0.000262, localVol = 0.006632</v>
      </c>
    </row>
    <row r="864" spans="9:28" x14ac:dyDescent="0.25">
      <c r="I864" s="80"/>
      <c r="AB864" s="3" t="str">
        <v>strike = 0.006561, dCalldT = 0.000307, localVol = 0.006240</v>
      </c>
    </row>
    <row r="865" spans="9:28" x14ac:dyDescent="0.25">
      <c r="I865" s="80"/>
      <c r="AB865" s="3" t="str">
        <v>strike = 0.006893, dCalldT = 0.000357, localVol = 0.006185</v>
      </c>
    </row>
    <row r="866" spans="9:28" x14ac:dyDescent="0.25">
      <c r="I866" s="80"/>
      <c r="AB866" s="3" t="str">
        <v>strike = 0.007225, dCalldT = 0.000412, localVol = 0.006460</v>
      </c>
    </row>
    <row r="867" spans="9:28" x14ac:dyDescent="0.25">
      <c r="I867" s="80"/>
      <c r="AB867" s="3" t="str">
        <v>strike = 0.007557, dCalldT = 0.000477, localVol = 0.006141</v>
      </c>
    </row>
    <row r="868" spans="9:28" x14ac:dyDescent="0.25">
      <c r="I868" s="80"/>
      <c r="AB868" s="3" t="str">
        <v>strike = 0.007890, dCalldT = 0.000548, localVol = 0.006016</v>
      </c>
    </row>
    <row r="869" spans="9:28" x14ac:dyDescent="0.25">
      <c r="I869" s="80"/>
      <c r="AB869" s="3" t="str">
        <v>strike = 0.008222, dCalldT = 0.000624, localVol = 0.006319</v>
      </c>
    </row>
    <row r="870" spans="9:28" x14ac:dyDescent="0.25">
      <c r="I870" s="80"/>
      <c r="AB870" s="3" t="str">
        <v>strike = 0.008554, dCalldT = 0.000712, localVol = 0.005924</v>
      </c>
    </row>
    <row r="871" spans="9:28" x14ac:dyDescent="0.25">
      <c r="I871" s="80"/>
      <c r="AB871" s="3" t="str">
        <v>strike = 0.008887, dCalldT = 0.000804, localVol = 0.005952</v>
      </c>
    </row>
    <row r="872" spans="9:28" x14ac:dyDescent="0.25">
      <c r="I872" s="80"/>
      <c r="AB872" s="3" t="str">
        <v>strike = 0.009219, dCalldT = 0.000902, localVol = 0.005914</v>
      </c>
    </row>
    <row r="873" spans="9:28" x14ac:dyDescent="0.25">
      <c r="I873" s="80"/>
      <c r="AB873" s="3" t="str">
        <v>strike = 0.009551, dCalldT = 0.001005, localVol = 0.005634</v>
      </c>
    </row>
    <row r="874" spans="9:28" x14ac:dyDescent="0.25">
      <c r="I874" s="80"/>
      <c r="AB874" s="3" t="str">
        <v>strike = 0.009884, dCalldT = 0.001106, localVol = 0.005668</v>
      </c>
    </row>
    <row r="875" spans="9:28" x14ac:dyDescent="0.25">
      <c r="I875" s="80"/>
      <c r="AB875" s="3" t="str">
        <v>strike = 0.010216, dCalldT = 0.001206, localVol = 0.005778</v>
      </c>
    </row>
    <row r="876" spans="9:28" x14ac:dyDescent="0.25">
      <c r="I876" s="80"/>
      <c r="AB876" s="3" t="str">
        <v>strike = 0.010548, dCalldT = 0.001309, localVol = 0.005641</v>
      </c>
    </row>
    <row r="877" spans="9:28" x14ac:dyDescent="0.25">
      <c r="I877" s="80"/>
      <c r="AB877" s="3" t="str">
        <v>strike = 0.010880, dCalldT = 0.001410, localVol = 0.005678</v>
      </c>
    </row>
    <row r="878" spans="9:28" x14ac:dyDescent="0.25">
      <c r="I878" s="80"/>
      <c r="AB878" s="3" t="str">
        <v>strike = 0.011213, dCalldT = 0.001511, localVol = 0.005524</v>
      </c>
    </row>
    <row r="879" spans="9:28" x14ac:dyDescent="0.25">
      <c r="I879" s="80"/>
      <c r="AB879" s="3" t="str">
        <v>strike = 0.011545, dCalldT = 0.001605, localVol = 0.005585</v>
      </c>
    </row>
    <row r="880" spans="9:28" x14ac:dyDescent="0.25">
      <c r="I880" s="80"/>
      <c r="AB880" s="3" t="str">
        <v>strike = 0.011877, dCalldT = 0.001695, localVol = 0.005576</v>
      </c>
    </row>
    <row r="881" spans="9:28" x14ac:dyDescent="0.25">
      <c r="I881" s="80"/>
      <c r="AB881" s="3" t="str">
        <v>strike = 0.012210, dCalldT = 0.001780, localVol = 0.005218</v>
      </c>
    </row>
    <row r="882" spans="9:28" x14ac:dyDescent="0.25">
      <c r="I882" s="80"/>
      <c r="AB882" s="3" t="str">
        <v>strike = 0.012542, dCalldT = 0.001838, localVol = 0.005441</v>
      </c>
    </row>
    <row r="883" spans="9:28" x14ac:dyDescent="0.25">
      <c r="I883" s="80"/>
      <c r="AB883" s="3" t="str">
        <v>strike = 0.012874, dCalldT = 0.001884, localVol = 0.005308</v>
      </c>
    </row>
    <row r="884" spans="9:28" x14ac:dyDescent="0.25">
      <c r="I884" s="80"/>
      <c r="AB884" s="3" t="str">
        <v>strike = 0.013207, dCalldT = 0.001909, localVol = 0.005329</v>
      </c>
    </row>
    <row r="885" spans="9:28" x14ac:dyDescent="0.25">
      <c r="I885" s="80"/>
      <c r="AB885" s="3" t="str">
        <v>strike = 0.013539, dCalldT = 0.001914, localVol = 0.005363</v>
      </c>
    </row>
    <row r="886" spans="9:28" x14ac:dyDescent="0.25">
      <c r="I886" s="80"/>
      <c r="AB886" s="3" t="str">
        <v>strike = 0.013871, dCalldT = 0.001898, localVol = 0.005340</v>
      </c>
    </row>
    <row r="887" spans="9:28" x14ac:dyDescent="0.25">
      <c r="I887" s="80"/>
      <c r="AB887" s="3" t="str">
        <v>strike = 0.014203, dCalldT = 0.001859, localVol = 0.005468</v>
      </c>
    </row>
    <row r="888" spans="9:28" x14ac:dyDescent="0.25">
      <c r="I888" s="80"/>
      <c r="AB888" s="3" t="str">
        <v>strike = 0.014536, dCalldT = 0.001800, localVol = 0.005454</v>
      </c>
    </row>
    <row r="889" spans="9:28" x14ac:dyDescent="0.25">
      <c r="I889" s="80"/>
      <c r="AB889" s="3" t="str">
        <v>strike = 0.014868, dCalldT = 0.001722, localVol = 0.005414</v>
      </c>
    </row>
    <row r="890" spans="9:28" x14ac:dyDescent="0.25">
      <c r="I890" s="80"/>
      <c r="AB890" s="3" t="str">
        <v>strike = 0.015200, dCalldT = 0.001619, localVol = 0.005599</v>
      </c>
    </row>
    <row r="891" spans="9:28" x14ac:dyDescent="0.25">
      <c r="I891" s="81"/>
      <c r="AB891" s="3" t="str">
        <v>strike = 0.015533, dCalldT = 0.001505, localVol = 0.005758</v>
      </c>
    </row>
    <row r="892" spans="9:28" x14ac:dyDescent="0.25">
      <c r="I892" s="80"/>
      <c r="AB892" s="3" t="str">
        <v>strike = 0.015865, dCalldT = 0.001385, localVol = 0.005844</v>
      </c>
    </row>
    <row r="893" spans="9:28" x14ac:dyDescent="0.25">
      <c r="I893" s="80"/>
      <c r="AB893" s="3" t="str">
        <v>strike = 0.016197, dCalldT = 0.001266, localVol = 0.005844</v>
      </c>
    </row>
    <row r="894" spans="9:28" x14ac:dyDescent="0.25">
      <c r="I894" s="80"/>
      <c r="AB894" s="3" t="str">
        <v>strike = 0.016530, dCalldT = 0.001147, localVol = 0.005996</v>
      </c>
    </row>
    <row r="895" spans="9:28" x14ac:dyDescent="0.25">
      <c r="I895" s="80"/>
      <c r="AB895" s="3" t="str">
        <v>strike = 0.016862, dCalldT = 0.001034, localVol = 0.006082</v>
      </c>
    </row>
    <row r="896" spans="9:28" x14ac:dyDescent="0.25">
      <c r="I896" s="80"/>
      <c r="AB896" s="3" t="str">
        <v>strike = 0.017194, dCalldT = 0.000928, localVol = 0.005768</v>
      </c>
    </row>
    <row r="897" spans="9:28" x14ac:dyDescent="0.25">
      <c r="I897" s="80"/>
      <c r="AB897" s="3" t="str">
        <v>strike = 0.017526, dCalldT = 0.000822, localVol = 0.005859</v>
      </c>
    </row>
    <row r="898" spans="9:28" x14ac:dyDescent="0.25">
      <c r="I898" s="80"/>
      <c r="AB898" s="3" t="str">
        <v>strike = 0.017859, dCalldT = 0.000718, localVol = 0.006267</v>
      </c>
    </row>
    <row r="899" spans="9:28" x14ac:dyDescent="0.25">
      <c r="I899" s="80"/>
      <c r="AB899" s="3" t="str">
        <v>strike = 0.018191, dCalldT = 0.000624, localVol = 0.006159</v>
      </c>
    </row>
    <row r="900" spans="9:28" x14ac:dyDescent="0.25">
      <c r="I900" s="80"/>
      <c r="AB900" s="3" t="str">
        <v>strike = 0.018523, dCalldT = 0.000539, localVol = 0.005761</v>
      </c>
    </row>
    <row r="901" spans="9:28" x14ac:dyDescent="0.25">
      <c r="I901" s="80"/>
      <c r="AB901" s="3" t="str">
        <v>strike = 0.018856, dCalldT = 0.000457, localVol = 0.006605</v>
      </c>
    </row>
    <row r="902" spans="9:28" x14ac:dyDescent="0.25">
      <c r="I902" s="80"/>
      <c r="AB902" s="3" t="str">
        <v>strike = 0.019188, dCalldT = 0.000387, localVol = 0.007214</v>
      </c>
    </row>
    <row r="903" spans="9:28" x14ac:dyDescent="0.25">
      <c r="I903" s="80"/>
      <c r="AB903" s="3" t="str">
        <v>strike = 0.019520, dCalldT = 0.000333, localVol = 0.006363</v>
      </c>
    </row>
    <row r="904" spans="9:28" x14ac:dyDescent="0.25">
      <c r="I904" s="80"/>
      <c r="AB904" s="3" t="str">
        <v>strike = 0.019853, dCalldT = 0.000287, localVol = 0.005881</v>
      </c>
    </row>
    <row r="905" spans="9:28" x14ac:dyDescent="0.25">
      <c r="I905" s="80"/>
      <c r="AB905" s="3" t="str">
        <v>strike = 0.020185, dCalldT = 0.000245, localVol = 0.005967</v>
      </c>
    </row>
    <row r="906" spans="9:28" x14ac:dyDescent="0.25">
      <c r="I906" s="80"/>
      <c r="AB906" s="3" t="str">
        <v>strike = 0.020517, dCalldT = 0.000207, localVol = 0.005971</v>
      </c>
    </row>
    <row r="907" spans="9:28" x14ac:dyDescent="0.25">
      <c r="I907" s="80"/>
      <c r="AB907" s="3" t="str">
        <v>strike = 0.020849, dCalldT = 0.000174, localVol = 0.006596</v>
      </c>
    </row>
    <row r="908" spans="9:28" x14ac:dyDescent="0.25">
      <c r="I908" s="80"/>
      <c r="AB908" s="3" t="str">
        <v>strike = 0.021182, dCalldT = 0.000146, localVol = 0.005746</v>
      </c>
    </row>
    <row r="909" spans="9:28" x14ac:dyDescent="0.25">
      <c r="I909" s="80"/>
      <c r="AB909" s="3" t="str">
        <v>strike = 0.021514, dCalldT = 0.000121, localVol = 0.005982</v>
      </c>
    </row>
    <row r="910" spans="9:28" x14ac:dyDescent="0.25">
      <c r="I910" s="80"/>
      <c r="AB910" s="3" t="str">
        <v>strike = 0.021846, dCalldT = 0.000099, localVol = 0.005680</v>
      </c>
    </row>
    <row r="911" spans="9:28" x14ac:dyDescent="0.25">
      <c r="I911" s="80"/>
      <c r="AB911" s="3" t="str">
        <v>strike = 0.022179, dCalldT = 0.000078, localVol = 0.006880</v>
      </c>
    </row>
    <row r="912" spans="9:28" x14ac:dyDescent="0.25">
      <c r="I912" s="80"/>
      <c r="AB912" s="3" t="str">
        <v>strike = 0.022511, dCalldT = 0.000062, localVol = 0.005562</v>
      </c>
    </row>
    <row r="913" spans="9:28" x14ac:dyDescent="0.25">
      <c r="I913" s="80"/>
      <c r="AB913" s="3" t="str">
        <v>strike = 0.022843, dCalldT = 0.000047, localVol = 0.005404</v>
      </c>
    </row>
    <row r="914" spans="9:28" x14ac:dyDescent="0.25">
      <c r="I914" s="80"/>
      <c r="AB914" s="3" t="str">
        <v>T = 0.583333, swapRate = 0.013394, k = 0, strike = 0.002303, call = 0.011097, callph = 0.011087, callmh = 0.011107, quantile = 0.003401, d2CalldK2 = 2.081871</v>
      </c>
    </row>
    <row r="915" spans="9:28" x14ac:dyDescent="0.25">
      <c r="I915" s="80"/>
      <c r="AB915" s="3" t="str">
        <v>T = 0.583333, swapRate = 0.013394, k = 1, strike = 0.002672, call = 0.010729, callph = 0.010719, callmh = 0.010739, quantile = 0.004259, d2CalldK2 = 2.574143</v>
      </c>
    </row>
    <row r="916" spans="9:28" x14ac:dyDescent="0.25">
      <c r="I916" s="80"/>
      <c r="AB916" s="3" t="str">
        <v>T = 0.583333, swapRate = 0.013394, k = 2, strike = 0.003042, call = 0.010361, callph = 0.010351, callmh = 0.010371, quantile = 0.005317, d2CalldK2 = 3.171631</v>
      </c>
    </row>
    <row r="917" spans="9:28" x14ac:dyDescent="0.25">
      <c r="I917" s="80"/>
      <c r="AB917" s="3" t="str">
        <v>T = 0.583333, swapRate = 0.013394, k = 3, strike = 0.003412, call = 0.009993, callph = 0.009983, callmh = 0.010003, quantile = 0.006619, d2CalldK2 = 3.893523</v>
      </c>
    </row>
    <row r="918" spans="9:28" x14ac:dyDescent="0.25">
      <c r="I918" s="80"/>
      <c r="AB918" s="3" t="str">
        <v>T = 0.583333, swapRate = 0.013394, k = 4, strike = 0.003782, call = 0.009626, callph = 0.009616, callmh = 0.009636, quantile = 0.008215, d2CalldK2 = 4.761558</v>
      </c>
    </row>
    <row r="919" spans="9:28" x14ac:dyDescent="0.25">
      <c r="I919" s="80"/>
      <c r="AB919" s="3" t="str">
        <v>T = 0.583333, swapRate = 0.013394, k = 5, strike = 0.004151, call = 0.009260, callph = 0.009250, callmh = 0.009270, quantile = 0.010161, d2CalldK2 = 5.800090</v>
      </c>
    </row>
    <row r="920" spans="9:28" x14ac:dyDescent="0.25">
      <c r="I920" s="80"/>
      <c r="AB920" s="3" t="str">
        <v>T = 0.583333, swapRate = 0.013394, k = 6, strike = 0.004521, call = 0.008894, callph = 0.008884, callmh = 0.008904, quantile = 0.012528, d2CalldK2 = 7.036070</v>
      </c>
    </row>
    <row r="921" spans="9:28" x14ac:dyDescent="0.25">
      <c r="I921" s="80"/>
      <c r="AB921" s="3" t="str">
        <v>T = 0.583333, swapRate = 0.013394, k = 7, strike = 0.004891, call = 0.008530, callph = 0.008520, callmh = 0.008540, quantile = 0.015392, d2CalldK2 = 8.498897</v>
      </c>
    </row>
    <row r="922" spans="9:28" x14ac:dyDescent="0.25">
      <c r="I922" s="80"/>
      <c r="AB922" s="3" t="str">
        <v>T = 0.583333, swapRate = 0.013394, k = 8, strike = 0.005260, call = 0.008166, callph = 0.008157, callmh = 0.008176, quantile = 0.018844, d2CalldK2 = 10.220119</v>
      </c>
    </row>
    <row r="923" spans="9:28" x14ac:dyDescent="0.25">
      <c r="I923" s="80"/>
      <c r="AB923" s="3" t="str">
        <v>T = 0.583333, swapRate = 0.013394, k = 9, strike = 0.005630, call = 0.007804, callph = 0.007795, callmh = 0.007814, quantile = 0.022985, d2CalldK2 = 12.232938</v>
      </c>
    </row>
    <row r="924" spans="9:28" x14ac:dyDescent="0.25">
      <c r="I924" s="80"/>
      <c r="AB924" s="3" t="str">
        <v>T = 0.583333, swapRate = 0.013394, k = 10, strike = 0.006000, call = 0.007444, callph = 0.007434, callmh = 0.007454, quantile = 0.027930, d2CalldK2 = 14.571487</v>
      </c>
    </row>
    <row r="925" spans="9:28" x14ac:dyDescent="0.25">
      <c r="I925" s="80"/>
      <c r="AB925" s="3" t="str">
        <v>T = 0.583333, swapRate = 0.013394, k = 11, strike = 0.006370, call = 0.007086, callph = 0.007076, callmh = 0.007095, quantile = 0.033804, d2CalldK2 = 17.269836</v>
      </c>
    </row>
    <row r="926" spans="9:28" x14ac:dyDescent="0.25">
      <c r="I926" s="80"/>
      <c r="AB926" s="3" t="str">
        <v>T = 0.583333, swapRate = 0.013394, k = 12, strike = 0.006739, call = 0.006730, callph = 0.006720, callmh = 0.006739, quantile = 0.040748, d2CalldK2 = 20.360699</v>
      </c>
    </row>
    <row r="927" spans="9:28" x14ac:dyDescent="0.25">
      <c r="I927" s="80"/>
      <c r="AB927" s="3" t="str">
        <v>T = 0.583333, swapRate = 0.013394, k = 13, strike = 0.007109, call = 0.006376, callph = 0.006367, callmh = 0.006386, quantile = 0.048912, d2CalldK2 = 23.873818</v>
      </c>
    </row>
    <row r="928" spans="9:28" x14ac:dyDescent="0.25">
      <c r="I928" s="80"/>
      <c r="AB928" s="3" t="str">
        <v>T = 0.583333, swapRate = 0.013394, k = 14, strike = 0.007479, call = 0.006027, callph = 0.006017, callmh = 0.006036, quantile = 0.058457, d2CalldK2 = 27.834012</v>
      </c>
    </row>
    <row r="929" spans="9:28" x14ac:dyDescent="0.25">
      <c r="I929" s="80"/>
      <c r="AB929" s="3" t="str">
        <v>T = 0.583333, swapRate = 0.013394, k = 15, strike = 0.007848, call = 0.005680, callph = 0.005671, callmh = 0.005690, quantile = 0.069551, d2CalldK2 = 32.258904</v>
      </c>
    </row>
    <row r="930" spans="9:28" x14ac:dyDescent="0.25">
      <c r="I930" s="80"/>
      <c r="AB930" s="3" t="str">
        <v>T = 0.583333, swapRate = 0.013394, k = 16, strike = 0.008218, call = 0.005339, callph = 0.005330, callmh = 0.005348, quantile = 0.082369, d2CalldK2 = 37.156375</v>
      </c>
    </row>
    <row r="931" spans="9:28" x14ac:dyDescent="0.25">
      <c r="I931" s="80"/>
      <c r="AB931" s="3" t="str">
        <v>T = 0.583333, swapRate = 0.013394, k = 17, strike = 0.008588, call = 0.005002, callph = 0.004993, callmh = 0.005011, quantile = 0.097084, d2CalldK2 = 42.521795</v>
      </c>
    </row>
    <row r="932" spans="9:28" x14ac:dyDescent="0.25">
      <c r="I932" s="80"/>
      <c r="AB932" s="3" t="str">
        <v>T = 0.583333, swapRate = 0.013394, k = 18, strike = 0.008958, call = 0.004671, callph = 0.004662, callmh = 0.004680, quantile = 0.113866, d2CalldK2 = 48.335163</v>
      </c>
    </row>
    <row r="933" spans="9:28" x14ac:dyDescent="0.25">
      <c r="I933" s="80"/>
      <c r="AB933" s="3" t="str">
        <v>T = 0.583333, swapRate = 0.013394, k = 19, strike = 0.009327, call = 0.004347, callph = 0.004338, callmh = 0.004356, quantile = 0.132875, d2CalldK2 = 54.558302</v>
      </c>
    </row>
    <row r="934" spans="9:28" x14ac:dyDescent="0.25">
      <c r="I934" s="80"/>
      <c r="AB934" s="3" t="str">
        <v>T = 0.583333, swapRate = 0.013394, k = 20, strike = 0.009697, call = 0.004030, callph = 0.004022, callmh = 0.004039, quantile = 0.154252, d2CalldK2 = 61.132309</v>
      </c>
    </row>
    <row r="935" spans="9:28" x14ac:dyDescent="0.25">
      <c r="I935" s="80"/>
      <c r="AB935" s="3" t="str">
        <v>T = 0.583333, swapRate = 0.013394, k = 21, strike = 0.010067, call = 0.003722, callph = 0.003714, callmh = 0.003730, quantile = 0.178113, d2CalldK2 = 67.975495</v>
      </c>
    </row>
    <row r="936" spans="9:28" x14ac:dyDescent="0.25">
      <c r="I936" s="80"/>
      <c r="AB936" s="3" t="str">
        <v>T = 0.583333, swapRate = 0.013394, k = 22, strike = 0.010437, call = 0.003423, callph = 0.003415, callmh = 0.003431, quantile = 0.204537, d2CalldK2 = 74.982104</v>
      </c>
    </row>
    <row r="937" spans="9:28" x14ac:dyDescent="0.25">
      <c r="I937" s="80"/>
      <c r="AB937" s="3" t="str">
        <v>T = 0.583333, swapRate = 0.013394, k = 23, strike = 0.010806, call = 0.003134, callph = 0.003127, callmh = 0.003142, quantile = 0.233562, d2CalldK2 = 82.022093</v>
      </c>
    </row>
    <row r="938" spans="9:28" x14ac:dyDescent="0.25">
      <c r="I938" s="80"/>
      <c r="AB938" s="3" t="str">
        <v>T = 0.583333, swapRate = 0.013394, k = 24, strike = 0.011176, call = 0.002857, callph = 0.002849, callmh = 0.002864, quantile = 0.265173, d2CalldK2 = 88.942263</v>
      </c>
    </row>
    <row r="939" spans="9:28" x14ac:dyDescent="0.25">
      <c r="I939" s="80"/>
      <c r="AB939" s="3" t="str">
        <v>T = 0.583333, swapRate = 0.013394, k = 25, strike = 0.011546, call = 0.002591, callph = 0.002584, callmh = 0.002598, quantile = 0.299293, d2CalldK2 = 95.569019</v>
      </c>
    </row>
    <row r="940" spans="9:28" x14ac:dyDescent="0.25">
      <c r="I940" s="80"/>
      <c r="AB940" s="3" t="str">
        <v>T = 0.583333, swapRate = 0.013394, k = 26, strike = 0.011915, call = 0.002339, callph = 0.002332, callmh = 0.002345, quantile = 0.335781, d2CalldK2 = 101.712932</v>
      </c>
    </row>
    <row r="941" spans="9:28" x14ac:dyDescent="0.25">
      <c r="I941" s="80"/>
      <c r="AB941" s="3" t="str">
        <v>T = 0.583333, swapRate = 0.013394, k = 27, strike = 0.012285, call = 0.002100, callph = 0.002094, callmh = 0.002107, quantile = 0.374420, d2CalldK2 = 107.175211</v>
      </c>
    </row>
    <row r="942" spans="9:28" x14ac:dyDescent="0.25">
      <c r="I942" s="80"/>
      <c r="AB942" s="3" t="str">
        <v>T = 0.583333, swapRate = 0.013394, k = 28, strike = 0.012655, call = 0.001876, callph = 0.001871, callmh = 0.001882, quantile = 0.414922, d2CalldK2 = 111.756028</v>
      </c>
    </row>
    <row r="943" spans="9:28" x14ac:dyDescent="0.25">
      <c r="I943" s="80"/>
      <c r="AB943" s="3" t="str">
        <v>T = 0.583333, swapRate = 0.013394, k = 29, strike = 0.013025, call = 0.001668, callph = 0.001662, callmh = 0.001673, quantile = 0.456925, d2CalldK2 = 115.264461</v>
      </c>
    </row>
    <row r="944" spans="9:28" x14ac:dyDescent="0.25">
      <c r="I944" s="80"/>
      <c r="AB944" s="3" t="str">
        <v>T = 0.583333, swapRate = 0.013394, k = 30, strike = 0.013394, call = 0.001475, callph = 0.001470, callmh = 0.001480, quantile = 0.500000, d2CalldK2 = 117.515256</v>
      </c>
    </row>
    <row r="945" spans="9:28" x14ac:dyDescent="0.25">
      <c r="I945" s="80"/>
      <c r="AB945" s="3" t="str">
        <v>T = 0.583333, swapRate = 0.013394, k = 31, strike = 0.013764, call = 0.001298, callph = 0.001294, callmh = 0.001303, quantile = 0.543075, d2CalldK2 = 115.264461</v>
      </c>
    </row>
    <row r="946" spans="9:28" x14ac:dyDescent="0.25">
      <c r="I946" s="80"/>
      <c r="AB946" s="3" t="str">
        <v>T = 0.583333, swapRate = 0.013394, k = 32, strike = 0.014134, call = 0.001137, callph = 0.001133, callmh = 0.001141, quantile = 0.585078, d2CalldK2 = 111.756028</v>
      </c>
    </row>
    <row r="947" spans="9:28" x14ac:dyDescent="0.25">
      <c r="I947" s="80"/>
      <c r="AB947" s="3" t="str">
        <v>T = 0.583333, swapRate = 0.013394, k = 33, strike = 0.014503, call = 0.000991, callph = 0.000987, callmh = 0.000995, quantile = 0.625580, d2CalldK2 = 107.175211</v>
      </c>
    </row>
    <row r="948" spans="9:28" x14ac:dyDescent="0.25">
      <c r="I948" s="80"/>
      <c r="AB948" s="3" t="str">
        <v>T = 0.583333, swapRate = 0.013394, k = 34, strike = 0.014873, call = 0.000860, callph = 0.000857, callmh = 0.000863, quantile = 0.664219, d2CalldK2 = 101.712932</v>
      </c>
    </row>
    <row r="949" spans="9:28" x14ac:dyDescent="0.25">
      <c r="I949" s="80"/>
      <c r="AB949" s="3" t="str">
        <v>T = 0.583333, swapRate = 0.013394, k = 35, strike = 0.015243, call = 0.000743, callph = 0.000740, callmh = 0.000746, quantile = 0.700707, d2CalldK2 = 95.569019</v>
      </c>
    </row>
    <row r="950" spans="9:28" x14ac:dyDescent="0.25">
      <c r="I950" s="80"/>
      <c r="AB950" s="3" t="str">
        <v>T = 0.583333, swapRate = 0.013394, k = 36, strike = 0.015613, call = 0.000638, callph = 0.000636, callmh = 0.000641, quantile = 0.734827, d2CalldK2 = 88.942263</v>
      </c>
    </row>
    <row r="951" spans="9:28" x14ac:dyDescent="0.25">
      <c r="I951" s="80"/>
      <c r="AB951" s="3" t="str">
        <v>T = 0.583333, swapRate = 0.013394, k = 37, strike = 0.015982, call = 0.000546, callph = 0.000544, callmh = 0.000549, quantile = 0.766438, d2CalldK2 = 82.022093</v>
      </c>
    </row>
    <row r="952" spans="9:28" x14ac:dyDescent="0.25">
      <c r="I952" s="80"/>
      <c r="AB952" s="3" t="str">
        <v>T = 0.583333, swapRate = 0.013394, k = 38, strike = 0.016352, call = 0.000465, callph = 0.000463, callmh = 0.000467, quantile = 0.795463, d2CalldK2 = 74.982104</v>
      </c>
    </row>
    <row r="953" spans="9:28" x14ac:dyDescent="0.25">
      <c r="I953" s="80"/>
      <c r="AB953" s="3" t="str">
        <v>T = 0.583333, swapRate = 0.013394, k = 39, strike = 0.016722, call = 0.000395, callph = 0.000393, callmh = 0.000396, quantile = 0.821887, d2CalldK2 = 67.975495</v>
      </c>
    </row>
    <row r="954" spans="9:28" x14ac:dyDescent="0.25">
      <c r="I954" s="80"/>
      <c r="AB954" s="3" t="str">
        <v>T = 0.583333, swapRate = 0.013394, k = 40, strike = 0.017092, call = 0.000333, callph = 0.000332, callmh = 0.000335, quantile = 0.845748, d2CalldK2 = 61.132309</v>
      </c>
    </row>
    <row r="955" spans="9:28" x14ac:dyDescent="0.25">
      <c r="I955" s="80"/>
      <c r="AB955" s="3" t="str">
        <v>T = 0.583333, swapRate = 0.013394, k = 41, strike = 0.017461, call = 0.000280, callph = 0.000279, callmh = 0.000282, quantile = 0.867125, d2CalldK2 = 54.558302</v>
      </c>
    </row>
    <row r="956" spans="9:28" x14ac:dyDescent="0.25">
      <c r="I956" s="80"/>
      <c r="AB956" s="3" t="str">
        <v>T = 0.583333, swapRate = 0.013394, k = 42, strike = 0.017831, call = 0.000235, callph = 0.000234, callmh = 0.000236, quantile = 0.886134, d2CalldK2 = 48.335163</v>
      </c>
    </row>
    <row r="957" spans="9:28" x14ac:dyDescent="0.25">
      <c r="I957" s="80"/>
      <c r="AB957" s="3" t="str">
        <v>T = 0.583333, swapRate = 0.013394, k = 43, strike = 0.018201, call = 0.000196, callph = 0.000195, callmh = 0.000197, quantile = 0.902916, d2CalldK2 = 42.521795</v>
      </c>
    </row>
    <row r="958" spans="9:28" x14ac:dyDescent="0.25">
      <c r="I958" s="80"/>
      <c r="AB958" s="3" t="str">
        <v>T = 0.583333, swapRate = 0.013394, k = 44, strike = 0.018570, call = 0.000163, callph = 0.000162, callmh = 0.000163, quantile = 0.917631, d2CalldK2 = 37.156375</v>
      </c>
    </row>
    <row r="959" spans="9:28" x14ac:dyDescent="0.25">
      <c r="I959" s="80"/>
      <c r="AB959" s="3" t="str">
        <v>T = 0.583333, swapRate = 0.013394, k = 45, strike = 0.018940, call = 0.000135, callph = 0.000134, callmh = 0.000135, quantile = 0.930449, d2CalldK2 = 32.258904</v>
      </c>
    </row>
    <row r="960" spans="9:28" x14ac:dyDescent="0.25">
      <c r="I960" s="80"/>
      <c r="AB960" s="3" t="str">
        <v>T = 0.583333, swapRate = 0.013394, k = 46, strike = 0.019310, call = 0.000111, callph = 0.000110, callmh = 0.000112, quantile = 0.941543, d2CalldK2 = 27.834012</v>
      </c>
    </row>
    <row r="961" spans="9:28" x14ac:dyDescent="0.25">
      <c r="I961" s="80"/>
      <c r="AB961" s="3" t="str">
        <v>T = 0.583333, swapRate = 0.013394, k = 47, strike = 0.019680, call = 0.000091, callph = 0.000091, callmh = 0.000092, quantile = 0.951088, d2CalldK2 = 23.873818</v>
      </c>
    </row>
    <row r="962" spans="9:28" x14ac:dyDescent="0.25">
      <c r="I962" s="80"/>
      <c r="AB962" s="3" t="str">
        <v>T = 0.583333, swapRate = 0.013394, k = 48, strike = 0.020049, call = 0.000075, callph = 0.000074, callmh = 0.000075, quantile = 0.959252, d2CalldK2 = 20.360699</v>
      </c>
    </row>
    <row r="963" spans="9:28" x14ac:dyDescent="0.25">
      <c r="I963" s="80"/>
      <c r="AB963" s="3" t="str">
        <v>T = 0.583333, swapRate = 0.013394, k = 49, strike = 0.020419, call = 0.000061, callph = 0.000061, callmh = 0.000061, quantile = 0.966196, d2CalldK2 = 17.269836</v>
      </c>
    </row>
    <row r="964" spans="9:28" x14ac:dyDescent="0.25">
      <c r="I964" s="80"/>
      <c r="AB964" s="3" t="str">
        <v>T = 0.583333, swapRate = 0.013394, k = 50, strike = 0.020789, call = 0.000050, callph = 0.000049, callmh = 0.000050, quantile = 0.972070, d2CalldK2 = 14.571487</v>
      </c>
    </row>
    <row r="965" spans="9:28" x14ac:dyDescent="0.25">
      <c r="I965" s="80"/>
      <c r="AB965" s="3" t="str">
        <v>T = 0.583333, swapRate = 0.013394, k = 51, strike = 0.021158, call = 0.000040, callph = 0.000040, callmh = 0.000040, quantile = 0.977015, d2CalldK2 = 12.232938</v>
      </c>
    </row>
    <row r="966" spans="9:28" x14ac:dyDescent="0.25">
      <c r="I966" s="80"/>
      <c r="AB966" s="3" t="str">
        <v>T = 0.583333, swapRate = 0.013394, k = 52, strike = 0.021528, call = 0.000032, callph = 0.000032, callmh = 0.000033, quantile = 0.981156, d2CalldK2 = 10.220119</v>
      </c>
    </row>
    <row r="967" spans="9:28" x14ac:dyDescent="0.25">
      <c r="I967" s="80"/>
      <c r="AB967" s="3" t="str">
        <v>T = 0.583333, swapRate = 0.013394, k = 53, strike = 0.021898, call = 0.000026, callph = 0.000026, callmh = 0.000026, quantile = 0.984608, d2CalldK2 = 8.498897</v>
      </c>
    </row>
    <row r="968" spans="9:28" x14ac:dyDescent="0.25">
      <c r="I968" s="80"/>
      <c r="AB968" s="3" t="str">
        <v>T = 0.583333, swapRate = 0.013394, k = 54, strike = 0.022268, call = 0.000021, callph = 0.000021, callmh = 0.000021, quantile = 0.987472, d2CalldK2 = 7.036070</v>
      </c>
    </row>
    <row r="969" spans="9:28" x14ac:dyDescent="0.25">
      <c r="I969" s="80"/>
      <c r="AB969" s="3" t="str">
        <v>T = 0.583333, swapRate = 0.013394, k = 55, strike = 0.022637, call = 0.000017, callph = 0.000017, callmh = 0.000017, quantile = 0.989839, d2CalldK2 = 5.800090</v>
      </c>
    </row>
    <row r="970" spans="9:28" x14ac:dyDescent="0.25">
      <c r="I970" s="80"/>
      <c r="AB970" s="3" t="str">
        <v>T = 0.583333, swapRate = 0.013394, k = 56, strike = 0.023007, call = 0.000013, callph = 0.000013, callmh = 0.000014, quantile = 0.991785, d2CalldK2 = 4.761558</v>
      </c>
    </row>
    <row r="971" spans="9:28" x14ac:dyDescent="0.25">
      <c r="I971" s="80"/>
      <c r="AB971" s="3" t="str">
        <v>T = 0.583333, swapRate = 0.013394, k = 57, strike = 0.023377, call = 0.000011, callph = 0.000011, callmh = 0.000011, quantile = 0.993381, d2CalldK2 = 3.893524</v>
      </c>
    </row>
    <row r="972" spans="9:28" x14ac:dyDescent="0.25">
      <c r="I972" s="80"/>
      <c r="AB972" s="3" t="str">
        <v>T = 0.583333, swapRate = 0.013394, k = 58, strike = 0.023747, call = 0.000008, callph = 0.000008, callmh = 0.000009, quantile = 0.994683, d2CalldK2 = 3.171631</v>
      </c>
    </row>
    <row r="973" spans="9:28" x14ac:dyDescent="0.25">
      <c r="I973" s="80"/>
      <c r="AB973" s="3" t="str">
        <v>T = 0.583333, swapRate = 0.013394, k = 59, strike = 0.024116, call = 0.000007, callph = 0.000007, callmh = 0.000007, quantile = 0.995741, d2CalldK2 = 2.574143</v>
      </c>
    </row>
    <row r="974" spans="9:28" x14ac:dyDescent="0.25">
      <c r="I974" s="80"/>
      <c r="AB974" s="3" t="str">
        <v>T = 0.583333, swapRate = 0.013394, k = 60, strike = 0.024486, call = 0.000005, callph = 0.000005, callmh = 0.000005, quantile = 0.996599, d2CalldK2 = 2.081871</v>
      </c>
    </row>
    <row r="975" spans="9:28" x14ac:dyDescent="0.25">
      <c r="I975" s="80"/>
      <c r="AB975" s="3" t="str">
        <v>strike = 0.002672, d2CalldK2 = 2.574143, d2CalldK2mc = 2.894349</v>
      </c>
    </row>
    <row r="976" spans="9:28" x14ac:dyDescent="0.25">
      <c r="I976" s="80"/>
      <c r="AB976" s="3" t="str">
        <v>strike = 0.003042, d2CalldK2 = 3.171631, d2CalldK2mc = 3.659672</v>
      </c>
    </row>
    <row r="977" spans="9:28" x14ac:dyDescent="0.25">
      <c r="I977" s="80"/>
      <c r="AB977" s="3" t="str">
        <v>strike = 0.003412, d2CalldK2 = 3.893523, d2CalldK2mc = 1.693668</v>
      </c>
    </row>
    <row r="978" spans="9:28" x14ac:dyDescent="0.25">
      <c r="I978" s="80"/>
      <c r="AB978" s="3" t="str">
        <v>strike = 0.003782, d2CalldK2 = 4.761558, d2CalldK2mc = 4.116549</v>
      </c>
    </row>
    <row r="979" spans="9:28" x14ac:dyDescent="0.25">
      <c r="I979" s="80"/>
      <c r="AB979" s="3" t="str">
        <v>strike = 0.004151, d2CalldK2 = 5.800090, d2CalldK2mc = 5.312425</v>
      </c>
    </row>
    <row r="980" spans="9:28" x14ac:dyDescent="0.25">
      <c r="I980" s="80"/>
      <c r="AB980" s="3" t="str">
        <v>strike = 0.004521, d2CalldK2 = 7.036070, d2CalldK2mc = 7.848049</v>
      </c>
    </row>
    <row r="981" spans="9:28" x14ac:dyDescent="0.25">
      <c r="I981" s="80"/>
      <c r="AB981" s="3" t="str">
        <v>strike = 0.004891, d2CalldK2 = 8.498897, d2CalldK2mc = 8.456480</v>
      </c>
    </row>
    <row r="982" spans="9:28" x14ac:dyDescent="0.25">
      <c r="I982" s="80"/>
      <c r="AB982" s="3" t="str">
        <v>strike = 0.005260, d2CalldK2 = 10.220119, d2CalldK2mc = 9.223795</v>
      </c>
    </row>
    <row r="983" spans="9:28" x14ac:dyDescent="0.25">
      <c r="I983" s="80"/>
      <c r="AB983" s="3" t="str">
        <v>strike = 0.005630, d2CalldK2 = 12.232938, d2CalldK2mc = 14.988259</v>
      </c>
    </row>
    <row r="984" spans="9:28" x14ac:dyDescent="0.25">
      <c r="I984" s="80"/>
      <c r="AB984" s="3" t="str">
        <v>strike = 0.006000, d2CalldK2 = 14.571487, d2CalldK2mc = 11.813098</v>
      </c>
    </row>
    <row r="985" spans="9:28" x14ac:dyDescent="0.25">
      <c r="I985" s="80"/>
      <c r="AB985" s="3" t="str">
        <v>strike = 0.006370, d2CalldK2 = 17.269836, d2CalldK2mc = 14.356821</v>
      </c>
    </row>
    <row r="986" spans="9:28" x14ac:dyDescent="0.25">
      <c r="I986" s="80"/>
      <c r="AB986" s="3" t="str">
        <v>strike = 0.006739, d2CalldK2 = 20.360699, d2CalldK2mc = 14.354687</v>
      </c>
    </row>
    <row r="987" spans="9:28" x14ac:dyDescent="0.25">
      <c r="I987" s="80"/>
      <c r="AB987" s="3" t="str">
        <v>strike = 0.007109, d2CalldK2 = 23.873818, d2CalldK2mc = 22.905976</v>
      </c>
    </row>
    <row r="988" spans="9:28" x14ac:dyDescent="0.25">
      <c r="I988" s="80"/>
      <c r="AB988" s="3" t="str">
        <v>strike = 0.007479, d2CalldK2 = 27.834012, d2CalldK2mc = 26.949009</v>
      </c>
    </row>
    <row r="989" spans="9:28" x14ac:dyDescent="0.25">
      <c r="I989" s="80"/>
      <c r="AB989" s="3" t="str">
        <v>strike = 0.007848, d2CalldK2 = 32.258904, d2CalldK2mc = 28.363417</v>
      </c>
    </row>
    <row r="990" spans="9:28" x14ac:dyDescent="0.25">
      <c r="I990" s="80"/>
      <c r="AB990" s="3" t="str">
        <v>strike = 0.008218, d2CalldK2 = 37.156375, d2CalldK2mc = 42.712929</v>
      </c>
    </row>
    <row r="991" spans="9:28" x14ac:dyDescent="0.25">
      <c r="I991" s="80"/>
      <c r="AB991" s="3" t="str">
        <v>strike = 0.008588, d2CalldK2 = 42.521795, d2CalldK2mc = 45.656619</v>
      </c>
    </row>
    <row r="992" spans="9:28" x14ac:dyDescent="0.25">
      <c r="I992" s="80"/>
      <c r="AB992" s="3" t="str">
        <v>strike = 0.008958, d2CalldK2 = 48.335163, d2CalldK2mc = 48.515116</v>
      </c>
    </row>
    <row r="993" spans="9:28" x14ac:dyDescent="0.25">
      <c r="I993" s="80"/>
      <c r="AB993" s="3" t="str">
        <v>strike = 0.009327, d2CalldK2 = 54.558302, d2CalldK2mc = 52.289548</v>
      </c>
    </row>
    <row r="994" spans="9:28" x14ac:dyDescent="0.25">
      <c r="I994" s="80"/>
      <c r="AB994" s="3" t="str">
        <v>strike = 0.009697, d2CalldK2 = 61.132309, d2CalldK2mc = 54.101571</v>
      </c>
    </row>
    <row r="995" spans="9:28" x14ac:dyDescent="0.25">
      <c r="I995" s="80"/>
      <c r="AB995" s="3" t="str">
        <v>strike = 0.010067, d2CalldK2 = 67.975495, d2CalldK2mc = 70.634845</v>
      </c>
    </row>
    <row r="996" spans="9:28" x14ac:dyDescent="0.25">
      <c r="I996" s="80"/>
      <c r="AB996" s="3" t="str">
        <v>strike = 0.010437, d2CalldK2 = 74.982104, d2CalldK2mc = 83.251189</v>
      </c>
    </row>
    <row r="997" spans="9:28" x14ac:dyDescent="0.25">
      <c r="I997" s="80"/>
      <c r="AB997" s="3" t="str">
        <v>strike = 0.010806, d2CalldK2 = 82.022093, d2CalldK2mc = 83.350262</v>
      </c>
    </row>
    <row r="998" spans="9:28" x14ac:dyDescent="0.25">
      <c r="I998" s="80"/>
      <c r="AB998" s="3" t="str">
        <v>strike = 0.011176, d2CalldK2 = 88.942263, d2CalldK2mc = 89.969868</v>
      </c>
    </row>
    <row r="999" spans="9:28" x14ac:dyDescent="0.25">
      <c r="I999" s="80"/>
      <c r="AB999" s="3" t="str">
        <v>strike = 0.011546, d2CalldK2 = 95.569019, d2CalldK2mc = 107.083453</v>
      </c>
    </row>
    <row r="1000" spans="9:28" x14ac:dyDescent="0.25">
      <c r="I1000" s="80"/>
      <c r="AB1000" s="3" t="str">
        <v>strike = 0.011915, d2CalldK2 = 101.712932, d2CalldK2mc = 103.038933</v>
      </c>
    </row>
    <row r="1001" spans="9:28" x14ac:dyDescent="0.25">
      <c r="I1001" s="80"/>
      <c r="AB1001" s="3" t="str">
        <v>strike = 0.012285, d2CalldK2 = 107.175211, d2CalldK2mc = 107.654279</v>
      </c>
    </row>
    <row r="1002" spans="9:28" x14ac:dyDescent="0.25">
      <c r="I1002" s="80"/>
      <c r="AB1002" s="3" t="str">
        <v>strike = 0.012655, d2CalldK2 = 111.756028, d2CalldK2mc = 123.517756</v>
      </c>
    </row>
    <row r="1003" spans="9:28" x14ac:dyDescent="0.25">
      <c r="I1003" s="80"/>
      <c r="AB1003" s="3" t="str">
        <v>strike = 0.013025, d2CalldK2 = 115.264461, d2CalldK2mc = 117.767364</v>
      </c>
    </row>
    <row r="1004" spans="9:28" x14ac:dyDescent="0.25">
      <c r="I1004" s="80"/>
      <c r="AB1004" s="3" t="str">
        <v>strike = 0.013394, d2CalldK2 = 117.515256, d2CalldK2mc = 114.536460</v>
      </c>
    </row>
    <row r="1005" spans="9:28" x14ac:dyDescent="0.25">
      <c r="I1005" s="80"/>
      <c r="AB1005" s="3" t="str">
        <v>strike = 0.013764, d2CalldK2 = 115.264461, d2CalldK2mc = 113.712693</v>
      </c>
    </row>
    <row r="1006" spans="9:28" x14ac:dyDescent="0.25">
      <c r="I1006" s="80"/>
      <c r="AB1006" s="3" t="str">
        <v>strike = 0.014134, d2CalldK2 = 111.756028, d2CalldK2mc = 104.790933</v>
      </c>
    </row>
    <row r="1007" spans="9:28" x14ac:dyDescent="0.25">
      <c r="I1007" s="80"/>
      <c r="AB1007" s="3" t="str">
        <v>strike = 0.014503, d2CalldK2 = 107.175211, d2CalldK2mc = 108.923040</v>
      </c>
    </row>
    <row r="1008" spans="9:28" x14ac:dyDescent="0.25">
      <c r="I1008" s="80"/>
      <c r="AB1008" s="3" t="str">
        <v>strike = 0.014873, d2CalldK2 = 101.712932, d2CalldK2mc = 103.564841</v>
      </c>
    </row>
    <row r="1009" spans="9:28" x14ac:dyDescent="0.25">
      <c r="I1009" s="80"/>
      <c r="AB1009" s="3" t="str">
        <v>strike = 0.015243, d2CalldK2 = 95.569019, d2CalldK2mc = 94.095682</v>
      </c>
    </row>
    <row r="1010" spans="9:28" x14ac:dyDescent="0.25">
      <c r="I1010" s="80"/>
      <c r="AB1010" s="3" t="str">
        <v>strike = 0.015613, d2CalldK2 = 88.942263, d2CalldK2mc = 87.468027</v>
      </c>
    </row>
    <row r="1011" spans="9:28" x14ac:dyDescent="0.25">
      <c r="I1011" s="80"/>
      <c r="AB1011" s="3" t="str">
        <v>strike = 0.015982, d2CalldK2 = 82.022093, d2CalldK2mc = 85.184405</v>
      </c>
    </row>
    <row r="1012" spans="9:28" x14ac:dyDescent="0.25">
      <c r="I1012" s="80"/>
      <c r="AB1012" s="3" t="str">
        <v>strike = 0.016352, d2CalldK2 = 74.982104, d2CalldK2mc = 78.868521</v>
      </c>
    </row>
    <row r="1013" spans="9:28" x14ac:dyDescent="0.25">
      <c r="I1013" s="80"/>
      <c r="AB1013" s="3" t="str">
        <v>strike = 0.016722, d2CalldK2 = 67.975495, d2CalldK2mc = 68.802203</v>
      </c>
    </row>
    <row r="1014" spans="9:28" x14ac:dyDescent="0.25">
      <c r="I1014" s="80"/>
      <c r="AB1014" s="3" t="str">
        <v>strike = 0.017092, d2CalldK2 = 61.132309, d2CalldK2mc = 58.692390</v>
      </c>
    </row>
    <row r="1015" spans="9:28" x14ac:dyDescent="0.25">
      <c r="I1015" s="80"/>
      <c r="AB1015" s="3" t="str">
        <v>strike = 0.017461, d2CalldK2 = 54.558302, d2CalldK2mc = 47.998220</v>
      </c>
    </row>
    <row r="1016" spans="9:28" x14ac:dyDescent="0.25">
      <c r="I1016" s="80"/>
      <c r="AB1016" s="3" t="str">
        <v>strike = 0.017831, d2CalldK2 = 48.335163, d2CalldK2mc = 41.486252</v>
      </c>
    </row>
    <row r="1017" spans="9:28" x14ac:dyDescent="0.25">
      <c r="I1017" s="80"/>
      <c r="AB1017" s="3" t="str">
        <v>strike = 0.018201, d2CalldK2 = 42.521795, d2CalldK2mc = 44.030217</v>
      </c>
    </row>
    <row r="1018" spans="9:28" x14ac:dyDescent="0.25">
      <c r="I1018" s="80"/>
      <c r="AB1018" s="3" t="str">
        <v>strike = 0.018570, d2CalldK2 = 37.156375, d2CalldK2mc = 43.604543</v>
      </c>
    </row>
    <row r="1019" spans="9:28" x14ac:dyDescent="0.25">
      <c r="I1019" s="80"/>
      <c r="AB1019" s="3" t="str">
        <v>strike = 0.018940, d2CalldK2 = 32.258904, d2CalldK2mc = 31.562440</v>
      </c>
    </row>
    <row r="1020" spans="9:28" x14ac:dyDescent="0.25">
      <c r="I1020" s="80"/>
      <c r="AB1020" s="3" t="str">
        <v>strike = 0.019310, d2CalldK2 = 27.834012, d2CalldK2mc = 27.905116</v>
      </c>
    </row>
    <row r="1021" spans="9:28" x14ac:dyDescent="0.25">
      <c r="I1021" s="80"/>
      <c r="AB1021" s="3" t="str">
        <v>strike = 0.019680, d2CalldK2 = 23.873818, d2CalldK2mc = 23.433759</v>
      </c>
    </row>
    <row r="1022" spans="9:28" x14ac:dyDescent="0.25">
      <c r="I1022" s="80"/>
      <c r="AB1022" s="3" t="str">
        <v>strike = 0.020049, d2CalldK2 = 20.360699, d2CalldK2mc = 16.518123</v>
      </c>
    </row>
    <row r="1023" spans="9:28" x14ac:dyDescent="0.25">
      <c r="I1023" s="80"/>
      <c r="AB1023" s="3" t="str">
        <v>strike = 0.020419, d2CalldK2 = 17.269836, d2CalldK2mc = 15.979434</v>
      </c>
    </row>
    <row r="1024" spans="9:28" x14ac:dyDescent="0.25">
      <c r="I1024" s="80"/>
      <c r="AB1024" s="3" t="str">
        <v>strike = 0.020789, d2CalldK2 = 14.571487, d2CalldK2mc = 15.327786</v>
      </c>
    </row>
    <row r="1025" spans="9:28" x14ac:dyDescent="0.25">
      <c r="I1025" s="80"/>
      <c r="AB1025" s="3" t="str">
        <v>strike = 0.021158, d2CalldK2 = 12.232938, d2CalldK2mc = 13.577082</v>
      </c>
    </row>
    <row r="1026" spans="9:28" x14ac:dyDescent="0.25">
      <c r="I1026" s="80"/>
      <c r="AB1026" s="3" t="str">
        <v>strike = 0.021528, d2CalldK2 = 10.220119, d2CalldK2mc = 9.785105</v>
      </c>
    </row>
    <row r="1027" spans="9:28" x14ac:dyDescent="0.25">
      <c r="I1027" s="80"/>
      <c r="AB1027" s="3" t="str">
        <v>strike = 0.021898, d2CalldK2 = 8.498897, d2CalldK2mc = 7.235184</v>
      </c>
    </row>
    <row r="1028" spans="9:28" x14ac:dyDescent="0.25">
      <c r="I1028" s="80"/>
      <c r="AB1028" s="3" t="str">
        <v>strike = 0.022268, d2CalldK2 = 7.036070, d2CalldK2mc = 5.159221</v>
      </c>
    </row>
    <row r="1029" spans="9:28" x14ac:dyDescent="0.25">
      <c r="I1029" s="80"/>
      <c r="AB1029" s="3" t="str">
        <v>strike = 0.022637, d2CalldK2 = 5.800090, d2CalldK2mc = 5.222653</v>
      </c>
    </row>
    <row r="1030" spans="9:28" x14ac:dyDescent="0.25">
      <c r="I1030" s="80"/>
      <c r="AB1030" s="3" t="str">
        <v>strike = 0.023007, d2CalldK2 = 4.761558, d2CalldK2mc = 4.142564</v>
      </c>
    </row>
    <row r="1031" spans="9:28" x14ac:dyDescent="0.25">
      <c r="I1031" s="80"/>
      <c r="AB1031" s="3" t="str">
        <v>strike = 0.023377, d2CalldK2 = 3.893524, d2CalldK2mc = 4.665775</v>
      </c>
    </row>
    <row r="1032" spans="9:28" x14ac:dyDescent="0.25">
      <c r="I1032" s="80"/>
      <c r="AB1032" s="3" t="str">
        <v>strike = 0.023747, d2CalldK2 = 3.171631, d2CalldK2mc = 3.124570</v>
      </c>
    </row>
    <row r="1033" spans="9:28" x14ac:dyDescent="0.25">
      <c r="I1033" s="80"/>
      <c r="AB1033" s="3" t="str">
        <v>strike = 0.024116, d2CalldK2 = 2.574143, d2CalldK2mc = 3.259396</v>
      </c>
    </row>
    <row r="1034" spans="9:28" x14ac:dyDescent="0.25">
      <c r="I1034" s="80"/>
      <c r="AB1034" s="3" t="str">
        <v>T = 0.583333, fixingDate = 0, swapRate = 0.013394, annuity = 9.498032, stdDev = 0.003697, avgCalcStrikes = 7.809204</v>
      </c>
    </row>
    <row r="1035" spans="9:28" x14ac:dyDescent="0.25">
      <c r="I1035" s="80"/>
      <c r="AB1035" s="3" t="str">
        <v>strike = 0.002672, dCalldT = 0.000095, localVol = 0.008082</v>
      </c>
    </row>
    <row r="1036" spans="9:28" x14ac:dyDescent="0.25">
      <c r="I1036" s="80"/>
      <c r="AB1036" s="3" t="str">
        <v>strike = 0.003042, dCalldT = 0.000114, localVol = 0.007892</v>
      </c>
    </row>
    <row r="1037" spans="9:28" x14ac:dyDescent="0.25">
      <c r="I1037" s="80"/>
      <c r="AB1037" s="3" t="str">
        <v>strike = 0.003412, dCalldT = 0.000135, localVol = 0.012622</v>
      </c>
    </row>
    <row r="1038" spans="9:28" x14ac:dyDescent="0.25">
      <c r="I1038" s="80"/>
      <c r="AB1038" s="3" t="str">
        <v>strike = 0.003782, dCalldT = 0.000162, localVol = 0.008875</v>
      </c>
    </row>
    <row r="1039" spans="9:28" x14ac:dyDescent="0.25">
      <c r="I1039" s="80"/>
      <c r="AB1039" s="3" t="str">
        <v>strike = 0.004151, dCalldT = 0.000193, localVol = 0.008530</v>
      </c>
    </row>
    <row r="1040" spans="9:28" x14ac:dyDescent="0.25">
      <c r="I1040" s="80"/>
      <c r="AB1040" s="3" t="str">
        <v>strike = 0.004521, dCalldT = 0.000228, localVol = 0.007630</v>
      </c>
    </row>
    <row r="1041" spans="9:28" x14ac:dyDescent="0.25">
      <c r="I1041" s="80"/>
      <c r="AB1041" s="3" t="str">
        <v>strike = 0.004891, dCalldT = 0.000266, localVol = 0.007929</v>
      </c>
    </row>
    <row r="1042" spans="9:28" x14ac:dyDescent="0.25">
      <c r="I1042" s="80"/>
      <c r="AB1042" s="3" t="str">
        <v>strike = 0.005260, dCalldT = 0.000307, localVol = 0.008159</v>
      </c>
    </row>
    <row r="1043" spans="9:28" x14ac:dyDescent="0.25">
      <c r="I1043" s="80"/>
      <c r="AB1043" s="3" t="str">
        <v>strike = 0.005630, dCalldT = 0.000354, localVol = 0.006873</v>
      </c>
    </row>
    <row r="1044" spans="9:28" x14ac:dyDescent="0.25">
      <c r="I1044" s="80"/>
      <c r="AB1044" s="3" t="str">
        <v>strike = 0.006000, dCalldT = 0.000401, localVol = 0.008236</v>
      </c>
    </row>
    <row r="1045" spans="9:28" x14ac:dyDescent="0.25">
      <c r="I1045" s="80"/>
      <c r="AB1045" s="3" t="str">
        <v>strike = 0.006370, dCalldT = 0.000456, localVol = 0.007974</v>
      </c>
    </row>
    <row r="1046" spans="9:28" x14ac:dyDescent="0.25">
      <c r="I1046" s="80"/>
      <c r="AB1046" s="3" t="str">
        <v>strike = 0.006739, dCalldT = 0.000521, localVol = 0.008524</v>
      </c>
    </row>
    <row r="1047" spans="9:28" x14ac:dyDescent="0.25">
      <c r="I1047" s="80"/>
      <c r="AB1047" s="3" t="str">
        <v>strike = 0.007109, dCalldT = 0.000601, localVol = 0.007244</v>
      </c>
    </row>
    <row r="1048" spans="9:28" x14ac:dyDescent="0.25">
      <c r="I1048" s="80"/>
      <c r="AB1048" s="3" t="str">
        <v>strike = 0.007479, dCalldT = 0.000687, localVol = 0.007138</v>
      </c>
    </row>
    <row r="1049" spans="9:28" x14ac:dyDescent="0.25">
      <c r="I1049" s="80"/>
      <c r="AB1049" s="3" t="str">
        <v>strike = 0.007848, dCalldT = 0.000778, localVol = 0.007406</v>
      </c>
    </row>
    <row r="1050" spans="9:28" x14ac:dyDescent="0.25">
      <c r="I1050" s="80"/>
      <c r="AB1050" s="3" t="str">
        <v>strike = 0.008218, dCalldT = 0.000879, localVol = 0.006417</v>
      </c>
    </row>
    <row r="1051" spans="9:28" x14ac:dyDescent="0.25">
      <c r="I1051" s="80"/>
      <c r="AB1051" s="3" t="str">
        <v>strike = 0.008588, dCalldT = 0.000975, localVol = 0.006536</v>
      </c>
    </row>
    <row r="1052" spans="9:28" x14ac:dyDescent="0.25">
      <c r="I1052" s="80"/>
      <c r="AB1052" s="3" t="str">
        <v>strike = 0.008958, dCalldT = 0.001069, localVol = 0.006638</v>
      </c>
    </row>
    <row r="1053" spans="9:28" x14ac:dyDescent="0.25">
      <c r="I1053" s="80"/>
      <c r="AB1053" s="3" t="str">
        <v>strike = 0.009327, dCalldT = 0.001164, localVol = 0.006671</v>
      </c>
    </row>
    <row r="1054" spans="9:28" x14ac:dyDescent="0.25">
      <c r="I1054" s="80"/>
      <c r="AB1054" s="3" t="str">
        <v>strike = 0.009697, dCalldT = 0.001263, localVol = 0.006832</v>
      </c>
    </row>
    <row r="1055" spans="9:28" x14ac:dyDescent="0.25">
      <c r="I1055" s="80"/>
      <c r="AB1055" s="3" t="str">
        <v>strike = 0.010067, dCalldT = 0.001373, localVol = 0.006235</v>
      </c>
    </row>
    <row r="1056" spans="9:28" x14ac:dyDescent="0.25">
      <c r="I1056" s="80"/>
      <c r="AB1056" s="3" t="str">
        <v>strike = 0.010437, dCalldT = 0.001477, localVol = 0.005956</v>
      </c>
    </row>
    <row r="1057" spans="9:28" x14ac:dyDescent="0.25">
      <c r="I1057" s="80"/>
      <c r="AB1057" s="3" t="str">
        <v>strike = 0.010806, dCalldT = 0.001563, localVol = 0.006125</v>
      </c>
    </row>
    <row r="1058" spans="9:28" x14ac:dyDescent="0.25">
      <c r="I1058" s="80"/>
      <c r="AB1058" s="3" t="str">
        <v>strike = 0.011176, dCalldT = 0.001643, localVol = 0.006043</v>
      </c>
    </row>
    <row r="1059" spans="9:28" x14ac:dyDescent="0.25">
      <c r="I1059" s="80"/>
      <c r="AB1059" s="3" t="str">
        <v>strike = 0.011546, dCalldT = 0.001714, localVol = 0.005658</v>
      </c>
    </row>
    <row r="1060" spans="9:28" x14ac:dyDescent="0.25">
      <c r="I1060" s="80"/>
      <c r="AB1060" s="3" t="str">
        <v>strike = 0.011915, dCalldT = 0.001758, localVol = 0.005842</v>
      </c>
    </row>
    <row r="1061" spans="9:28" x14ac:dyDescent="0.25">
      <c r="I1061" s="80"/>
      <c r="AB1061" s="3" t="str">
        <v>strike = 0.012285, dCalldT = 0.001791, localVol = 0.005768</v>
      </c>
    </row>
    <row r="1062" spans="9:28" x14ac:dyDescent="0.25">
      <c r="I1062" s="80"/>
      <c r="AB1062" s="3" t="str">
        <v>strike = 0.012655, dCalldT = 0.001812, localVol = 0.005416</v>
      </c>
    </row>
    <row r="1063" spans="9:28" x14ac:dyDescent="0.25">
      <c r="I1063" s="80"/>
      <c r="AB1063" s="3" t="str">
        <v>strike = 0.013025, dCalldT = 0.001802, localVol = 0.005532</v>
      </c>
    </row>
    <row r="1064" spans="9:28" x14ac:dyDescent="0.25">
      <c r="I1064" s="80"/>
      <c r="AB1064" s="3" t="str">
        <v>strike = 0.013394, dCalldT = 0.001776, localVol = 0.005569</v>
      </c>
    </row>
    <row r="1065" spans="9:28" x14ac:dyDescent="0.25">
      <c r="I1065" s="80"/>
      <c r="AB1065" s="3" t="str">
        <v>strike = 0.013764, dCalldT = 0.001742, localVol = 0.005535</v>
      </c>
    </row>
    <row r="1066" spans="9:28" x14ac:dyDescent="0.25">
      <c r="I1066" s="80"/>
      <c r="AB1066" s="3" t="str">
        <v>strike = 0.014134, dCalldT = 0.001699, localVol = 0.005694</v>
      </c>
    </row>
    <row r="1067" spans="9:28" x14ac:dyDescent="0.25">
      <c r="I1067" s="80"/>
      <c r="AB1067" s="3" t="str">
        <v>strike = 0.014503, dCalldT = 0.001655, localVol = 0.005513</v>
      </c>
    </row>
    <row r="1068" spans="9:28" x14ac:dyDescent="0.25">
      <c r="I1068" s="80"/>
      <c r="AB1068" s="3" t="str">
        <v>strike = 0.014873, dCalldT = 0.001598, localVol = 0.005555</v>
      </c>
    </row>
    <row r="1069" spans="9:28" x14ac:dyDescent="0.25">
      <c r="I1069" s="80"/>
      <c r="AB1069" s="3" t="str">
        <v>strike = 0.015243, dCalldT = 0.001528, localVol = 0.005699</v>
      </c>
    </row>
    <row r="1070" spans="9:28" x14ac:dyDescent="0.25">
      <c r="I1070" s="80"/>
      <c r="AB1070" s="3" t="str">
        <v>strike = 0.015613, dCalldT = 0.001453, localVol = 0.005763</v>
      </c>
    </row>
    <row r="1071" spans="9:28" x14ac:dyDescent="0.25">
      <c r="I1071" s="80"/>
      <c r="AB1071" s="3" t="str">
        <v>strike = 0.015982, dCalldT = 0.001373, localVol = 0.005678</v>
      </c>
    </row>
    <row r="1072" spans="9:28" x14ac:dyDescent="0.25">
      <c r="I1072" s="80"/>
      <c r="AB1072" s="3" t="str">
        <v>strike = 0.016352, dCalldT = 0.001283, localVol = 0.005704</v>
      </c>
    </row>
    <row r="1073" spans="9:28" x14ac:dyDescent="0.25">
      <c r="I1073" s="80"/>
      <c r="AB1073" s="3" t="str">
        <v>strike = 0.016722, dCalldT = 0.001183, localVol = 0.005865</v>
      </c>
    </row>
    <row r="1074" spans="9:28" x14ac:dyDescent="0.25">
      <c r="I1074" s="80"/>
      <c r="AB1074" s="3" t="str">
        <v>strike = 0.017092, dCalldT = 0.001080, localVol = 0.006067</v>
      </c>
    </row>
    <row r="1075" spans="9:28" x14ac:dyDescent="0.25">
      <c r="I1075" s="80"/>
      <c r="AB1075" s="3" t="str">
        <v>strike = 0.017461, dCalldT = 0.000981, localVol = 0.006392</v>
      </c>
    </row>
    <row r="1076" spans="9:28" x14ac:dyDescent="0.25">
      <c r="I1076" s="80"/>
      <c r="AB1076" s="3" t="str">
        <v>strike = 0.017831, dCalldT = 0.000892, localVol = 0.006559</v>
      </c>
    </row>
    <row r="1077" spans="9:28" x14ac:dyDescent="0.25">
      <c r="I1077" s="80"/>
      <c r="AB1077" s="3" t="str">
        <v>strike = 0.018201, dCalldT = 0.000817, localVol = 0.006092</v>
      </c>
    </row>
    <row r="1078" spans="9:28" x14ac:dyDescent="0.25">
      <c r="I1078" s="80"/>
      <c r="AB1078" s="3" t="str">
        <v>strike = 0.018570, dCalldT = 0.000742, localVol = 0.005834</v>
      </c>
    </row>
    <row r="1079" spans="9:28" x14ac:dyDescent="0.25">
      <c r="I1079" s="80"/>
      <c r="AB1079" s="3" t="str">
        <v>strike = 0.018940, dCalldT = 0.000660, localVol = 0.006465</v>
      </c>
    </row>
    <row r="1080" spans="9:28" x14ac:dyDescent="0.25">
      <c r="I1080" s="80"/>
      <c r="AB1080" s="3" t="str">
        <v>strike = 0.019310, dCalldT = 0.000582, localVol = 0.006460</v>
      </c>
    </row>
    <row r="1081" spans="9:28" x14ac:dyDescent="0.25">
      <c r="I1081" s="80"/>
      <c r="AB1081" s="3" t="str">
        <v>strike = 0.019680, dCalldT = 0.000509, localVol = 0.006592</v>
      </c>
    </row>
    <row r="1082" spans="9:28" x14ac:dyDescent="0.25">
      <c r="I1082" s="80"/>
      <c r="AB1082" s="3" t="str">
        <v>strike = 0.020049, dCalldT = 0.000441, localVol = 0.007310</v>
      </c>
    </row>
    <row r="1083" spans="9:28" x14ac:dyDescent="0.25">
      <c r="I1083" s="80"/>
      <c r="AB1083" s="3" t="str">
        <v>strike = 0.020419, dCalldT = 0.000384, localVol = 0.006936</v>
      </c>
    </row>
    <row r="1084" spans="9:28" x14ac:dyDescent="0.25">
      <c r="I1084" s="80"/>
      <c r="AB1084" s="3" t="str">
        <v>strike = 0.020789, dCalldT = 0.000334, localVol = 0.006602</v>
      </c>
    </row>
    <row r="1085" spans="9:28" x14ac:dyDescent="0.25">
      <c r="I1085" s="80"/>
      <c r="AB1085" s="3" t="str">
        <v>strike = 0.021158, dCalldT = 0.000287, localVol = 0.006502</v>
      </c>
    </row>
    <row r="1086" spans="9:28" x14ac:dyDescent="0.25">
      <c r="I1086" s="80"/>
      <c r="AB1086" s="3" t="str">
        <v>strike = 0.021528, dCalldT = 0.000242, localVol = 0.007033</v>
      </c>
    </row>
    <row r="1087" spans="9:28" x14ac:dyDescent="0.25">
      <c r="I1087" s="80"/>
      <c r="AB1087" s="3" t="str">
        <v>strike = 0.021898, dCalldT = 0.000202, localVol = 0.007468</v>
      </c>
    </row>
    <row r="1088" spans="9:28" x14ac:dyDescent="0.25">
      <c r="I1088" s="80"/>
      <c r="AB1088" s="3" t="str">
        <v>strike = 0.022268, dCalldT = 0.000167, localVol = 0.008057</v>
      </c>
    </row>
    <row r="1089" spans="9:28" x14ac:dyDescent="0.25">
      <c r="I1089" s="80"/>
      <c r="AB1089" s="3" t="str">
        <v>strike = 0.022637, dCalldT = 0.000140, localVol = 0.007315</v>
      </c>
    </row>
    <row r="1090" spans="9:28" x14ac:dyDescent="0.25">
      <c r="I1090" s="80"/>
      <c r="AB1090" s="3" t="str">
        <v>strike = 0.023007, dCalldT = 0.000116, localVol = 0.007489</v>
      </c>
    </row>
    <row r="1091" spans="9:28" x14ac:dyDescent="0.25">
      <c r="I1091" s="80"/>
      <c r="AB1091" s="3" t="str">
        <v>strike = 0.023377, dCalldT = 0.000097, localVol = 0.006433</v>
      </c>
    </row>
    <row r="1092" spans="9:28" x14ac:dyDescent="0.25">
      <c r="I1092" s="80"/>
      <c r="AB1092" s="3" t="str">
        <v>strike = 0.023747, dCalldT = 0.000078, localVol = 0.007077</v>
      </c>
    </row>
    <row r="1093" spans="9:28" x14ac:dyDescent="0.25">
      <c r="I1093" s="80"/>
      <c r="AB1093" s="3" t="str">
        <v>strike = 0.024116, dCalldT = 0.000062, localVol = 0.006187</v>
      </c>
    </row>
    <row r="1094" spans="9:28" x14ac:dyDescent="0.25">
      <c r="I1094" s="80"/>
      <c r="AB1094" s="3" t="str">
        <v>T = 0.666667, swapRate = 0.013588, k = 0, strike = 0.001423, call = 0.012172, callph = 0.012162, callmh = 0.012182, quantile = 0.003611, d2CalldK2 = 1.962482</v>
      </c>
    </row>
    <row r="1095" spans="9:28" x14ac:dyDescent="0.25">
      <c r="I1095" s="80"/>
      <c r="AB1095" s="3" t="str">
        <v>T = 0.666667, swapRate = 0.013588, k = 1, strike = 0.001829, call = 0.011768, callph = 0.011758, callmh = 0.011778, quantile = 0.004496, d2CalldK2 = 2.414829</v>
      </c>
    </row>
    <row r="1096" spans="9:28" x14ac:dyDescent="0.25">
      <c r="I1096" s="80"/>
      <c r="AB1096" s="3" t="str">
        <v>T = 0.666667, swapRate = 0.013588, k = 2, strike = 0.002234, call = 0.011364, callph = 0.011354, callmh = 0.011374, quantile = 0.005583, d2CalldK2 = 2.961908</v>
      </c>
    </row>
    <row r="1097" spans="9:28" x14ac:dyDescent="0.25">
      <c r="I1097" s="80"/>
      <c r="AB1097" s="3" t="str">
        <v>T = 0.666667, swapRate = 0.013588, k = 3, strike = 0.002640, call = 0.010961, callph = 0.010951, callmh = 0.010971, quantile = 0.006913, d2CalldK2 = 3.620765</v>
      </c>
    </row>
    <row r="1098" spans="9:28" x14ac:dyDescent="0.25">
      <c r="I1098" s="80"/>
      <c r="AB1098" s="3" t="str">
        <v>T = 0.666667, swapRate = 0.013588, k = 4, strike = 0.003045, call = 0.010559, callph = 0.010549, callmh = 0.010569, quantile = 0.008537, d2CalldK2 = 4.410719</v>
      </c>
    </row>
    <row r="1099" spans="9:28" x14ac:dyDescent="0.25">
      <c r="I1099" s="80"/>
      <c r="AB1099" s="3" t="str">
        <v>T = 0.666667, swapRate = 0.013588, k = 5, strike = 0.003451, call = 0.010157, callph = 0.010147, callmh = 0.010167, quantile = 0.010511, d2CalldK2 = 5.353430</v>
      </c>
    </row>
    <row r="1100" spans="9:28" x14ac:dyDescent="0.25">
      <c r="I1100" s="80"/>
      <c r="AB1100" s="3" t="str">
        <v>T = 0.666667, swapRate = 0.013588, k = 6, strike = 0.003856, call = 0.009756, callph = 0.009747, callmh = 0.009766, quantile = 0.012902, d2CalldK2 = 6.472902</v>
      </c>
    </row>
    <row r="1101" spans="9:28" x14ac:dyDescent="0.25">
      <c r="I1101" s="80"/>
      <c r="AB1101" s="3" t="str">
        <v>T = 0.666667, swapRate = 0.013588, k = 7, strike = 0.004262, call = 0.009357, callph = 0.009347, callmh = 0.009367, quantile = 0.015788, d2CalldK2 = 7.795378</v>
      </c>
    </row>
    <row r="1102" spans="9:28" x14ac:dyDescent="0.25">
      <c r="I1102" s="80"/>
      <c r="AB1102" s="3" t="str">
        <v>T = 0.666667, swapRate = 0.013588, k = 8, strike = 0.004667, call = 0.008958, callph = 0.008948, callmh = 0.008968, quantile = 0.019256, d2CalldK2 = 9.349106</v>
      </c>
    </row>
    <row r="1103" spans="9:28" x14ac:dyDescent="0.25">
      <c r="I1103" s="80"/>
      <c r="AB1103" s="3" t="str">
        <v>T = 0.666667, swapRate = 0.013588, k = 9, strike = 0.005073, call = 0.008561, callph = 0.008552, callmh = 0.008571, quantile = 0.023406, d2CalldK2 = 11.163943</v>
      </c>
    </row>
    <row r="1104" spans="9:28" x14ac:dyDescent="0.25">
      <c r="I1104" s="80"/>
      <c r="AB1104" s="3" t="str">
        <v>T = 0.666667, swapRate = 0.013588, k = 10, strike = 0.005478, call = 0.008166, callph = 0.008157, callmh = 0.008176, quantile = 0.028349, d2CalldK2 = 13.270757</v>
      </c>
    </row>
    <row r="1105" spans="9:28" x14ac:dyDescent="0.25">
      <c r="I1105" s="81"/>
      <c r="AB1105" s="3" t="str">
        <v>T = 0.666667, swapRate = 0.013588, k = 11, strike = 0.005884, call = 0.007774, callph = 0.007764, callmh = 0.007783, quantile = 0.034212, d2CalldK2 = 15.700594</v>
      </c>
    </row>
    <row r="1106" spans="9:28" x14ac:dyDescent="0.25">
      <c r="I1106" s="80"/>
      <c r="AB1106" s="3" t="str">
        <v>T = 0.666667, swapRate = 0.013588, k = 12, strike = 0.006289, call = 0.007383, callph = 0.007374, callmh = 0.007393, quantile = 0.041130, d2CalldK2 = 18.483578</v>
      </c>
    </row>
    <row r="1107" spans="9:28" x14ac:dyDescent="0.25">
      <c r="I1107" s="80"/>
      <c r="AB1107" s="3" t="str">
        <v>T = 0.666667, swapRate = 0.013588, k = 13, strike = 0.006695, call = 0.006996, callph = 0.006987, callmh = 0.007006, quantile = 0.049254, d2CalldK2 = 21.647521</v>
      </c>
    </row>
    <row r="1108" spans="9:28" x14ac:dyDescent="0.25">
      <c r="I1108" s="80"/>
      <c r="AB1108" s="3" t="str">
        <v>T = 0.666667, swapRate = 0.013588, k = 14, strike = 0.007100, call = 0.006612, callph = 0.006603, callmh = 0.006622, quantile = 0.058742, d2CalldK2 = 25.216224</v>
      </c>
    </row>
    <row r="1109" spans="9:28" x14ac:dyDescent="0.25">
      <c r="I1109" s="80"/>
      <c r="AB1109" s="3" t="str">
        <v>T = 0.666667, swapRate = 0.013588, k = 15, strike = 0.007506, call = 0.006233, callph = 0.006224, callmh = 0.006242, quantile = 0.069762, d2CalldK2 = 29.207471</v>
      </c>
    </row>
    <row r="1110" spans="9:28" x14ac:dyDescent="0.25">
      <c r="I1110" s="80"/>
      <c r="AB1110" s="3" t="str">
        <v>T = 0.666667, swapRate = 0.013588, k = 16, strike = 0.007911, call = 0.005858, callph = 0.005849, callmh = 0.005867, quantile = 0.082488, d2CalldK2 = 33.630745</v>
      </c>
    </row>
    <row r="1111" spans="9:28" x14ac:dyDescent="0.25">
      <c r="I1111" s="80"/>
      <c r="AB1111" s="3" t="str">
        <v>T = 0.666667, swapRate = 0.013588, k = 17, strike = 0.008317, call = 0.005489, callph = 0.005480, callmh = 0.005498, quantile = 0.097095, d2CalldK2 = 38.484712</v>
      </c>
    </row>
    <row r="1112" spans="9:28" x14ac:dyDescent="0.25">
      <c r="I1112" s="80"/>
      <c r="AB1112" s="3" t="str">
        <v>T = 0.666667, swapRate = 0.013588, k = 18, strike = 0.008722, call = 0.005126, callph = 0.005117, callmh = 0.005135, quantile = 0.113756, d2CalldK2 = 43.754566</v>
      </c>
    </row>
    <row r="1113" spans="9:28" x14ac:dyDescent="0.25">
      <c r="I1113" s="80"/>
      <c r="AB1113" s="3" t="str">
        <v>T = 0.666667, swapRate = 0.013588, k = 19, strike = 0.009128, call = 0.004771, callph = 0.004762, callmh = 0.004779, quantile = 0.132633, d2CalldK2 = 49.409359</v>
      </c>
    </row>
    <row r="1114" spans="9:28" x14ac:dyDescent="0.25">
      <c r="I1114" s="80"/>
      <c r="AB1114" s="3" t="str">
        <v>T = 0.666667, swapRate = 0.013588, k = 20, strike = 0.009533, call = 0.004423, callph = 0.004415, callmh = 0.004432, quantile = 0.153873, d2CalldK2 = 55.399494</v>
      </c>
    </row>
    <row r="1115" spans="9:28" x14ac:dyDescent="0.25">
      <c r="I1115" s="80"/>
      <c r="AB1115" s="3" t="str">
        <v>T = 0.666667, swapRate = 0.013588, k = 21, strike = 0.009939, call = 0.004085, callph = 0.004076, callmh = 0.004093, quantile = 0.177598, d2CalldK2 = 61.654586</v>
      </c>
    </row>
    <row r="1116" spans="9:28" x14ac:dyDescent="0.25">
      <c r="I1116" s="80"/>
      <c r="AB1116" s="3" t="str">
        <v>T = 0.666667, swapRate = 0.013588, k = 22, strike = 0.010344, call = 0.003756, callph = 0.003748, callmh = 0.003764, quantile = 0.203899, d2CalldK2 = 68.081946</v>
      </c>
    </row>
    <row r="1117" spans="9:28" x14ac:dyDescent="0.25">
      <c r="I1117" s="80"/>
      <c r="AB1117" s="3" t="str">
        <v>T = 0.666667, swapRate = 0.013588, k = 23, strike = 0.010750, call = 0.003439, callph = 0.003432, callmh = 0.003447, quantile = 0.232821, d2CalldK2 = 74.565973</v>
      </c>
    </row>
    <row r="1118" spans="9:28" x14ac:dyDescent="0.25">
      <c r="I1118" s="80"/>
      <c r="AB1118" s="3" t="str">
        <v>T = 0.666667, swapRate = 0.013588, k = 24, strike = 0.011155, call = 0.003135, callph = 0.003127, callmh = 0.003142, quantile = 0.264362, d2CalldK2 = 80.968731</v>
      </c>
    </row>
    <row r="1119" spans="9:28" x14ac:dyDescent="0.25">
      <c r="I1119" s="80"/>
      <c r="AB1119" s="3" t="str">
        <v>T = 0.666667, swapRate = 0.013588, k = 25, strike = 0.011561, call = 0.002843, callph = 0.002836, callmh = 0.002850, quantile = 0.298455, d2CalldK2 = 87.132006</v>
      </c>
    </row>
    <row r="1120" spans="9:28" x14ac:dyDescent="0.25">
      <c r="I1120" s="80"/>
      <c r="AB1120" s="3" t="str">
        <v>T = 0.666667, swapRate = 0.013588, k = 26, strike = 0.011966, call = 0.002566, callph = 0.002559, callmh = 0.002573, quantile = 0.334971, d2CalldK2 = 92.881046</v>
      </c>
    </row>
    <row r="1121" spans="9:28" x14ac:dyDescent="0.25">
      <c r="I1121" s="80"/>
      <c r="AB1121" s="3" t="str">
        <v>T = 0.666667, swapRate = 0.013588, k = 27, strike = 0.012372, call = 0.002304, callph = 0.002298, callmh = 0.002310, quantile = 0.373702, d2CalldK2 = 98.030152</v>
      </c>
    </row>
    <row r="1122" spans="9:28" x14ac:dyDescent="0.25">
      <c r="I1122" s="80"/>
      <c r="AB1122" s="3" t="str">
        <v>T = 0.666667, swapRate = 0.013588, k = 28, strike = 0.012777, call = 0.002058, callph = 0.002052, callmh = 0.002064, quantile = 0.414368, d2CalldK2 = 102.390127</v>
      </c>
    </row>
    <row r="1123" spans="9:28" x14ac:dyDescent="0.25">
      <c r="I1123" s="80"/>
      <c r="AB1123" s="3" t="str">
        <v>T = 0.666667, swapRate = 0.013588, k = 29, strike = 0.013183, call = 0.001829, callph = 0.001824, callmh = 0.001835, quantile = 0.456610, d2CalldK2 = 105.777437</v>
      </c>
    </row>
    <row r="1124" spans="9:28" x14ac:dyDescent="0.25">
      <c r="I1124" s="80"/>
      <c r="AB1124" s="3" t="str">
        <v>T = 0.666667, swapRate = 0.013588, k = 30, strike = 0.013588, call = 0.001618, callph = 0.001613, callmh = 0.001623, quantile = 0.500000, d2CalldK2 = 108.011366</v>
      </c>
    </row>
    <row r="1125" spans="9:28" x14ac:dyDescent="0.25">
      <c r="I1125" s="80"/>
      <c r="AB1125" s="3" t="str">
        <v>T = 0.666667, swapRate = 0.013588, k = 31, strike = 0.013994, call = 0.001424, callph = 0.001419, callmh = 0.001428, quantile = 0.543390, d2CalldK2 = 105.777437</v>
      </c>
    </row>
    <row r="1126" spans="9:28" x14ac:dyDescent="0.25">
      <c r="I1126" s="80"/>
      <c r="AB1126" s="3" t="str">
        <v>T = 0.666667, swapRate = 0.013588, k = 32, strike = 0.014399, call = 0.001247, callph = 0.001243, callmh = 0.001251, quantile = 0.585632, d2CalldK2 = 102.390127</v>
      </c>
    </row>
    <row r="1127" spans="9:28" x14ac:dyDescent="0.25">
      <c r="I1127" s="80"/>
      <c r="AB1127" s="3" t="str">
        <v>T = 0.666667, swapRate = 0.013588, k = 33, strike = 0.014805, call = 0.001088, callph = 0.001084, callmh = 0.001091, quantile = 0.626298, d2CalldK2 = 98.030152</v>
      </c>
    </row>
    <row r="1128" spans="9:28" x14ac:dyDescent="0.25">
      <c r="I1128" s="80"/>
      <c r="AB1128" s="3" t="str">
        <v>T = 0.666667, swapRate = 0.013588, k = 34, strike = 0.015210, call = 0.000944, callph = 0.000941, callmh = 0.000947, quantile = 0.665029, d2CalldK2 = 92.881046</v>
      </c>
    </row>
    <row r="1129" spans="9:28" x14ac:dyDescent="0.25">
      <c r="I1129" s="80"/>
      <c r="AB1129" s="3" t="str">
        <v>T = 0.666667, swapRate = 0.013588, k = 35, strike = 0.015616, call = 0.000816, callph = 0.000813, callmh = 0.000819, quantile = 0.701545, d2CalldK2 = 87.132006</v>
      </c>
    </row>
    <row r="1130" spans="9:28" x14ac:dyDescent="0.25">
      <c r="I1130" s="80"/>
      <c r="AB1130" s="3" t="str">
        <v>T = 0.666667, swapRate = 0.013588, k = 36, strike = 0.016021, call = 0.000702, callph = 0.000699, callmh = 0.000704, quantile = 0.735638, d2CalldK2 = 80.968731</v>
      </c>
    </row>
    <row r="1131" spans="9:28" x14ac:dyDescent="0.25">
      <c r="I1131" s="80"/>
      <c r="AB1131" s="3" t="str">
        <v>T = 0.666667, swapRate = 0.013588, k = 37, strike = 0.016427, call = 0.000601, callph = 0.000599, callmh = 0.000603, quantile = 0.767179, d2CalldK2 = 74.565973</v>
      </c>
    </row>
    <row r="1132" spans="9:28" x14ac:dyDescent="0.25">
      <c r="I1132" s="80"/>
      <c r="AB1132" s="3" t="str">
        <v>T = 0.666667, swapRate = 0.013588, k = 38, strike = 0.016832, call = 0.000512, callph = 0.000510, callmh = 0.000514, quantile = 0.796101, d2CalldK2 = 68.081946</v>
      </c>
    </row>
    <row r="1133" spans="9:28" x14ac:dyDescent="0.25">
      <c r="I1133" s="81"/>
      <c r="AB1133" s="3" t="str">
        <v>T = 0.666667, swapRate = 0.013588, k = 39, strike = 0.017238, call = 0.000435, callph = 0.000433, callmh = 0.000437, quantile = 0.822402, d2CalldK2 = 61.654586</v>
      </c>
    </row>
    <row r="1134" spans="9:28" x14ac:dyDescent="0.25">
      <c r="I1134" s="80"/>
      <c r="AB1134" s="3" t="str">
        <v>T = 0.666667, swapRate = 0.013588, k = 40, strike = 0.017643, call = 0.000368, callph = 0.000366, callmh = 0.000370, quantile = 0.846127, d2CalldK2 = 55.399494</v>
      </c>
    </row>
    <row r="1135" spans="9:28" x14ac:dyDescent="0.25">
      <c r="I1135" s="80"/>
      <c r="AB1135" s="3" t="str">
        <v>T = 0.666667, swapRate = 0.013588, k = 41, strike = 0.018049, call = 0.000310, callph = 0.000309, callmh = 0.000311, quantile = 0.867367, d2CalldK2 = 49.409359</v>
      </c>
    </row>
    <row r="1136" spans="9:28" x14ac:dyDescent="0.25">
      <c r="I1136" s="80"/>
      <c r="AB1136" s="3" t="str">
        <v>T = 0.666667, swapRate = 0.013588, k = 42, strike = 0.018454, call = 0.000260, callph = 0.000259, callmh = 0.000261, quantile = 0.886244, d2CalldK2 = 43.754566</v>
      </c>
    </row>
    <row r="1137" spans="9:28" x14ac:dyDescent="0.25">
      <c r="I1137" s="80"/>
      <c r="AB1137" s="3" t="str">
        <v>T = 0.666667, swapRate = 0.013588, k = 43, strike = 0.018860, call = 0.000217, callph = 0.000216, callmh = 0.000218, quantile = 0.902905, d2CalldK2 = 38.484712</v>
      </c>
    </row>
    <row r="1138" spans="9:28" x14ac:dyDescent="0.25">
      <c r="I1138" s="80"/>
      <c r="AB1138" s="3" t="str">
        <v>T = 0.666667, swapRate = 0.013588, k = 44, strike = 0.019265, call = 0.000181, callph = 0.000180, callmh = 0.000182, quantile = 0.917512, d2CalldK2 = 33.630745</v>
      </c>
    </row>
    <row r="1139" spans="9:28" x14ac:dyDescent="0.25">
      <c r="I1139" s="80"/>
      <c r="AB1139" s="3" t="str">
        <v>T = 0.666667, swapRate = 0.013588, k = 45, strike = 0.019671, call = 0.000150, callph = 0.000150, callmh = 0.000151, quantile = 0.930238, d2CalldK2 = 29.207471</v>
      </c>
    </row>
    <row r="1140" spans="9:28" x14ac:dyDescent="0.25">
      <c r="I1140" s="80"/>
      <c r="AB1140" s="3" t="str">
        <v>T = 0.666667, swapRate = 0.013588, k = 46, strike = 0.020076, call = 0.000124, callph = 0.000124, callmh = 0.000125, quantile = 0.941258, d2CalldK2 = 25.216224</v>
      </c>
    </row>
    <row r="1141" spans="9:28" x14ac:dyDescent="0.25">
      <c r="I1141" s="80"/>
      <c r="AB1141" s="3" t="str">
        <v>T = 0.666667, swapRate = 0.013588, k = 47, strike = 0.020482, call = 0.000102, callph = 0.000102, callmh = 0.000103, quantile = 0.950746, d2CalldK2 = 21.647521</v>
      </c>
    </row>
    <row r="1142" spans="9:28" x14ac:dyDescent="0.25">
      <c r="I1142" s="80"/>
      <c r="AB1142" s="3" t="str">
        <v>T = 0.666667, swapRate = 0.013588, k = 48, strike = 0.020887, call = 0.000084, callph = 0.000084, callmh = 0.000085, quantile = 0.958870, d2CalldK2 = 18.483578</v>
      </c>
    </row>
    <row r="1143" spans="9:28" x14ac:dyDescent="0.25">
      <c r="I1143" s="80"/>
      <c r="AB1143" s="3" t="str">
        <v>T = 0.666667, swapRate = 0.013588, k = 49, strike = 0.021293, call = 0.000069, callph = 0.000069, callmh = 0.000069, quantile = 0.965788, d2CalldK2 = 15.700594</v>
      </c>
    </row>
    <row r="1144" spans="9:28" x14ac:dyDescent="0.25">
      <c r="I1144" s="80"/>
      <c r="AB1144" s="3" t="str">
        <v>T = 0.666667, swapRate = 0.013588, k = 50, strike = 0.021698, call = 0.000056, callph = 0.000056, callmh = 0.000057, quantile = 0.971651, d2CalldK2 = 13.270757</v>
      </c>
    </row>
    <row r="1145" spans="9:28" x14ac:dyDescent="0.25">
      <c r="I1145" s="80"/>
      <c r="AB1145" s="3" t="str">
        <v>T = 0.666667, swapRate = 0.013588, k = 51, strike = 0.022104, call = 0.000046, callph = 0.000046, callmh = 0.000046, quantile = 0.976594, d2CalldK2 = 11.163943</v>
      </c>
    </row>
    <row r="1146" spans="9:28" x14ac:dyDescent="0.25">
      <c r="I1146" s="80"/>
      <c r="AB1146" s="3" t="str">
        <v>T = 0.666667, swapRate = 0.013588, k = 52, strike = 0.022509, call = 0.000037, callph = 0.000037, callmh = 0.000037, quantile = 0.980744, d2CalldK2 = 9.349106</v>
      </c>
    </row>
    <row r="1147" spans="9:28" x14ac:dyDescent="0.25">
      <c r="I1147" s="80"/>
      <c r="AB1147" s="3" t="str">
        <v>T = 0.666667, swapRate = 0.013588, k = 53, strike = 0.022915, call = 0.000030, callph = 0.000030, callmh = 0.000030, quantile = 0.984212, d2CalldK2 = 7.795378</v>
      </c>
    </row>
    <row r="1148" spans="9:28" x14ac:dyDescent="0.25">
      <c r="I1148" s="80"/>
      <c r="AB1148" s="3" t="str">
        <v>T = 0.666667, swapRate = 0.013588, k = 54, strike = 0.023321, call = 0.000024, callph = 0.000024, callmh = 0.000024, quantile = 0.987098, d2CalldK2 = 6.472902</v>
      </c>
    </row>
    <row r="1149" spans="9:28" x14ac:dyDescent="0.25">
      <c r="I1149" s="80"/>
      <c r="AB1149" s="3" t="str">
        <v>T = 0.666667, swapRate = 0.013588, k = 55, strike = 0.023726, call = 0.000020, callph = 0.000019, callmh = 0.000020, quantile = 0.989489, d2CalldK2 = 5.353430</v>
      </c>
    </row>
    <row r="1150" spans="9:28" x14ac:dyDescent="0.25">
      <c r="I1150" s="80"/>
      <c r="AB1150" s="3" t="str">
        <v>T = 0.666667, swapRate = 0.013588, k = 56, strike = 0.024132, call = 0.000016, callph = 0.000016, callmh = 0.000016, quantile = 0.991463, d2CalldK2 = 4.410719</v>
      </c>
    </row>
    <row r="1151" spans="9:28" x14ac:dyDescent="0.25">
      <c r="I1151" s="80"/>
      <c r="AB1151" s="3" t="str">
        <v>T = 0.666667, swapRate = 0.013588, k = 57, strike = 0.024537, call = 0.000013, callph = 0.000013, callmh = 0.000013, quantile = 0.993087, d2CalldK2 = 3.620765</v>
      </c>
    </row>
    <row r="1152" spans="9:28" x14ac:dyDescent="0.25">
      <c r="I1152" s="80"/>
      <c r="AB1152" s="3" t="str">
        <v>T = 0.666667, swapRate = 0.013588, k = 58, strike = 0.024943, call = 0.000010, callph = 0.000010, callmh = 0.000010, quantile = 0.994417, d2CalldK2 = 2.961908</v>
      </c>
    </row>
    <row r="1153" spans="9:28" x14ac:dyDescent="0.25">
      <c r="I1153" s="80"/>
      <c r="AB1153" s="3" t="str">
        <v>T = 0.666667, swapRate = 0.013588, k = 59, strike = 0.025348, call = 0.000008, callph = 0.000008, callmh = 0.000008, quantile = 0.995504, d2CalldK2 = 2.414829</v>
      </c>
    </row>
    <row r="1154" spans="9:28" x14ac:dyDescent="0.25">
      <c r="I1154" s="80"/>
      <c r="AB1154" s="3" t="str">
        <v>T = 0.666667, swapRate = 0.013588, k = 60, strike = 0.025754, call = 0.000006, callph = 0.000006, callmh = 0.000006, quantile = 0.996389, d2CalldK2 = 1.962482</v>
      </c>
    </row>
    <row r="1155" spans="9:28" x14ac:dyDescent="0.25">
      <c r="I1155" s="80"/>
      <c r="AB1155" s="3" t="str">
        <v>strike = 0.001829, d2CalldK2 = 2.414829, d2CalldK2mc = 2.415375</v>
      </c>
    </row>
    <row r="1156" spans="9:28" x14ac:dyDescent="0.25">
      <c r="I1156" s="80"/>
      <c r="AB1156" s="3" t="str">
        <v>strike = 0.002234, d2CalldK2 = 2.961908, d2CalldK2mc = 3.228491</v>
      </c>
    </row>
    <row r="1157" spans="9:28" x14ac:dyDescent="0.25">
      <c r="I1157" s="80"/>
      <c r="AB1157" s="3" t="str">
        <v>strike = 0.002640, d2CalldK2 = 3.620765, d2CalldK2mc = 3.901973</v>
      </c>
    </row>
    <row r="1158" spans="9:28" x14ac:dyDescent="0.25">
      <c r="I1158" s="80"/>
      <c r="AB1158" s="3" t="str">
        <v>strike = 0.003045, d2CalldK2 = 4.410719, d2CalldK2mc = 4.737877</v>
      </c>
    </row>
    <row r="1159" spans="9:28" x14ac:dyDescent="0.25">
      <c r="I1159" s="80"/>
      <c r="AB1159" s="3" t="str">
        <v>strike = 0.003451, d2CalldK2 = 5.353430, d2CalldK2mc = 6.222769</v>
      </c>
    </row>
    <row r="1160" spans="9:28" x14ac:dyDescent="0.25">
      <c r="I1160" s="80"/>
      <c r="AB1160" s="3" t="str">
        <v>strike = 0.003856, d2CalldK2 = 6.472902, d2CalldK2mc = 7.420280</v>
      </c>
    </row>
    <row r="1161" spans="9:28" x14ac:dyDescent="0.25">
      <c r="I1161" s="80"/>
      <c r="AB1161" s="3" t="str">
        <v>strike = 0.004262, d2CalldK2 = 7.795378, d2CalldK2mc = 7.072370</v>
      </c>
    </row>
    <row r="1162" spans="9:28" x14ac:dyDescent="0.25">
      <c r="I1162" s="80"/>
      <c r="AB1162" s="3" t="str">
        <v>strike = 0.004667, d2CalldK2 = 9.349106, d2CalldK2mc = 10.255969</v>
      </c>
    </row>
    <row r="1163" spans="9:28" x14ac:dyDescent="0.25">
      <c r="I1163" s="80"/>
      <c r="AB1163" s="3" t="str">
        <v>strike = 0.005073, d2CalldK2 = 11.163943, d2CalldK2mc = 10.122465</v>
      </c>
    </row>
    <row r="1164" spans="9:28" x14ac:dyDescent="0.25">
      <c r="I1164" s="80"/>
      <c r="AB1164" s="3" t="str">
        <v>strike = 0.005478, d2CalldK2 = 13.270757, d2CalldK2mc = 9.752448</v>
      </c>
    </row>
    <row r="1165" spans="9:28" x14ac:dyDescent="0.25">
      <c r="I1165" s="80"/>
      <c r="AB1165" s="3" t="str">
        <v>strike = 0.005884, d2CalldK2 = 15.700594, d2CalldK2mc = 13.079193</v>
      </c>
    </row>
    <row r="1166" spans="9:28" x14ac:dyDescent="0.25">
      <c r="I1166" s="80"/>
      <c r="AB1166" s="3" t="str">
        <v>strike = 0.006289, d2CalldK2 = 18.483578, d2CalldK2mc = 17.160027</v>
      </c>
    </row>
    <row r="1167" spans="9:28" x14ac:dyDescent="0.25">
      <c r="I1167" s="80"/>
      <c r="AB1167" s="3" t="str">
        <v>strike = 0.006695, d2CalldK2 = 21.647521, d2CalldK2mc = 21.139774</v>
      </c>
    </row>
    <row r="1168" spans="9:28" x14ac:dyDescent="0.25">
      <c r="I1168" s="80"/>
      <c r="AB1168" s="3" t="str">
        <v>strike = 0.007100, d2CalldK2 = 25.216224, d2CalldK2mc = 27.375414</v>
      </c>
    </row>
    <row r="1169" spans="9:28" x14ac:dyDescent="0.25">
      <c r="I1169" s="80"/>
      <c r="AB1169" s="3" t="str">
        <v>strike = 0.007506, d2CalldK2 = 29.207471, d2CalldK2mc = 32.253506</v>
      </c>
    </row>
    <row r="1170" spans="9:28" x14ac:dyDescent="0.25">
      <c r="I1170" s="80"/>
      <c r="AB1170" s="3" t="str">
        <v>strike = 0.007911, d2CalldK2 = 33.630745, d2CalldK2mc = 32.550632</v>
      </c>
    </row>
    <row r="1171" spans="9:28" x14ac:dyDescent="0.25">
      <c r="I1171" s="80"/>
      <c r="AB1171" s="3" t="str">
        <v>strike = 0.008317, d2CalldK2 = 38.484712, d2CalldK2mc = 38.405687</v>
      </c>
    </row>
    <row r="1172" spans="9:28" x14ac:dyDescent="0.25">
      <c r="I1172" s="80"/>
      <c r="AB1172" s="3" t="str">
        <v>strike = 0.008722, d2CalldK2 = 43.754566, d2CalldK2mc = 46.636984</v>
      </c>
    </row>
    <row r="1173" spans="9:28" x14ac:dyDescent="0.25">
      <c r="I1173" s="80"/>
      <c r="AB1173" s="3" t="str">
        <v>strike = 0.009128, d2CalldK2 = 49.409359, d2CalldK2mc = 44.583075</v>
      </c>
    </row>
    <row r="1174" spans="9:28" x14ac:dyDescent="0.25">
      <c r="I1174" s="80"/>
      <c r="AB1174" s="3" t="str">
        <v>strike = 0.009533, d2CalldK2 = 55.399494, d2CalldK2mc = 56.678919</v>
      </c>
    </row>
    <row r="1175" spans="9:28" x14ac:dyDescent="0.25">
      <c r="I1175" s="80"/>
      <c r="AB1175" s="3" t="str">
        <v>strike = 0.009939, d2CalldK2 = 61.654586, d2CalldK2mc = 63.336956</v>
      </c>
    </row>
    <row r="1176" spans="9:28" x14ac:dyDescent="0.25">
      <c r="I1176" s="80"/>
      <c r="AB1176" s="3" t="str">
        <v>strike = 0.010344, d2CalldK2 = 68.081946, d2CalldK2mc = 68.480173</v>
      </c>
    </row>
    <row r="1177" spans="9:28" x14ac:dyDescent="0.25">
      <c r="I1177" s="80"/>
      <c r="AB1177" s="3" t="str">
        <v>strike = 0.010750, d2CalldK2 = 74.565973, d2CalldK2mc = 72.787324</v>
      </c>
    </row>
    <row r="1178" spans="9:28" x14ac:dyDescent="0.25">
      <c r="I1178" s="80"/>
      <c r="AB1178" s="3" t="str">
        <v>strike = 0.011155, d2CalldK2 = 80.968731, d2CalldK2mc = 76.687446</v>
      </c>
    </row>
    <row r="1179" spans="9:28" x14ac:dyDescent="0.25">
      <c r="I1179" s="80"/>
      <c r="AB1179" s="3" t="str">
        <v>strike = 0.011561, d2CalldK2 = 87.132006, d2CalldK2mc = 81.473303</v>
      </c>
    </row>
    <row r="1180" spans="9:28" x14ac:dyDescent="0.25">
      <c r="I1180" s="80"/>
      <c r="AB1180" s="3" t="str">
        <v>strike = 0.011966, d2CalldK2 = 92.881046, d2CalldK2mc = 98.449587</v>
      </c>
    </row>
    <row r="1181" spans="9:28" x14ac:dyDescent="0.25">
      <c r="I1181" s="80"/>
      <c r="AB1181" s="3" t="str">
        <v>strike = 0.012372, d2CalldK2 = 98.030152, d2CalldK2mc = 102.338874</v>
      </c>
    </row>
    <row r="1182" spans="9:28" x14ac:dyDescent="0.25">
      <c r="I1182" s="80"/>
      <c r="AB1182" s="3" t="str">
        <v>strike = 0.012777, d2CalldK2 = 102.390127, d2CalldK2mc = 105.319779</v>
      </c>
    </row>
    <row r="1183" spans="9:28" x14ac:dyDescent="0.25">
      <c r="I1183" s="80"/>
      <c r="AB1183" s="3" t="str">
        <v>strike = 0.013183, d2CalldK2 = 105.777437, d2CalldK2mc = 115.468258</v>
      </c>
    </row>
    <row r="1184" spans="9:28" x14ac:dyDescent="0.25">
      <c r="I1184" s="80"/>
      <c r="AB1184" s="3" t="str">
        <v>strike = 0.013588, d2CalldK2 = 108.011366, d2CalldK2mc = 105.950350</v>
      </c>
    </row>
    <row r="1185" spans="9:28" x14ac:dyDescent="0.25">
      <c r="I1185" s="80"/>
      <c r="AB1185" s="3" t="str">
        <v>strike = 0.013994, d2CalldK2 = 105.777437, d2CalldK2mc = 104.929924</v>
      </c>
    </row>
    <row r="1186" spans="9:28" x14ac:dyDescent="0.25">
      <c r="I1186" s="80"/>
      <c r="AB1186" s="3" t="str">
        <v>strike = 0.014399, d2CalldK2 = 102.390127, d2CalldK2mc = 95.236937</v>
      </c>
    </row>
    <row r="1187" spans="9:28" x14ac:dyDescent="0.25">
      <c r="I1187" s="80"/>
      <c r="AB1187" s="3" t="str">
        <v>strike = 0.014805, d2CalldK2 = 98.030152, d2CalldK2mc = 98.230137</v>
      </c>
    </row>
    <row r="1188" spans="9:28" x14ac:dyDescent="0.25">
      <c r="I1188" s="80"/>
      <c r="AB1188" s="3" t="str">
        <v>strike = 0.015210, d2CalldK2 = 92.881046, d2CalldK2mc = 90.209226</v>
      </c>
    </row>
    <row r="1189" spans="9:28" x14ac:dyDescent="0.25">
      <c r="I1189" s="80"/>
      <c r="AB1189" s="3" t="str">
        <v>strike = 0.015616, d2CalldK2 = 87.132006, d2CalldK2mc = 93.928012</v>
      </c>
    </row>
    <row r="1190" spans="9:28" x14ac:dyDescent="0.25">
      <c r="I1190" s="80"/>
      <c r="AB1190" s="3" t="str">
        <v>strike = 0.016021, d2CalldK2 = 80.968731, d2CalldK2mc = 86.665937</v>
      </c>
    </row>
    <row r="1191" spans="9:28" x14ac:dyDescent="0.25">
      <c r="I1191" s="80"/>
      <c r="AB1191" s="3" t="str">
        <v>strike = 0.016427, d2CalldK2 = 74.565973, d2CalldK2mc = 75.544357</v>
      </c>
    </row>
    <row r="1192" spans="9:28" x14ac:dyDescent="0.25">
      <c r="I1192" s="80"/>
      <c r="AB1192" s="3" t="str">
        <v>strike = 0.016832, d2CalldK2 = 68.081946, d2CalldK2mc = 69.309442</v>
      </c>
    </row>
    <row r="1193" spans="9:28" x14ac:dyDescent="0.25">
      <c r="I1193" s="80"/>
      <c r="AB1193" s="3" t="str">
        <v>strike = 0.017238, d2CalldK2 = 61.654586, d2CalldK2mc = 62.889529</v>
      </c>
    </row>
    <row r="1194" spans="9:28" x14ac:dyDescent="0.25">
      <c r="I1194" s="80"/>
      <c r="AB1194" s="3" t="str">
        <v>strike = 0.017643, d2CalldK2 = 55.399494, d2CalldK2mc = 57.807492</v>
      </c>
    </row>
    <row r="1195" spans="9:28" x14ac:dyDescent="0.25">
      <c r="I1195" s="80"/>
      <c r="AB1195" s="3" t="str">
        <v>strike = 0.018049, d2CalldK2 = 49.409359, d2CalldK2mc = 49.049370</v>
      </c>
    </row>
    <row r="1196" spans="9:28" x14ac:dyDescent="0.25">
      <c r="I1196" s="80"/>
      <c r="AB1196" s="3" t="str">
        <v>strike = 0.018454, d2CalldK2 = 43.754566, d2CalldK2mc = 41.272027</v>
      </c>
    </row>
    <row r="1197" spans="9:28" x14ac:dyDescent="0.25">
      <c r="I1197" s="80"/>
      <c r="AB1197" s="3" t="str">
        <v>strike = 0.018860, d2CalldK2 = 38.484712, d2CalldK2mc = 40.618384</v>
      </c>
    </row>
    <row r="1198" spans="9:28" x14ac:dyDescent="0.25">
      <c r="I1198" s="80"/>
      <c r="AB1198" s="3" t="str">
        <v>strike = 0.019265, d2CalldK2 = 33.630745, d2CalldK2mc = 32.692330</v>
      </c>
    </row>
    <row r="1199" spans="9:28" x14ac:dyDescent="0.25">
      <c r="I1199" s="80"/>
      <c r="AB1199" s="3" t="str">
        <v>strike = 0.019671, d2CalldK2 = 29.207471, d2CalldK2mc = 23.138240</v>
      </c>
    </row>
    <row r="1200" spans="9:28" x14ac:dyDescent="0.25">
      <c r="I1200" s="80"/>
      <c r="AB1200" s="3" t="str">
        <v>strike = 0.020076, d2CalldK2 = 25.216224, d2CalldK2mc = 21.290900</v>
      </c>
    </row>
    <row r="1201" spans="9:28" x14ac:dyDescent="0.25">
      <c r="I1201" s="80"/>
      <c r="AB1201" s="3" t="str">
        <v>strike = 0.020482, d2CalldK2 = 21.647521, d2CalldK2mc = 19.547137</v>
      </c>
    </row>
    <row r="1202" spans="9:28" x14ac:dyDescent="0.25">
      <c r="I1202" s="80"/>
      <c r="AB1202" s="3" t="str">
        <v>strike = 0.020887, d2CalldK2 = 18.483578, d2CalldK2mc = 18.138682</v>
      </c>
    </row>
    <row r="1203" spans="9:28" x14ac:dyDescent="0.25">
      <c r="I1203" s="80"/>
      <c r="AB1203" s="3" t="str">
        <v>strike = 0.021293, d2CalldK2 = 15.700594, d2CalldK2mc = 18.564491</v>
      </c>
    </row>
    <row r="1204" spans="9:28" x14ac:dyDescent="0.25">
      <c r="I1204" s="80"/>
      <c r="AB1204" s="3" t="str">
        <v>strike = 0.021698, d2CalldK2 = 13.270757, d2CalldK2mc = 12.244778</v>
      </c>
    </row>
    <row r="1205" spans="9:28" x14ac:dyDescent="0.25">
      <c r="I1205" s="80"/>
      <c r="AB1205" s="3" t="str">
        <v>strike = 0.022104, d2CalldK2 = 11.163943, d2CalldK2mc = 7.660635</v>
      </c>
    </row>
    <row r="1206" spans="9:28" x14ac:dyDescent="0.25">
      <c r="I1206" s="80"/>
      <c r="AB1206" s="3" t="str">
        <v>strike = 0.022509, d2CalldK2 = 9.349106, d2CalldK2mc = 9.873346</v>
      </c>
    </row>
    <row r="1207" spans="9:28" x14ac:dyDescent="0.25">
      <c r="I1207" s="80"/>
      <c r="AB1207" s="3" t="str">
        <v>strike = 0.022915, d2CalldK2 = 7.795378, d2CalldK2mc = 10.930296</v>
      </c>
    </row>
    <row r="1208" spans="9:28" x14ac:dyDescent="0.25">
      <c r="I1208" s="80"/>
      <c r="AB1208" s="3" t="str">
        <v>strike = 0.023321, d2CalldK2 = 6.472902, d2CalldK2mc = 6.700300</v>
      </c>
    </row>
    <row r="1209" spans="9:28" x14ac:dyDescent="0.25">
      <c r="I1209" s="80"/>
      <c r="AB1209" s="3" t="str">
        <v>strike = 0.023726, d2CalldK2 = 5.353430, d2CalldK2mc = 4.993713</v>
      </c>
    </row>
    <row r="1210" spans="9:28" x14ac:dyDescent="0.25">
      <c r="I1210" s="80"/>
      <c r="AB1210" s="3" t="str">
        <v>strike = 0.024132, d2CalldK2 = 4.410719, d2CalldK2mc = 4.181438</v>
      </c>
    </row>
    <row r="1211" spans="9:28" x14ac:dyDescent="0.25">
      <c r="I1211" s="80"/>
      <c r="AB1211" s="3" t="str">
        <v>strike = 0.024537, d2CalldK2 = 3.620765, d2CalldK2mc = 2.742025</v>
      </c>
    </row>
    <row r="1212" spans="9:28" x14ac:dyDescent="0.25">
      <c r="I1212" s="80"/>
      <c r="AB1212" s="3" t="str">
        <v>strike = 0.024943, d2CalldK2 = 2.961908, d2CalldK2mc = 2.932927</v>
      </c>
    </row>
    <row r="1213" spans="9:28" x14ac:dyDescent="0.25">
      <c r="I1213" s="80"/>
      <c r="AB1213" s="3" t="str">
        <v>strike = 0.025348, d2CalldK2 = 2.414829, d2CalldK2mc = 2.589250</v>
      </c>
    </row>
    <row r="1214" spans="9:28" x14ac:dyDescent="0.25">
      <c r="I1214" s="80"/>
      <c r="AB1214" s="3" t="str">
        <v>T = 0.666667, fixingDate = 0, swapRate = 0.013588, annuity = 9.486663, stdDev = 0.004055, avgCalcStrikes = 7.858643</v>
      </c>
    </row>
    <row r="1215" spans="9:28" x14ac:dyDescent="0.25">
      <c r="I1215" s="80"/>
      <c r="AB1215" s="3" t="str">
        <v>strike = 0.001829, dCalldT = 0.000085, localVol = 0.008367</v>
      </c>
    </row>
    <row r="1216" spans="9:28" x14ac:dyDescent="0.25">
      <c r="I1216" s="80"/>
      <c r="AB1216" s="3" t="str">
        <v>strike = 0.002234, dCalldT = 0.000103, localVol = 0.007996</v>
      </c>
    </row>
    <row r="1217" spans="9:28" x14ac:dyDescent="0.25">
      <c r="I1217" s="80"/>
      <c r="AB1217" s="3" t="str">
        <v>strike = 0.002640, dCalldT = 0.000123, localVol = 0.007956</v>
      </c>
    </row>
    <row r="1218" spans="9:28" x14ac:dyDescent="0.25">
      <c r="I1218" s="80"/>
      <c r="AB1218" s="3" t="str">
        <v>strike = 0.003045, dCalldT = 0.000146, localVol = 0.007841</v>
      </c>
    </row>
    <row r="1219" spans="9:28" x14ac:dyDescent="0.25">
      <c r="I1219" s="80"/>
      <c r="AB1219" s="3" t="str">
        <v>strike = 0.003451, dCalldT = 0.000170, localVol = 0.007389</v>
      </c>
    </row>
    <row r="1220" spans="9:28" x14ac:dyDescent="0.25">
      <c r="I1220" s="80"/>
      <c r="AB1220" s="3" t="str">
        <v>strike = 0.003856, dCalldT = 0.000195, localVol = 0.007256</v>
      </c>
    </row>
    <row r="1221" spans="9:28" x14ac:dyDescent="0.25">
      <c r="I1221" s="80"/>
      <c r="AB1221" s="3" t="str">
        <v>strike = 0.004262, dCalldT = 0.000222, localVol = 0.007926</v>
      </c>
    </row>
    <row r="1222" spans="9:28" x14ac:dyDescent="0.25">
      <c r="I1222" s="80"/>
      <c r="AB1222" s="3" t="str">
        <v>strike = 0.004667, dCalldT = 0.000254, localVol = 0.007037</v>
      </c>
    </row>
    <row r="1223" spans="9:28" x14ac:dyDescent="0.25">
      <c r="I1223" s="80"/>
      <c r="AB1223" s="3" t="str">
        <v>strike = 0.005073, dCalldT = 0.000288, localVol = 0.007539</v>
      </c>
    </row>
    <row r="1224" spans="9:28" x14ac:dyDescent="0.25">
      <c r="I1224" s="80"/>
      <c r="AB1224" s="3" t="str">
        <v>strike = 0.005478, dCalldT = 0.000327, localVol = 0.008195</v>
      </c>
    </row>
    <row r="1225" spans="9:28" x14ac:dyDescent="0.25">
      <c r="I1225" s="80"/>
      <c r="AB1225" s="3" t="str">
        <v>strike = 0.005884, dCalldT = 0.000378, localVol = 0.007606</v>
      </c>
    </row>
    <row r="1226" spans="9:28" x14ac:dyDescent="0.25">
      <c r="I1226" s="80"/>
      <c r="AB1226" s="3" t="str">
        <v>strike = 0.006289, dCalldT = 0.000439, localVol = 0.007150</v>
      </c>
    </row>
    <row r="1227" spans="9:28" x14ac:dyDescent="0.25">
      <c r="I1227" s="80"/>
      <c r="AB1227" s="3" t="str">
        <v>strike = 0.006695, dCalldT = 0.000506, localVol = 0.006917</v>
      </c>
    </row>
    <row r="1228" spans="9:28" x14ac:dyDescent="0.25">
      <c r="I1228" s="80"/>
      <c r="AB1228" s="3" t="str">
        <v>strike = 0.007100, dCalldT = 0.000578, localVol = 0.006499</v>
      </c>
    </row>
    <row r="1229" spans="9:28" x14ac:dyDescent="0.25">
      <c r="I1229" s="80"/>
      <c r="AB1229" s="3" t="str">
        <v>strike = 0.007506, dCalldT = 0.000650, localVol = 0.006349</v>
      </c>
    </row>
    <row r="1230" spans="9:28" x14ac:dyDescent="0.25">
      <c r="I1230" s="80"/>
      <c r="AB1230" s="3" t="str">
        <v>strike = 0.007911, dCalldT = 0.000720, localVol = 0.006650</v>
      </c>
    </row>
    <row r="1231" spans="9:28" x14ac:dyDescent="0.25">
      <c r="I1231" s="80"/>
      <c r="AB1231" s="3" t="str">
        <v>strike = 0.008317, dCalldT = 0.000795, localVol = 0.006434</v>
      </c>
    </row>
    <row r="1232" spans="9:28" x14ac:dyDescent="0.25">
      <c r="I1232" s="80"/>
      <c r="AB1232" s="3" t="str">
        <v>strike = 0.008722, dCalldT = 0.000872, localVol = 0.006117</v>
      </c>
    </row>
    <row r="1233" spans="9:28" x14ac:dyDescent="0.25">
      <c r="I1233" s="80"/>
      <c r="AB1233" s="3" t="str">
        <v>strike = 0.009128, dCalldT = 0.000946, localVol = 0.006515</v>
      </c>
    </row>
    <row r="1234" spans="9:28" x14ac:dyDescent="0.25">
      <c r="I1234" s="80"/>
      <c r="AB1234" s="3" t="str">
        <v>strike = 0.009533, dCalldT = 0.001030, localVol = 0.006029</v>
      </c>
    </row>
    <row r="1235" spans="9:28" x14ac:dyDescent="0.25">
      <c r="I1235" s="80"/>
      <c r="AB1235" s="3" t="str">
        <v>strike = 0.009939, dCalldT = 0.001111, localVol = 0.005922</v>
      </c>
    </row>
    <row r="1236" spans="9:28" x14ac:dyDescent="0.25">
      <c r="I1236" s="80"/>
      <c r="AB1236" s="3" t="str">
        <v>strike = 0.010344, dCalldT = 0.001187, localVol = 0.005887</v>
      </c>
    </row>
    <row r="1237" spans="9:28" x14ac:dyDescent="0.25">
      <c r="I1237" s="80"/>
      <c r="AB1237" s="3" t="str">
        <v>strike = 0.010750, dCalldT = 0.001258, localVol = 0.005880</v>
      </c>
    </row>
    <row r="1238" spans="9:28" x14ac:dyDescent="0.25">
      <c r="I1238" s="80"/>
      <c r="AB1238" s="3" t="str">
        <v>strike = 0.011155, dCalldT = 0.001329, localVol = 0.005887</v>
      </c>
    </row>
    <row r="1239" spans="9:28" x14ac:dyDescent="0.25">
      <c r="I1239" s="80"/>
      <c r="AB1239" s="3" t="str">
        <v>strike = 0.011561, dCalldT = 0.001402, localVol = 0.005866</v>
      </c>
    </row>
    <row r="1240" spans="9:28" x14ac:dyDescent="0.25">
      <c r="I1240" s="80"/>
      <c r="AB1240" s="3" t="str">
        <v>strike = 0.011966, dCalldT = 0.001478, localVol = 0.005480</v>
      </c>
    </row>
    <row r="1241" spans="9:28" x14ac:dyDescent="0.25">
      <c r="I1241" s="80"/>
      <c r="AB1241" s="3" t="str">
        <v>strike = 0.012372, dCalldT = 0.001535, localVol = 0.005477</v>
      </c>
    </row>
    <row r="1242" spans="9:28" x14ac:dyDescent="0.25">
      <c r="I1242" s="80"/>
      <c r="AB1242" s="3" t="str">
        <v>strike = 0.012777, dCalldT = 0.001573, localVol = 0.005465</v>
      </c>
    </row>
    <row r="1243" spans="9:28" x14ac:dyDescent="0.25">
      <c r="I1243" s="80"/>
      <c r="AB1243" s="3" t="str">
        <v>strike = 0.013183, dCalldT = 0.001594, localVol = 0.005255</v>
      </c>
    </row>
    <row r="1244" spans="9:28" x14ac:dyDescent="0.25">
      <c r="I1244" s="80"/>
      <c r="AB1244" s="3" t="str">
        <v>strike = 0.013588, dCalldT = 0.001586, localVol = 0.005471</v>
      </c>
    </row>
    <row r="1245" spans="9:28" x14ac:dyDescent="0.25">
      <c r="I1245" s="80"/>
      <c r="AB1245" s="3" t="str">
        <v>strike = 0.013994, dCalldT = 0.001568, localVol = 0.005467</v>
      </c>
    </row>
    <row r="1246" spans="9:28" x14ac:dyDescent="0.25">
      <c r="I1246" s="80"/>
      <c r="AB1246" s="3" t="str">
        <v>strike = 0.014399, dCalldT = 0.001541, localVol = 0.005690</v>
      </c>
    </row>
    <row r="1247" spans="9:28" x14ac:dyDescent="0.25">
      <c r="I1247" s="80"/>
      <c r="AB1247" s="3" t="str">
        <v>strike = 0.014805, dCalldT = 0.001518, localVol = 0.005559</v>
      </c>
    </row>
    <row r="1248" spans="9:28" x14ac:dyDescent="0.25">
      <c r="I1248" s="80"/>
      <c r="AB1248" s="3" t="str">
        <v>strike = 0.015210, dCalldT = 0.001484, localVol = 0.005736</v>
      </c>
    </row>
    <row r="1249" spans="9:28" x14ac:dyDescent="0.25">
      <c r="I1249" s="80"/>
      <c r="AB1249" s="3" t="str">
        <v>strike = 0.015616, dCalldT = 0.001446, localVol = 0.005550</v>
      </c>
    </row>
    <row r="1250" spans="9:28" x14ac:dyDescent="0.25">
      <c r="I1250" s="80"/>
      <c r="AB1250" s="3" t="str">
        <v>strike = 0.016021, dCalldT = 0.001388, localVol = 0.005659</v>
      </c>
    </row>
    <row r="1251" spans="9:28" x14ac:dyDescent="0.25">
      <c r="I1251" s="80"/>
      <c r="AB1251" s="3" t="str">
        <v>strike = 0.016427, dCalldT = 0.001312, localVol = 0.005893</v>
      </c>
    </row>
    <row r="1252" spans="9:28" x14ac:dyDescent="0.25">
      <c r="I1252" s="80"/>
      <c r="AB1252" s="3" t="str">
        <v>strike = 0.016832, dCalldT = 0.001229, localVol = 0.005956</v>
      </c>
    </row>
    <row r="1253" spans="9:28" x14ac:dyDescent="0.25">
      <c r="I1253" s="80"/>
      <c r="AB1253" s="3" t="str">
        <v>strike = 0.017238, dCalldT = 0.001141, localVol = 0.006024</v>
      </c>
    </row>
    <row r="1254" spans="9:28" x14ac:dyDescent="0.25">
      <c r="I1254" s="80"/>
      <c r="AB1254" s="3" t="str">
        <v>strike = 0.017643, dCalldT = 0.001049, localVol = 0.006024</v>
      </c>
    </row>
    <row r="1255" spans="9:28" x14ac:dyDescent="0.25">
      <c r="I1255" s="80"/>
      <c r="AB1255" s="3" t="str">
        <v>strike = 0.018049, dCalldT = 0.000951, localVol = 0.006228</v>
      </c>
    </row>
    <row r="1256" spans="9:28" x14ac:dyDescent="0.25">
      <c r="I1256" s="80"/>
      <c r="AB1256" s="3" t="str">
        <v>strike = 0.018454, dCalldT = 0.000855, localVol = 0.006437</v>
      </c>
    </row>
    <row r="1257" spans="9:28" x14ac:dyDescent="0.25">
      <c r="I1257" s="80"/>
      <c r="AB1257" s="3" t="str">
        <v>strike = 0.018860, dCalldT = 0.000765, localVol = 0.006139</v>
      </c>
    </row>
    <row r="1258" spans="9:28" x14ac:dyDescent="0.25">
      <c r="I1258" s="80"/>
      <c r="AB1258" s="3" t="str">
        <v>strike = 0.019265, dCalldT = 0.000674, localVol = 0.006421</v>
      </c>
    </row>
    <row r="1259" spans="9:28" x14ac:dyDescent="0.25">
      <c r="I1259" s="80"/>
      <c r="AB1259" s="3" t="str">
        <v>strike = 0.019671, dCalldT = 0.000588, localVol = 0.007127</v>
      </c>
    </row>
    <row r="1260" spans="9:28" x14ac:dyDescent="0.25">
      <c r="I1260" s="80"/>
      <c r="AB1260" s="3" t="str">
        <v>strike = 0.020076, dCalldT = 0.000517, localVol = 0.006968</v>
      </c>
    </row>
    <row r="1261" spans="9:28" x14ac:dyDescent="0.25">
      <c r="I1261" s="80"/>
      <c r="AB1261" s="3" t="str">
        <v>strike = 0.020482, dCalldT = 0.000458, localVol = 0.006845</v>
      </c>
    </row>
    <row r="1262" spans="9:28" x14ac:dyDescent="0.25">
      <c r="I1262" s="80"/>
      <c r="AB1262" s="3" t="str">
        <v>strike = 0.020887, dCalldT = 0.000407, localVol = 0.006701</v>
      </c>
    </row>
    <row r="1263" spans="9:28" x14ac:dyDescent="0.25">
      <c r="I1263" s="80"/>
      <c r="AB1263" s="3" t="str">
        <v>strike = 0.021293, dCalldT = 0.000362, localVol = 0.006241</v>
      </c>
    </row>
    <row r="1264" spans="9:28" x14ac:dyDescent="0.25">
      <c r="I1264" s="80"/>
      <c r="AB1264" s="3" t="str">
        <v>strike = 0.021698, dCalldT = 0.000314, localVol = 0.007166</v>
      </c>
    </row>
    <row r="1265" spans="9:28" x14ac:dyDescent="0.25">
      <c r="I1265" s="80"/>
      <c r="AB1265" s="3" t="str">
        <v>strike = 0.022104, dCalldT = 0.000273, localVol = 0.008449</v>
      </c>
    </row>
    <row r="1266" spans="9:28" x14ac:dyDescent="0.25">
      <c r="I1266" s="80"/>
      <c r="AB1266" s="3" t="str">
        <v>strike = 0.022509, dCalldT = 0.000243, localVol = 0.007021</v>
      </c>
    </row>
    <row r="1267" spans="9:28" x14ac:dyDescent="0.25">
      <c r="I1267" s="80"/>
      <c r="AB1267" s="3" t="str">
        <v>strike = 0.022915, dCalldT = 0.000216, localVol = 0.006287</v>
      </c>
    </row>
    <row r="1268" spans="9:28" x14ac:dyDescent="0.25">
      <c r="I1268" s="80"/>
      <c r="AB1268" s="3" t="str">
        <v>strike = 0.023321, dCalldT = 0.000186, localVol = 0.007451</v>
      </c>
    </row>
    <row r="1269" spans="9:28" x14ac:dyDescent="0.25">
      <c r="I1269" s="80"/>
      <c r="AB1269" s="3" t="str">
        <v>strike = 0.023726, dCalldT = 0.000159, localVol = 0.007975</v>
      </c>
    </row>
    <row r="1270" spans="9:28" x14ac:dyDescent="0.25">
      <c r="I1270" s="80"/>
      <c r="AB1270" s="3" t="str">
        <v>strike = 0.024132, dCalldT = 0.000135, localVol = 0.008043</v>
      </c>
    </row>
    <row r="1271" spans="9:28" x14ac:dyDescent="0.25">
      <c r="I1271" s="80"/>
      <c r="AB1271" s="3" t="str">
        <v>strike = 0.024537, dCalldT = 0.000115, localVol = 0.009153</v>
      </c>
    </row>
    <row r="1272" spans="9:28" x14ac:dyDescent="0.25">
      <c r="I1272" s="80"/>
      <c r="AB1272" s="3" t="str">
        <v>strike = 0.024943, dCalldT = 0.000099, localVol = 0.008200</v>
      </c>
    </row>
    <row r="1273" spans="9:28" x14ac:dyDescent="0.25">
      <c r="I1273" s="80"/>
      <c r="AB1273" s="3" t="str">
        <v>strike = 0.025348, dCalldT = 0.000085, localVol = 0.008083</v>
      </c>
    </row>
    <row r="1274" spans="9:28" x14ac:dyDescent="0.25">
      <c r="I1274" s="80"/>
      <c r="AB1274" s="3" t="str">
        <v>T = 0.750000, swapRate = 0.013802, k = 0, strike = 0.000600, call = 0.013209, callph = 0.013200, callmh = 0.013219, quantile = 0.003809, d2CalldK2 = 1.861828</v>
      </c>
    </row>
    <row r="1275" spans="9:28" x14ac:dyDescent="0.25">
      <c r="I1275" s="80"/>
      <c r="AB1275" s="3" t="str">
        <v>T = 0.750000, swapRate = 0.013802, k = 1, strike = 0.001040, call = 0.012771, callph = 0.012761, callmh = 0.012781, quantile = 0.004717, d2CalldK2 = 2.281273</v>
      </c>
    </row>
    <row r="1276" spans="9:28" x14ac:dyDescent="0.25">
      <c r="I1276" s="80"/>
      <c r="AB1276" s="3" t="str">
        <v>T = 0.750000, swapRate = 0.013802, k = 2, strike = 0.001480, call = 0.012334, callph = 0.012324, callmh = 0.012343, quantile = 0.005829, d2CalldK2 = 2.786983</v>
      </c>
    </row>
    <row r="1277" spans="9:28" x14ac:dyDescent="0.25">
      <c r="I1277" s="80"/>
      <c r="AB1277" s="3" t="str">
        <v>T = 0.750000, swapRate = 0.013802, k = 3, strike = 0.001921, call = 0.011896, callph = 0.011886, callmh = 0.011906, quantile = 0.007185, d2CalldK2 = 3.394305</v>
      </c>
    </row>
    <row r="1278" spans="9:28" x14ac:dyDescent="0.25">
      <c r="I1278" s="80"/>
      <c r="AB1278" s="3" t="str">
        <v>T = 0.750000, swapRate = 0.013802, k = 4, strike = 0.002361, call = 0.011460, callph = 0.011450, callmh = 0.011470, quantile = 0.008834, d2CalldK2 = 4.120635</v>
      </c>
    </row>
    <row r="1279" spans="9:28" x14ac:dyDescent="0.25">
      <c r="I1279" s="80"/>
      <c r="AB1279" s="3" t="str">
        <v>T = 0.750000, swapRate = 0.013802, k = 5, strike = 0.002801, call = 0.011024, callph = 0.011014, callmh = 0.011034, quantile = 0.010832, d2CalldK2 = 4.985493</v>
      </c>
    </row>
    <row r="1280" spans="9:28" x14ac:dyDescent="0.25">
      <c r="I1280" s="81"/>
      <c r="AB1280" s="3" t="str">
        <v>T = 0.750000, swapRate = 0.013802, k = 6, strike = 0.003241, call = 0.010589, callph = 0.010579, callmh = 0.010599, quantile = 0.013245, d2CalldK2 = 6.010540</v>
      </c>
    </row>
    <row r="1281" spans="9:28" x14ac:dyDescent="0.25">
      <c r="I1281" s="80"/>
      <c r="AB1281" s="3" t="str">
        <v>T = 0.750000, swapRate = 0.013802, k = 7, strike = 0.003681, call = 0.010156, callph = 0.010146, callmh = 0.010165, quantile = 0.016149, d2CalldK2 = 7.219508</v>
      </c>
    </row>
    <row r="1282" spans="9:28" x14ac:dyDescent="0.25">
      <c r="I1282" s="80"/>
      <c r="AB1282" s="3" t="str">
        <v>T = 0.750000, swapRate = 0.013802, k = 8, strike = 0.004121, call = 0.009723, callph = 0.009714, callmh = 0.009733, quantile = 0.019630, d2CalldK2 = 8.638014</v>
      </c>
    </row>
    <row r="1283" spans="9:28" x14ac:dyDescent="0.25">
      <c r="I1283" s="80"/>
      <c r="AB1283" s="3" t="str">
        <v>T = 0.750000, swapRate = 0.013802, k = 9, strike = 0.004561, call = 0.009293, callph = 0.009283, callmh = 0.009303, quantile = 0.023787, d2CalldK2 = 10.293238</v>
      </c>
    </row>
    <row r="1284" spans="9:28" x14ac:dyDescent="0.25">
      <c r="I1284" s="80"/>
      <c r="AB1284" s="3" t="str">
        <v>T = 0.750000, swapRate = 0.013802, k = 10, strike = 0.005001, call = 0.008864, callph = 0.008855, callmh = 0.008874, quantile = 0.028729, d2CalldK2 = 12.213421</v>
      </c>
    </row>
    <row r="1285" spans="9:28" x14ac:dyDescent="0.25">
      <c r="I1285" s="80"/>
      <c r="AB1285" s="3" t="str">
        <v>T = 0.750000, swapRate = 0.013802, k = 11, strike = 0.005441, call = 0.008438, callph = 0.008428, callmh = 0.008448, quantile = 0.034579, d2CalldK2 = 14.427158</v>
      </c>
    </row>
    <row r="1286" spans="9:28" x14ac:dyDescent="0.25">
      <c r="I1286" s="80"/>
      <c r="AB1286" s="3" t="str">
        <v>T = 0.750000, swapRate = 0.013802, k = 12, strike = 0.005881, call = 0.008015, callph = 0.008005, callmh = 0.008024, quantile = 0.041474, d2CalldK2 = 16.962448</v>
      </c>
    </row>
    <row r="1287" spans="9:28" x14ac:dyDescent="0.25">
      <c r="I1287" s="80"/>
      <c r="AB1287" s="3" t="str">
        <v>T = 0.750000, swapRate = 0.013802, k = 13, strike = 0.006321, call = 0.007595, callph = 0.007585, callmh = 0.007604, quantile = 0.049559, d2CalldK2 = 19.845486</v>
      </c>
    </row>
    <row r="1288" spans="9:28" x14ac:dyDescent="0.25">
      <c r="I1288" s="80"/>
      <c r="AB1288" s="3" t="str">
        <v>T = 0.750000, swapRate = 0.013802, k = 14, strike = 0.006761, call = 0.007178, callph = 0.007169, callmh = 0.007188, quantile = 0.058995, d2CalldK2 = 23.099155</v>
      </c>
    </row>
    <row r="1289" spans="9:28" x14ac:dyDescent="0.25">
      <c r="I1289" s="80"/>
      <c r="AB1289" s="3" t="str">
        <v>T = 0.750000, swapRate = 0.013802, k = 15, strike = 0.007201, call = 0.006767, callph = 0.006757, callmh = 0.006776, quantile = 0.069947, d2CalldK2 = 26.741244</v>
      </c>
    </row>
    <row r="1290" spans="9:28" x14ac:dyDescent="0.25">
      <c r="I1290" s="80"/>
      <c r="AB1290" s="3" t="str">
        <v>T = 0.750000, swapRate = 0.013802, k = 16, strike = 0.007641, call = 0.006360, callph = 0.006351, callmh = 0.006369, quantile = 0.082589, d2CalldK2 = 30.782371</v>
      </c>
    </row>
    <row r="1291" spans="9:28" x14ac:dyDescent="0.25">
      <c r="I1291" s="80"/>
      <c r="AB1291" s="3" t="str">
        <v>T = 0.750000, swapRate = 0.013802, k = 17, strike = 0.008081, call = 0.005960, callph = 0.005951, callmh = 0.005969, quantile = 0.097098, d2CalldK2 = 35.223682</v>
      </c>
    </row>
    <row r="1292" spans="9:28" x14ac:dyDescent="0.25">
      <c r="I1292" s="80"/>
      <c r="AB1292" s="3" t="str">
        <v>T = 0.750000, swapRate = 0.013802, k = 18, strike = 0.008522, call = 0.005566, callph = 0.005557, callmh = 0.005575, quantile = 0.113648, d2CalldK2 = 40.054369</v>
      </c>
    </row>
    <row r="1293" spans="9:28" x14ac:dyDescent="0.25">
      <c r="I1293" s="80"/>
      <c r="AB1293" s="3" t="str">
        <v>T = 0.750000, swapRate = 0.013802, k = 19, strike = 0.008962, call = 0.005180, callph = 0.005171, callmh = 0.005188, quantile = 0.132405, d2CalldK2 = 45.249124</v>
      </c>
    </row>
    <row r="1294" spans="9:28" x14ac:dyDescent="0.25">
      <c r="I1294" s="80"/>
      <c r="AB1294" s="3" t="str">
        <v>T = 0.750000, swapRate = 0.013802, k = 20, strike = 0.009402, call = 0.004803, callph = 0.004794, callmh = 0.004811, quantile = 0.153520, d2CalldK2 = 50.765689</v>
      </c>
    </row>
    <row r="1295" spans="9:28" x14ac:dyDescent="0.25">
      <c r="I1295" s="80"/>
      <c r="AB1295" s="3" t="str">
        <v>T = 0.750000, swapRate = 0.013802, k = 21, strike = 0.009842, call = 0.004435, callph = 0.004427, callmh = 0.004443, quantile = 0.177124, d2CalldK2 = 56.542664</v>
      </c>
    </row>
    <row r="1296" spans="9:28" x14ac:dyDescent="0.25">
      <c r="I1296" s="80"/>
      <c r="AB1296" s="3" t="str">
        <v>T = 0.750000, swapRate = 0.013802, k = 22, strike = 0.010282, call = 0.004079, callph = 0.004071, callmh = 0.004087, quantile = 0.203312, d2CalldK2 = 62.497828</v>
      </c>
    </row>
    <row r="1297" spans="9:28" x14ac:dyDescent="0.25">
      <c r="I1297" s="80"/>
      <c r="AB1297" s="3" t="str">
        <v>T = 0.750000, swapRate = 0.013802, k = 23, strike = 0.010722, call = 0.003734, callph = 0.003727, callmh = 0.003742, quantile = 0.232141, d2CalldK2 = 68.527235</v>
      </c>
    </row>
    <row r="1298" spans="9:28" x14ac:dyDescent="0.25">
      <c r="I1298" s="80"/>
      <c r="AB1298" s="3" t="str">
        <v>T = 0.750000, swapRate = 0.013802, k = 24, strike = 0.011162, call = 0.003403, callph = 0.003396, callmh = 0.003411, quantile = 0.263617, d2CalldK2 = 74.505358</v>
      </c>
    </row>
    <row r="1299" spans="9:28" x14ac:dyDescent="0.25">
      <c r="I1299" s="80"/>
      <c r="AB1299" s="3" t="str">
        <v>T = 0.750000, swapRate = 0.013802, k = 25, strike = 0.011602, call = 0.003087, callph = 0.003080, callmh = 0.003094, quantile = 0.297687, d2CalldK2 = 80.286575</v>
      </c>
    </row>
    <row r="1300" spans="9:28" x14ac:dyDescent="0.25">
      <c r="I1300" s="80"/>
      <c r="AB1300" s="3" t="str">
        <v>T = 0.750000, swapRate = 0.013802, k = 26, strike = 0.012042, call = 0.002785, callph = 0.002779, callmh = 0.002792, quantile = 0.334228, d2CalldK2 = 85.708242</v>
      </c>
    </row>
    <row r="1301" spans="9:28" x14ac:dyDescent="0.25">
      <c r="I1301" s="80"/>
      <c r="AB1301" s="3" t="str">
        <v>T = 0.750000, swapRate = 0.013802, k = 27, strike = 0.012482, call = 0.002501, callph = 0.002495, callmh = 0.002507, quantile = 0.373043, d2CalldK2 = 90.595556</v>
      </c>
    </row>
    <row r="1302" spans="9:28" x14ac:dyDescent="0.25">
      <c r="I1302" s="80"/>
      <c r="AB1302" s="3" t="str">
        <v>T = 0.750000, swapRate = 0.013802, k = 28, strike = 0.012922, call = 0.002234, callph = 0.002228, callmh = 0.002240, quantile = 0.413859, d2CalldK2 = 94.768257</v>
      </c>
    </row>
    <row r="1303" spans="9:28" x14ac:dyDescent="0.25">
      <c r="I1303" s="80"/>
      <c r="AB1303" s="3" t="str">
        <v>T = 0.750000, swapRate = 0.013802, k = 29, strike = 0.013362, call = 0.001985, callph = 0.001980, callmh = 0.001991, quantile = 0.456321, d2CalldK2 = 98.049130</v>
      </c>
    </row>
    <row r="1304" spans="9:28" x14ac:dyDescent="0.25">
      <c r="I1304" s="80"/>
      <c r="AB1304" s="3" t="str">
        <v>T = 0.750000, swapRate = 0.013802, k = 30, strike = 0.013802, call = 0.001756, callph = 0.001751, callmh = 0.001761, quantile = 0.500000, d2CalldK2 = 100.261533</v>
      </c>
    </row>
    <row r="1305" spans="9:28" x14ac:dyDescent="0.25">
      <c r="I1305" s="80"/>
      <c r="AB1305" s="3" t="str">
        <v>T = 0.750000, swapRate = 0.013802, k = 31, strike = 0.014242, call = 0.001545, callph = 0.001541, callmh = 0.001550, quantile = 0.543679, d2CalldK2 = 98.049130</v>
      </c>
    </row>
    <row r="1306" spans="9:28" x14ac:dyDescent="0.25">
      <c r="I1306" s="80"/>
      <c r="AB1306" s="3" t="str">
        <v>T = 0.750000, swapRate = 0.013802, k = 32, strike = 0.014682, call = 0.001354, callph = 0.001350, callmh = 0.001358, quantile = 0.586141, d2CalldK2 = 94.768257</v>
      </c>
    </row>
    <row r="1307" spans="9:28" x14ac:dyDescent="0.25">
      <c r="I1307" s="80"/>
      <c r="AB1307" s="3" t="str">
        <v>T = 0.750000, swapRate = 0.013802, k = 33, strike = 0.015123, call = 0.001181, callph = 0.001177, callmh = 0.001184, quantile = 0.626957, d2CalldK2 = 90.595556</v>
      </c>
    </row>
    <row r="1308" spans="9:28" x14ac:dyDescent="0.25">
      <c r="I1308" s="80"/>
      <c r="AB1308" s="3" t="str">
        <v>T = 0.750000, swapRate = 0.013802, k = 34, strike = 0.015563, call = 0.001025, callph = 0.001022, callmh = 0.001029, quantile = 0.665772, d2CalldK2 = 85.708242</v>
      </c>
    </row>
    <row r="1309" spans="9:28" x14ac:dyDescent="0.25">
      <c r="I1309" s="80"/>
      <c r="AB1309" s="3" t="str">
        <v>T = 0.750000, swapRate = 0.013802, k = 35, strike = 0.016003, call = 0.000886, callph = 0.000883, callmh = 0.000889, quantile = 0.702313, d2CalldK2 = 80.286575</v>
      </c>
    </row>
    <row r="1310" spans="9:28" x14ac:dyDescent="0.25">
      <c r="I1310" s="80"/>
      <c r="AB1310" s="3" t="str">
        <v>T = 0.750000, swapRate = 0.013802, k = 36, strike = 0.016443, call = 0.000763, callph = 0.000760, callmh = 0.000765, quantile = 0.736383, d2CalldK2 = 74.505358</v>
      </c>
    </row>
    <row r="1311" spans="9:28" x14ac:dyDescent="0.25">
      <c r="I1311" s="80"/>
      <c r="AB1311" s="3" t="str">
        <v>T = 0.750000, swapRate = 0.013802, k = 37, strike = 0.016883, call = 0.000654, callph = 0.000652, callmh = 0.000656, quantile = 0.767859, d2CalldK2 = 68.527235</v>
      </c>
    </row>
    <row r="1312" spans="9:28" x14ac:dyDescent="0.25">
      <c r="I1312" s="80"/>
      <c r="AB1312" s="3" t="str">
        <v>T = 0.750000, swapRate = 0.013802, k = 38, strike = 0.017323, call = 0.000558, callph = 0.000556, callmh = 0.000560, quantile = 0.796688, d2CalldK2 = 62.497827</v>
      </c>
    </row>
    <row r="1313" spans="9:28" x14ac:dyDescent="0.25">
      <c r="I1313" s="80"/>
      <c r="AB1313" s="3" t="str">
        <v>T = 0.750000, swapRate = 0.013802, k = 39, strike = 0.017763, call = 0.000475, callph = 0.000473, callmh = 0.000476, quantile = 0.822876, d2CalldK2 = 56.542663</v>
      </c>
    </row>
    <row r="1314" spans="9:28" x14ac:dyDescent="0.25">
      <c r="I1314" s="80"/>
      <c r="AB1314" s="3" t="str">
        <v>T = 0.750000, swapRate = 0.013802, k = 40, strike = 0.018203, call = 0.000402, callph = 0.000400, callmh = 0.000403, quantile = 0.846480, d2CalldK2 = 50.765689</v>
      </c>
    </row>
    <row r="1315" spans="9:28" x14ac:dyDescent="0.25">
      <c r="I1315" s="80"/>
      <c r="AB1315" s="3" t="str">
        <v>T = 0.750000, swapRate = 0.013802, k = 41, strike = 0.018643, call = 0.000339, callph = 0.000338, callmh = 0.000340, quantile = 0.867595, d2CalldK2 = 45.249125</v>
      </c>
    </row>
    <row r="1316" spans="9:28" x14ac:dyDescent="0.25">
      <c r="I1316" s="80"/>
      <c r="AB1316" s="3" t="str">
        <v>T = 0.750000, swapRate = 0.013802, k = 42, strike = 0.019083, call = 0.000285, callph = 0.000284, callmh = 0.000286, quantile = 0.886352, d2CalldK2 = 40.054369</v>
      </c>
    </row>
    <row r="1317" spans="9:28" x14ac:dyDescent="0.25">
      <c r="I1317" s="80"/>
      <c r="AB1317" s="3" t="str">
        <v>T = 0.750000, swapRate = 0.013802, k = 43, strike = 0.019523, call = 0.000239, callph = 0.000238, callmh = 0.000240, quantile = 0.902902, d2CalldK2 = 35.223683</v>
      </c>
    </row>
    <row r="1318" spans="9:28" x14ac:dyDescent="0.25">
      <c r="I1318" s="80"/>
      <c r="AB1318" s="3" t="str">
        <v>T = 0.750000, swapRate = 0.013802, k = 44, strike = 0.019963, call = 0.000199, callph = 0.000198, callmh = 0.000200, quantile = 0.917411, d2CalldK2 = 30.782371</v>
      </c>
    </row>
    <row r="1319" spans="9:28" x14ac:dyDescent="0.25">
      <c r="I1319" s="80"/>
      <c r="AB1319" s="3" t="str">
        <v>T = 0.750000, swapRate = 0.013802, k = 45, strike = 0.020403, call = 0.000166, callph = 0.000165, callmh = 0.000166, quantile = 0.930053, d2CalldK2 = 26.741244</v>
      </c>
    </row>
    <row r="1320" spans="9:28" x14ac:dyDescent="0.25">
      <c r="I1320" s="80"/>
      <c r="AB1320" s="3" t="str">
        <v>T = 0.750000, swapRate = 0.013802, k = 46, strike = 0.020843, call = 0.000137, callph = 0.000137, callmh = 0.000138, quantile = 0.941005, d2CalldK2 = 23.099155</v>
      </c>
    </row>
    <row r="1321" spans="9:28" x14ac:dyDescent="0.25">
      <c r="I1321" s="80"/>
      <c r="AB1321" s="3" t="str">
        <v>T = 0.750000, swapRate = 0.013802, k = 47, strike = 0.021283, call = 0.000114, callph = 0.000113, callmh = 0.000114, quantile = 0.950441, d2CalldK2 = 19.845486</v>
      </c>
    </row>
    <row r="1322" spans="9:28" x14ac:dyDescent="0.25">
      <c r="I1322" s="80"/>
      <c r="AB1322" s="3" t="str">
        <v>T = 0.750000, swapRate = 0.013802, k = 48, strike = 0.021724, call = 0.000094, callph = 0.000093, callmh = 0.000094, quantile = 0.958526, d2CalldK2 = 16.962448</v>
      </c>
    </row>
    <row r="1323" spans="9:28" x14ac:dyDescent="0.25">
      <c r="I1323" s="80"/>
      <c r="AB1323" s="3" t="str">
        <v>T = 0.750000, swapRate = 0.013802, k = 49, strike = 0.022164, call = 0.000077, callph = 0.000077, callmh = 0.000077, quantile = 0.965421, d2CalldK2 = 14.427158</v>
      </c>
    </row>
    <row r="1324" spans="9:28" x14ac:dyDescent="0.25">
      <c r="I1324" s="80"/>
      <c r="AB1324" s="3" t="str">
        <v>T = 0.750000, swapRate = 0.013802, k = 50, strike = 0.022604, call = 0.000063, callph = 0.000063, callmh = 0.000063, quantile = 0.971271, d2CalldK2 = 12.213421</v>
      </c>
    </row>
    <row r="1325" spans="9:28" x14ac:dyDescent="0.25">
      <c r="I1325" s="80"/>
      <c r="AB1325" s="3" t="str">
        <v>T = 0.750000, swapRate = 0.013802, k = 51, strike = 0.023044, call = 0.000051, callph = 0.000051, callmh = 0.000052, quantile = 0.976213, d2CalldK2 = 10.293238</v>
      </c>
    </row>
    <row r="1326" spans="9:28" x14ac:dyDescent="0.25">
      <c r="I1326" s="80"/>
      <c r="AB1326" s="3" t="str">
        <v>T = 0.750000, swapRate = 0.013802, k = 52, strike = 0.023484, call = 0.000042, callph = 0.000042, callmh = 0.000042, quantile = 0.980370, d2CalldK2 = 8.638014</v>
      </c>
    </row>
    <row r="1327" spans="9:28" x14ac:dyDescent="0.25">
      <c r="I1327" s="80"/>
      <c r="AB1327" s="3" t="str">
        <v>T = 0.750000, swapRate = 0.013802, k = 53, strike = 0.023924, call = 0.000034, callph = 0.000034, callmh = 0.000034, quantile = 0.983851, d2CalldK2 = 7.219508</v>
      </c>
    </row>
    <row r="1328" spans="9:28" x14ac:dyDescent="0.25">
      <c r="I1328" s="80"/>
      <c r="AB1328" s="3" t="str">
        <v>T = 0.750000, swapRate = 0.013802, k = 54, strike = 0.024364, call = 0.000028, callph = 0.000028, callmh = 0.000028, quantile = 0.986755, d2CalldK2 = 6.010540</v>
      </c>
    </row>
    <row r="1329" spans="9:28" x14ac:dyDescent="0.25">
      <c r="I1329" s="80"/>
      <c r="AB1329" s="3" t="str">
        <v>T = 0.750000, swapRate = 0.013802, k = 55, strike = 0.024804, call = 0.000022, callph = 0.000022, callmh = 0.000022, quantile = 0.989168, d2CalldK2 = 4.985493</v>
      </c>
    </row>
    <row r="1330" spans="9:28" x14ac:dyDescent="0.25">
      <c r="I1330" s="80"/>
      <c r="AB1330" s="3" t="str">
        <v>T = 0.750000, swapRate = 0.013802, k = 56, strike = 0.025244, call = 0.000018, callph = 0.000018, callmh = 0.000018, quantile = 0.991166, d2CalldK2 = 4.120635</v>
      </c>
    </row>
    <row r="1331" spans="9:28" x14ac:dyDescent="0.25">
      <c r="I1331" s="80"/>
      <c r="AB1331" s="3" t="str">
        <v>T = 0.750000, swapRate = 0.013802, k = 57, strike = 0.025684, call = 0.000015, callph = 0.000014, callmh = 0.000015, quantile = 0.992815, d2CalldK2 = 3.394305</v>
      </c>
    </row>
    <row r="1332" spans="9:28" x14ac:dyDescent="0.25">
      <c r="I1332" s="80"/>
      <c r="AB1332" s="3" t="str">
        <v>T = 0.750000, swapRate = 0.013802, k = 58, strike = 0.026124, call = 0.000012, callph = 0.000012, callmh = 0.000012, quantile = 0.994171, d2CalldK2 = 2.786983</v>
      </c>
    </row>
    <row r="1333" spans="9:28" x14ac:dyDescent="0.25">
      <c r="I1333" s="80"/>
      <c r="AB1333" s="3" t="str">
        <v>T = 0.750000, swapRate = 0.013802, k = 59, strike = 0.026564, call = 0.000009, callph = 0.000009, callmh = 0.000009, quantile = 0.995283, d2CalldK2 = 2.281273</v>
      </c>
    </row>
    <row r="1334" spans="9:28" x14ac:dyDescent="0.25">
      <c r="I1334" s="80"/>
      <c r="AB1334" s="3" t="str">
        <v>T = 0.750000, swapRate = 0.013802, k = 60, strike = 0.027004, call = 0.000008, callph = 0.000007, callmh = 0.000008, quantile = 0.996191, d2CalldK2 = 1.861828</v>
      </c>
    </row>
    <row r="1335" spans="9:28" x14ac:dyDescent="0.25">
      <c r="I1335" s="80"/>
      <c r="AB1335" s="3" t="str">
        <v>strike = 0.001040, d2CalldK2 = 2.281273, d2CalldK2mc = 1.263738</v>
      </c>
    </row>
    <row r="1336" spans="9:28" x14ac:dyDescent="0.25">
      <c r="I1336" s="80"/>
      <c r="AB1336" s="3" t="str">
        <v>strike = 0.001480, d2CalldK2 = 2.786983, d2CalldK2mc = 1.676076</v>
      </c>
    </row>
    <row r="1337" spans="9:28" x14ac:dyDescent="0.25">
      <c r="I1337" s="80"/>
      <c r="AB1337" s="3" t="str">
        <v>strike = 0.001921, d2CalldK2 = 3.394305, d2CalldK2mc = 4.025424</v>
      </c>
    </row>
    <row r="1338" spans="9:28" x14ac:dyDescent="0.25">
      <c r="I1338" s="80"/>
      <c r="AB1338" s="3" t="str">
        <v>strike = 0.002361, d2CalldK2 = 4.120635, d2CalldK2mc = 4.362238</v>
      </c>
    </row>
    <row r="1339" spans="9:28" x14ac:dyDescent="0.25">
      <c r="I1339" s="80"/>
      <c r="AB1339" s="3" t="str">
        <v>strike = 0.002801, d2CalldK2 = 4.985493, d2CalldK2mc = 6.051227</v>
      </c>
    </row>
    <row r="1340" spans="9:28" x14ac:dyDescent="0.25">
      <c r="I1340" s="80"/>
      <c r="AB1340" s="3" t="str">
        <v>strike = 0.003241, d2CalldK2 = 6.010540, d2CalldK2mc = 5.490406</v>
      </c>
    </row>
    <row r="1341" spans="9:28" x14ac:dyDescent="0.25">
      <c r="I1341" s="80"/>
      <c r="AB1341" s="3" t="str">
        <v>strike = 0.003681, d2CalldK2 = 7.219508, d2CalldK2mc = 7.069634</v>
      </c>
    </row>
    <row r="1342" spans="9:28" x14ac:dyDescent="0.25">
      <c r="I1342" s="80"/>
      <c r="AB1342" s="3" t="str">
        <v>strike = 0.004121, d2CalldK2 = 8.638014, d2CalldK2mc = 10.328201</v>
      </c>
    </row>
    <row r="1343" spans="9:28" x14ac:dyDescent="0.25">
      <c r="I1343" s="80"/>
      <c r="AB1343" s="3" t="str">
        <v>strike = 0.004561, d2CalldK2 = 10.293238, d2CalldK2mc = 10.155262</v>
      </c>
    </row>
    <row r="1344" spans="9:28" x14ac:dyDescent="0.25">
      <c r="I1344" s="80"/>
      <c r="AB1344" s="3" t="str">
        <v>strike = 0.005001, d2CalldK2 = 12.213421, d2CalldK2mc = 10.508321</v>
      </c>
    </row>
    <row r="1345" spans="9:28" x14ac:dyDescent="0.25">
      <c r="I1345" s="80"/>
      <c r="AB1345" s="3" t="str">
        <v>strike = 0.005441, d2CalldK2 = 14.427158, d2CalldK2mc = 14.353775</v>
      </c>
    </row>
    <row r="1346" spans="9:28" x14ac:dyDescent="0.25">
      <c r="I1346" s="80"/>
      <c r="AB1346" s="3" t="str">
        <v>strike = 0.005881, d2CalldK2 = 16.962448, d2CalldK2mc = 16.359146</v>
      </c>
    </row>
    <row r="1347" spans="9:28" x14ac:dyDescent="0.25">
      <c r="I1347" s="80"/>
      <c r="AB1347" s="3" t="str">
        <v>strike = 0.006321, d2CalldK2 = 19.845486, d2CalldK2mc = 18.951017</v>
      </c>
    </row>
    <row r="1348" spans="9:28" x14ac:dyDescent="0.25">
      <c r="I1348" s="80"/>
      <c r="AB1348" s="3" t="str">
        <v>strike = 0.006761, d2CalldK2 = 23.099155, d2CalldK2mc = 21.723182</v>
      </c>
    </row>
    <row r="1349" spans="9:28" x14ac:dyDescent="0.25">
      <c r="I1349" s="80"/>
      <c r="AB1349" s="3" t="str">
        <v>strike = 0.007201, d2CalldK2 = 26.741244, d2CalldK2mc = 24.446225</v>
      </c>
    </row>
    <row r="1350" spans="9:28" x14ac:dyDescent="0.25">
      <c r="I1350" s="80"/>
      <c r="AB1350" s="3" t="str">
        <v>strike = 0.007641, d2CalldK2 = 30.782371, d2CalldK2mc = 29.312509</v>
      </c>
    </row>
    <row r="1351" spans="9:28" x14ac:dyDescent="0.25">
      <c r="I1351" s="80"/>
      <c r="AB1351" s="3" t="str">
        <v>strike = 0.008081, d2CalldK2 = 35.223682, d2CalldK2mc = 35.123497</v>
      </c>
    </row>
    <row r="1352" spans="9:28" x14ac:dyDescent="0.25">
      <c r="I1352" s="80"/>
      <c r="AB1352" s="3" t="str">
        <v>strike = 0.008522, d2CalldK2 = 40.054369, d2CalldK2mc = 40.385855</v>
      </c>
    </row>
    <row r="1353" spans="9:28" x14ac:dyDescent="0.25">
      <c r="I1353" s="80"/>
      <c r="AB1353" s="3" t="str">
        <v>strike = 0.008962, d2CalldK2 = 45.249124, d2CalldK2mc = 40.753259</v>
      </c>
    </row>
    <row r="1354" spans="9:28" x14ac:dyDescent="0.25">
      <c r="I1354" s="80"/>
      <c r="AB1354" s="3" t="str">
        <v>strike = 0.009402, d2CalldK2 = 50.765689, d2CalldK2mc = 47.155557</v>
      </c>
    </row>
    <row r="1355" spans="9:28" x14ac:dyDescent="0.25">
      <c r="I1355" s="80"/>
      <c r="AB1355" s="3" t="str">
        <v>strike = 0.009842, d2CalldK2 = 56.542664, d2CalldK2mc = 61.508728</v>
      </c>
    </row>
    <row r="1356" spans="9:28" x14ac:dyDescent="0.25">
      <c r="I1356" s="80"/>
      <c r="AB1356" s="3" t="str">
        <v>strike = 0.010282, d2CalldK2 = 62.497828, d2CalldK2mc = 70.031897</v>
      </c>
    </row>
    <row r="1357" spans="9:28" x14ac:dyDescent="0.25">
      <c r="I1357" s="80"/>
      <c r="AB1357" s="3" t="str">
        <v>strike = 0.010722, d2CalldK2 = 68.527235, d2CalldK2mc = 71.829724</v>
      </c>
    </row>
    <row r="1358" spans="9:28" x14ac:dyDescent="0.25">
      <c r="I1358" s="80"/>
      <c r="AB1358" s="3" t="str">
        <v>strike = 0.011162, d2CalldK2 = 74.505358, d2CalldK2mc = 74.535368</v>
      </c>
    </row>
    <row r="1359" spans="9:28" x14ac:dyDescent="0.25">
      <c r="I1359" s="80"/>
      <c r="AB1359" s="3" t="str">
        <v>strike = 0.011602, d2CalldK2 = 80.286575, d2CalldK2mc = 74.965370</v>
      </c>
    </row>
    <row r="1360" spans="9:28" x14ac:dyDescent="0.25">
      <c r="I1360" s="80"/>
      <c r="AB1360" s="3" t="str">
        <v>strike = 0.012042, d2CalldK2 = 85.708242, d2CalldK2mc = 89.898299</v>
      </c>
    </row>
    <row r="1361" spans="9:28" x14ac:dyDescent="0.25">
      <c r="I1361" s="80"/>
      <c r="AB1361" s="3" t="str">
        <v>strike = 0.012482, d2CalldK2 = 90.595556, d2CalldK2mc = 84.206049</v>
      </c>
    </row>
    <row r="1362" spans="9:28" x14ac:dyDescent="0.25">
      <c r="I1362" s="80"/>
      <c r="AB1362" s="3" t="str">
        <v>strike = 0.012922, d2CalldK2 = 94.768257, d2CalldK2mc = 99.041211</v>
      </c>
    </row>
    <row r="1363" spans="9:28" x14ac:dyDescent="0.25">
      <c r="I1363" s="80"/>
      <c r="AB1363" s="3" t="str">
        <v>strike = 0.013362, d2CalldK2 = 98.049130, d2CalldK2mc = 100.729851</v>
      </c>
    </row>
    <row r="1364" spans="9:28" x14ac:dyDescent="0.25">
      <c r="I1364" s="80"/>
      <c r="AB1364" s="3" t="str">
        <v>strike = 0.013802, d2CalldK2 = 100.261533, d2CalldK2mc = 97.259146</v>
      </c>
    </row>
    <row r="1365" spans="9:28" x14ac:dyDescent="0.25">
      <c r="I1365" s="80"/>
      <c r="AB1365" s="3" t="str">
        <v>strike = 0.014242, d2CalldK2 = 98.049130, d2CalldK2mc = 100.506136</v>
      </c>
    </row>
    <row r="1366" spans="9:28" x14ac:dyDescent="0.25">
      <c r="I1366" s="80"/>
      <c r="AB1366" s="3" t="str">
        <v>strike = 0.014682, d2CalldK2 = 94.768257, d2CalldK2mc = 97.231539</v>
      </c>
    </row>
    <row r="1367" spans="9:28" x14ac:dyDescent="0.25">
      <c r="I1367" s="80"/>
      <c r="AB1367" s="3" t="str">
        <v>strike = 0.015123, d2CalldK2 = 90.595556, d2CalldK2mc = 88.071907</v>
      </c>
    </row>
    <row r="1368" spans="9:28" x14ac:dyDescent="0.25">
      <c r="I1368" s="80"/>
      <c r="AB1368" s="3" t="str">
        <v>strike = 0.015563, d2CalldK2 = 85.708242, d2CalldK2mc = 81.885185</v>
      </c>
    </row>
    <row r="1369" spans="9:28" x14ac:dyDescent="0.25">
      <c r="I1369" s="80"/>
      <c r="AB1369" s="3" t="str">
        <v>strike = 0.016003, d2CalldK2 = 80.286575, d2CalldK2mc = 82.852454</v>
      </c>
    </row>
    <row r="1370" spans="9:28" x14ac:dyDescent="0.25">
      <c r="I1370" s="80"/>
      <c r="AB1370" s="3" t="str">
        <v>strike = 0.016443, d2CalldK2 = 74.505358, d2CalldK2mc = 84.078478</v>
      </c>
    </row>
    <row r="1371" spans="9:28" x14ac:dyDescent="0.25">
      <c r="I1371" s="80"/>
      <c r="AB1371" s="3" t="str">
        <v>strike = 0.016883, d2CalldK2 = 68.527235, d2CalldK2mc = 76.624096</v>
      </c>
    </row>
    <row r="1372" spans="9:28" x14ac:dyDescent="0.25">
      <c r="I1372" s="80"/>
      <c r="AB1372" s="3" t="str">
        <v>strike = 0.017323, d2CalldK2 = 62.497827, d2CalldK2mc = 65.492654</v>
      </c>
    </row>
    <row r="1373" spans="9:28" x14ac:dyDescent="0.25">
      <c r="I1373" s="80"/>
      <c r="AB1373" s="3" t="str">
        <v>strike = 0.017763, d2CalldK2 = 56.542663, d2CalldK2mc = 55.209700</v>
      </c>
    </row>
    <row r="1374" spans="9:28" x14ac:dyDescent="0.25">
      <c r="I1374" s="80"/>
      <c r="AB1374" s="3" t="str">
        <v>strike = 0.018203, d2CalldK2 = 50.765689, d2CalldK2mc = 47.555352</v>
      </c>
    </row>
    <row r="1375" spans="9:28" x14ac:dyDescent="0.25">
      <c r="I1375" s="80"/>
      <c r="AB1375" s="3" t="str">
        <v>strike = 0.018643, d2CalldK2 = 45.249125, d2CalldK2mc = 40.934259</v>
      </c>
    </row>
    <row r="1376" spans="9:28" x14ac:dyDescent="0.25">
      <c r="I1376" s="80"/>
      <c r="AB1376" s="3" t="str">
        <v>strike = 0.019083, d2CalldK2 = 40.054369, d2CalldK2mc = 41.689007</v>
      </c>
    </row>
    <row r="1377" spans="9:28" x14ac:dyDescent="0.25">
      <c r="I1377" s="80"/>
      <c r="AB1377" s="3" t="str">
        <v>strike = 0.019523, d2CalldK2 = 35.223683, d2CalldK2mc = 35.235152</v>
      </c>
    </row>
    <row r="1378" spans="9:28" x14ac:dyDescent="0.25">
      <c r="I1378" s="80"/>
      <c r="AB1378" s="3" t="str">
        <v>strike = 0.019963, d2CalldK2 = 30.782371, d2CalldK2mc = 29.164039</v>
      </c>
    </row>
    <row r="1379" spans="9:28" x14ac:dyDescent="0.25">
      <c r="I1379" s="80"/>
      <c r="AB1379" s="3" t="str">
        <v>strike = 0.020403, d2CalldK2 = 26.741244, d2CalldK2mc = 26.155950</v>
      </c>
    </row>
    <row r="1380" spans="9:28" x14ac:dyDescent="0.25">
      <c r="I1380" s="80"/>
      <c r="AB1380" s="3" t="str">
        <v>strike = 0.020843, d2CalldK2 = 23.099155, d2CalldK2mc = 23.189531</v>
      </c>
    </row>
    <row r="1381" spans="9:28" x14ac:dyDescent="0.25">
      <c r="I1381" s="80"/>
      <c r="AB1381" s="3" t="str">
        <v>strike = 0.021283, d2CalldK2 = 19.845486, d2CalldK2mc = 21.640113</v>
      </c>
    </row>
    <row r="1382" spans="9:28" x14ac:dyDescent="0.25">
      <c r="I1382" s="80"/>
      <c r="AB1382" s="3" t="str">
        <v>strike = 0.021724, d2CalldK2 = 16.962448, d2CalldK2mc = 16.833823</v>
      </c>
    </row>
    <row r="1383" spans="9:28" x14ac:dyDescent="0.25">
      <c r="I1383" s="80"/>
      <c r="AB1383" s="3" t="str">
        <v>strike = 0.022164, d2CalldK2 = 14.427158, d2CalldK2mc = 13.358972</v>
      </c>
    </row>
    <row r="1384" spans="9:28" x14ac:dyDescent="0.25">
      <c r="I1384" s="80"/>
      <c r="AB1384" s="3" t="str">
        <v>strike = 0.022604, d2CalldK2 = 12.213421, d2CalldK2mc = 13.182269</v>
      </c>
    </row>
    <row r="1385" spans="9:28" x14ac:dyDescent="0.25">
      <c r="I1385" s="80"/>
      <c r="AB1385" s="3" t="str">
        <v>strike = 0.023044, d2CalldK2 = 10.293238, d2CalldK2mc = 8.590388</v>
      </c>
    </row>
    <row r="1386" spans="9:28" x14ac:dyDescent="0.25">
      <c r="I1386" s="80"/>
      <c r="AB1386" s="3" t="str">
        <v>strike = 0.023484, d2CalldK2 = 8.638014, d2CalldK2mc = 7.039079</v>
      </c>
    </row>
    <row r="1387" spans="9:28" x14ac:dyDescent="0.25">
      <c r="I1387" s="80"/>
      <c r="AB1387" s="3" t="str">
        <v>strike = 0.023924, d2CalldK2 = 7.219508, d2CalldK2mc = 5.113080</v>
      </c>
    </row>
    <row r="1388" spans="9:28" x14ac:dyDescent="0.25">
      <c r="I1388" s="80"/>
      <c r="AB1388" s="3" t="str">
        <v>strike = 0.024364, d2CalldK2 = 6.010540, d2CalldK2mc = 3.759915</v>
      </c>
    </row>
    <row r="1389" spans="9:28" x14ac:dyDescent="0.25">
      <c r="I1389" s="80"/>
      <c r="AB1389" s="3" t="str">
        <v>strike = 0.024804, d2CalldK2 = 4.985493, d2CalldK2mc = 4.572668</v>
      </c>
    </row>
    <row r="1390" spans="9:28" x14ac:dyDescent="0.25">
      <c r="I1390" s="80"/>
      <c r="AB1390" s="3" t="str">
        <v>strike = 0.025244, d2CalldK2 = 4.120635, d2CalldK2mc = 4.270001</v>
      </c>
    </row>
    <row r="1391" spans="9:28" x14ac:dyDescent="0.25">
      <c r="I1391" s="80"/>
      <c r="AB1391" s="3" t="str">
        <v>strike = 0.025684, d2CalldK2 = 3.394305, d2CalldK2mc = 2.347853</v>
      </c>
    </row>
    <row r="1392" spans="9:28" x14ac:dyDescent="0.25">
      <c r="I1392" s="80"/>
      <c r="AB1392" s="3" t="str">
        <v>strike = 0.026124, d2CalldK2 = 2.786983, d2CalldK2mc = 1.577351</v>
      </c>
    </row>
    <row r="1393" spans="9:28" x14ac:dyDescent="0.25">
      <c r="I1393" s="80"/>
      <c r="AB1393" s="3" t="str">
        <v>strike = 0.026564, d2CalldK2 = 2.281273, d2CalldK2mc = 2.077319</v>
      </c>
    </row>
    <row r="1394" spans="9:28" x14ac:dyDescent="0.25">
      <c r="I1394" s="80"/>
      <c r="AB1394" s="3" t="str">
        <v>T = 0.750000, fixingDate = 0, swapRate = 0.013802, annuity = 9.474006, stdDev = 0.004401, avgCalcStrikes = 7.826904</v>
      </c>
    </row>
    <row r="1395" spans="9:28" x14ac:dyDescent="0.25">
      <c r="I1395" s="80"/>
      <c r="AB1395" s="3" t="str">
        <v>strike = 0.001040, dCalldT = 0.000109, localVol = 0.013161</v>
      </c>
    </row>
    <row r="1396" spans="9:28" x14ac:dyDescent="0.25">
      <c r="I1396" s="80"/>
      <c r="AB1396" s="3" t="str">
        <v>strike = 0.001480, dCalldT = 0.000129, localVol = 0.012384</v>
      </c>
    </row>
    <row r="1397" spans="9:28" x14ac:dyDescent="0.25">
      <c r="I1397" s="80"/>
      <c r="AB1397" s="3" t="str">
        <v>strike = 0.001921, dCalldT = 0.000152, localVol = 0.008698</v>
      </c>
    </row>
    <row r="1398" spans="9:28" x14ac:dyDescent="0.25">
      <c r="I1398" s="80"/>
      <c r="AB1398" s="3" t="str">
        <v>strike = 0.002361, dCalldT = 0.000177, localVol = 0.009006</v>
      </c>
    </row>
    <row r="1399" spans="9:28" x14ac:dyDescent="0.25">
      <c r="I1399" s="80"/>
      <c r="AB1399" s="3" t="str">
        <v>strike = 0.002801, dCalldT = 0.000204, localVol = 0.008202</v>
      </c>
    </row>
    <row r="1400" spans="9:28" x14ac:dyDescent="0.25">
      <c r="I1400" s="80"/>
      <c r="AB1400" s="3" t="str">
        <v>strike = 0.003241, dCalldT = 0.000231, localVol = 0.009165</v>
      </c>
    </row>
    <row r="1401" spans="9:28" x14ac:dyDescent="0.25">
      <c r="I1401" s="80"/>
      <c r="AB1401" s="3" t="str">
        <v>strike = 0.003681, dCalldT = 0.000262, localVol = 0.008609</v>
      </c>
    </row>
    <row r="1402" spans="9:28" x14ac:dyDescent="0.25">
      <c r="I1402" s="80"/>
      <c r="AB1402" s="3" t="str">
        <v>strike = 0.004121, dCalldT = 0.000297, localVol = 0.007585</v>
      </c>
    </row>
    <row r="1403" spans="9:28" x14ac:dyDescent="0.25">
      <c r="I1403" s="80"/>
      <c r="AB1403" s="3" t="str">
        <v>strike = 0.004561, dCalldT = 0.000332, localVol = 0.008085</v>
      </c>
    </row>
    <row r="1404" spans="9:28" x14ac:dyDescent="0.25">
      <c r="I1404" s="80"/>
      <c r="AB1404" s="3" t="str">
        <v>strike = 0.005001, dCalldT = 0.000371, localVol = 0.008401</v>
      </c>
    </row>
    <row r="1405" spans="9:28" x14ac:dyDescent="0.25">
      <c r="I1405" s="80"/>
      <c r="AB1405" s="3" t="str">
        <v>strike = 0.005441, dCalldT = 0.000418, localVol = 0.007629</v>
      </c>
    </row>
    <row r="1406" spans="9:28" x14ac:dyDescent="0.25">
      <c r="I1406" s="80"/>
      <c r="AB1406" s="3" t="str">
        <v>strike = 0.005881, dCalldT = 0.000469, localVol = 0.007570</v>
      </c>
    </row>
    <row r="1407" spans="9:28" x14ac:dyDescent="0.25">
      <c r="I1407" s="80"/>
      <c r="AB1407" s="3" t="str">
        <v>strike = 0.006321, dCalldT = 0.000525, localVol = 0.007446</v>
      </c>
    </row>
    <row r="1408" spans="9:28" x14ac:dyDescent="0.25">
      <c r="I1408" s="80"/>
      <c r="AB1408" s="3" t="str">
        <v>strike = 0.006761, dCalldT = 0.000588, localVol = 0.007359</v>
      </c>
    </row>
    <row r="1409" spans="9:28" x14ac:dyDescent="0.25">
      <c r="I1409" s="80"/>
      <c r="AB1409" s="3" t="str">
        <v>strike = 0.007201, dCalldT = 0.000658, localVol = 0.007337</v>
      </c>
    </row>
    <row r="1410" spans="9:28" x14ac:dyDescent="0.25">
      <c r="I1410" s="80"/>
      <c r="AB1410" s="3" t="str">
        <v>strike = 0.007641, dCalldT = 0.000737, localVol = 0.007089</v>
      </c>
    </row>
    <row r="1411" spans="9:28" x14ac:dyDescent="0.25">
      <c r="I1411" s="80"/>
      <c r="AB1411" s="3" t="str">
        <v>strike = 0.008081, dCalldT = 0.000822, localVol = 0.006840</v>
      </c>
    </row>
    <row r="1412" spans="9:28" x14ac:dyDescent="0.25">
      <c r="I1412" s="80"/>
      <c r="AB1412" s="3" t="str">
        <v>strike = 0.008522, dCalldT = 0.000909, localVol = 0.006711</v>
      </c>
    </row>
    <row r="1413" spans="9:28" x14ac:dyDescent="0.25">
      <c r="I1413" s="80"/>
      <c r="AB1413" s="3" t="str">
        <v>strike = 0.008962, dCalldT = 0.000998, localVol = 0.006999</v>
      </c>
    </row>
    <row r="1414" spans="9:28" x14ac:dyDescent="0.25">
      <c r="I1414" s="80"/>
      <c r="AB1414" s="3" t="str">
        <v>strike = 0.009402, dCalldT = 0.001098, localVol = 0.006824</v>
      </c>
    </row>
    <row r="1415" spans="9:28" x14ac:dyDescent="0.25">
      <c r="I1415" s="80"/>
      <c r="AB1415" s="3" t="str">
        <v>strike = 0.009842, dCalldT = 0.001206, localVol = 0.006261</v>
      </c>
    </row>
    <row r="1416" spans="9:28" x14ac:dyDescent="0.25">
      <c r="I1416" s="80"/>
      <c r="AB1416" s="3" t="str">
        <v>strike = 0.010282, dCalldT = 0.001300, localVol = 0.006094</v>
      </c>
    </row>
    <row r="1417" spans="9:28" x14ac:dyDescent="0.25">
      <c r="I1417" s="80"/>
      <c r="AB1417" s="3" t="str">
        <v>strike = 0.010722, dCalldT = 0.001374, localVol = 0.006186</v>
      </c>
    </row>
    <row r="1418" spans="9:28" x14ac:dyDescent="0.25">
      <c r="I1418" s="80"/>
      <c r="AB1418" s="3" t="str">
        <v>strike = 0.011162, dCalldT = 0.001436, localVol = 0.006208</v>
      </c>
    </row>
    <row r="1419" spans="9:28" x14ac:dyDescent="0.25">
      <c r="I1419" s="80"/>
      <c r="AB1419" s="3" t="str">
        <v>strike = 0.011602, dCalldT = 0.001492, localVol = 0.006309</v>
      </c>
    </row>
    <row r="1420" spans="9:28" x14ac:dyDescent="0.25">
      <c r="I1420" s="80"/>
      <c r="AB1420" s="3" t="str">
        <v>strike = 0.012042, dCalldT = 0.001553, localVol = 0.005877</v>
      </c>
    </row>
    <row r="1421" spans="9:28" x14ac:dyDescent="0.25">
      <c r="I1421" s="80"/>
      <c r="AB1421" s="3" t="str">
        <v>strike = 0.012482, dCalldT = 0.001595, localVol = 0.006155</v>
      </c>
    </row>
    <row r="1422" spans="9:28" x14ac:dyDescent="0.25">
      <c r="I1422" s="80"/>
      <c r="AB1422" s="3" t="str">
        <v>strike = 0.012922, dCalldT = 0.001643, localVol = 0.005760</v>
      </c>
    </row>
    <row r="1423" spans="9:28" x14ac:dyDescent="0.25">
      <c r="I1423" s="80"/>
      <c r="AB1423" s="3" t="str">
        <v>strike = 0.013362, dCalldT = 0.001670, localVol = 0.005758</v>
      </c>
    </row>
    <row r="1424" spans="9:28" x14ac:dyDescent="0.25">
      <c r="I1424" s="80"/>
      <c r="AB1424" s="3" t="str">
        <v>strike = 0.013802, dCalldT = 0.001680, localVol = 0.005877</v>
      </c>
    </row>
    <row r="1425" spans="9:28" x14ac:dyDescent="0.25">
      <c r="I1425" s="80"/>
      <c r="AB1425" s="3" t="str">
        <v>strike = 0.014242, dCalldT = 0.001684, localVol = 0.005790</v>
      </c>
    </row>
    <row r="1426" spans="9:28" x14ac:dyDescent="0.25">
      <c r="I1426" s="80"/>
      <c r="AB1426" s="3" t="str">
        <v>strike = 0.014682, dCalldT = 0.001672, localVol = 0.005865</v>
      </c>
    </row>
    <row r="1427" spans="9:28" x14ac:dyDescent="0.25">
      <c r="I1427" s="80"/>
      <c r="AB1427" s="3" t="str">
        <v>strike = 0.015123, dCalldT = 0.001644, localVol = 0.006110</v>
      </c>
    </row>
    <row r="1428" spans="9:28" x14ac:dyDescent="0.25">
      <c r="I1428" s="80"/>
      <c r="AB1428" s="3" t="str">
        <v>strike = 0.015563, dCalldT = 0.001612, localVol = 0.006275</v>
      </c>
    </row>
    <row r="1429" spans="9:28" x14ac:dyDescent="0.25">
      <c r="I1429" s="80"/>
      <c r="AB1429" s="3" t="str">
        <v>strike = 0.016003, dCalldT = 0.001580, localVol = 0.006176</v>
      </c>
    </row>
    <row r="1430" spans="9:28" x14ac:dyDescent="0.25">
      <c r="I1430" s="80"/>
      <c r="AB1430" s="3" t="str">
        <v>strike = 0.016443, dCalldT = 0.001535, localVol = 0.006043</v>
      </c>
    </row>
    <row r="1431" spans="9:28" x14ac:dyDescent="0.25">
      <c r="I1431" s="80"/>
      <c r="AB1431" s="3" t="str">
        <v>strike = 0.016883, dCalldT = 0.001462, localVol = 0.006177</v>
      </c>
    </row>
    <row r="1432" spans="9:28" x14ac:dyDescent="0.25">
      <c r="I1432" s="80"/>
      <c r="AB1432" s="3" t="str">
        <v>strike = 0.017323, dCalldT = 0.001365, localVol = 0.006456</v>
      </c>
    </row>
    <row r="1433" spans="9:28" x14ac:dyDescent="0.25">
      <c r="I1433" s="80"/>
      <c r="AB1433" s="3" t="str">
        <v>strike = 0.017763, dCalldT = 0.001258, localVol = 0.006752</v>
      </c>
    </row>
    <row r="1434" spans="9:28" x14ac:dyDescent="0.25">
      <c r="I1434" s="80"/>
      <c r="AB1434" s="3" t="str">
        <v>strike = 0.018203, dCalldT = 0.001153, localVol = 0.006964</v>
      </c>
    </row>
    <row r="1435" spans="9:28" x14ac:dyDescent="0.25">
      <c r="I1435" s="80"/>
      <c r="AB1435" s="3" t="str">
        <v>strike = 0.018643, dCalldT = 0.001055, localVol = 0.007179</v>
      </c>
    </row>
    <row r="1436" spans="9:28" x14ac:dyDescent="0.25">
      <c r="I1436" s="80"/>
      <c r="AB1436" s="3" t="str">
        <v>strike = 0.019083, dCalldT = 0.000967, localVol = 0.006812</v>
      </c>
    </row>
    <row r="1437" spans="9:28" x14ac:dyDescent="0.25">
      <c r="I1437" s="80"/>
      <c r="AB1437" s="3" t="str">
        <v>strike = 0.019523, dCalldT = 0.000878, localVol = 0.007058</v>
      </c>
    </row>
    <row r="1438" spans="9:28" x14ac:dyDescent="0.25">
      <c r="I1438" s="80"/>
      <c r="AB1438" s="3" t="str">
        <v>strike = 0.019963, dCalldT = 0.000790, localVol = 0.007363</v>
      </c>
    </row>
    <row r="1439" spans="9:28" x14ac:dyDescent="0.25">
      <c r="I1439" s="80"/>
      <c r="AB1439" s="3" t="str">
        <v>strike = 0.020403, dCalldT = 0.000710, localVol = 0.007369</v>
      </c>
    </row>
    <row r="1440" spans="9:28" x14ac:dyDescent="0.25">
      <c r="I1440" s="80"/>
      <c r="AB1440" s="3" t="str">
        <v>strike = 0.020843, dCalldT = 0.000635, localVol = 0.007398</v>
      </c>
    </row>
    <row r="1441" spans="9:28" x14ac:dyDescent="0.25">
      <c r="I1441" s="80"/>
      <c r="AB1441" s="3" t="str">
        <v>strike = 0.021283, dCalldT = 0.000563, localVol = 0.007211</v>
      </c>
    </row>
    <row r="1442" spans="9:28" x14ac:dyDescent="0.25">
      <c r="I1442" s="80"/>
      <c r="AB1442" s="3" t="str">
        <v>strike = 0.021724, dCalldT = 0.000491, localVol = 0.007635</v>
      </c>
    </row>
    <row r="1443" spans="9:28" x14ac:dyDescent="0.25">
      <c r="I1443" s="80"/>
      <c r="AB1443" s="3" t="str">
        <v>strike = 0.022164, dCalldT = 0.000423, localVol = 0.007958</v>
      </c>
    </row>
    <row r="1444" spans="9:28" x14ac:dyDescent="0.25">
      <c r="I1444" s="80"/>
      <c r="AB1444" s="3" t="str">
        <v>strike = 0.022604, dCalldT = 0.000362, localVol = 0.007410</v>
      </c>
    </row>
    <row r="1445" spans="9:28" x14ac:dyDescent="0.25">
      <c r="I1445" s="80"/>
      <c r="AB1445" s="3" t="str">
        <v>strike = 0.023044, dCalldT = 0.000303, localVol = 0.008393</v>
      </c>
    </row>
    <row r="1446" spans="9:28" x14ac:dyDescent="0.25">
      <c r="I1446" s="80"/>
      <c r="AB1446" s="3" t="str">
        <v>strike = 0.023484, dCalldT = 0.000251, localVol = 0.008445</v>
      </c>
    </row>
    <row r="1447" spans="9:28" x14ac:dyDescent="0.25">
      <c r="I1447" s="80"/>
      <c r="AB1447" s="3" t="str">
        <v>strike = 0.023924, dCalldT = 0.000207, localVol = 0.008993</v>
      </c>
    </row>
    <row r="1448" spans="9:28" x14ac:dyDescent="0.25">
      <c r="I1448" s="80"/>
      <c r="AB1448" s="3" t="str">
        <v>strike = 0.024364, dCalldT = 0.000171, localVol = 0.009531</v>
      </c>
    </row>
    <row r="1449" spans="9:28" x14ac:dyDescent="0.25">
      <c r="I1449" s="80"/>
      <c r="AB1449" s="3" t="str">
        <v>strike = 0.024804, dCalldT = 0.000143, localVol = 0.007913</v>
      </c>
    </row>
    <row r="1450" spans="9:28" x14ac:dyDescent="0.25">
      <c r="I1450" s="80"/>
      <c r="AB1450" s="3" t="str">
        <v>strike = 0.025244, dCalldT = 0.000119, localVol = 0.007478</v>
      </c>
    </row>
    <row r="1451" spans="9:28" x14ac:dyDescent="0.25">
      <c r="I1451" s="80"/>
      <c r="AB1451" s="3" t="str">
        <v>strike = 0.025684, dCalldT = 0.000098, localVol = 0.009129</v>
      </c>
    </row>
    <row r="1452" spans="9:28" x14ac:dyDescent="0.25">
      <c r="I1452" s="80"/>
      <c r="AB1452" s="3" t="str">
        <v>strike = 0.026124, dCalldT = 0.000081, localVol = 0.010139</v>
      </c>
    </row>
    <row r="1453" spans="9:28" x14ac:dyDescent="0.25">
      <c r="I1453" s="80"/>
      <c r="AB1453" s="3" t="str">
        <v>strike = 0.026564, dCalldT = 0.000069, localVol = 0.008162</v>
      </c>
    </row>
    <row r="1454" spans="9:28" x14ac:dyDescent="0.25">
      <c r="I1454" s="80"/>
      <c r="AB1454" s="3" t="str">
        <v>T = 0.833333, swapRate = 0.013985, k = 0, strike = -0.000196, call = 0.014190, callph = 0.014180, callmh = 0.014200, quantile = 0.003999, d2CalldK2 = 1.779754</v>
      </c>
    </row>
    <row r="1455" spans="9:28" x14ac:dyDescent="0.25">
      <c r="I1455" s="80"/>
      <c r="AB1455" s="3" t="str">
        <v>T = 0.833333, swapRate = 0.013985, k = 1, strike = 0.000276, call = 0.013719, callph = 0.013709, callmh = 0.013729, quantile = 0.004930, d2CalldK2 = 2.172338</v>
      </c>
    </row>
    <row r="1456" spans="9:28" x14ac:dyDescent="0.25">
      <c r="I1456" s="80"/>
      <c r="AB1456" s="3" t="str">
        <v>T = 0.833333, swapRate = 0.013985, k = 2, strike = 0.000749, call = 0.013249, callph = 0.013239, callmh = 0.013259, quantile = 0.006065, d2CalldK2 = 2.644331</v>
      </c>
    </row>
    <row r="1457" spans="9:28" x14ac:dyDescent="0.25">
      <c r="I1457" s="80"/>
      <c r="AB1457" s="3" t="str">
        <v>T = 0.833333, swapRate = 0.013985, k = 3, strike = 0.001222, call = 0.012779, callph = 0.012770, callmh = 0.012789, quantile = 0.007445, d2CalldK2 = 3.209715</v>
      </c>
    </row>
    <row r="1458" spans="9:28" x14ac:dyDescent="0.25">
      <c r="I1458" s="80"/>
      <c r="AB1458" s="3" t="str">
        <v>T = 0.833333, swapRate = 0.013985, k = 4, strike = 0.001694, call = 0.012311, callph = 0.012301, callmh = 0.012321, quantile = 0.009117, d2CalldK2 = 3.884341</v>
      </c>
    </row>
    <row r="1459" spans="9:28" x14ac:dyDescent="0.25">
      <c r="I1459" s="80"/>
      <c r="AB1459" s="3" t="str">
        <v>T = 0.833333, swapRate = 0.013985, k = 5, strike = 0.002167, call = 0.011843, callph = 0.011833, callmh = 0.011853, quantile = 0.011137, d2CalldK2 = 4.686010</v>
      </c>
    </row>
    <row r="1460" spans="9:28" x14ac:dyDescent="0.25">
      <c r="I1460" s="80"/>
      <c r="AB1460" s="3" t="str">
        <v>T = 0.833333, swapRate = 0.013985, k = 6, strike = 0.002640, call = 0.011376, callph = 0.011366, callmh = 0.011386, quantile = 0.013570, d2CalldK2 = 5.634500</v>
      </c>
    </row>
    <row r="1461" spans="9:28" x14ac:dyDescent="0.25">
      <c r="I1461" s="80"/>
      <c r="AB1461" s="3" t="str">
        <v>T = 0.833333, swapRate = 0.013985, k = 7, strike = 0.003113, call = 0.010910, callph = 0.010900, callmh = 0.010920, quantile = 0.016491, d2CalldK2 = 6.751519</v>
      </c>
    </row>
    <row r="1462" spans="9:28" x14ac:dyDescent="0.25">
      <c r="I1462" s="80"/>
      <c r="AB1462" s="3" t="str">
        <v>T = 0.833333, swapRate = 0.013985, k = 8, strike = 0.003585, call = 0.010446, callph = 0.010436, callmh = 0.010456, quantile = 0.019984, d2CalldK2 = 8.060565</v>
      </c>
    </row>
    <row r="1463" spans="9:28" x14ac:dyDescent="0.25">
      <c r="I1463" s="80"/>
      <c r="AB1463" s="3" t="str">
        <v>T = 0.833333, swapRate = 0.013985, k = 9, strike = 0.004058, call = 0.009984, callph = 0.009974, callmh = 0.009994, quantile = 0.024145, d2CalldK2 = 9.586652</v>
      </c>
    </row>
    <row r="1464" spans="9:28" x14ac:dyDescent="0.25">
      <c r="I1464" s="80"/>
      <c r="AB1464" s="3" t="str">
        <v>T = 0.833333, swapRate = 0.013985, k = 10, strike = 0.004531, call = 0.009524, callph = 0.009514, callmh = 0.009533, quantile = 0.029085, d2CalldK2 = 11.355891</v>
      </c>
    </row>
    <row r="1465" spans="9:28" x14ac:dyDescent="0.25">
      <c r="I1465" s="80"/>
      <c r="AB1465" s="3" t="str">
        <v>T = 0.833333, swapRate = 0.013985, k = 11, strike = 0.005003, call = 0.009066, callph = 0.009056, callmh = 0.009076, quantile = 0.034924, d2CalldK2 = 13.394879</v>
      </c>
    </row>
    <row r="1466" spans="9:28" x14ac:dyDescent="0.25">
      <c r="I1466" s="80"/>
      <c r="AB1466" s="3" t="str">
        <v>T = 0.833333, swapRate = 0.013985, k = 12, strike = 0.005476, call = 0.008611, callph = 0.008602, callmh = 0.008621, quantile = 0.041795, d2CalldK2 = 15.729873</v>
      </c>
    </row>
    <row r="1467" spans="9:28" x14ac:dyDescent="0.25">
      <c r="I1467" s="80"/>
      <c r="AB1467" s="3" t="str">
        <v>T = 0.833333, swapRate = 0.013985, k = 13, strike = 0.005949, call = 0.008160, callph = 0.008151, callmh = 0.008170, quantile = 0.049846, d2CalldK2 = 18.385722</v>
      </c>
    </row>
    <row r="1468" spans="9:28" x14ac:dyDescent="0.25">
      <c r="I1468" s="80"/>
      <c r="AB1468" s="3" t="str">
        <v>T = 0.833333, swapRate = 0.013985, k = 14, strike = 0.006421, call = 0.007713, callph = 0.007704, callmh = 0.007723, quantile = 0.059231, d2CalldK2 = 21.384525</v>
      </c>
    </row>
    <row r="1469" spans="9:28" x14ac:dyDescent="0.25">
      <c r="I1469" s="80"/>
      <c r="AB1469" s="3" t="str">
        <v>T = 0.833333, swapRate = 0.013985, k = 15, strike = 0.006894, call = 0.007271, callph = 0.007262, callmh = 0.007281, quantile = 0.070119, d2CalldK2 = 24.744021</v>
      </c>
    </row>
    <row r="1470" spans="9:28" x14ac:dyDescent="0.25">
      <c r="I1470" s="80"/>
      <c r="AB1470" s="3" t="str">
        <v>T = 0.833333, swapRate = 0.013985, k = 16, strike = 0.007367, call = 0.006835, callph = 0.006825, callmh = 0.006844, quantile = 0.082683, d2CalldK2 = 28.475697</v>
      </c>
    </row>
    <row r="1471" spans="9:28" x14ac:dyDescent="0.25">
      <c r="I1471" s="80"/>
      <c r="AB1471" s="3" t="str">
        <v>T = 0.833333, swapRate = 0.013985, k = 17, strike = 0.007840, call = 0.006404, callph = 0.006395, callmh = 0.006413, quantile = 0.097100, d2CalldK2 = 32.582655</v>
      </c>
    </row>
    <row r="1472" spans="9:28" x14ac:dyDescent="0.25">
      <c r="I1472" s="80"/>
      <c r="AB1472" s="3" t="str">
        <v>T = 0.833333, swapRate = 0.013985, k = 18, strike = 0.008312, call = 0.005981, callph = 0.005972, callmh = 0.005990, quantile = 0.113545, d2CalldK2 = 37.057288</v>
      </c>
    </row>
    <row r="1473" spans="9:28" x14ac:dyDescent="0.25">
      <c r="I1473" s="80"/>
      <c r="AB1473" s="3" t="str">
        <v>T = 0.833333, swapRate = 0.013985, k = 19, strike = 0.008785, call = 0.005567, callph = 0.005558, callmh = 0.005575, quantile = 0.132189, d2CalldK2 = 41.878849</v>
      </c>
    </row>
    <row r="1474" spans="9:28" x14ac:dyDescent="0.25">
      <c r="I1474" s="80"/>
      <c r="AB1474" s="3" t="str">
        <v>T = 0.833333, swapRate = 0.013985, k = 20, strike = 0.009258, call = 0.005161, callph = 0.005153, callmh = 0.005170, quantile = 0.153186, d2CalldK2 = 47.011045</v>
      </c>
    </row>
    <row r="1475" spans="9:28" x14ac:dyDescent="0.25">
      <c r="I1475" s="80"/>
      <c r="AB1475" s="3" t="str">
        <v>T = 0.833333, swapRate = 0.013985, k = 21, strike = 0.009730, call = 0.004766, callph = 0.004758, callmh = 0.004775, quantile = 0.176673, d2CalldK2 = 52.399827</v>
      </c>
    </row>
    <row r="1476" spans="9:28" x14ac:dyDescent="0.25">
      <c r="I1476" s="80"/>
      <c r="AB1476" s="3" t="str">
        <v>T = 0.833333, swapRate = 0.013985, k = 22, strike = 0.010203, call = 0.004383, callph = 0.004375, callmh = 0.004391, quantile = 0.202754, d2CalldK2 = 57.971584</v>
      </c>
    </row>
    <row r="1477" spans="9:28" x14ac:dyDescent="0.25">
      <c r="I1477" s="80"/>
      <c r="AB1477" s="3" t="str">
        <v>T = 0.833333, swapRate = 0.013985, k = 23, strike = 0.010676, call = 0.004013, callph = 0.004005, callmh = 0.004021, quantile = 0.231494, d2CalldK2 = 63.631995</v>
      </c>
    </row>
    <row r="1478" spans="9:28" x14ac:dyDescent="0.25">
      <c r="I1478" s="80"/>
      <c r="AB1478" s="3" t="str">
        <v>T = 0.833333, swapRate = 0.013985, k = 24, strike = 0.011148, call = 0.003657, callph = 0.003650, callmh = 0.003665, quantile = 0.262908, d2CalldK2 = 69.265819</v>
      </c>
    </row>
    <row r="1479" spans="9:28" x14ac:dyDescent="0.25">
      <c r="I1479" s="80"/>
      <c r="AB1479" s="3" t="str">
        <v>T = 0.833333, swapRate = 0.013985, k = 25, strike = 0.011621, call = 0.003317, callph = 0.003310, callmh = 0.003324, quantile = 0.296953, d2CalldK2 = 74.737905</v>
      </c>
    </row>
    <row r="1480" spans="9:28" x14ac:dyDescent="0.25">
      <c r="I1480" s="80"/>
      <c r="AB1480" s="3" t="str">
        <v>T = 0.833333, swapRate = 0.013985, k = 26, strike = 0.012094, call = 0.002993, callph = 0.002986, callmh = 0.003000, quantile = 0.333516, d2CalldK2 = 79.895696</v>
      </c>
    </row>
    <row r="1481" spans="9:28" x14ac:dyDescent="0.25">
      <c r="I1481" s="80"/>
      <c r="AB1481" s="3" t="str">
        <v>T = 0.833333, swapRate = 0.013985, k = 27, strike = 0.012567, call = 0.002687, callph = 0.002681, callmh = 0.002693, quantile = 0.372411, d2CalldK2 = 84.573449</v>
      </c>
    </row>
    <row r="1482" spans="9:28" x14ac:dyDescent="0.25">
      <c r="I1482" s="80"/>
      <c r="AB1482" s="3" t="str">
        <v>T = 0.833333, swapRate = 0.013985, k = 28, strike = 0.013039, call = 0.002400, callph = 0.002394, callmh = 0.002406, quantile = 0.413369, d2CalldK2 = 88.598297</v>
      </c>
    </row>
    <row r="1483" spans="9:28" x14ac:dyDescent="0.25">
      <c r="I1483" s="80"/>
      <c r="AB1483" s="3" t="str">
        <v>T = 0.833333, swapRate = 0.013985, k = 29, strike = 0.013512, call = 0.002133, callph = 0.002127, callmh = 0.002138, quantile = 0.456042, d2CalldK2 = 91.798149</v>
      </c>
    </row>
    <row r="1484" spans="9:28" x14ac:dyDescent="0.25">
      <c r="I1484" s="80"/>
      <c r="AB1484" s="3" t="str">
        <v>T = 0.833333, swapRate = 0.013985, k = 30, strike = 0.013985, call = 0.001886, callph = 0.001881, callmh = 0.001891, quantile = 0.500000, d2CalldK2 = 93.999447</v>
      </c>
    </row>
    <row r="1485" spans="9:28" x14ac:dyDescent="0.25">
      <c r="I1485" s="80"/>
      <c r="AB1485" s="3" t="str">
        <v>T = 0.833333, swapRate = 0.013985, k = 31, strike = 0.014457, call = 0.001660, callph = 0.001655, callmh = 0.001664, quantile = 0.543958, d2CalldK2 = 91.798149</v>
      </c>
    </row>
    <row r="1486" spans="9:28" x14ac:dyDescent="0.25">
      <c r="I1486" s="80"/>
      <c r="AB1486" s="3" t="str">
        <v>T = 0.833333, swapRate = 0.013985, k = 32, strike = 0.014930, call = 0.001454, callph = 0.001450, callmh = 0.001459, quantile = 0.586631, d2CalldK2 = 88.598297</v>
      </c>
    </row>
    <row r="1487" spans="9:28" x14ac:dyDescent="0.25">
      <c r="I1487" s="80"/>
      <c r="AB1487" s="3" t="str">
        <v>T = 0.833333, swapRate = 0.013985, k = 33, strike = 0.015403, call = 0.001269, callph = 0.001265, callmh = 0.001273, quantile = 0.627589, d2CalldK2 = 84.573449</v>
      </c>
    </row>
    <row r="1488" spans="9:28" x14ac:dyDescent="0.25">
      <c r="I1488" s="80"/>
      <c r="AB1488" s="3" t="str">
        <v>T = 0.833333, swapRate = 0.013985, k = 34, strike = 0.015875, call = 0.001102, callph = 0.001099, callmh = 0.001105, quantile = 0.666484, d2CalldK2 = 79.895696</v>
      </c>
    </row>
    <row r="1489" spans="9:28" x14ac:dyDescent="0.25">
      <c r="I1489" s="80"/>
      <c r="AB1489" s="3" t="str">
        <v>T = 0.833333, swapRate = 0.013985, k = 35, strike = 0.016348, call = 0.000953, callph = 0.000950, callmh = 0.000956, quantile = 0.703047, d2CalldK2 = 74.737905</v>
      </c>
    </row>
    <row r="1490" spans="9:28" x14ac:dyDescent="0.25">
      <c r="I1490" s="80"/>
      <c r="AB1490" s="3" t="str">
        <v>T = 0.833333, swapRate = 0.013985, k = 36, strike = 0.016821, call = 0.000821, callph = 0.000818, callmh = 0.000824, quantile = 0.737092, d2CalldK2 = 69.265819</v>
      </c>
    </row>
    <row r="1491" spans="9:28" x14ac:dyDescent="0.25">
      <c r="I1491" s="80"/>
      <c r="AB1491" s="3" t="str">
        <v>T = 0.833333, swapRate = 0.013985, k = 37, strike = 0.017294, call = 0.000704, callph = 0.000702, callmh = 0.000706, quantile = 0.768506, d2CalldK2 = 63.631995</v>
      </c>
    </row>
    <row r="1492" spans="9:28" x14ac:dyDescent="0.25">
      <c r="I1492" s="80"/>
      <c r="AB1492" s="3" t="str">
        <v>T = 0.833333, swapRate = 0.013985, k = 38, strike = 0.017766, call = 0.000602, callph = 0.000600, callmh = 0.000604, quantile = 0.797246, d2CalldK2 = 57.971584</v>
      </c>
    </row>
    <row r="1493" spans="9:28" x14ac:dyDescent="0.25">
      <c r="I1493" s="80"/>
      <c r="AB1493" s="3" t="str">
        <v>T = 0.833333, swapRate = 0.013985, k = 39, strike = 0.018239, call = 0.000512, callph = 0.000510, callmh = 0.000514, quantile = 0.823327, d2CalldK2 = 52.399827</v>
      </c>
    </row>
    <row r="1494" spans="9:28" x14ac:dyDescent="0.25">
      <c r="I1494" s="80"/>
      <c r="AB1494" s="3" t="str">
        <v>T = 0.833333, swapRate = 0.013985, k = 40, strike = 0.018712, call = 0.000434, callph = 0.000433, callmh = 0.000436, quantile = 0.846814, d2CalldK2 = 47.011045</v>
      </c>
    </row>
    <row r="1495" spans="9:28" x14ac:dyDescent="0.25">
      <c r="I1495" s="80"/>
      <c r="AB1495" s="3" t="str">
        <v>T = 0.833333, swapRate = 0.013985, k = 41, strike = 0.019184, call = 0.000367, callph = 0.000366, callmh = 0.000368, quantile = 0.867811, d2CalldK2 = 41.878849</v>
      </c>
    </row>
    <row r="1496" spans="9:28" x14ac:dyDescent="0.25">
      <c r="I1496" s="80"/>
      <c r="AB1496" s="3" t="str">
        <v>T = 0.833333, swapRate = 0.013985, k = 42, strike = 0.019657, call = 0.000309, callph = 0.000308, callmh = 0.000310, quantile = 0.886455, d2CalldK2 = 37.057288</v>
      </c>
    </row>
    <row r="1497" spans="9:28" x14ac:dyDescent="0.25">
      <c r="I1497" s="80"/>
      <c r="AB1497" s="3" t="str">
        <v>T = 0.833333, swapRate = 0.013985, k = 43, strike = 0.020130, call = 0.000259, callph = 0.000258, callmh = 0.000260, quantile = 0.902900, d2CalldK2 = 32.582655</v>
      </c>
    </row>
    <row r="1498" spans="9:28" x14ac:dyDescent="0.25">
      <c r="I1498" s="80"/>
      <c r="AB1498" s="3" t="str">
        <v>T = 0.833333, swapRate = 0.013985, k = 44, strike = 0.020602, call = 0.000217, callph = 0.000216, callmh = 0.000218, quantile = 0.917317, d2CalldK2 = 28.475696</v>
      </c>
    </row>
    <row r="1499" spans="9:28" x14ac:dyDescent="0.25">
      <c r="I1499" s="80"/>
      <c r="AB1499" s="3" t="str">
        <v>T = 0.833333, swapRate = 0.013985, k = 45, strike = 0.021075, call = 0.000181, callph = 0.000180, callmh = 0.000181, quantile = 0.929881, d2CalldK2 = 24.744021</v>
      </c>
    </row>
    <row r="1500" spans="9:28" x14ac:dyDescent="0.25">
      <c r="I1500" s="80"/>
      <c r="AB1500" s="3" t="str">
        <v>T = 0.833333, swapRate = 0.013985, k = 46, strike = 0.021548, call = 0.000150, callph = 0.000150, callmh = 0.000151, quantile = 0.940769, d2CalldK2 = 21.384525</v>
      </c>
    </row>
    <row r="1501" spans="9:28" x14ac:dyDescent="0.25">
      <c r="I1501" s="80"/>
      <c r="AB1501" s="3" t="str">
        <v>T = 0.833333, swapRate = 0.013985, k = 47, strike = 0.022021, call = 0.000124, callph = 0.000124, callmh = 0.000125, quantile = 0.950154, d2CalldK2 = 18.385722</v>
      </c>
    </row>
    <row r="1502" spans="9:28" x14ac:dyDescent="0.25">
      <c r="I1502" s="80"/>
      <c r="AB1502" s="3" t="str">
        <v>T = 0.833333, swapRate = 0.013985, k = 48, strike = 0.022493, call = 0.000103, callph = 0.000102, callmh = 0.000103, quantile = 0.958205, d2CalldK2 = 15.729873</v>
      </c>
    </row>
    <row r="1503" spans="9:28" x14ac:dyDescent="0.25">
      <c r="I1503" s="80"/>
      <c r="AB1503" s="3" t="str">
        <v>T = 0.833333, swapRate = 0.013985, k = 49, strike = 0.022966, call = 0.000085, callph = 0.000084, callmh = 0.000085, quantile = 0.965076, d2CalldK2 = 13.394879</v>
      </c>
    </row>
    <row r="1504" spans="9:28" x14ac:dyDescent="0.25">
      <c r="I1504" s="80"/>
      <c r="AB1504" s="3" t="str">
        <v>T = 0.833333, swapRate = 0.013985, k = 50, strike = 0.023439, call = 0.000070, callph = 0.000069, callmh = 0.000070, quantile = 0.970915, d2CalldK2 = 11.355891</v>
      </c>
    </row>
    <row r="1505" spans="9:28" x14ac:dyDescent="0.25">
      <c r="I1505" s="80"/>
      <c r="AB1505" s="3" t="str">
        <v>T = 0.833333, swapRate = 0.013985, k = 51, strike = 0.023911, call = 0.000057, callph = 0.000057, callmh = 0.000057, quantile = 0.975855, d2CalldK2 = 9.586652</v>
      </c>
    </row>
    <row r="1506" spans="9:28" x14ac:dyDescent="0.25">
      <c r="I1506" s="80"/>
      <c r="AB1506" s="3" t="str">
        <v>T = 0.833333, swapRate = 0.013985, k = 52, strike = 0.024384, call = 0.000047, callph = 0.000047, callmh = 0.000047, quantile = 0.980016, d2CalldK2 = 8.060565</v>
      </c>
    </row>
    <row r="1507" spans="9:28" x14ac:dyDescent="0.25">
      <c r="I1507" s="80"/>
      <c r="AB1507" s="3" t="str">
        <v>T = 0.833333, swapRate = 0.013985, k = 53, strike = 0.024857, call = 0.000038, callph = 0.000038, callmh = 0.000038, quantile = 0.983509, d2CalldK2 = 6.751519</v>
      </c>
    </row>
    <row r="1508" spans="9:28" x14ac:dyDescent="0.25">
      <c r="I1508" s="80"/>
      <c r="AB1508" s="3" t="str">
        <v>T = 0.833333, swapRate = 0.013985, k = 54, strike = 0.025330, call = 0.000031, callph = 0.000031, callmh = 0.000031, quantile = 0.986430, d2CalldK2 = 5.634500</v>
      </c>
    </row>
    <row r="1509" spans="9:28" x14ac:dyDescent="0.25">
      <c r="I1509" s="80"/>
      <c r="AB1509" s="3" t="str">
        <v>T = 0.833333, swapRate = 0.013985, k = 55, strike = 0.025802, call = 0.000025, callph = 0.000025, callmh = 0.000025, quantile = 0.988863, d2CalldK2 = 4.686010</v>
      </c>
    </row>
    <row r="1510" spans="9:28" x14ac:dyDescent="0.25">
      <c r="I1510" s="80"/>
      <c r="AB1510" s="3" t="str">
        <v>T = 0.833333, swapRate = 0.013985, k = 56, strike = 0.026275, call = 0.000020, callph = 0.000020, callmh = 0.000021, quantile = 0.990883, d2CalldK2 = 3.884341</v>
      </c>
    </row>
    <row r="1511" spans="9:28" x14ac:dyDescent="0.25">
      <c r="I1511" s="80"/>
      <c r="AB1511" s="3" t="str">
        <v>T = 0.833333, swapRate = 0.013985, k = 57, strike = 0.026748, call = 0.000017, callph = 0.000016, callmh = 0.000017, quantile = 0.992555, d2CalldK2 = 3.209715</v>
      </c>
    </row>
    <row r="1512" spans="9:28" x14ac:dyDescent="0.25">
      <c r="I1512" s="80"/>
      <c r="AB1512" s="3" t="str">
        <v>T = 0.833333, swapRate = 0.013985, k = 58, strike = 0.027220, call = 0.000013, callph = 0.000013, callmh = 0.000013, quantile = 0.993935, d2CalldK2 = 2.644331</v>
      </c>
    </row>
    <row r="1513" spans="9:28" x14ac:dyDescent="0.25">
      <c r="I1513" s="80"/>
      <c r="AB1513" s="3" t="str">
        <v>T = 0.833333, swapRate = 0.013985, k = 59, strike = 0.027693, call = 0.000011, callph = 0.000011, callmh = 0.000011, quantile = 0.995070, d2CalldK2 = 2.172338</v>
      </c>
    </row>
    <row r="1514" spans="9:28" x14ac:dyDescent="0.25">
      <c r="I1514" s="80"/>
      <c r="AB1514" s="3" t="str">
        <v>T = 0.833333, swapRate = 0.013985, k = 60, strike = 0.028166, call = 0.000009, callph = 0.000009, callmh = 0.000009, quantile = 0.996001, d2CalldK2 = 1.779754</v>
      </c>
    </row>
    <row r="1515" spans="9:28" x14ac:dyDescent="0.25">
      <c r="I1515" s="80"/>
      <c r="AB1515" s="3" t="str">
        <v>strike = 0.000276, d2CalldK2 = 2.172338, d2CalldK2mc = 2.966760</v>
      </c>
    </row>
    <row r="1516" spans="9:28" x14ac:dyDescent="0.25">
      <c r="I1516" s="80"/>
      <c r="AB1516" s="3" t="str">
        <v>strike = 0.000749, d2CalldK2 = 2.644331, d2CalldK2mc = 3.651656</v>
      </c>
    </row>
    <row r="1517" spans="9:28" x14ac:dyDescent="0.25">
      <c r="I1517" s="80"/>
      <c r="AB1517" s="3" t="str">
        <v>strike = 0.001222, d2CalldK2 = 3.209715, d2CalldK2mc = 3.137763</v>
      </c>
    </row>
    <row r="1518" spans="9:28" x14ac:dyDescent="0.25">
      <c r="I1518" s="80"/>
      <c r="AB1518" s="3" t="str">
        <v>strike = 0.001694, d2CalldK2 = 3.884341, d2CalldK2mc = 3.902036</v>
      </c>
    </row>
    <row r="1519" spans="9:28" x14ac:dyDescent="0.25">
      <c r="I1519" s="80"/>
      <c r="AB1519" s="3" t="str">
        <v>strike = 0.002167, d2CalldK2 = 4.686010, d2CalldK2mc = 4.169215</v>
      </c>
    </row>
    <row r="1520" spans="9:28" x14ac:dyDescent="0.25">
      <c r="I1520" s="80"/>
      <c r="AB1520" s="3" t="str">
        <v>strike = 0.002640, d2CalldK2 = 5.634500, d2CalldK2mc = 6.109365</v>
      </c>
    </row>
    <row r="1521" spans="9:28" x14ac:dyDescent="0.25">
      <c r="I1521" s="80"/>
      <c r="AB1521" s="3" t="str">
        <v>strike = 0.003113, d2CalldK2 = 6.751519, d2CalldK2mc = 6.889592</v>
      </c>
    </row>
    <row r="1522" spans="9:28" x14ac:dyDescent="0.25">
      <c r="I1522" s="80"/>
      <c r="AB1522" s="3" t="str">
        <v>strike = 0.003585, d2CalldK2 = 8.060565, d2CalldK2mc = 7.407441</v>
      </c>
    </row>
    <row r="1523" spans="9:28" x14ac:dyDescent="0.25">
      <c r="I1523" s="80"/>
      <c r="AB1523" s="3" t="str">
        <v>strike = 0.004058, d2CalldK2 = 9.586652, d2CalldK2mc = 10.103457</v>
      </c>
    </row>
    <row r="1524" spans="9:28" x14ac:dyDescent="0.25">
      <c r="I1524" s="80"/>
      <c r="AB1524" s="3" t="str">
        <v>strike = 0.004531, d2CalldK2 = 11.355891, d2CalldK2mc = 12.180256</v>
      </c>
    </row>
    <row r="1525" spans="9:28" x14ac:dyDescent="0.25">
      <c r="I1525" s="80"/>
      <c r="AB1525" s="3" t="str">
        <v>strike = 0.005003, d2CalldK2 = 13.394879, d2CalldK2mc = 12.811629</v>
      </c>
    </row>
    <row r="1526" spans="9:28" x14ac:dyDescent="0.25">
      <c r="I1526" s="80"/>
      <c r="AB1526" s="3" t="str">
        <v>strike = 0.005476, d2CalldK2 = 15.729873, d2CalldK2mc = 14.755467</v>
      </c>
    </row>
    <row r="1527" spans="9:28" x14ac:dyDescent="0.25">
      <c r="I1527" s="80"/>
      <c r="AB1527" s="3" t="str">
        <v>strike = 0.005949, d2CalldK2 = 18.385722, d2CalldK2mc = 17.854242</v>
      </c>
    </row>
    <row r="1528" spans="9:28" x14ac:dyDescent="0.25">
      <c r="I1528" s="80"/>
      <c r="AB1528" s="3" t="str">
        <v>strike = 0.006421, d2CalldK2 = 21.384525, d2CalldK2mc = 19.878034</v>
      </c>
    </row>
    <row r="1529" spans="9:28" x14ac:dyDescent="0.25">
      <c r="I1529" s="80"/>
      <c r="AB1529" s="3" t="str">
        <v>strike = 0.006894, d2CalldK2 = 24.744021, d2CalldK2mc = 19.874968</v>
      </c>
    </row>
    <row r="1530" spans="9:28" x14ac:dyDescent="0.25">
      <c r="I1530" s="80"/>
      <c r="AB1530" s="3" t="str">
        <v>strike = 0.007367, d2CalldK2 = 28.475697, d2CalldK2mc = 29.301613</v>
      </c>
    </row>
    <row r="1531" spans="9:28" x14ac:dyDescent="0.25">
      <c r="I1531" s="80"/>
      <c r="AB1531" s="3" t="str">
        <v>strike = 0.007840, d2CalldK2 = 32.582655, d2CalldK2mc = 35.515158</v>
      </c>
    </row>
    <row r="1532" spans="9:28" x14ac:dyDescent="0.25">
      <c r="I1532" s="80"/>
      <c r="AB1532" s="3" t="str">
        <v>strike = 0.008312, d2CalldK2 = 37.057288, d2CalldK2mc = 37.107137</v>
      </c>
    </row>
    <row r="1533" spans="9:28" x14ac:dyDescent="0.25">
      <c r="I1533" s="80"/>
      <c r="AB1533" s="3" t="str">
        <v>strike = 0.008785, d2CalldK2 = 41.878849, d2CalldK2mc = 40.704340</v>
      </c>
    </row>
    <row r="1534" spans="9:28" x14ac:dyDescent="0.25">
      <c r="I1534" s="80"/>
      <c r="AB1534" s="3" t="str">
        <v>strike = 0.009258, d2CalldK2 = 47.011045, d2CalldK2mc = 43.603250</v>
      </c>
    </row>
    <row r="1535" spans="9:28" x14ac:dyDescent="0.25">
      <c r="I1535" s="80"/>
      <c r="AB1535" s="3" t="str">
        <v>strike = 0.009730, d2CalldK2 = 52.399827, d2CalldK2mc = 48.256167</v>
      </c>
    </row>
    <row r="1536" spans="9:28" x14ac:dyDescent="0.25">
      <c r="I1536" s="80"/>
      <c r="AB1536" s="3" t="str">
        <v>strike = 0.010203, d2CalldK2 = 57.971584, d2CalldK2mc = 59.781839</v>
      </c>
    </row>
    <row r="1537" spans="9:28" x14ac:dyDescent="0.25">
      <c r="I1537" s="80"/>
      <c r="AB1537" s="3" t="str">
        <v>strike = 0.010676, d2CalldK2 = 63.631995, d2CalldK2mc = 68.924531</v>
      </c>
    </row>
    <row r="1538" spans="9:28" x14ac:dyDescent="0.25">
      <c r="I1538" s="80"/>
      <c r="AB1538" s="3" t="str">
        <v>strike = 0.011148, d2CalldK2 = 69.265819, d2CalldK2mc = 71.602797</v>
      </c>
    </row>
    <row r="1539" spans="9:28" x14ac:dyDescent="0.25">
      <c r="I1539" s="80"/>
      <c r="AB1539" s="3" t="str">
        <v>strike = 0.011621, d2CalldK2 = 74.737905, d2CalldK2mc = 83.259495</v>
      </c>
    </row>
    <row r="1540" spans="9:28" x14ac:dyDescent="0.25">
      <c r="I1540" s="80"/>
      <c r="AB1540" s="3" t="str">
        <v>strike = 0.012094, d2CalldK2 = 79.895696, d2CalldK2mc = 84.338717</v>
      </c>
    </row>
    <row r="1541" spans="9:28" x14ac:dyDescent="0.25">
      <c r="I1541" s="80"/>
      <c r="AB1541" s="3" t="str">
        <v>strike = 0.012567, d2CalldK2 = 84.573449, d2CalldK2mc = 82.660429</v>
      </c>
    </row>
    <row r="1542" spans="9:28" x14ac:dyDescent="0.25">
      <c r="I1542" s="80"/>
      <c r="AB1542" s="3" t="str">
        <v>strike = 0.013039, d2CalldK2 = 88.598297, d2CalldK2mc = 85.972157</v>
      </c>
    </row>
    <row r="1543" spans="9:28" x14ac:dyDescent="0.25">
      <c r="I1543" s="80"/>
      <c r="AB1543" s="3" t="str">
        <v>strike = 0.013512, d2CalldK2 = 91.798149, d2CalldK2mc = 90.922236</v>
      </c>
    </row>
    <row r="1544" spans="9:28" x14ac:dyDescent="0.25">
      <c r="I1544" s="80"/>
      <c r="AB1544" s="3" t="str">
        <v>strike = 0.013985, d2CalldK2 = 93.999447, d2CalldK2mc = 97.644617</v>
      </c>
    </row>
    <row r="1545" spans="9:28" x14ac:dyDescent="0.25">
      <c r="I1545" s="80"/>
      <c r="AB1545" s="3" t="str">
        <v>strike = 0.014457, d2CalldK2 = 91.798149, d2CalldK2mc = 91.591207</v>
      </c>
    </row>
    <row r="1546" spans="9:28" x14ac:dyDescent="0.25">
      <c r="I1546" s="80"/>
      <c r="AB1546" s="3" t="str">
        <v>strike = 0.014930, d2CalldK2 = 88.598297, d2CalldK2mc = 81.032253</v>
      </c>
    </row>
    <row r="1547" spans="9:28" x14ac:dyDescent="0.25">
      <c r="I1547" s="80"/>
      <c r="AB1547" s="3" t="str">
        <v>strike = 0.015403, d2CalldK2 = 84.573449, d2CalldK2mc = 77.887641</v>
      </c>
    </row>
    <row r="1548" spans="9:28" x14ac:dyDescent="0.25">
      <c r="I1548" s="80"/>
      <c r="AB1548" s="3" t="str">
        <v>strike = 0.015875, d2CalldK2 = 79.895696, d2CalldK2mc = 77.932061</v>
      </c>
    </row>
    <row r="1549" spans="9:28" x14ac:dyDescent="0.25">
      <c r="I1549" s="80"/>
      <c r="AB1549" s="3" t="str">
        <v>strike = 0.016348, d2CalldK2 = 74.737905, d2CalldK2mc = 74.547254</v>
      </c>
    </row>
    <row r="1550" spans="9:28" x14ac:dyDescent="0.25">
      <c r="I1550" s="80"/>
      <c r="AB1550" s="3" t="str">
        <v>strike = 0.016821, d2CalldK2 = 69.265819, d2CalldK2mc = 75.673163</v>
      </c>
    </row>
    <row r="1551" spans="9:28" x14ac:dyDescent="0.25">
      <c r="I1551" s="80"/>
      <c r="AB1551" s="3" t="str">
        <v>strike = 0.017294, d2CalldK2 = 63.631995, d2CalldK2mc = 65.260252</v>
      </c>
    </row>
    <row r="1552" spans="9:28" x14ac:dyDescent="0.25">
      <c r="I1552" s="80"/>
      <c r="AB1552" s="3" t="str">
        <v>strike = 0.017766, d2CalldK2 = 57.971584, d2CalldK2mc = 59.843125</v>
      </c>
    </row>
    <row r="1553" spans="9:28" x14ac:dyDescent="0.25">
      <c r="I1553" s="80"/>
      <c r="AB1553" s="3" t="str">
        <v>strike = 0.018239, d2CalldK2 = 52.399827, d2CalldK2mc = 51.449171</v>
      </c>
    </row>
    <row r="1554" spans="9:28" x14ac:dyDescent="0.25">
      <c r="I1554" s="80"/>
      <c r="AB1554" s="3" t="str">
        <v>strike = 0.018712, d2CalldK2 = 47.011045, d2CalldK2mc = 51.730840</v>
      </c>
    </row>
    <row r="1555" spans="9:28" x14ac:dyDescent="0.25">
      <c r="I1555" s="80"/>
      <c r="AB1555" s="3" t="str">
        <v>strike = 0.019184, d2CalldK2 = 41.878849, d2CalldK2mc = 41.748877</v>
      </c>
    </row>
    <row r="1556" spans="9:28" x14ac:dyDescent="0.25">
      <c r="I1556" s="80"/>
      <c r="AB1556" s="3" t="str">
        <v>strike = 0.019657, d2CalldK2 = 37.057288, d2CalldK2mc = 34.455522</v>
      </c>
    </row>
    <row r="1557" spans="9:28" x14ac:dyDescent="0.25">
      <c r="I1557" s="80"/>
      <c r="AB1557" s="3" t="str">
        <v>strike = 0.020130, d2CalldK2 = 32.582655, d2CalldK2mc = 33.428794</v>
      </c>
    </row>
    <row r="1558" spans="9:28" x14ac:dyDescent="0.25">
      <c r="I1558" s="80"/>
      <c r="AB1558" s="3" t="str">
        <v>strike = 0.020602, d2CalldK2 = 28.475696, d2CalldK2mc = 30.836553</v>
      </c>
    </row>
    <row r="1559" spans="9:28" x14ac:dyDescent="0.25">
      <c r="I1559" s="80"/>
      <c r="AB1559" s="3" t="str">
        <v>strike = 0.021075, d2CalldK2 = 24.744021, d2CalldK2mc = 22.352363</v>
      </c>
    </row>
    <row r="1560" spans="9:28" x14ac:dyDescent="0.25">
      <c r="I1560" s="80"/>
      <c r="AB1560" s="3" t="str">
        <v>strike = 0.021548, d2CalldK2 = 21.384525, d2CalldK2mc = 20.399248</v>
      </c>
    </row>
    <row r="1561" spans="9:28" x14ac:dyDescent="0.25">
      <c r="I1561" s="80"/>
      <c r="AB1561" s="3" t="str">
        <v>strike = 0.022021, d2CalldK2 = 18.385722, d2CalldK2mc = 17.256948</v>
      </c>
    </row>
    <row r="1562" spans="9:28" x14ac:dyDescent="0.25">
      <c r="I1562" s="80"/>
      <c r="AB1562" s="3" t="str">
        <v>strike = 0.022493, d2CalldK2 = 15.729873, d2CalldK2mc = 16.254899</v>
      </c>
    </row>
    <row r="1563" spans="9:28" x14ac:dyDescent="0.25">
      <c r="I1563" s="80"/>
      <c r="AB1563" s="3" t="str">
        <v>strike = 0.022966, d2CalldK2 = 13.394879, d2CalldK2mc = 12.858413</v>
      </c>
    </row>
    <row r="1564" spans="9:28" x14ac:dyDescent="0.25">
      <c r="I1564" s="80"/>
      <c r="AB1564" s="3" t="str">
        <v>strike = 0.023439, d2CalldK2 = 11.355891, d2CalldK2mc = 10.820405</v>
      </c>
    </row>
    <row r="1565" spans="9:28" x14ac:dyDescent="0.25">
      <c r="I1565" s="80"/>
      <c r="AB1565" s="3" t="str">
        <v>strike = 0.023911, d2CalldK2 = 9.586652, d2CalldK2mc = 10.634402</v>
      </c>
    </row>
    <row r="1566" spans="9:28" x14ac:dyDescent="0.25">
      <c r="I1566" s="80"/>
      <c r="AB1566" s="3" t="str">
        <v>strike = 0.024384, d2CalldK2 = 8.060565, d2CalldK2mc = 7.003100</v>
      </c>
    </row>
    <row r="1567" spans="9:28" x14ac:dyDescent="0.25">
      <c r="I1567" s="80"/>
      <c r="AB1567" s="3" t="str">
        <v>strike = 0.024857, d2CalldK2 = 6.751519, d2CalldK2mc = 5.339169</v>
      </c>
    </row>
    <row r="1568" spans="9:28" x14ac:dyDescent="0.25">
      <c r="I1568" s="80"/>
      <c r="AB1568" s="3" t="str">
        <v>strike = 0.025330, d2CalldK2 = 5.634500, d2CalldK2mc = 6.205709</v>
      </c>
    </row>
    <row r="1569" spans="9:28" x14ac:dyDescent="0.25">
      <c r="I1569" s="80"/>
      <c r="AB1569" s="3" t="str">
        <v>strike = 0.025802, d2CalldK2 = 4.686010, d2CalldK2mc = 4.065492</v>
      </c>
    </row>
    <row r="1570" spans="9:28" x14ac:dyDescent="0.25">
      <c r="I1570" s="80"/>
      <c r="AB1570" s="3" t="str">
        <v>strike = 0.026275, d2CalldK2 = 3.884341, d2CalldK2mc = 2.352069</v>
      </c>
    </row>
    <row r="1571" spans="9:28" x14ac:dyDescent="0.25">
      <c r="I1571" s="80"/>
      <c r="AB1571" s="3" t="str">
        <v>strike = 0.026748, d2CalldK2 = 3.209715, d2CalldK2mc = 3.186459</v>
      </c>
    </row>
    <row r="1572" spans="9:28" x14ac:dyDescent="0.25">
      <c r="I1572" s="80"/>
      <c r="AB1572" s="3" t="str">
        <v>strike = 0.027220, d2CalldK2 = 2.644331, d2CalldK2mc = 2.443217</v>
      </c>
    </row>
    <row r="1573" spans="9:28" x14ac:dyDescent="0.25">
      <c r="I1573" s="80"/>
      <c r="AB1573" s="3" t="str">
        <v>strike = 0.027693, d2CalldK2 = 2.172338, d2CalldK2mc = 2.506743</v>
      </c>
    </row>
    <row r="1574" spans="9:28" x14ac:dyDescent="0.25">
      <c r="I1574" s="80"/>
      <c r="AB1574" s="3" t="str">
        <v>T = 0.833333, fixingDate = 0, swapRate = 0.013985, annuity = 9.463132, stdDev = 0.004727, avgCalcStrikes = 7.929810</v>
      </c>
    </row>
    <row r="1575" spans="9:28" x14ac:dyDescent="0.25">
      <c r="I1575" s="80"/>
      <c r="AB1575" s="3" t="str">
        <v>strike = 0.000276, dCalldT = 0.000103, localVol = 0.008349</v>
      </c>
    </row>
    <row r="1576" spans="9:28" x14ac:dyDescent="0.25">
      <c r="I1576" s="80"/>
      <c r="AB1576" s="3" t="str">
        <v>strike = 0.000749, dCalldT = 0.000117, localVol = 0.008006</v>
      </c>
    </row>
    <row r="1577" spans="9:28" x14ac:dyDescent="0.25">
      <c r="I1577" s="80"/>
      <c r="AB1577" s="3" t="str">
        <v>strike = 0.001222, dCalldT = 0.000130, localVol = 0.009100</v>
      </c>
    </row>
    <row r="1578" spans="9:28" x14ac:dyDescent="0.25">
      <c r="I1578" s="80"/>
      <c r="AB1578" s="3" t="str">
        <v>strike = 0.001694, dCalldT = 0.000145, localVol = 0.008626</v>
      </c>
    </row>
    <row r="1579" spans="9:28" x14ac:dyDescent="0.25">
      <c r="I1579" s="80"/>
      <c r="AB1579" s="3" t="str">
        <v>strike = 0.002167, dCalldT = 0.000163, localVol = 0.008839</v>
      </c>
    </row>
    <row r="1580" spans="9:28" x14ac:dyDescent="0.25">
      <c r="I1580" s="80"/>
      <c r="AB1580" s="3" t="str">
        <v>strike = 0.002640, dCalldT = 0.000185, localVol = 0.007774</v>
      </c>
    </row>
    <row r="1581" spans="9:28" x14ac:dyDescent="0.25">
      <c r="I1581" s="80"/>
      <c r="AB1581" s="3" t="str">
        <v>strike = 0.003113, dCalldT = 0.000208, localVol = 0.007770</v>
      </c>
    </row>
    <row r="1582" spans="9:28" x14ac:dyDescent="0.25">
      <c r="I1582" s="80"/>
      <c r="AB1582" s="3" t="str">
        <v>strike = 0.003585, dCalldT = 0.000234, localVol = 0.007951</v>
      </c>
    </row>
    <row r="1583" spans="9:28" x14ac:dyDescent="0.25">
      <c r="I1583" s="80"/>
      <c r="AB1583" s="3" t="str">
        <v>strike = 0.004058, dCalldT = 0.000265, localVol = 0.007249</v>
      </c>
    </row>
    <row r="1584" spans="9:28" x14ac:dyDescent="0.25">
      <c r="I1584" s="80"/>
      <c r="AB1584" s="3" t="str">
        <v>strike = 0.004531, dCalldT = 0.000299, localVol = 0.007007</v>
      </c>
    </row>
    <row r="1585" spans="9:28" x14ac:dyDescent="0.25">
      <c r="I1585" s="80"/>
      <c r="AB1585" s="3" t="str">
        <v>strike = 0.005003, dCalldT = 0.000334, localVol = 0.007221</v>
      </c>
    </row>
    <row r="1586" spans="9:28" x14ac:dyDescent="0.25">
      <c r="I1586" s="80"/>
      <c r="AB1586" s="3" t="str">
        <v>strike = 0.005476, dCalldT = 0.000374, localVol = 0.007124</v>
      </c>
    </row>
    <row r="1587" spans="9:28" x14ac:dyDescent="0.25">
      <c r="I1587" s="80"/>
      <c r="AB1587" s="3" t="str">
        <v>strike = 0.005949, dCalldT = 0.000421, localVol = 0.006870</v>
      </c>
    </row>
    <row r="1588" spans="9:28" x14ac:dyDescent="0.25">
      <c r="I1588" s="80"/>
      <c r="AB1588" s="3" t="str">
        <v>strike = 0.006421, dCalldT = 0.000473, localVol = 0.006902</v>
      </c>
    </row>
    <row r="1589" spans="9:28" x14ac:dyDescent="0.25">
      <c r="I1589" s="80"/>
      <c r="AB1589" s="3" t="str">
        <v>strike = 0.006894, dCalldT = 0.000533, localVol = 0.007325</v>
      </c>
    </row>
    <row r="1590" spans="9:28" x14ac:dyDescent="0.25">
      <c r="I1590" s="80"/>
      <c r="AB1590" s="3" t="str">
        <v>strike = 0.007367, dCalldT = 0.000609, localVol = 0.006449</v>
      </c>
    </row>
    <row r="1591" spans="9:28" x14ac:dyDescent="0.25">
      <c r="I1591" s="80"/>
      <c r="AB1591" s="3" t="str">
        <v>strike = 0.007840, dCalldT = 0.000686, localVol = 0.006216</v>
      </c>
    </row>
    <row r="1592" spans="9:28" x14ac:dyDescent="0.25">
      <c r="I1592" s="80"/>
      <c r="AB1592" s="3" t="str">
        <v>strike = 0.008312, dCalldT = 0.000757, localVol = 0.006389</v>
      </c>
    </row>
    <row r="1593" spans="9:28" x14ac:dyDescent="0.25">
      <c r="I1593" s="80"/>
      <c r="AB1593" s="3" t="str">
        <v>strike = 0.008785, dCalldT = 0.000830, localVol = 0.006386</v>
      </c>
    </row>
    <row r="1594" spans="9:28" x14ac:dyDescent="0.25">
      <c r="I1594" s="80"/>
      <c r="AB1594" s="3" t="str">
        <v>strike = 0.009258, dCalldT = 0.000907, localVol = 0.006449</v>
      </c>
    </row>
    <row r="1595" spans="9:28" x14ac:dyDescent="0.25">
      <c r="I1595" s="80"/>
      <c r="AB1595" s="3" t="str">
        <v>strike = 0.009730, dCalldT = 0.000992, localVol = 0.006412</v>
      </c>
    </row>
    <row r="1596" spans="9:28" x14ac:dyDescent="0.25">
      <c r="I1596" s="80"/>
      <c r="AB1596" s="3" t="str">
        <v>strike = 0.010203, dCalldT = 0.001087, localVol = 0.006030</v>
      </c>
    </row>
    <row r="1597" spans="9:28" x14ac:dyDescent="0.25">
      <c r="I1597" s="80"/>
      <c r="AB1597" s="3" t="str">
        <v>strike = 0.010676, dCalldT = 0.001174, localVol = 0.005837</v>
      </c>
    </row>
    <row r="1598" spans="9:28" x14ac:dyDescent="0.25">
      <c r="I1598" s="80"/>
      <c r="AB1598" s="3" t="str">
        <v>strike = 0.011148, dCalldT = 0.001243, localVol = 0.005892</v>
      </c>
    </row>
    <row r="1599" spans="9:28" x14ac:dyDescent="0.25">
      <c r="I1599" s="80"/>
      <c r="AB1599" s="3" t="str">
        <v>strike = 0.011621, dCalldT = 0.001300, localVol = 0.005588</v>
      </c>
    </row>
    <row r="1600" spans="9:28" x14ac:dyDescent="0.25">
      <c r="I1600" s="80"/>
      <c r="AB1600" s="3" t="str">
        <v>strike = 0.012094, dCalldT = 0.001327, localVol = 0.005610</v>
      </c>
    </row>
    <row r="1601" spans="9:28" x14ac:dyDescent="0.25">
      <c r="I1601" s="80"/>
      <c r="AB1601" s="3" t="str">
        <v>strike = 0.012567, dCalldT = 0.001334, localVol = 0.005681</v>
      </c>
    </row>
    <row r="1602" spans="9:28" x14ac:dyDescent="0.25">
      <c r="I1602" s="80"/>
      <c r="AB1602" s="3" t="str">
        <v>strike = 0.013039, dCalldT = 0.001337, localVol = 0.005577</v>
      </c>
    </row>
    <row r="1603" spans="9:28" x14ac:dyDescent="0.25">
      <c r="I1603" s="80"/>
      <c r="AB1603" s="3" t="str">
        <v>strike = 0.013512, dCalldT = 0.001337, localVol = 0.005424</v>
      </c>
    </row>
    <row r="1604" spans="9:28" x14ac:dyDescent="0.25">
      <c r="I1604" s="80"/>
      <c r="AB1604" s="3" t="str">
        <v>strike = 0.013985, dCalldT = 0.001329, localVol = 0.005218</v>
      </c>
    </row>
    <row r="1605" spans="9:28" x14ac:dyDescent="0.25">
      <c r="I1605" s="80"/>
      <c r="AB1605" s="3" t="str">
        <v>strike = 0.014457, dCalldT = 0.001300, localVol = 0.005327</v>
      </c>
    </row>
    <row r="1606" spans="9:28" x14ac:dyDescent="0.25">
      <c r="I1606" s="80"/>
      <c r="AB1606" s="3" t="str">
        <v>strike = 0.014930, dCalldT = 0.001260, localVol = 0.005577</v>
      </c>
    </row>
    <row r="1607" spans="9:28" x14ac:dyDescent="0.25">
      <c r="I1607" s="80"/>
      <c r="AB1607" s="3" t="str">
        <v>strike = 0.015403, dCalldT = 0.001231, localVol = 0.005623</v>
      </c>
    </row>
    <row r="1608" spans="9:28" x14ac:dyDescent="0.25">
      <c r="I1608" s="80"/>
      <c r="AB1608" s="3" t="str">
        <v>strike = 0.015875, dCalldT = 0.001211, localVol = 0.005574</v>
      </c>
    </row>
    <row r="1609" spans="9:28" x14ac:dyDescent="0.25">
      <c r="I1609" s="80"/>
      <c r="AB1609" s="3" t="str">
        <v>strike = 0.016348, dCalldT = 0.001188, localVol = 0.005645</v>
      </c>
    </row>
    <row r="1610" spans="9:28" x14ac:dyDescent="0.25">
      <c r="I1610" s="80"/>
      <c r="AB1610" s="3" t="str">
        <v>strike = 0.016821, dCalldT = 0.001158, localVol = 0.005532</v>
      </c>
    </row>
    <row r="1611" spans="9:28" x14ac:dyDescent="0.25">
      <c r="I1611" s="80"/>
      <c r="AB1611" s="3" t="str">
        <v>strike = 0.017294, dCalldT = 0.001106, localVol = 0.005821</v>
      </c>
    </row>
    <row r="1612" spans="9:28" x14ac:dyDescent="0.25">
      <c r="I1612" s="80"/>
      <c r="AB1612" s="3" t="str">
        <v>strike = 0.017766, dCalldT = 0.001044, localVol = 0.005908</v>
      </c>
    </row>
    <row r="1613" spans="9:28" x14ac:dyDescent="0.25">
      <c r="I1613" s="80"/>
      <c r="AB1613" s="3" t="str">
        <v>strike = 0.018239, dCalldT = 0.000976, localVol = 0.006158</v>
      </c>
    </row>
    <row r="1614" spans="9:28" x14ac:dyDescent="0.25">
      <c r="I1614" s="80"/>
      <c r="AB1614" s="3" t="str">
        <v>strike = 0.018712, dCalldT = 0.000908, localVol = 0.005924</v>
      </c>
    </row>
    <row r="1615" spans="9:28" x14ac:dyDescent="0.25">
      <c r="I1615" s="80"/>
      <c r="AB1615" s="3" t="str">
        <v>strike = 0.019184, dCalldT = 0.000827, localVol = 0.006294</v>
      </c>
    </row>
    <row r="1616" spans="9:28" x14ac:dyDescent="0.25">
      <c r="I1616" s="80"/>
      <c r="AB1616" s="3" t="str">
        <v>strike = 0.019657, dCalldT = 0.000747, localVol = 0.006585</v>
      </c>
    </row>
    <row r="1617" spans="9:28" x14ac:dyDescent="0.25">
      <c r="I1617" s="80"/>
      <c r="AB1617" s="3" t="str">
        <v>strike = 0.020130, dCalldT = 0.000676, localVol = 0.006359</v>
      </c>
    </row>
    <row r="1618" spans="9:28" x14ac:dyDescent="0.25">
      <c r="I1618" s="80"/>
      <c r="AB1618" s="3" t="str">
        <v>strike = 0.020602, dCalldT = 0.000605, localVol = 0.006262</v>
      </c>
    </row>
    <row r="1619" spans="9:28" x14ac:dyDescent="0.25">
      <c r="I1619" s="80"/>
      <c r="AB1619" s="3" t="str">
        <v>strike = 0.021075, dCalldT = 0.000530, localVol = 0.006886</v>
      </c>
    </row>
    <row r="1620" spans="9:28" x14ac:dyDescent="0.25">
      <c r="I1620" s="80"/>
      <c r="AB1620" s="3" t="str">
        <v>strike = 0.021548, dCalldT = 0.000465, localVol = 0.006752</v>
      </c>
    </row>
    <row r="1621" spans="9:28" x14ac:dyDescent="0.25">
      <c r="I1621" s="80"/>
      <c r="AB1621" s="3" t="str">
        <v>strike = 0.022021, dCalldT = 0.000406, localVol = 0.006863</v>
      </c>
    </row>
    <row r="1622" spans="9:28" x14ac:dyDescent="0.25">
      <c r="I1622" s="80"/>
      <c r="AB1622" s="3" t="str">
        <v>strike = 0.022493, dCalldT = 0.000355, localVol = 0.006604</v>
      </c>
    </row>
    <row r="1623" spans="9:28" x14ac:dyDescent="0.25">
      <c r="I1623" s="80"/>
      <c r="AB1623" s="3" t="str">
        <v>strike = 0.022966, dCalldT = 0.000305, localVol = 0.006889</v>
      </c>
    </row>
    <row r="1624" spans="9:28" x14ac:dyDescent="0.25">
      <c r="I1624" s="80"/>
      <c r="AB1624" s="3" t="str">
        <v>strike = 0.023439, dCalldT = 0.000261, localVol = 0.006945</v>
      </c>
    </row>
    <row r="1625" spans="9:28" x14ac:dyDescent="0.25">
      <c r="I1625" s="80"/>
      <c r="AB1625" s="3" t="str">
        <v>strike = 0.023911, dCalldT = 0.000222, localVol = 0.006461</v>
      </c>
    </row>
    <row r="1626" spans="9:28" x14ac:dyDescent="0.25">
      <c r="I1626" s="80"/>
      <c r="AB1626" s="3" t="str">
        <v>strike = 0.024384, dCalldT = 0.000184, localVol = 0.007244</v>
      </c>
    </row>
    <row r="1627" spans="9:28" x14ac:dyDescent="0.25">
      <c r="I1627" s="80"/>
      <c r="AB1627" s="3" t="str">
        <v>strike = 0.024857, dCalldT = 0.000152, localVol = 0.007540</v>
      </c>
    </row>
    <row r="1628" spans="9:28" x14ac:dyDescent="0.25">
      <c r="I1628" s="80"/>
      <c r="AB1628" s="3" t="str">
        <v>strike = 0.025330, dCalldT = 0.000127, localVol = 0.006390</v>
      </c>
    </row>
    <row r="1629" spans="9:28" x14ac:dyDescent="0.25">
      <c r="I1629" s="80"/>
      <c r="AB1629" s="3" t="str">
        <v>strike = 0.025802, dCalldT = 0.000103, localVol = 0.007120</v>
      </c>
    </row>
    <row r="1630" spans="9:28" x14ac:dyDescent="0.25">
      <c r="I1630" s="80"/>
      <c r="AB1630" s="3" t="str">
        <v>strike = 0.026275, dCalldT = 0.000084, localVol = 0.008439</v>
      </c>
    </row>
    <row r="1631" spans="9:28" x14ac:dyDescent="0.25">
      <c r="I1631" s="80"/>
      <c r="AB1631" s="3" t="str">
        <v>strike = 0.026748, dCalldT = 0.000071, localVol = 0.006676</v>
      </c>
    </row>
    <row r="1632" spans="9:28" x14ac:dyDescent="0.25">
      <c r="I1632" s="80"/>
      <c r="AB1632" s="3" t="str">
        <v>strike = 0.027220, dCalldT = 0.000061, localVol = 0.007038</v>
      </c>
    </row>
    <row r="1633" spans="9:28" x14ac:dyDescent="0.25">
      <c r="I1633" s="80"/>
      <c r="AB1633" s="3" t="str">
        <v>strike = 0.027693, dCalldT = 0.000053, localVol = 0.006473</v>
      </c>
    </row>
    <row r="1634" spans="9:28" x14ac:dyDescent="0.25">
      <c r="I1634" s="80"/>
      <c r="AB1634" s="3" t="str">
        <v>T = 0.916667, swapRate = 0.014202, k = 0, strike = -0.000934, call = 0.015146, callph = 0.015136, callmh = 0.015156, quantile = 0.004180, d2CalldK2 = 1.707404</v>
      </c>
    </row>
    <row r="1635" spans="9:28" x14ac:dyDescent="0.25">
      <c r="I1635" s="80"/>
      <c r="AB1635" s="3" t="str">
        <v>T = 0.916667, swapRate = 0.014202, k = 1, strike = -0.000429, call = 0.014644, callph = 0.014634, callmh = 0.014654, quantile = 0.005132, d2CalldK2 = 2.076830</v>
      </c>
    </row>
    <row r="1636" spans="9:28" x14ac:dyDescent="0.25">
      <c r="I1636" s="80"/>
      <c r="AB1636" s="3" t="str">
        <v>T = 0.916667, swapRate = 0.014202, k = 2, strike = 0.000075, call = 0.014142, callph = 0.014132, callmh = 0.014152, quantile = 0.006288, d2CalldK2 = 2.519863</v>
      </c>
    </row>
    <row r="1637" spans="9:28" x14ac:dyDescent="0.25">
      <c r="I1637" s="80"/>
      <c r="AB1637" s="3" t="str">
        <v>T = 0.916667, swapRate = 0.014202, k = 3, strike = 0.000580, call = 0.013641, callph = 0.013631, callmh = 0.013651, quantile = 0.007689, d2CalldK2 = 3.049346</v>
      </c>
    </row>
    <row r="1638" spans="9:28" x14ac:dyDescent="0.25">
      <c r="I1638" s="80"/>
      <c r="AB1638" s="3" t="str">
        <v>T = 0.916667, swapRate = 0.014202, k = 4, strike = 0.001085, call = 0.013141, callph = 0.013131, callmh = 0.013151, quantile = 0.009382, d2CalldK2 = 3.679841</v>
      </c>
    </row>
    <row r="1639" spans="9:28" x14ac:dyDescent="0.25">
      <c r="I1639" s="80"/>
      <c r="AB1639" s="3" t="str">
        <v>T = 0.916667, swapRate = 0.014202, k = 5, strike = 0.001589, call = 0.012641, callph = 0.012632, callmh = 0.012651, quantile = 0.011422, d2CalldK2 = 4.427713</v>
      </c>
    </row>
    <row r="1640" spans="9:28" x14ac:dyDescent="0.25">
      <c r="I1640" s="80"/>
      <c r="AB1640" s="3" t="str">
        <v>T = 0.916667, swapRate = 0.014202, k = 6, strike = 0.002094, call = 0.012143, callph = 0.012133, callmh = 0.012153, quantile = 0.013873, d2CalldK2 = 5.311168</v>
      </c>
    </row>
    <row r="1641" spans="9:28" x14ac:dyDescent="0.25">
      <c r="I1641" s="80"/>
      <c r="AB1641" s="3" t="str">
        <v>T = 0.916667, swapRate = 0.014202, k = 7, strike = 0.002598, call = 0.011647, callph = 0.011637, callmh = 0.011656, quantile = 0.016808, d2CalldK2 = 6.350226</v>
      </c>
    </row>
    <row r="1642" spans="9:28" x14ac:dyDescent="0.25">
      <c r="I1642" s="80"/>
      <c r="AB1642" s="3" t="str">
        <v>T = 0.916667, swapRate = 0.014202, k = 8, strike = 0.003103, call = 0.011151, callph = 0.011142, callmh = 0.011161, quantile = 0.020310, d2CalldK2 = 7.566604</v>
      </c>
    </row>
    <row r="1643" spans="9:28" x14ac:dyDescent="0.25">
      <c r="I1643" s="80"/>
      <c r="AB1643" s="3" t="str">
        <v>T = 0.916667, swapRate = 0.014202, k = 9, strike = 0.003607, call = 0.010658, callph = 0.010648, callmh = 0.010668, quantile = 0.024477, d2CalldK2 = 8.983500</v>
      </c>
    </row>
    <row r="1644" spans="9:28" x14ac:dyDescent="0.25">
      <c r="I1644" s="80"/>
      <c r="AB1644" s="3" t="str">
        <v>T = 0.916667, swapRate = 0.014202, k = 10, strike = 0.004112, call = 0.010167, callph = 0.010157, callmh = 0.010177, quantile = 0.029413, d2CalldK2 = 10.625226</v>
      </c>
    </row>
    <row r="1645" spans="9:28" x14ac:dyDescent="0.25">
      <c r="I1645" s="80"/>
      <c r="AB1645" s="3" t="str">
        <v>T = 0.916667, swapRate = 0.014202, k = 11, strike = 0.004616, call = 0.009679, callph = 0.009669, callmh = 0.009688, quantile = 0.035240, d2CalldK2 = 12.516684</v>
      </c>
    </row>
    <row r="1646" spans="9:28" x14ac:dyDescent="0.25">
      <c r="I1646" s="80"/>
      <c r="AB1646" s="3" t="str">
        <v>T = 0.916667, swapRate = 0.014202, k = 12, strike = 0.005121, call = 0.009194, callph = 0.009184, callmh = 0.009203, quantile = 0.042090, d2CalldK2 = 14.682636</v>
      </c>
    </row>
    <row r="1647" spans="9:28" x14ac:dyDescent="0.25">
      <c r="I1647" s="80"/>
      <c r="AB1647" s="3" t="str">
        <v>T = 0.916667, swapRate = 0.014202, k = 13, strike = 0.005625, call = 0.008712, callph = 0.008703, callmh = 0.008722, quantile = 0.050106, d2CalldK2 = 17.146755</v>
      </c>
    </row>
    <row r="1648" spans="9:28" x14ac:dyDescent="0.25">
      <c r="I1648" s="80"/>
      <c r="AB1648" s="3" t="str">
        <v>T = 0.916667, swapRate = 0.014202, k = 14, strike = 0.006130, call = 0.008235, callph = 0.008226, callmh = 0.008245, quantile = 0.059446, d2CalldK2 = 19.930419</v>
      </c>
    </row>
    <row r="1649" spans="9:28" x14ac:dyDescent="0.25">
      <c r="I1649" s="80"/>
      <c r="AB1649" s="3" t="str">
        <v>T = 0.916667, swapRate = 0.014202, k = 15, strike = 0.006634, call = 0.007764, callph = 0.007754, callmh = 0.007773, quantile = 0.070274, d2CalldK2 = 23.051248</v>
      </c>
    </row>
    <row r="1650" spans="9:28" x14ac:dyDescent="0.25">
      <c r="I1650" s="80"/>
      <c r="AB1650" s="3" t="str">
        <v>T = 0.916667, swapRate = 0.014202, k = 16, strike = 0.007139, call = 0.007298, callph = 0.007288, callmh = 0.007307, quantile = 0.082765, d2CalldK2 = 26.521366</v>
      </c>
    </row>
    <row r="1651" spans="9:28" x14ac:dyDescent="0.25">
      <c r="I1651" s="80"/>
      <c r="AB1651" s="3" t="str">
        <v>T = 0.916667, swapRate = 0.014202, k = 17, strike = 0.007644, call = 0.006838, callph = 0.006829, callmh = 0.006847, quantile = 0.097095, d2CalldK2 = 30.345420</v>
      </c>
    </row>
    <row r="1652" spans="9:28" x14ac:dyDescent="0.25">
      <c r="I1652" s="80"/>
      <c r="AB1652" s="3" t="str">
        <v>T = 0.916667, swapRate = 0.014202, k = 18, strike = 0.008148, call = 0.006387, callph = 0.006378, callmh = 0.006396, quantile = 0.113444, d2CalldK2 = 34.518387</v>
      </c>
    </row>
    <row r="1653" spans="9:28" x14ac:dyDescent="0.25">
      <c r="I1653" s="80"/>
      <c r="AB1653" s="3" t="str">
        <v>T = 0.916667, swapRate = 0.014202, k = 19, strike = 0.008653, call = 0.005944, callph = 0.005935, callmh = 0.005953, quantile = 0.131983, d2CalldK2 = 39.023250</v>
      </c>
    </row>
    <row r="1654" spans="9:28" x14ac:dyDescent="0.25">
      <c r="I1654" s="80"/>
      <c r="AB1654" s="3" t="str">
        <v>T = 0.916667, swapRate = 0.014202, k = 20, strike = 0.009157, call = 0.005511, callph = 0.005503, callmh = 0.005520, quantile = 0.152872, d2CalldK2 = 43.828649</v>
      </c>
    </row>
    <row r="1655" spans="9:28" x14ac:dyDescent="0.25">
      <c r="I1655" s="80"/>
      <c r="AB1655" s="3" t="str">
        <v>T = 0.916667, swapRate = 0.014202, k = 21, strike = 0.009662, call = 0.005090, callph = 0.005081, callmh = 0.005098, quantile = 0.176251, d2CalldK2 = 48.886656</v>
      </c>
    </row>
    <row r="1656" spans="9:28" x14ac:dyDescent="0.25">
      <c r="I1656" s="80"/>
      <c r="AB1656" s="3" t="str">
        <v>T = 0.916667, swapRate = 0.014202, k = 22, strike = 0.010166, call = 0.004681, callph = 0.004673, callmh = 0.004689, quantile = 0.202233, d2CalldK2 = 54.130880</v>
      </c>
    </row>
    <row r="1657" spans="9:28" x14ac:dyDescent="0.25">
      <c r="I1657" s="80"/>
      <c r="AB1657" s="3" t="str">
        <v>T = 0.916667, swapRate = 0.014202, k = 23, strike = 0.010671, call = 0.004285, callph = 0.004277, callmh = 0.004293, quantile = 0.230890, d2CalldK2 = 59.475132</v>
      </c>
    </row>
    <row r="1658" spans="9:28" x14ac:dyDescent="0.25">
      <c r="I1658" s="80"/>
      <c r="AB1658" s="3" t="str">
        <v>T = 0.916667, swapRate = 0.014202, k = 24, strike = 0.011175, call = 0.003905, callph = 0.003898, callmh = 0.003912, quantile = 0.262247, d2CalldK2 = 64.812912</v>
      </c>
    </row>
    <row r="1659" spans="9:28" x14ac:dyDescent="0.25">
      <c r="I1659" s="80"/>
      <c r="AB1659" s="3" t="str">
        <v>T = 0.916667, swapRate = 0.014202, k = 25, strike = 0.011680, call = 0.003541, callph = 0.003534, callmh = 0.003548, quantile = 0.296268, d2CalldK2 = 70.018029</v>
      </c>
    </row>
    <row r="1660" spans="9:28" x14ac:dyDescent="0.25">
      <c r="I1660" s="80"/>
      <c r="AB1660" s="3" t="str">
        <v>T = 0.916667, swapRate = 0.014202, k = 26, strike = 0.012184, call = 0.003195, callph = 0.003189, callmh = 0.003202, quantile = 0.332853, d2CalldK2 = 74.946612</v>
      </c>
    </row>
    <row r="1661" spans="9:28" x14ac:dyDescent="0.25">
      <c r="I1661" s="80"/>
      <c r="AB1661" s="3" t="str">
        <v>T = 0.916667, swapRate = 0.014202, k = 27, strike = 0.012689, call = 0.002868, callph = 0.002862, callmh = 0.002875, quantile = 0.371822, d2CalldK2 = 79.440786</v>
      </c>
    </row>
    <row r="1662" spans="9:28" x14ac:dyDescent="0.25">
      <c r="I1662" s="80"/>
      <c r="AB1662" s="3" t="str">
        <v>T = 0.916667, swapRate = 0.014202, k = 28, strike = 0.013193, call = 0.002562, callph = 0.002556, callmh = 0.002568, quantile = 0.412913, d2CalldK2 = 83.334167</v>
      </c>
    </row>
    <row r="1663" spans="9:28" x14ac:dyDescent="0.25">
      <c r="I1663" s="80"/>
      <c r="AB1663" s="3" t="str">
        <v>T = 0.916667, swapRate = 0.014202, k = 29, strike = 0.013698, call = 0.002276, callph = 0.002271, callmh = 0.002282, quantile = 0.455782, d2CalldK2 = 86.459226</v>
      </c>
    </row>
    <row r="1664" spans="9:28" x14ac:dyDescent="0.25">
      <c r="I1664" s="80"/>
      <c r="AB1664" s="3" t="str">
        <v>T = 0.916667, swapRate = 0.014202, k = 30, strike = 0.014202, call = 0.002013, callph = 0.002008, callmh = 0.002018, quantile = 0.500000, d2CalldK2 = 88.645282</v>
      </c>
    </row>
    <row r="1665" spans="9:28" x14ac:dyDescent="0.25">
      <c r="I1665" s="80"/>
      <c r="AB1665" s="3" t="str">
        <v>T = 0.916667, swapRate = 0.014202, k = 31, strike = 0.014707, call = 0.001772, callph = 0.001767, callmh = 0.001776, quantile = 0.544218, d2CalldK2 = 86.459226</v>
      </c>
    </row>
    <row r="1666" spans="9:28" x14ac:dyDescent="0.25">
      <c r="I1666" s="80"/>
      <c r="AB1666" s="3" t="str">
        <v>T = 0.916667, swapRate = 0.014202, k = 32, strike = 0.015212, call = 0.001553, callph = 0.001549, callmh = 0.001557, quantile = 0.587087, d2CalldK2 = 83.334167</v>
      </c>
    </row>
    <row r="1667" spans="9:28" x14ac:dyDescent="0.25">
      <c r="I1667" s="80"/>
      <c r="AB1667" s="3" t="str">
        <v>T = 0.916667, swapRate = 0.014202, k = 33, strike = 0.015716, call = 0.001355, callph = 0.001351, callmh = 0.001358, quantile = 0.628178, d2CalldK2 = 79.440786</v>
      </c>
    </row>
    <row r="1668" spans="9:28" x14ac:dyDescent="0.25">
      <c r="I1668" s="80"/>
      <c r="AB1668" s="3" t="str">
        <v>T = 0.916667, swapRate = 0.014202, k = 34, strike = 0.016221, call = 0.001177, callph = 0.001174, callmh = 0.001180, quantile = 0.667147, d2CalldK2 = 74.946612</v>
      </c>
    </row>
    <row r="1669" spans="9:28" x14ac:dyDescent="0.25">
      <c r="I1669" s="80"/>
      <c r="AB1669" s="3" t="str">
        <v>T = 0.916667, swapRate = 0.014202, k = 35, strike = 0.016725, call = 0.001019, callph = 0.001016, callmh = 0.001021, quantile = 0.703732, d2CalldK2 = 70.018029</v>
      </c>
    </row>
    <row r="1670" spans="9:28" x14ac:dyDescent="0.25">
      <c r="I1670" s="80"/>
      <c r="AB1670" s="3" t="str">
        <v>T = 0.916667, swapRate = 0.014202, k = 36, strike = 0.017230, call = 0.000878, callph = 0.000875, callmh = 0.000880, quantile = 0.737753, d2CalldK2 = 64.812912</v>
      </c>
    </row>
    <row r="1671" spans="9:28" x14ac:dyDescent="0.25">
      <c r="I1671" s="80"/>
      <c r="AB1671" s="3" t="str">
        <v>T = 0.916667, swapRate = 0.014202, k = 37, strike = 0.017734, call = 0.000753, callph = 0.000751, callmh = 0.000756, quantile = 0.769110, d2CalldK2 = 59.475132</v>
      </c>
    </row>
    <row r="1672" spans="9:28" x14ac:dyDescent="0.25">
      <c r="I1672" s="80"/>
      <c r="AB1672" s="3" t="str">
        <v>T = 0.916667, swapRate = 0.014202, k = 38, strike = 0.018239, call = 0.000644, callph = 0.000642, callmh = 0.000646, quantile = 0.797767, d2CalldK2 = 54.130880</v>
      </c>
    </row>
    <row r="1673" spans="9:28" x14ac:dyDescent="0.25">
      <c r="I1673" s="80"/>
      <c r="AB1673" s="3" t="str">
        <v>T = 0.916667, swapRate = 0.014202, k = 39, strike = 0.018743, call = 0.000549, callph = 0.000547, callmh = 0.000551, quantile = 0.823749, d2CalldK2 = 48.886656</v>
      </c>
    </row>
    <row r="1674" spans="9:28" x14ac:dyDescent="0.25">
      <c r="I1674" s="80"/>
      <c r="AB1674" s="3" t="str">
        <v>T = 0.916667, swapRate = 0.014202, k = 40, strike = 0.019248, call = 0.000466, callph = 0.000464, callmh = 0.000468, quantile = 0.847128, d2CalldK2 = 43.828649</v>
      </c>
    </row>
    <row r="1675" spans="9:28" x14ac:dyDescent="0.25">
      <c r="I1675" s="80"/>
      <c r="AB1675" s="3" t="str">
        <v>T = 0.916667, swapRate = 0.014202, k = 41, strike = 0.019752, call = 0.000394, callph = 0.000393, callmh = 0.000396, quantile = 0.868017, d2CalldK2 = 39.023250</v>
      </c>
    </row>
    <row r="1676" spans="9:28" x14ac:dyDescent="0.25">
      <c r="I1676" s="80"/>
      <c r="AB1676" s="3" t="str">
        <v>T = 0.916667, swapRate = 0.014202, k = 42, strike = 0.020257, call = 0.000332, callph = 0.000331, callmh = 0.000334, quantile = 0.886556, d2CalldK2 = 34.518387</v>
      </c>
    </row>
    <row r="1677" spans="9:28" x14ac:dyDescent="0.25">
      <c r="I1677" s="80"/>
      <c r="AB1677" s="3" t="str">
        <v>T = 0.916667, swapRate = 0.014202, k = 43, strike = 0.020761, call = 0.000279, callph = 0.000278, callmh = 0.000280, quantile = 0.902905, d2CalldK2 = 30.345420</v>
      </c>
    </row>
    <row r="1678" spans="9:28" x14ac:dyDescent="0.25">
      <c r="I1678" s="80"/>
      <c r="AB1678" s="3" t="str">
        <v>T = 0.916667, swapRate = 0.014202, k = 44, strike = 0.021266, call = 0.000234, callph = 0.000233, callmh = 0.000235, quantile = 0.917235, d2CalldK2 = 26.521366</v>
      </c>
    </row>
    <row r="1679" spans="9:28" x14ac:dyDescent="0.25">
      <c r="I1679" s="80"/>
      <c r="AB1679" s="3" t="str">
        <v>T = 0.916667, swapRate = 0.014202, k = 45, strike = 0.021770, call = 0.000196, callph = 0.000195, callmh = 0.000196, quantile = 0.929726, d2CalldK2 = 23.051248</v>
      </c>
    </row>
    <row r="1680" spans="9:28" x14ac:dyDescent="0.25">
      <c r="I1680" s="80"/>
      <c r="AB1680" s="3" t="str">
        <v>T = 0.916667, swapRate = 0.014202, k = 46, strike = 0.022275, call = 0.000163, callph = 0.000162, callmh = 0.000164, quantile = 0.940554, d2CalldK2 = 19.930419</v>
      </c>
    </row>
    <row r="1681" spans="9:28" x14ac:dyDescent="0.25">
      <c r="I1681" s="80"/>
      <c r="AB1681" s="3" t="str">
        <v>T = 0.916667, swapRate = 0.014202, k = 47, strike = 0.022780, call = 0.000135, callph = 0.000135, callmh = 0.000136, quantile = 0.949894, d2CalldK2 = 17.146755</v>
      </c>
    </row>
    <row r="1682" spans="9:28" x14ac:dyDescent="0.25">
      <c r="I1682" s="80"/>
      <c r="AB1682" s="3" t="str">
        <v>T = 0.916667, swapRate = 0.014202, k = 48, strike = 0.023284, call = 0.000112, callph = 0.000112, callmh = 0.000113, quantile = 0.957910, d2CalldK2 = 14.682636</v>
      </c>
    </row>
    <row r="1683" spans="9:28" x14ac:dyDescent="0.25">
      <c r="I1683" s="80"/>
      <c r="AB1683" s="3" t="str">
        <v>T = 0.916667, swapRate = 0.014202, k = 49, strike = 0.023789, call = 0.000093, callph = 0.000092, callmh = 0.000093, quantile = 0.964760, d2CalldK2 = 12.516684</v>
      </c>
    </row>
    <row r="1684" spans="9:28" x14ac:dyDescent="0.25">
      <c r="I1684" s="80"/>
      <c r="AB1684" s="3" t="str">
        <v>T = 0.916667, swapRate = 0.014202, k = 50, strike = 0.024293, call = 0.000076, callph = 0.000076, callmh = 0.000077, quantile = 0.970587, d2CalldK2 = 10.625226</v>
      </c>
    </row>
    <row r="1685" spans="9:28" x14ac:dyDescent="0.25">
      <c r="I1685" s="80"/>
      <c r="AB1685" s="3" t="str">
        <v>T = 0.916667, swapRate = 0.014202, k = 51, strike = 0.024798, call = 0.000063, callph = 0.000063, callmh = 0.000063, quantile = 0.975523, d2CalldK2 = 8.983500</v>
      </c>
    </row>
    <row r="1686" spans="9:28" x14ac:dyDescent="0.25">
      <c r="I1686" s="80"/>
      <c r="AB1686" s="3" t="str">
        <v>T = 0.916667, swapRate = 0.014202, k = 52, strike = 0.025302, call = 0.000052, callph = 0.000051, callmh = 0.000052, quantile = 0.979690, d2CalldK2 = 7.566604</v>
      </c>
    </row>
    <row r="1687" spans="9:28" x14ac:dyDescent="0.25">
      <c r="I1687" s="80"/>
      <c r="AB1687" s="3" t="str">
        <v>T = 0.916667, swapRate = 0.014202, k = 53, strike = 0.025807, call = 0.000042, callph = 0.000042, callmh = 0.000042, quantile = 0.983192, d2CalldK2 = 6.350226</v>
      </c>
    </row>
    <row r="1688" spans="9:28" x14ac:dyDescent="0.25">
      <c r="I1688" s="80"/>
      <c r="AB1688" s="3" t="str">
        <v>T = 0.916667, swapRate = 0.014202, k = 54, strike = 0.026311, call = 0.000035, callph = 0.000034, callmh = 0.000035, quantile = 0.986127, d2CalldK2 = 5.311168</v>
      </c>
    </row>
    <row r="1689" spans="9:28" x14ac:dyDescent="0.25">
      <c r="I1689" s="80"/>
      <c r="AB1689" s="3" t="str">
        <v>T = 0.916667, swapRate = 0.014202, k = 55, strike = 0.026816, call = 0.000028, callph = 0.000028, callmh = 0.000028, quantile = 0.988578, d2CalldK2 = 4.427713</v>
      </c>
    </row>
    <row r="1690" spans="9:28" x14ac:dyDescent="0.25">
      <c r="I1690" s="80"/>
      <c r="AB1690" s="3" t="str">
        <v>T = 0.916667, swapRate = 0.014202, k = 56, strike = 0.027320, call = 0.000023, callph = 0.000023, callmh = 0.000023, quantile = 0.990618, d2CalldK2 = 3.679841</v>
      </c>
    </row>
    <row r="1691" spans="9:28" x14ac:dyDescent="0.25">
      <c r="I1691" s="80"/>
      <c r="AB1691" s="3" t="str">
        <v>T = 0.916667, swapRate = 0.014202, k = 57, strike = 0.027825, call = 0.000019, callph = 0.000019, callmh = 0.000019, quantile = 0.992311, d2CalldK2 = 3.049346</v>
      </c>
    </row>
    <row r="1692" spans="9:28" x14ac:dyDescent="0.25">
      <c r="I1692" s="80"/>
      <c r="AB1692" s="3" t="str">
        <v>T = 0.916667, swapRate = 0.014202, k = 58, strike = 0.028329, call = 0.000015, callph = 0.000015, callmh = 0.000015, quantile = 0.993712, d2CalldK2 = 2.519863</v>
      </c>
    </row>
    <row r="1693" spans="9:28" x14ac:dyDescent="0.25">
      <c r="I1693" s="80"/>
      <c r="AB1693" s="3" t="str">
        <v>T = 0.916667, swapRate = 0.014202, k = 59, strike = 0.028834, call = 0.000012, callph = 0.000012, callmh = 0.000012, quantile = 0.994868, d2CalldK2 = 2.076830</v>
      </c>
    </row>
    <row r="1694" spans="9:28" x14ac:dyDescent="0.25">
      <c r="I1694" s="80"/>
      <c r="AB1694" s="3" t="str">
        <v>T = 0.916667, swapRate = 0.014202, k = 60, strike = 0.029338, call = 0.000010, callph = 0.000010, callmh = 0.000010, quantile = 0.995820, d2CalldK2 = 1.707404</v>
      </c>
    </row>
    <row r="1695" spans="9:28" x14ac:dyDescent="0.25">
      <c r="I1695" s="80"/>
      <c r="AB1695" s="3" t="str">
        <v>strike = -0.000429, d2CalldK2 = 2.076830, d2CalldK2mc = 2.618094</v>
      </c>
    </row>
    <row r="1696" spans="9:28" x14ac:dyDescent="0.25">
      <c r="I1696" s="80"/>
      <c r="AB1696" s="3" t="str">
        <v>strike = 0.000075, d2CalldK2 = 2.519863, d2CalldK2mc = 2.591021</v>
      </c>
    </row>
    <row r="1697" spans="9:28" x14ac:dyDescent="0.25">
      <c r="I1697" s="80"/>
      <c r="AB1697" s="3" t="str">
        <v>strike = 0.000580, d2CalldK2 = 3.049346, d2CalldK2mc = 3.453164</v>
      </c>
    </row>
    <row r="1698" spans="9:28" x14ac:dyDescent="0.25">
      <c r="I1698" s="80"/>
      <c r="AB1698" s="3" t="str">
        <v>strike = 0.001085, d2CalldK2 = 3.679841, d2CalldK2mc = 3.649398</v>
      </c>
    </row>
    <row r="1699" spans="9:28" x14ac:dyDescent="0.25">
      <c r="I1699" s="80"/>
      <c r="AB1699" s="3" t="str">
        <v>strike = 0.001589, d2CalldK2 = 4.427713, d2CalldK2mc = 3.581515</v>
      </c>
    </row>
    <row r="1700" spans="9:28" x14ac:dyDescent="0.25">
      <c r="I1700" s="80"/>
      <c r="AB1700" s="3" t="str">
        <v>strike = 0.002094, d2CalldK2 = 5.311168, d2CalldK2mc = 5.523102</v>
      </c>
    </row>
    <row r="1701" spans="9:28" x14ac:dyDescent="0.25">
      <c r="I1701" s="80"/>
      <c r="AB1701" s="3" t="str">
        <v>strike = 0.002598, d2CalldK2 = 6.350226, d2CalldK2mc = 7.254082</v>
      </c>
    </row>
    <row r="1702" spans="9:28" x14ac:dyDescent="0.25">
      <c r="I1702" s="80"/>
      <c r="AB1702" s="3" t="str">
        <v>strike = 0.003103, d2CalldK2 = 7.566604, d2CalldK2mc = 7.279798</v>
      </c>
    </row>
    <row r="1703" spans="9:28" x14ac:dyDescent="0.25">
      <c r="I1703" s="80"/>
      <c r="AB1703" s="3" t="str">
        <v>strike = 0.003607, d2CalldK2 = 8.983500, d2CalldK2mc = 8.187673</v>
      </c>
    </row>
    <row r="1704" spans="9:28" x14ac:dyDescent="0.25">
      <c r="I1704" s="80"/>
      <c r="AB1704" s="3" t="str">
        <v>strike = 0.004112, d2CalldK2 = 10.625226, d2CalldK2mc = 8.839530</v>
      </c>
    </row>
    <row r="1705" spans="9:28" x14ac:dyDescent="0.25">
      <c r="I1705" s="80"/>
      <c r="AB1705" s="3" t="str">
        <v>strike = 0.004616, d2CalldK2 = 12.516684, d2CalldK2mc = 12.152595</v>
      </c>
    </row>
    <row r="1706" spans="9:28" x14ac:dyDescent="0.25">
      <c r="I1706" s="80"/>
      <c r="AB1706" s="3" t="str">
        <v>strike = 0.005121, d2CalldK2 = 14.682636, d2CalldK2mc = 18.827226</v>
      </c>
    </row>
    <row r="1707" spans="9:28" x14ac:dyDescent="0.25">
      <c r="I1707" s="80"/>
      <c r="AB1707" s="3" t="str">
        <v>strike = 0.005625, d2CalldK2 = 17.146755, d2CalldK2mc = 18.028312</v>
      </c>
    </row>
    <row r="1708" spans="9:28" x14ac:dyDescent="0.25">
      <c r="I1708" s="80"/>
      <c r="AB1708" s="3" t="str">
        <v>strike = 0.006130, d2CalldK2 = 19.930419, d2CalldK2mc = 17.508467</v>
      </c>
    </row>
    <row r="1709" spans="9:28" x14ac:dyDescent="0.25">
      <c r="I1709" s="80"/>
      <c r="AB1709" s="3" t="str">
        <v>strike = 0.006634, d2CalldK2 = 23.051248, d2CalldK2mc = 21.075101</v>
      </c>
    </row>
    <row r="1710" spans="9:28" x14ac:dyDescent="0.25">
      <c r="I1710" s="80"/>
      <c r="AB1710" s="3" t="str">
        <v>strike = 0.007139, d2CalldK2 = 26.521366, d2CalldK2mc = 23.444762</v>
      </c>
    </row>
    <row r="1711" spans="9:28" x14ac:dyDescent="0.25">
      <c r="I1711" s="80"/>
      <c r="AB1711" s="3" t="str">
        <v>strike = 0.007644, d2CalldK2 = 30.345420, d2CalldK2mc = 28.292632</v>
      </c>
    </row>
    <row r="1712" spans="9:28" x14ac:dyDescent="0.25">
      <c r="I1712" s="80"/>
      <c r="AB1712" s="3" t="str">
        <v>strike = 0.008148, d2CalldK2 = 34.518387, d2CalldK2mc = 34.054350</v>
      </c>
    </row>
    <row r="1713" spans="9:28" x14ac:dyDescent="0.25">
      <c r="I1713" s="80"/>
      <c r="AB1713" s="3" t="str">
        <v>strike = 0.008653, d2CalldK2 = 39.023250, d2CalldK2mc = 37.216101</v>
      </c>
    </row>
    <row r="1714" spans="9:28" x14ac:dyDescent="0.25">
      <c r="I1714" s="80"/>
      <c r="AB1714" s="3" t="str">
        <v>strike = 0.009157, d2CalldK2 = 43.828649, d2CalldK2mc = 41.733721</v>
      </c>
    </row>
    <row r="1715" spans="9:28" x14ac:dyDescent="0.25">
      <c r="I1715" s="80"/>
      <c r="AB1715" s="3" t="str">
        <v>strike = 0.009662, d2CalldK2 = 48.886656, d2CalldK2mc = 47.764667</v>
      </c>
    </row>
    <row r="1716" spans="9:28" x14ac:dyDescent="0.25">
      <c r="I1716" s="80"/>
      <c r="AB1716" s="3" t="str">
        <v>strike = 0.010166, d2CalldK2 = 54.130880, d2CalldK2mc = 56.108170</v>
      </c>
    </row>
    <row r="1717" spans="9:28" x14ac:dyDescent="0.25">
      <c r="I1717" s="80"/>
      <c r="AB1717" s="3" t="str">
        <v>strike = 0.010671, d2CalldK2 = 59.475132, d2CalldK2mc = 59.532846</v>
      </c>
    </row>
    <row r="1718" spans="9:28" x14ac:dyDescent="0.25">
      <c r="I1718" s="80"/>
      <c r="AB1718" s="3" t="str">
        <v>strike = 0.011175, d2CalldK2 = 64.812912, d2CalldK2mc = 67.597017</v>
      </c>
    </row>
    <row r="1719" spans="9:28" x14ac:dyDescent="0.25">
      <c r="I1719" s="80"/>
      <c r="AB1719" s="3" t="str">
        <v>strike = 0.011680, d2CalldK2 = 70.018029, d2CalldK2mc = 70.717756</v>
      </c>
    </row>
    <row r="1720" spans="9:28" x14ac:dyDescent="0.25">
      <c r="I1720" s="80"/>
      <c r="AB1720" s="3" t="str">
        <v>strike = 0.012184, d2CalldK2 = 74.946612, d2CalldK2mc = 75.158088</v>
      </c>
    </row>
    <row r="1721" spans="9:28" x14ac:dyDescent="0.25">
      <c r="I1721" s="80"/>
      <c r="AB1721" s="3" t="str">
        <v>strike = 0.012689, d2CalldK2 = 79.440786, d2CalldK2mc = 86.989140</v>
      </c>
    </row>
    <row r="1722" spans="9:28" x14ac:dyDescent="0.25">
      <c r="I1722" s="80"/>
      <c r="AB1722" s="3" t="str">
        <v>strike = 0.013193, d2CalldK2 = 83.334167, d2CalldK2mc = 89.845219</v>
      </c>
    </row>
    <row r="1723" spans="9:28" x14ac:dyDescent="0.25">
      <c r="I1723" s="80"/>
      <c r="AB1723" s="3" t="str">
        <v>strike = 0.013698, d2CalldK2 = 86.459226, d2CalldK2mc = 83.717573</v>
      </c>
    </row>
    <row r="1724" spans="9:28" x14ac:dyDescent="0.25">
      <c r="I1724" s="80"/>
      <c r="AB1724" s="3" t="str">
        <v>strike = 0.014202, d2CalldK2 = 88.645282, d2CalldK2mc = 81.757677</v>
      </c>
    </row>
    <row r="1725" spans="9:28" x14ac:dyDescent="0.25">
      <c r="I1725" s="80"/>
      <c r="AB1725" s="3" t="str">
        <v>strike = 0.014707, d2CalldK2 = 86.459226, d2CalldK2mc = 84.428593</v>
      </c>
    </row>
    <row r="1726" spans="9:28" x14ac:dyDescent="0.25">
      <c r="I1726" s="80"/>
      <c r="AB1726" s="3" t="str">
        <v>strike = 0.015212, d2CalldK2 = 83.334167, d2CalldK2mc = 88.104150</v>
      </c>
    </row>
    <row r="1727" spans="9:28" x14ac:dyDescent="0.25">
      <c r="I1727" s="80"/>
      <c r="AB1727" s="3" t="str">
        <v>strike = 0.015716, d2CalldK2 = 79.440786, d2CalldK2mc = 84.541909</v>
      </c>
    </row>
    <row r="1728" spans="9:28" x14ac:dyDescent="0.25">
      <c r="I1728" s="80"/>
      <c r="AB1728" s="3" t="str">
        <v>strike = 0.016221, d2CalldK2 = 74.946612, d2CalldK2mc = 72.759414</v>
      </c>
    </row>
    <row r="1729" spans="9:28" x14ac:dyDescent="0.25">
      <c r="I1729" s="80"/>
      <c r="AB1729" s="3" t="str">
        <v>strike = 0.016725, d2CalldK2 = 70.018029, d2CalldK2mc = 73.375442</v>
      </c>
    </row>
    <row r="1730" spans="9:28" x14ac:dyDescent="0.25">
      <c r="I1730" s="80"/>
      <c r="AB1730" s="3" t="str">
        <v>strike = 0.017230, d2CalldK2 = 64.812912, d2CalldK2mc = 67.737752</v>
      </c>
    </row>
    <row r="1731" spans="9:28" x14ac:dyDescent="0.25">
      <c r="I1731" s="80"/>
      <c r="AB1731" s="3" t="str">
        <v>strike = 0.017734, d2CalldK2 = 59.475132, d2CalldK2mc = 58.982356</v>
      </c>
    </row>
    <row r="1732" spans="9:28" x14ac:dyDescent="0.25">
      <c r="I1732" s="80"/>
      <c r="AB1732" s="3" t="str">
        <v>strike = 0.018239, d2CalldK2 = 54.130880, d2CalldK2mc = 52.415930</v>
      </c>
    </row>
    <row r="1733" spans="9:28" x14ac:dyDescent="0.25">
      <c r="I1733" s="80"/>
      <c r="AB1733" s="3" t="str">
        <v>strike = 0.018743, d2CalldK2 = 48.886656, d2CalldK2mc = 45.724787</v>
      </c>
    </row>
    <row r="1734" spans="9:28" x14ac:dyDescent="0.25">
      <c r="I1734" s="80"/>
      <c r="AB1734" s="3" t="str">
        <v>strike = 0.019248, d2CalldK2 = 43.828649, d2CalldK2mc = 43.839573</v>
      </c>
    </row>
    <row r="1735" spans="9:28" x14ac:dyDescent="0.25">
      <c r="I1735" s="80"/>
      <c r="AB1735" s="3" t="str">
        <v>strike = 0.019752, d2CalldK2 = 39.023250, d2CalldK2mc = 40.449090</v>
      </c>
    </row>
    <row r="1736" spans="9:28" x14ac:dyDescent="0.25">
      <c r="I1736" s="80"/>
      <c r="AB1736" s="3" t="str">
        <v>strike = 0.020257, d2CalldK2 = 34.518387, d2CalldK2mc = 37.449566</v>
      </c>
    </row>
    <row r="1737" spans="9:28" x14ac:dyDescent="0.25">
      <c r="I1737" s="80"/>
      <c r="AB1737" s="3" t="str">
        <v>strike = 0.020761, d2CalldK2 = 30.345420, d2CalldK2mc = 32.112295</v>
      </c>
    </row>
    <row r="1738" spans="9:28" x14ac:dyDescent="0.25">
      <c r="I1738" s="80"/>
      <c r="AB1738" s="3" t="str">
        <v>strike = 0.021266, d2CalldK2 = 26.521366, d2CalldK2mc = 26.696227</v>
      </c>
    </row>
    <row r="1739" spans="9:28" x14ac:dyDescent="0.25">
      <c r="I1739" s="80"/>
      <c r="AB1739" s="3" t="str">
        <v>strike = 0.021770, d2CalldK2 = 23.051248, d2CalldK2mc = 23.101901</v>
      </c>
    </row>
    <row r="1740" spans="9:28" x14ac:dyDescent="0.25">
      <c r="I1740" s="80"/>
      <c r="AB1740" s="3" t="str">
        <v>strike = 0.022275, d2CalldK2 = 19.930419, d2CalldK2mc = 19.449670</v>
      </c>
    </row>
    <row r="1741" spans="9:28" x14ac:dyDescent="0.25">
      <c r="I1741" s="80"/>
      <c r="AB1741" s="3" t="str">
        <v>strike = 0.022780, d2CalldK2 = 17.146755, d2CalldK2mc = 13.862341</v>
      </c>
    </row>
    <row r="1742" spans="9:28" x14ac:dyDescent="0.25">
      <c r="I1742" s="80"/>
      <c r="AB1742" s="3" t="str">
        <v>strike = 0.023284, d2CalldK2 = 14.682636, d2CalldK2mc = 13.692653</v>
      </c>
    </row>
    <row r="1743" spans="9:28" x14ac:dyDescent="0.25">
      <c r="I1743" s="80"/>
      <c r="AB1743" s="3" t="str">
        <v>strike = 0.023789, d2CalldK2 = 12.516684, d2CalldK2mc = 10.345415</v>
      </c>
    </row>
    <row r="1744" spans="9:28" x14ac:dyDescent="0.25">
      <c r="I1744" s="80"/>
      <c r="AB1744" s="3" t="str">
        <v>strike = 0.024293, d2CalldK2 = 10.625226, d2CalldK2mc = 11.175217</v>
      </c>
    </row>
    <row r="1745" spans="9:28" x14ac:dyDescent="0.25">
      <c r="I1745" s="80"/>
      <c r="AB1745" s="3" t="str">
        <v>strike = 0.024798, d2CalldK2 = 8.983500, d2CalldK2mc = 9.318717</v>
      </c>
    </row>
    <row r="1746" spans="9:28" x14ac:dyDescent="0.25">
      <c r="I1746" s="80"/>
      <c r="AB1746" s="3" t="str">
        <v>strike = 0.025302, d2CalldK2 = 7.566604, d2CalldK2mc = 6.598112</v>
      </c>
    </row>
    <row r="1747" spans="9:28" x14ac:dyDescent="0.25">
      <c r="I1747" s="80"/>
      <c r="AB1747" s="3" t="str">
        <v>strike = 0.025807, d2CalldK2 = 6.350226, d2CalldK2mc = 5.335912</v>
      </c>
    </row>
    <row r="1748" spans="9:28" x14ac:dyDescent="0.25">
      <c r="I1748" s="80"/>
      <c r="AB1748" s="3" t="str">
        <v>strike = 0.026311, d2CalldK2 = 5.311168, d2CalldK2mc = 4.142522</v>
      </c>
    </row>
    <row r="1749" spans="9:28" x14ac:dyDescent="0.25">
      <c r="I1749" s="80"/>
      <c r="AB1749" s="3" t="str">
        <v>strike = 0.026816, d2CalldK2 = 4.427713, d2CalldK2mc = 2.729301</v>
      </c>
    </row>
    <row r="1750" spans="9:28" x14ac:dyDescent="0.25">
      <c r="I1750" s="80"/>
      <c r="AB1750" s="3" t="str">
        <v>strike = 0.027320, d2CalldK2 = 3.679841, d2CalldK2mc = 4.601209</v>
      </c>
    </row>
    <row r="1751" spans="9:28" x14ac:dyDescent="0.25">
      <c r="I1751" s="80"/>
      <c r="AB1751" s="3" t="str">
        <v>strike = 0.027825, d2CalldK2 = 3.049346, d2CalldK2mc = 4.057881</v>
      </c>
    </row>
    <row r="1752" spans="9:28" x14ac:dyDescent="0.25">
      <c r="I1752" s="80"/>
      <c r="AB1752" s="3" t="str">
        <v>strike = 0.028329, d2CalldK2 = 2.519863, d2CalldK2mc = 2.065424</v>
      </c>
    </row>
    <row r="1753" spans="9:28" x14ac:dyDescent="0.25">
      <c r="I1753" s="80"/>
      <c r="AB1753" s="3" t="str">
        <v>strike = 0.028834, d2CalldK2 = 2.076830, d2CalldK2mc = 2.802516</v>
      </c>
    </row>
    <row r="1754" spans="9:28" x14ac:dyDescent="0.25">
      <c r="I1754" s="80"/>
      <c r="AB1754" s="3" t="str">
        <v>T = 0.916667, fixingDate = 0, swapRate = 0.014202, annuity = 9.452496, stdDev = 0.005045, avgCalcStrikes = 7.842041</v>
      </c>
    </row>
    <row r="1755" spans="9:28" x14ac:dyDescent="0.25">
      <c r="I1755" s="80"/>
      <c r="AB1755" s="3" t="str">
        <v>strike = -0.000429, dCalldT = 0.000135, localVol = 0.010151</v>
      </c>
    </row>
    <row r="1756" spans="9:28" x14ac:dyDescent="0.25">
      <c r="I1756" s="80"/>
      <c r="AB1756" s="3" t="str">
        <v>strike = 0.000075, dCalldT = 0.000150, localVol = 0.010749</v>
      </c>
    </row>
    <row r="1757" spans="9:28" x14ac:dyDescent="0.25">
      <c r="I1757" s="80"/>
      <c r="AB1757" s="3" t="str">
        <v>strike = 0.000580, dCalldT = 0.000166, localVol = 0.009811</v>
      </c>
    </row>
    <row r="1758" spans="9:28" x14ac:dyDescent="0.25">
      <c r="I1758" s="80"/>
      <c r="AB1758" s="3" t="str">
        <v>strike = 0.001085, dCalldT = 0.000184, localVol = 0.010031</v>
      </c>
    </row>
    <row r="1759" spans="9:28" x14ac:dyDescent="0.25">
      <c r="I1759" s="80"/>
      <c r="AB1759" s="3" t="str">
        <v>strike = 0.001589, dCalldT = 0.000204, localVol = 0.010660</v>
      </c>
    </row>
    <row r="1760" spans="9:28" x14ac:dyDescent="0.25">
      <c r="I1760" s="80"/>
      <c r="AB1760" s="3" t="str">
        <v>strike = 0.002094, dCalldT = 0.000229, localVol = 0.009098</v>
      </c>
    </row>
    <row r="1761" spans="9:28" x14ac:dyDescent="0.25">
      <c r="I1761" s="80"/>
      <c r="AB1761" s="3" t="str">
        <v>strike = 0.002598, dCalldT = 0.000256, localVol = 0.008400</v>
      </c>
    </row>
    <row r="1762" spans="9:28" x14ac:dyDescent="0.25">
      <c r="I1762" s="80"/>
      <c r="AB1762" s="3" t="str">
        <v>strike = 0.003103, dCalldT = 0.000284, localVol = 0.008825</v>
      </c>
    </row>
    <row r="1763" spans="9:28" x14ac:dyDescent="0.25">
      <c r="I1763" s="80"/>
      <c r="AB1763" s="3" t="str">
        <v>strike = 0.003607, dCalldT = 0.000315, localVol = 0.008776</v>
      </c>
    </row>
    <row r="1764" spans="9:28" x14ac:dyDescent="0.25">
      <c r="I1764" s="80"/>
      <c r="AB1764" s="3" t="str">
        <v>strike = 0.004112, dCalldT = 0.000353, localVol = 0.008936</v>
      </c>
    </row>
    <row r="1765" spans="9:28" x14ac:dyDescent="0.25">
      <c r="I1765" s="80"/>
      <c r="AB1765" s="3" t="str">
        <v>strike = 0.004616, dCalldT = 0.000400, localVol = 0.008110</v>
      </c>
    </row>
    <row r="1766" spans="9:28" x14ac:dyDescent="0.25">
      <c r="I1766" s="80"/>
      <c r="AB1766" s="3" t="str">
        <v>strike = 0.005121, dCalldT = 0.000451, localVol = 0.006924</v>
      </c>
    </row>
    <row r="1767" spans="9:28" x14ac:dyDescent="0.25">
      <c r="I1767" s="80"/>
      <c r="AB1767" s="3" t="str">
        <v>strike = 0.005625, dCalldT = 0.000494, localVol = 0.007402</v>
      </c>
    </row>
    <row r="1768" spans="9:28" x14ac:dyDescent="0.25">
      <c r="I1768" s="80"/>
      <c r="AB1768" s="3" t="str">
        <v>strike = 0.006130, dCalldT = 0.000538, localVol = 0.007836</v>
      </c>
    </row>
    <row r="1769" spans="9:28" x14ac:dyDescent="0.25">
      <c r="I1769" s="80"/>
      <c r="AB1769" s="3" t="str">
        <v>strike = 0.006634, dCalldT = 0.000592, localVol = 0.007496</v>
      </c>
    </row>
    <row r="1770" spans="9:28" x14ac:dyDescent="0.25">
      <c r="I1770" s="80"/>
      <c r="AB1770" s="3" t="str">
        <v>strike = 0.007139, dCalldT = 0.000656, localVol = 0.007480</v>
      </c>
    </row>
    <row r="1771" spans="9:28" x14ac:dyDescent="0.25">
      <c r="I1771" s="80"/>
      <c r="AB1771" s="3" t="str">
        <v>strike = 0.007644, dCalldT = 0.000732, localVol = 0.007193</v>
      </c>
    </row>
    <row r="1772" spans="9:28" x14ac:dyDescent="0.25">
      <c r="I1772" s="80"/>
      <c r="AB1772" s="3" t="str">
        <v>strike = 0.008148, dCalldT = 0.000817, localVol = 0.006925</v>
      </c>
    </row>
    <row r="1773" spans="9:28" x14ac:dyDescent="0.25">
      <c r="I1773" s="80"/>
      <c r="AB1773" s="3" t="str">
        <v>strike = 0.008653, dCalldT = 0.000904, localVol = 0.006970</v>
      </c>
    </row>
    <row r="1774" spans="9:28" x14ac:dyDescent="0.25">
      <c r="I1774" s="80"/>
      <c r="AB1774" s="3" t="str">
        <v>strike = 0.009157, dCalldT = 0.000998, localVol = 0.006915</v>
      </c>
    </row>
    <row r="1775" spans="9:28" x14ac:dyDescent="0.25">
      <c r="I1775" s="80"/>
      <c r="AB1775" s="3" t="str">
        <v>strike = 0.009662, dCalldT = 0.001098, localVol = 0.006780</v>
      </c>
    </row>
    <row r="1776" spans="9:28" x14ac:dyDescent="0.25">
      <c r="I1776" s="80"/>
      <c r="AB1776" s="3" t="str">
        <v>strike = 0.010166, dCalldT = 0.001199, localVol = 0.006539</v>
      </c>
    </row>
    <row r="1777" spans="9:28" x14ac:dyDescent="0.25">
      <c r="I1777" s="80"/>
      <c r="AB1777" s="3" t="str">
        <v>strike = 0.010671, dCalldT = 0.001292, localVol = 0.006589</v>
      </c>
    </row>
    <row r="1778" spans="9:28" x14ac:dyDescent="0.25">
      <c r="I1778" s="80"/>
      <c r="AB1778" s="3" t="str">
        <v>strike = 0.011175, dCalldT = 0.001381, localVol = 0.006393</v>
      </c>
    </row>
    <row r="1779" spans="9:28" x14ac:dyDescent="0.25">
      <c r="I1779" s="80"/>
      <c r="AB1779" s="3" t="str">
        <v>strike = 0.011680, dCalldT = 0.001456, localVol = 0.006417</v>
      </c>
    </row>
    <row r="1780" spans="9:28" x14ac:dyDescent="0.25">
      <c r="I1780" s="80"/>
      <c r="AB1780" s="3" t="str">
        <v>strike = 0.012184, dCalldT = 0.001522, localVol = 0.006364</v>
      </c>
    </row>
    <row r="1781" spans="9:28" x14ac:dyDescent="0.25">
      <c r="I1781" s="80"/>
      <c r="AB1781" s="3" t="str">
        <v>strike = 0.012689, dCalldT = 0.001579, localVol = 0.006025</v>
      </c>
    </row>
    <row r="1782" spans="9:28" x14ac:dyDescent="0.25">
      <c r="I1782" s="80"/>
      <c r="AB1782" s="3" t="str">
        <v>strike = 0.013193, dCalldT = 0.001604, localVol = 0.005976</v>
      </c>
    </row>
    <row r="1783" spans="9:28" x14ac:dyDescent="0.25">
      <c r="I1783" s="80"/>
      <c r="AB1783" s="3" t="str">
        <v>strike = 0.013698, dCalldT = 0.001600, localVol = 0.006182</v>
      </c>
    </row>
    <row r="1784" spans="9:28" x14ac:dyDescent="0.25">
      <c r="I1784" s="80"/>
      <c r="AB1784" s="3" t="str">
        <v>strike = 0.014202, dCalldT = 0.001594, localVol = 0.006244</v>
      </c>
    </row>
    <row r="1785" spans="9:28" x14ac:dyDescent="0.25">
      <c r="I1785" s="80"/>
      <c r="AB1785" s="3" t="str">
        <v>strike = 0.014707, dCalldT = 0.001596, localVol = 0.006150</v>
      </c>
    </row>
    <row r="1786" spans="9:28" x14ac:dyDescent="0.25">
      <c r="I1786" s="80"/>
      <c r="AB1786" s="3" t="str">
        <v>strike = 0.015212, dCalldT = 0.001595, localVol = 0.006018</v>
      </c>
    </row>
    <row r="1787" spans="9:28" x14ac:dyDescent="0.25">
      <c r="I1787" s="80"/>
      <c r="AB1787" s="3" t="str">
        <v>strike = 0.015716, dCalldT = 0.001570, localVol = 0.006094</v>
      </c>
    </row>
    <row r="1788" spans="9:28" x14ac:dyDescent="0.25">
      <c r="I1788" s="80"/>
      <c r="AB1788" s="3" t="str">
        <v>strike = 0.016221, dCalldT = 0.001520, localVol = 0.006463</v>
      </c>
    </row>
    <row r="1789" spans="9:28" x14ac:dyDescent="0.25">
      <c r="I1789" s="80"/>
      <c r="AB1789" s="3" t="str">
        <v>strike = 0.016725, dCalldT = 0.001468, localVol = 0.006327</v>
      </c>
    </row>
    <row r="1790" spans="9:28" x14ac:dyDescent="0.25">
      <c r="I1790" s="80"/>
      <c r="AB1790" s="3" t="str">
        <v>strike = 0.017230, dCalldT = 0.001400, localVol = 0.006429</v>
      </c>
    </row>
    <row r="1791" spans="9:28" x14ac:dyDescent="0.25">
      <c r="I1791" s="80"/>
      <c r="AB1791" s="3" t="str">
        <v>strike = 0.017734, dCalldT = 0.001317, localVol = 0.006683</v>
      </c>
    </row>
    <row r="1792" spans="9:28" x14ac:dyDescent="0.25">
      <c r="I1792" s="80"/>
      <c r="AB1792" s="3" t="str">
        <v>strike = 0.018239, dCalldT = 0.001232, localVol = 0.006856</v>
      </c>
    </row>
    <row r="1793" spans="9:28" x14ac:dyDescent="0.25">
      <c r="I1793" s="80"/>
      <c r="AB1793" s="3" t="str">
        <v>strike = 0.018743, dCalldT = 0.001149, localVol = 0.007090</v>
      </c>
    </row>
    <row r="1794" spans="9:28" x14ac:dyDescent="0.25">
      <c r="I1794" s="80"/>
      <c r="AB1794" s="3" t="str">
        <v>strike = 0.019248, dCalldT = 0.001074, localVol = 0.007001</v>
      </c>
    </row>
    <row r="1795" spans="9:28" x14ac:dyDescent="0.25">
      <c r="I1795" s="80"/>
      <c r="AB1795" s="3" t="str">
        <v>strike = 0.019752, dCalldT = 0.000999, localVol = 0.007030</v>
      </c>
    </row>
    <row r="1796" spans="9:28" x14ac:dyDescent="0.25">
      <c r="I1796" s="80"/>
      <c r="AB1796" s="3" t="str">
        <v>strike = 0.020257, dCalldT = 0.000921, localVol = 0.007012</v>
      </c>
    </row>
    <row r="1797" spans="9:28" x14ac:dyDescent="0.25">
      <c r="I1797" s="80"/>
      <c r="AB1797" s="3" t="str">
        <v>strike = 0.020761, dCalldT = 0.000835, localVol = 0.007210</v>
      </c>
    </row>
    <row r="1798" spans="9:28" x14ac:dyDescent="0.25">
      <c r="I1798" s="80"/>
      <c r="AB1798" s="3" t="str">
        <v>strike = 0.021266, dCalldT = 0.000745, localVol = 0.007473</v>
      </c>
    </row>
    <row r="1799" spans="9:28" x14ac:dyDescent="0.25">
      <c r="I1799" s="80"/>
      <c r="AB1799" s="3" t="str">
        <v>strike = 0.021770, dCalldT = 0.000659, localVol = 0.007551</v>
      </c>
    </row>
    <row r="1800" spans="9:28" x14ac:dyDescent="0.25">
      <c r="I1800" s="80"/>
      <c r="AB1800" s="3" t="str">
        <v>strike = 0.022275, dCalldT = 0.000575, localVol = 0.007688</v>
      </c>
    </row>
    <row r="1801" spans="9:28" x14ac:dyDescent="0.25">
      <c r="I1801" s="80"/>
      <c r="AB1801" s="3" t="str">
        <v>strike = 0.022780, dCalldT = 0.000496, localVol = 0.008458</v>
      </c>
    </row>
    <row r="1802" spans="9:28" x14ac:dyDescent="0.25">
      <c r="I1802" s="80"/>
      <c r="AB1802" s="3" t="str">
        <v>strike = 0.023284, dCalldT = 0.000431, localVol = 0.007932</v>
      </c>
    </row>
    <row r="1803" spans="9:28" x14ac:dyDescent="0.25">
      <c r="I1803" s="80"/>
      <c r="AB1803" s="3" t="str">
        <v>strike = 0.023789, dCalldT = 0.000372, localVol = 0.008484</v>
      </c>
    </row>
    <row r="1804" spans="9:28" x14ac:dyDescent="0.25">
      <c r="I1804" s="80"/>
      <c r="AB1804" s="3" t="str">
        <v>strike = 0.024293, dCalldT = 0.000324, localVol = 0.007619</v>
      </c>
    </row>
    <row r="1805" spans="9:28" x14ac:dyDescent="0.25">
      <c r="I1805" s="80"/>
      <c r="AB1805" s="3" t="str">
        <v>strike = 0.024798, dCalldT = 0.000278, localVol = 0.007727</v>
      </c>
    </row>
    <row r="1806" spans="9:28" x14ac:dyDescent="0.25">
      <c r="I1806" s="80"/>
      <c r="AB1806" s="3" t="str">
        <v>strike = 0.025302, dCalldT = 0.000235, localVol = 0.008432</v>
      </c>
    </row>
    <row r="1807" spans="9:28" x14ac:dyDescent="0.25">
      <c r="I1807" s="80"/>
      <c r="AB1807" s="3" t="str">
        <v>strike = 0.025807, dCalldT = 0.000197, localVol = 0.008596</v>
      </c>
    </row>
    <row r="1808" spans="9:28" x14ac:dyDescent="0.25">
      <c r="I1808" s="80"/>
      <c r="AB1808" s="3" t="str">
        <v>strike = 0.026311, dCalldT = 0.000166, localVol = 0.008950</v>
      </c>
    </row>
    <row r="1809" spans="9:28" x14ac:dyDescent="0.25">
      <c r="I1809" s="80"/>
      <c r="AB1809" s="3" t="str">
        <v>strike = 0.026816, dCalldT = 0.000141, localVol = 0.010168</v>
      </c>
    </row>
    <row r="1810" spans="9:28" x14ac:dyDescent="0.25">
      <c r="I1810" s="80"/>
      <c r="AB1810" s="3" t="str">
        <v>strike = 0.027320, dCalldT = 0.000124, localVol = 0.007344</v>
      </c>
    </row>
    <row r="1811" spans="9:28" x14ac:dyDescent="0.25">
      <c r="I1811" s="80"/>
      <c r="AB1811" s="3" t="str">
        <v>strike = 0.027825, dCalldT = 0.000107, localVol = 0.007250</v>
      </c>
    </row>
    <row r="1812" spans="9:28" x14ac:dyDescent="0.25">
      <c r="I1812" s="80"/>
      <c r="AB1812" s="3" t="str">
        <v>strike = 0.028329, dCalldT = 0.000088, localVol = 0.009244</v>
      </c>
    </row>
    <row r="1813" spans="9:28" x14ac:dyDescent="0.25">
      <c r="I1813" s="80"/>
      <c r="AB1813" s="3" t="str">
        <v>strike = 0.028834, dCalldT = 0.000073, localVol = 0.007226</v>
      </c>
    </row>
    <row r="1814" spans="9:28" x14ac:dyDescent="0.25">
      <c r="I1814" s="80"/>
      <c r="AB1814" s="3" t="str">
        <v>T = 1.000000, swapRate = 0.014395, k = 0, strike = -0.001677, call = 0.016083, callph = 0.016073, callmh = 0.016093, quantile = 0.004356, d2CalldK2 = 1.643592</v>
      </c>
    </row>
    <row r="1815" spans="9:28" x14ac:dyDescent="0.25">
      <c r="I1815" s="80"/>
      <c r="AB1815" s="3" t="str">
        <v>T = 1.000000, swapRate = 0.014395, k = 1, strike = -0.001141, call = 0.015550, callph = 0.015540, callmh = 0.015560, quantile = 0.005328, d2CalldK2 = 1.992831</v>
      </c>
    </row>
    <row r="1816" spans="9:28" x14ac:dyDescent="0.25">
      <c r="I1816" s="80"/>
      <c r="AB1816" s="3" t="str">
        <v>T = 1.000000, swapRate = 0.014395, k = 2, strike = -0.000605, call = 0.015017, callph = 0.015007, callmh = 0.015027, quantile = 0.006504, d2CalldK2 = 2.410682</v>
      </c>
    </row>
    <row r="1817" spans="9:28" x14ac:dyDescent="0.25">
      <c r="I1817" s="80"/>
      <c r="AB1817" s="3" t="str">
        <v>T = 1.000000, swapRate = 0.014395, k = 3, strike = -0.000069, call = 0.014485, callph = 0.014476, callmh = 0.014495, quantile = 0.007925, d2CalldK2 = 2.909014</v>
      </c>
    </row>
    <row r="1818" spans="9:28" x14ac:dyDescent="0.25">
      <c r="I1818" s="80"/>
      <c r="AB1818" s="3" t="str">
        <v>T = 1.000000, swapRate = 0.014395, k = 4, strike = 0.000466, call = 0.013954, callph = 0.013944, callmh = 0.013964, quantile = 0.009637, d2CalldK2 = 3.501290</v>
      </c>
    </row>
    <row r="1819" spans="9:28" x14ac:dyDescent="0.25">
      <c r="I1819" s="80"/>
      <c r="AB1819" s="3" t="str">
        <v>T = 1.000000, swapRate = 0.014395, k = 5, strike = 0.001002, call = 0.013424, callph = 0.013414, callmh = 0.013434, quantile = 0.011696, d2CalldK2 = 4.202649</v>
      </c>
    </row>
    <row r="1820" spans="9:28" x14ac:dyDescent="0.25">
      <c r="I1820" s="80"/>
      <c r="AB1820" s="3" t="str">
        <v>T = 1.000000, swapRate = 0.014395, k = 6, strike = 0.001538, call = 0.012896, callph = 0.012886, callmh = 0.012905, quantile = 0.014163, d2CalldK2 = 5.029954</v>
      </c>
    </row>
    <row r="1821" spans="9:28" x14ac:dyDescent="0.25">
      <c r="I1821" s="80"/>
      <c r="AB1821" s="3" t="str">
        <v>T = 1.000000, swapRate = 0.014395, k = 7, strike = 0.002074, call = 0.012368, callph = 0.012358, callmh = 0.012378, quantile = 0.017111, d2CalldK2 = 6.001776</v>
      </c>
    </row>
    <row r="1822" spans="9:28" x14ac:dyDescent="0.25">
      <c r="I1822" s="80"/>
      <c r="AB1822" s="3" t="str">
        <v>T = 1.000000, swapRate = 0.014395, k = 8, strike = 0.002609, call = 0.011843, callph = 0.011833, callmh = 0.011852, quantile = 0.020623, d2CalldK2 = 7.138309</v>
      </c>
    </row>
    <row r="1823" spans="9:28" x14ac:dyDescent="0.25">
      <c r="I1823" s="80"/>
      <c r="AB1823" s="3" t="str">
        <v>T = 1.000000, swapRate = 0.014395, k = 9, strike = 0.003145, call = 0.011319, callph = 0.011309, callmh = 0.011329, quantile = 0.024793, d2CalldK2 = 8.461183</v>
      </c>
    </row>
    <row r="1824" spans="9:28" x14ac:dyDescent="0.25">
      <c r="I1824" s="80"/>
      <c r="AB1824" s="3" t="str">
        <v>T = 1.000000, swapRate = 0.014395, k = 10, strike = 0.003681, call = 0.010798, callph = 0.010788, callmh = 0.010807, quantile = 0.029726, d2CalldK2 = 9.993157</v>
      </c>
    </row>
    <row r="1825" spans="9:28" x14ac:dyDescent="0.25">
      <c r="I1825" s="80"/>
      <c r="AB1825" s="3" t="str">
        <v>T = 1.000000, swapRate = 0.014395, k = 11, strike = 0.004216, call = 0.010279, callph = 0.010270, callmh = 0.010289, quantile = 0.035541, d2CalldK2 = 11.757659</v>
      </c>
    </row>
    <row r="1826" spans="9:28" x14ac:dyDescent="0.25">
      <c r="I1826" s="80"/>
      <c r="AB1826" s="3" t="str">
        <v>T = 1.000000, swapRate = 0.014395, k = 12, strike = 0.004752, call = 0.009765, callph = 0.009755, callmh = 0.009774, quantile = 0.042370, d2CalldK2 = 13.778140</v>
      </c>
    </row>
    <row r="1827" spans="9:28" x14ac:dyDescent="0.25">
      <c r="I1827" s="80"/>
      <c r="AB1827" s="3" t="str">
        <v>T = 1.000000, swapRate = 0.014395, k = 13, strike = 0.005288, call = 0.009254, callph = 0.009244, callmh = 0.009263, quantile = 0.050354, d2CalldK2 = 16.077223</v>
      </c>
    </row>
    <row r="1828" spans="9:28" x14ac:dyDescent="0.25">
      <c r="I1828" s="80"/>
      <c r="AB1828" s="3" t="str">
        <v>T = 1.000000, swapRate = 0.014395, k = 14, strike = 0.005824, call = 0.008747, callph = 0.008738, callmh = 0.008757, quantile = 0.059649, d2CalldK2 = 18.675620</v>
      </c>
    </row>
    <row r="1829" spans="9:28" x14ac:dyDescent="0.25">
      <c r="I1829" s="80"/>
      <c r="AB1829" s="3" t="str">
        <v>T = 1.000000, swapRate = 0.014395, k = 15, strike = 0.006359, call = 0.008246, callph = 0.008237, callmh = 0.008256, quantile = 0.070421, d2CalldK2 = 21.590792</v>
      </c>
    </row>
    <row r="1830" spans="9:28" x14ac:dyDescent="0.25">
      <c r="I1830" s="80"/>
      <c r="AB1830" s="3" t="str">
        <v>T = 1.000000, swapRate = 0.014395, k = 16, strike = 0.006895, call = 0.007752, callph = 0.007742, callmh = 0.007761, quantile = 0.082842, d2CalldK2 = 24.835348</v>
      </c>
    </row>
    <row r="1831" spans="9:28" x14ac:dyDescent="0.25">
      <c r="I1831" s="81"/>
      <c r="AB1831" s="3" t="str">
        <v>T = 1.000000, swapRate = 0.014395, k = 17, strike = 0.007431, call = 0.007264, callph = 0.007255, callmh = 0.007273, quantile = 0.097090, d2CalldK2 = 28.415199</v>
      </c>
    </row>
    <row r="1832" spans="9:28" x14ac:dyDescent="0.25">
      <c r="I1832" s="80"/>
      <c r="AB1832" s="3" t="str">
        <v>T = 1.000000, swapRate = 0.014395, k = 18, strike = 0.007967, call = 0.006785, callph = 0.006776, callmh = 0.006793, quantile = 0.113347, d2CalldK2 = 32.327487</v>
      </c>
    </row>
    <row r="1833" spans="9:28" x14ac:dyDescent="0.25">
      <c r="I1833" s="80"/>
      <c r="AB1833" s="3" t="str">
        <v>T = 1.000000, swapRate = 0.014395, k = 19, strike = 0.008502, call = 0.006314, callph = 0.006306, callmh = 0.006323, quantile = 0.131785, d2CalldK2 = 36.558362</v>
      </c>
    </row>
    <row r="1834" spans="9:28" x14ac:dyDescent="0.25">
      <c r="I1834" s="80"/>
      <c r="AB1834" s="3" t="str">
        <v>T = 1.000000, swapRate = 0.014395, k = 20, strike = 0.009038, call = 0.005855, callph = 0.005846, callmh = 0.005863, quantile = 0.152569, d2CalldK2 = 41.080687</v>
      </c>
    </row>
    <row r="1835" spans="9:28" x14ac:dyDescent="0.25">
      <c r="I1835" s="80"/>
      <c r="AB1835" s="3" t="str">
        <v>T = 1.000000, swapRate = 0.014395, k = 21, strike = 0.009574, call = 0.005407, callph = 0.005399, callmh = 0.005415, quantile = 0.175845, d2CalldK2 = 45.851822</v>
      </c>
    </row>
    <row r="1836" spans="9:28" x14ac:dyDescent="0.25">
      <c r="I1836" s="80"/>
      <c r="AB1836" s="3" t="str">
        <v>T = 1.000000, swapRate = 0.014395, k = 22, strike = 0.010109, call = 0.004972, callph = 0.004964, callmh = 0.004980, quantile = 0.201731, d2CalldK2 = 50.811659</v>
      </c>
    </row>
    <row r="1837" spans="9:28" x14ac:dyDescent="0.25">
      <c r="I1837" s="80"/>
      <c r="AB1837" s="3" t="str">
        <v>T = 1.000000, swapRate = 0.014395, k = 23, strike = 0.010645, call = 0.004552, callph = 0.004544, callmh = 0.004560, quantile = 0.230308, d2CalldK2 = 55.881124</v>
      </c>
    </row>
    <row r="1838" spans="9:28" x14ac:dyDescent="0.25">
      <c r="I1838" s="80"/>
      <c r="AB1838" s="3" t="str">
        <v>T = 1.000000, swapRate = 0.014395, k = 24, strike = 0.011181, call = 0.004148, callph = 0.004141, callmh = 0.004155, quantile = 0.261607, d2CalldK2 = 60.961424</v>
      </c>
    </row>
    <row r="1839" spans="9:28" x14ac:dyDescent="0.25">
      <c r="I1839" s="80"/>
      <c r="AB1839" s="3" t="str">
        <v>T = 1.000000, swapRate = 0.014395, k = 25, strike = 0.011717, call = 0.003761, callph = 0.003754, callmh = 0.003768, quantile = 0.295606, d2CalldK2 = 65.934311</v>
      </c>
    </row>
    <row r="1840" spans="9:28" x14ac:dyDescent="0.25">
      <c r="I1840" s="80"/>
      <c r="AB1840" s="3" t="str">
        <v>T = 1.000000, swapRate = 0.014395, k = 26, strike = 0.012252, call = 0.003394, callph = 0.003387, callmh = 0.003400, quantile = 0.332210, d2CalldK2 = 70.663662</v>
      </c>
    </row>
    <row r="1841" spans="9:28" x14ac:dyDescent="0.25">
      <c r="I1841" s="80"/>
      <c r="AB1841" s="3" t="str">
        <v>T = 1.000000, swapRate = 0.014395, k = 27, strike = 0.012788, call = 0.003046, callph = 0.003040, callmh = 0.003053, quantile = 0.371248, d2CalldK2 = 74.998656</v>
      </c>
    </row>
    <row r="1842" spans="9:28" x14ac:dyDescent="0.25">
      <c r="I1842" s="80"/>
      <c r="AB1842" s="3" t="str">
        <v>T = 1.000000, swapRate = 0.014395, k = 28, strike = 0.013324, call = 0.002720, callph = 0.002714, callmh = 0.002726, quantile = 0.412468, d2CalldK2 = 78.778741</v>
      </c>
    </row>
    <row r="1843" spans="9:28" x14ac:dyDescent="0.25">
      <c r="I1843" s="80"/>
      <c r="AB1843" s="3" t="str">
        <v>T = 1.000000, swapRate = 0.014395, k = 29, strike = 0.013860, call = 0.002417, callph = 0.002412, callmh = 0.002423, quantile = 0.455528, d2CalldK2 = 81.840497</v>
      </c>
    </row>
    <row r="1844" spans="9:28" x14ac:dyDescent="0.25">
      <c r="I1844" s="80"/>
      <c r="AB1844" s="3" t="str">
        <v>T = 1.000000, swapRate = 0.014395, k = 30, strike = 0.014395, call = 0.002137, callph = 0.002132, callmh = 0.002142, quantile = 0.500000, d2CalldK2 = 84.015769</v>
      </c>
    </row>
    <row r="1845" spans="9:28" x14ac:dyDescent="0.25">
      <c r="I1845" s="80"/>
      <c r="AB1845" s="3" t="str">
        <v>T = 1.000000, swapRate = 0.014395, k = 31, strike = 0.014931, call = 0.001881, callph = 0.001877, callmh = 0.001886, quantile = 0.544472, d2CalldK2 = 81.840497</v>
      </c>
    </row>
    <row r="1846" spans="9:28" x14ac:dyDescent="0.25">
      <c r="I1846" s="80"/>
      <c r="AB1846" s="3" t="str">
        <v>T = 1.000000, swapRate = 0.014395, k = 32, strike = 0.015467, call = 0.001649, callph = 0.001645, callmh = 0.001653, quantile = 0.587532, d2CalldK2 = 78.778741</v>
      </c>
    </row>
    <row r="1847" spans="9:28" x14ac:dyDescent="0.25">
      <c r="I1847" s="80"/>
      <c r="AB1847" s="3" t="str">
        <v>T = 1.000000, swapRate = 0.014395, k = 33, strike = 0.016002, call = 0.001439, callph = 0.001435, callmh = 0.001443, quantile = 0.628752, d2CalldK2 = 74.998656</v>
      </c>
    </row>
    <row r="1848" spans="9:28" x14ac:dyDescent="0.25">
      <c r="I1848" s="80"/>
      <c r="AB1848" s="3" t="str">
        <v>T = 1.000000, swapRate = 0.014395, k = 34, strike = 0.016538, call = 0.001251, callph = 0.001247, callmh = 0.001254, quantile = 0.667790, d2CalldK2 = 70.663662</v>
      </c>
    </row>
    <row r="1849" spans="9:28" x14ac:dyDescent="0.25">
      <c r="I1849" s="80"/>
      <c r="AB1849" s="3" t="str">
        <v>T = 1.000000, swapRate = 0.014395, k = 35, strike = 0.017074, call = 0.001083, callph = 0.001080, callmh = 0.001086, quantile = 0.704394, d2CalldK2 = 65.934311</v>
      </c>
    </row>
    <row r="1850" spans="9:28" x14ac:dyDescent="0.25">
      <c r="I1850" s="80"/>
      <c r="AB1850" s="3" t="str">
        <v>T = 1.000000, swapRate = 0.014395, k = 36, strike = 0.017610, call = 0.000934, callph = 0.000931, callmh = 0.000936, quantile = 0.738393, d2CalldK2 = 60.961424</v>
      </c>
    </row>
    <row r="1851" spans="9:28" x14ac:dyDescent="0.25">
      <c r="I1851" s="80"/>
      <c r="AB1851" s="3" t="str">
        <v>T = 1.000000, swapRate = 0.014395, k = 37, strike = 0.018145, call = 0.000802, callph = 0.000800, callmh = 0.000804, quantile = 0.769692, d2CalldK2 = 55.881124</v>
      </c>
    </row>
    <row r="1852" spans="9:28" x14ac:dyDescent="0.25">
      <c r="I1852" s="80"/>
      <c r="AB1852" s="3" t="str">
        <v>T = 1.000000, swapRate = 0.014395, k = 38, strike = 0.018681, call = 0.000686, callph = 0.000684, callmh = 0.000688, quantile = 0.798269, d2CalldK2 = 50.811659</v>
      </c>
    </row>
    <row r="1853" spans="9:28" x14ac:dyDescent="0.25">
      <c r="I1853" s="80"/>
      <c r="AB1853" s="3" t="str">
        <v>T = 1.000000, swapRate = 0.014395, k = 39, strike = 0.019217, call = 0.000585, callph = 0.000584, callmh = 0.000587, quantile = 0.824155, d2CalldK2 = 45.851823</v>
      </c>
    </row>
    <row r="1854" spans="9:28" x14ac:dyDescent="0.25">
      <c r="I1854" s="80"/>
      <c r="AB1854" s="3" t="str">
        <v>T = 1.000000, swapRate = 0.014395, k = 40, strike = 0.019753, call = 0.000497, callph = 0.000496, callmh = 0.000499, quantile = 0.847431, d2CalldK2 = 41.080687</v>
      </c>
    </row>
    <row r="1855" spans="9:28" x14ac:dyDescent="0.25">
      <c r="I1855" s="80"/>
      <c r="AB1855" s="3" t="str">
        <v>T = 1.000000, swapRate = 0.014395, k = 41, strike = 0.020288, call = 0.000421, callph = 0.000420, callmh = 0.000423, quantile = 0.868215, d2CalldK2 = 36.558362</v>
      </c>
    </row>
    <row r="1856" spans="9:28" x14ac:dyDescent="0.25">
      <c r="I1856" s="80"/>
      <c r="AB1856" s="3" t="str">
        <v>T = 1.000000, swapRate = 0.014395, k = 42, strike = 0.020824, call = 0.000356, callph = 0.000355, callmh = 0.000357, quantile = 0.886653, d2CalldK2 = 32.327487</v>
      </c>
    </row>
    <row r="1857" spans="9:28" x14ac:dyDescent="0.25">
      <c r="I1857" s="80"/>
      <c r="AB1857" s="3" t="str">
        <v>T = 1.000000, swapRate = 0.014395, k = 43, strike = 0.021360, call = 0.000300, callph = 0.000299, callmh = 0.000301, quantile = 0.902910, d2CalldK2 = 28.415199</v>
      </c>
    </row>
    <row r="1858" spans="9:28" x14ac:dyDescent="0.25">
      <c r="I1858" s="80"/>
      <c r="AB1858" s="3" t="str">
        <v>T = 1.000000, swapRate = 0.014395, k = 44, strike = 0.021895, call = 0.000251, callph = 0.000251, callmh = 0.000252, quantile = 0.917158, d2CalldK2 = 24.835348</v>
      </c>
    </row>
    <row r="1859" spans="9:28" x14ac:dyDescent="0.25">
      <c r="I1859" s="80"/>
      <c r="AB1859" s="3" t="str">
        <v>T = 1.000000, swapRate = 0.014395, k = 45, strike = 0.022431, call = 0.000210, callph = 0.000210, callmh = 0.000211, quantile = 0.929579, d2CalldK2 = 21.590792</v>
      </c>
    </row>
    <row r="1860" spans="9:28" x14ac:dyDescent="0.25">
      <c r="I1860" s="80"/>
      <c r="AB1860" s="3" t="str">
        <v>T = 1.000000, swapRate = 0.014395, k = 46, strike = 0.022967, call = 0.000176, callph = 0.000175, callmh = 0.000176, quantile = 0.940351, d2CalldK2 = 18.675620</v>
      </c>
    </row>
    <row r="1861" spans="9:28" x14ac:dyDescent="0.25">
      <c r="I1861" s="80"/>
      <c r="AB1861" s="3" t="str">
        <v>T = 1.000000, swapRate = 0.014395, k = 47, strike = 0.023503, call = 0.000146, callph = 0.000146, callmh = 0.000147, quantile = 0.949646, d2CalldK2 = 16.077223</v>
      </c>
    </row>
    <row r="1862" spans="9:28" x14ac:dyDescent="0.25">
      <c r="I1862" s="80"/>
      <c r="AB1862" s="3" t="str">
        <v>T = 1.000000, swapRate = 0.014395, k = 48, strike = 0.024038, call = 0.000121, callph = 0.000121, callmh = 0.000122, quantile = 0.957630, d2CalldK2 = 13.778140</v>
      </c>
    </row>
    <row r="1863" spans="9:28" x14ac:dyDescent="0.25">
      <c r="I1863" s="80"/>
      <c r="AB1863" s="3" t="str">
        <v>T = 1.000000, swapRate = 0.014395, k = 49, strike = 0.024574, call = 0.000101, callph = 0.000100, callmh = 0.000101, quantile = 0.964459, d2CalldK2 = 11.757659</v>
      </c>
    </row>
    <row r="1864" spans="9:28" x14ac:dyDescent="0.25">
      <c r="I1864" s="80"/>
      <c r="AB1864" s="3" t="str">
        <v>T = 1.000000, swapRate = 0.014395, k = 50, strike = 0.025110, call = 0.000083, callph = 0.000083, callmh = 0.000084, quantile = 0.970274, d2CalldK2 = 9.993157</v>
      </c>
    </row>
    <row r="1865" spans="9:28" x14ac:dyDescent="0.25">
      <c r="I1865" s="80"/>
      <c r="AB1865" s="3" t="str">
        <v>T = 1.000000, swapRate = 0.014395, k = 51, strike = 0.025646, call = 0.000069, callph = 0.000068, callmh = 0.000069, quantile = 0.975207, d2CalldK2 = 8.461183</v>
      </c>
    </row>
    <row r="1866" spans="9:28" x14ac:dyDescent="0.25">
      <c r="I1866" s="80"/>
      <c r="AB1866" s="3" t="str">
        <v>T = 1.000000, swapRate = 0.014395, k = 52, strike = 0.026181, call = 0.000057, callph = 0.000056, callmh = 0.000057, quantile = 0.979377, d2CalldK2 = 7.138309</v>
      </c>
    </row>
    <row r="1867" spans="9:28" x14ac:dyDescent="0.25">
      <c r="I1867" s="80"/>
      <c r="AB1867" s="3" t="str">
        <v>T = 1.000000, swapRate = 0.014395, k = 53, strike = 0.026717, call = 0.000046, callph = 0.000046, callmh = 0.000047, quantile = 0.982889, d2CalldK2 = 6.001776</v>
      </c>
    </row>
    <row r="1868" spans="9:28" x14ac:dyDescent="0.25">
      <c r="I1868" s="80"/>
      <c r="AB1868" s="3" t="str">
        <v>T = 1.000000, swapRate = 0.014395, k = 54, strike = 0.027253, call = 0.000038, callph = 0.000038, callmh = 0.000038, quantile = 0.985837, d2CalldK2 = 5.029954</v>
      </c>
    </row>
    <row r="1869" spans="9:28" x14ac:dyDescent="0.25">
      <c r="I1869" s="80"/>
      <c r="AB1869" s="3" t="str">
        <v>T = 1.000000, swapRate = 0.014395, k = 55, strike = 0.027788, call = 0.000031, callph = 0.000031, callmh = 0.000031, quantile = 0.988304, d2CalldK2 = 4.202649</v>
      </c>
    </row>
    <row r="1870" spans="9:28" x14ac:dyDescent="0.25">
      <c r="I1870" s="80"/>
      <c r="AB1870" s="3" t="str">
        <v>T = 1.000000, swapRate = 0.014395, k = 56, strike = 0.028324, call = 0.000025, callph = 0.000025, callmh = 0.000026, quantile = 0.990363, d2CalldK2 = 3.501290</v>
      </c>
    </row>
    <row r="1871" spans="9:28" x14ac:dyDescent="0.25">
      <c r="I1871" s="80"/>
      <c r="AB1871" s="3" t="str">
        <v>T = 1.000000, swapRate = 0.014395, k = 57, strike = 0.028860, call = 0.000021, callph = 0.000021, callmh = 0.000021, quantile = 0.992075, d2CalldK2 = 2.909014</v>
      </c>
    </row>
    <row r="1872" spans="9:28" x14ac:dyDescent="0.25">
      <c r="I1872" s="80"/>
      <c r="AB1872" s="3" t="str">
        <v>T = 1.000000, swapRate = 0.014395, k = 58, strike = 0.029396, call = 0.000017, callph = 0.000017, callmh = 0.000017, quantile = 0.993496, d2CalldK2 = 2.410682</v>
      </c>
    </row>
    <row r="1873" spans="9:28" x14ac:dyDescent="0.25">
      <c r="I1873" s="80"/>
      <c r="AB1873" s="3" t="str">
        <v>T = 1.000000, swapRate = 0.014395, k = 59, strike = 0.029931, call = 0.000014, callph = 0.000014, callmh = 0.000014, quantile = 0.994672, d2CalldK2 = 1.992831</v>
      </c>
    </row>
    <row r="1874" spans="9:28" x14ac:dyDescent="0.25">
      <c r="I1874" s="80"/>
      <c r="AB1874" s="3" t="str">
        <v>T = 1.000000, swapRate = 0.014395, k = 60, strike = 0.030467, call = 0.000011, callph = 0.000011, callmh = 0.000011, quantile = 0.995644, d2CalldK2 = 1.643592</v>
      </c>
    </row>
    <row r="1875" spans="9:28" x14ac:dyDescent="0.25">
      <c r="I1875" s="80"/>
      <c r="AB1875" s="3" t="str">
        <v>strike = -0.001141, d2CalldK2 = 1.992831, d2CalldK2mc = 1.640694</v>
      </c>
    </row>
    <row r="1876" spans="9:28" x14ac:dyDescent="0.25">
      <c r="I1876" s="80"/>
      <c r="AB1876" s="3" t="str">
        <v>strike = -0.000605, d2CalldK2 = 2.410682, d2CalldK2mc = 2.771210</v>
      </c>
    </row>
    <row r="1877" spans="9:28" x14ac:dyDescent="0.25">
      <c r="I1877" s="80"/>
      <c r="AB1877" s="3" t="str">
        <v>strike = -0.000069, d2CalldK2 = 2.909014, d2CalldK2mc = 3.170011</v>
      </c>
    </row>
    <row r="1878" spans="9:28" x14ac:dyDescent="0.25">
      <c r="I1878" s="80"/>
      <c r="AB1878" s="3" t="str">
        <v>strike = 0.000466, d2CalldK2 = 3.501290, d2CalldK2mc = 3.441473</v>
      </c>
    </row>
    <row r="1879" spans="9:28" x14ac:dyDescent="0.25">
      <c r="I1879" s="80"/>
      <c r="AB1879" s="3" t="str">
        <v>strike = 0.001002, d2CalldK2 = 4.202649, d2CalldK2mc = 2.826647</v>
      </c>
    </row>
    <row r="1880" spans="9:28" x14ac:dyDescent="0.25">
      <c r="I1880" s="80"/>
      <c r="AB1880" s="3" t="str">
        <v>strike = 0.001538, d2CalldK2 = 5.029954, d2CalldK2mc = 4.655231</v>
      </c>
    </row>
    <row r="1881" spans="9:28" x14ac:dyDescent="0.25">
      <c r="I1881" s="80"/>
      <c r="AB1881" s="3" t="str">
        <v>strike = 0.002074, d2CalldK2 = 6.001776, d2CalldK2mc = 6.957372</v>
      </c>
    </row>
    <row r="1882" spans="9:28" x14ac:dyDescent="0.25">
      <c r="I1882" s="80"/>
      <c r="AB1882" s="3" t="str">
        <v>strike = 0.002609, d2CalldK2 = 7.138309, d2CalldK2mc = 6.086511</v>
      </c>
    </row>
    <row r="1883" spans="9:28" x14ac:dyDescent="0.25">
      <c r="I1883" s="80"/>
      <c r="AB1883" s="3" t="str">
        <v>strike = 0.003145, d2CalldK2 = 8.461183, d2CalldK2mc = 7.913079</v>
      </c>
    </row>
    <row r="1884" spans="9:28" x14ac:dyDescent="0.25">
      <c r="I1884" s="80"/>
      <c r="AB1884" s="3" t="str">
        <v>strike = 0.003681, d2CalldK2 = 9.993157, d2CalldK2mc = 11.370817</v>
      </c>
    </row>
    <row r="1885" spans="9:28" x14ac:dyDescent="0.25">
      <c r="I1885" s="80"/>
      <c r="AB1885" s="3" t="str">
        <v>strike = 0.004216, d2CalldK2 = 11.757659, d2CalldK2mc = 13.538045</v>
      </c>
    </row>
    <row r="1886" spans="9:28" x14ac:dyDescent="0.25">
      <c r="I1886" s="80"/>
      <c r="AB1886" s="3" t="str">
        <v>strike = 0.004752, d2CalldK2 = 13.778140, d2CalldK2mc = 14.379648</v>
      </c>
    </row>
    <row r="1887" spans="9:28" x14ac:dyDescent="0.25">
      <c r="I1887" s="80"/>
      <c r="AB1887" s="3" t="str">
        <v>strike = 0.005288, d2CalldK2 = 16.077223, d2CalldK2mc = 15.168992</v>
      </c>
    </row>
    <row r="1888" spans="9:28" x14ac:dyDescent="0.25">
      <c r="I1888" s="80"/>
      <c r="AB1888" s="3" t="str">
        <v>strike = 0.005824, d2CalldK2 = 18.675620, d2CalldK2mc = 18.280820</v>
      </c>
    </row>
    <row r="1889" spans="9:28" x14ac:dyDescent="0.25">
      <c r="I1889" s="80"/>
      <c r="AB1889" s="3" t="str">
        <v>strike = 0.006359, d2CalldK2 = 21.590792, d2CalldK2mc = 23.230750</v>
      </c>
    </row>
    <row r="1890" spans="9:28" x14ac:dyDescent="0.25">
      <c r="I1890" s="80"/>
      <c r="AB1890" s="3" t="str">
        <v>strike = 0.006895, d2CalldK2 = 24.835348, d2CalldK2mc = 26.348178</v>
      </c>
    </row>
    <row r="1891" spans="9:28" x14ac:dyDescent="0.25">
      <c r="I1891" s="80"/>
      <c r="AB1891" s="3" t="str">
        <v>strike = 0.007431, d2CalldK2 = 28.415199, d2CalldK2mc = 23.715911</v>
      </c>
    </row>
    <row r="1892" spans="9:28" x14ac:dyDescent="0.25">
      <c r="I1892" s="80"/>
      <c r="AB1892" s="3" t="str">
        <v>strike = 0.007967, d2CalldK2 = 32.327487, d2CalldK2mc = 28.578615</v>
      </c>
    </row>
    <row r="1893" spans="9:28" x14ac:dyDescent="0.25">
      <c r="I1893" s="80"/>
      <c r="AB1893" s="3" t="str">
        <v>strike = 0.008502, d2CalldK2 = 36.558362, d2CalldK2mc = 34.961056</v>
      </c>
    </row>
    <row r="1894" spans="9:28" x14ac:dyDescent="0.25">
      <c r="I1894" s="80"/>
      <c r="AB1894" s="3" t="str">
        <v>strike = 0.009038, d2CalldK2 = 41.080687, d2CalldK2mc = 42.843770</v>
      </c>
    </row>
    <row r="1895" spans="9:28" x14ac:dyDescent="0.25">
      <c r="I1895" s="80"/>
      <c r="AB1895" s="3" t="str">
        <v>strike = 0.009574, d2CalldK2 = 45.851822, d2CalldK2mc = 46.440778</v>
      </c>
    </row>
    <row r="1896" spans="9:28" x14ac:dyDescent="0.25">
      <c r="I1896" s="80"/>
      <c r="AB1896" s="3" t="str">
        <v>strike = 0.010109, d2CalldK2 = 50.811659, d2CalldK2mc = 50.964073</v>
      </c>
    </row>
    <row r="1897" spans="9:28" x14ac:dyDescent="0.25">
      <c r="I1897" s="80"/>
      <c r="AB1897" s="3" t="str">
        <v>strike = 0.010645, d2CalldK2 = 55.881124, d2CalldK2mc = 57.752029</v>
      </c>
    </row>
    <row r="1898" spans="9:28" x14ac:dyDescent="0.25">
      <c r="I1898" s="80"/>
      <c r="AB1898" s="3" t="str">
        <v>strike = 0.011181, d2CalldK2 = 60.961424, d2CalldK2mc = 60.503399</v>
      </c>
    </row>
    <row r="1899" spans="9:28" x14ac:dyDescent="0.25">
      <c r="I1899" s="80"/>
      <c r="AB1899" s="3" t="str">
        <v>strike = 0.011717, d2CalldK2 = 65.934311, d2CalldK2mc = 64.943429</v>
      </c>
    </row>
    <row r="1900" spans="9:28" x14ac:dyDescent="0.25">
      <c r="I1900" s="80"/>
      <c r="AB1900" s="3" t="str">
        <v>strike = 0.012252, d2CalldK2 = 70.663662, d2CalldK2mc = 76.743239</v>
      </c>
    </row>
    <row r="1901" spans="9:28" x14ac:dyDescent="0.25">
      <c r="I1901" s="80"/>
      <c r="AB1901" s="3" t="str">
        <v>strike = 0.012788, d2CalldK2 = 74.998656, d2CalldK2mc = 74.513187</v>
      </c>
    </row>
    <row r="1902" spans="9:28" x14ac:dyDescent="0.25">
      <c r="I1902" s="80"/>
      <c r="AB1902" s="3" t="str">
        <v>strike = 0.013324, d2CalldK2 = 78.778741, d2CalldK2mc = 80.254943</v>
      </c>
    </row>
    <row r="1903" spans="9:28" x14ac:dyDescent="0.25">
      <c r="I1903" s="80"/>
      <c r="AB1903" s="3" t="str">
        <v>strike = 0.013860, d2CalldK2 = 81.840497, d2CalldK2mc = 82.291629</v>
      </c>
    </row>
    <row r="1904" spans="9:28" x14ac:dyDescent="0.25">
      <c r="I1904" s="80"/>
      <c r="AB1904" s="3" t="str">
        <v>strike = 0.014395, d2CalldK2 = 84.015769, d2CalldK2mc = 81.230859</v>
      </c>
    </row>
    <row r="1905" spans="9:28" x14ac:dyDescent="0.25">
      <c r="I1905" s="80"/>
      <c r="AB1905" s="3" t="str">
        <v>strike = 0.014931, d2CalldK2 = 81.840497, d2CalldK2mc = 76.454920</v>
      </c>
    </row>
    <row r="1906" spans="9:28" x14ac:dyDescent="0.25">
      <c r="I1906" s="80"/>
      <c r="AB1906" s="3" t="str">
        <v>strike = 0.015467, d2CalldK2 = 78.778741, d2CalldK2mc = 80.689147</v>
      </c>
    </row>
    <row r="1907" spans="9:28" x14ac:dyDescent="0.25">
      <c r="I1907" s="80"/>
      <c r="AB1907" s="3" t="str">
        <v>strike = 0.016002, d2CalldK2 = 74.998656, d2CalldK2mc = 75.719710</v>
      </c>
    </row>
    <row r="1908" spans="9:28" x14ac:dyDescent="0.25">
      <c r="I1908" s="80"/>
      <c r="AB1908" s="3" t="str">
        <v>strike = 0.016538, d2CalldK2 = 70.663662, d2CalldK2mc = 74.621217</v>
      </c>
    </row>
    <row r="1909" spans="9:28" x14ac:dyDescent="0.25">
      <c r="I1909" s="80"/>
      <c r="AB1909" s="3" t="str">
        <v>strike = 0.017074, d2CalldK2 = 65.934311, d2CalldK2mc = 69.983707</v>
      </c>
    </row>
    <row r="1910" spans="9:28" x14ac:dyDescent="0.25">
      <c r="I1910" s="80"/>
      <c r="AB1910" s="3" t="str">
        <v>strike = 0.017610, d2CalldK2 = 60.961424, d2CalldK2mc = 62.166895</v>
      </c>
    </row>
    <row r="1911" spans="9:28" x14ac:dyDescent="0.25">
      <c r="I1911" s="80"/>
      <c r="AB1911" s="3" t="str">
        <v>strike = 0.018145, d2CalldK2 = 55.881124, d2CalldK2mc = 51.294307</v>
      </c>
    </row>
    <row r="1912" spans="9:28" x14ac:dyDescent="0.25">
      <c r="I1912" s="80"/>
      <c r="AB1912" s="3" t="str">
        <v>strike = 0.018681, d2CalldK2 = 50.811659, d2CalldK2mc = 50.965790</v>
      </c>
    </row>
    <row r="1913" spans="9:28" x14ac:dyDescent="0.25">
      <c r="I1913" s="80"/>
      <c r="AB1913" s="3" t="str">
        <v>strike = 0.019217, d2CalldK2 = 45.851823, d2CalldK2mc = 47.230985</v>
      </c>
    </row>
    <row r="1914" spans="9:28" x14ac:dyDescent="0.25">
      <c r="I1914" s="80"/>
      <c r="AB1914" s="3" t="str">
        <v>strike = 0.019753, d2CalldK2 = 41.080687, d2CalldK2mc = 43.680584</v>
      </c>
    </row>
    <row r="1915" spans="9:28" x14ac:dyDescent="0.25">
      <c r="I1915" s="80"/>
      <c r="AB1915" s="3" t="str">
        <v>strike = 0.020288, d2CalldK2 = 36.558362, d2CalldK2mc = 37.821471</v>
      </c>
    </row>
    <row r="1916" spans="9:28" x14ac:dyDescent="0.25">
      <c r="I1916" s="80"/>
      <c r="AB1916" s="3" t="str">
        <v>strike = 0.020824, d2CalldK2 = 32.327487, d2CalldK2mc = 29.778181</v>
      </c>
    </row>
    <row r="1917" spans="9:28" x14ac:dyDescent="0.25">
      <c r="I1917" s="80"/>
      <c r="AB1917" s="3" t="str">
        <v>strike = 0.021360, d2CalldK2 = 28.415199, d2CalldK2mc = 30.214227</v>
      </c>
    </row>
    <row r="1918" spans="9:28" x14ac:dyDescent="0.25">
      <c r="I1918" s="80"/>
      <c r="AB1918" s="3" t="str">
        <v>strike = 0.021895, d2CalldK2 = 24.835348, d2CalldK2mc = 24.727215</v>
      </c>
    </row>
    <row r="1919" spans="9:28" x14ac:dyDescent="0.25">
      <c r="I1919" s="80"/>
      <c r="AB1919" s="3" t="str">
        <v>strike = 0.022431, d2CalldK2 = 21.590792, d2CalldK2mc = 19.639881</v>
      </c>
    </row>
    <row r="1920" spans="9:28" x14ac:dyDescent="0.25">
      <c r="I1920" s="80"/>
      <c r="AB1920" s="3" t="str">
        <v>strike = 0.022967, d2CalldK2 = 18.675620, d2CalldK2mc = 18.774414</v>
      </c>
    </row>
    <row r="1921" spans="9:28" x14ac:dyDescent="0.25">
      <c r="I1921" s="80"/>
      <c r="AB1921" s="3" t="str">
        <v>strike = 0.023503, d2CalldK2 = 16.077223, d2CalldK2mc = 15.435543</v>
      </c>
    </row>
    <row r="1922" spans="9:28" x14ac:dyDescent="0.25">
      <c r="I1922" s="80"/>
      <c r="AB1922" s="3" t="str">
        <v>strike = 0.024038, d2CalldK2 = 13.778140, d2CalldK2mc = 13.343355</v>
      </c>
    </row>
    <row r="1923" spans="9:28" x14ac:dyDescent="0.25">
      <c r="I1923" s="80"/>
      <c r="AB1923" s="3" t="str">
        <v>strike = 0.024574, d2CalldK2 = 11.757659, d2CalldK2mc = 9.789275</v>
      </c>
    </row>
    <row r="1924" spans="9:28" x14ac:dyDescent="0.25">
      <c r="I1924" s="80"/>
      <c r="AB1924" s="3" t="str">
        <v>strike = 0.025110, d2CalldK2 = 9.993157, d2CalldK2mc = 9.102832</v>
      </c>
    </row>
    <row r="1925" spans="9:28" x14ac:dyDescent="0.25">
      <c r="I1925" s="80"/>
      <c r="AB1925" s="3" t="str">
        <v>strike = 0.025646, d2CalldK2 = 8.461183, d2CalldK2mc = 6.433775</v>
      </c>
    </row>
    <row r="1926" spans="9:28" x14ac:dyDescent="0.25">
      <c r="I1926" s="80"/>
      <c r="AB1926" s="3" t="str">
        <v>strike = 0.026181, d2CalldK2 = 7.138309, d2CalldK2mc = 6.196698</v>
      </c>
    </row>
    <row r="1927" spans="9:28" x14ac:dyDescent="0.25">
      <c r="I1927" s="80"/>
      <c r="AB1927" s="3" t="str">
        <v>strike = 0.026717, d2CalldK2 = 6.001776, d2CalldK2mc = 5.599140</v>
      </c>
    </row>
    <row r="1928" spans="9:28" x14ac:dyDescent="0.25">
      <c r="I1928" s="80"/>
      <c r="AB1928" s="3" t="str">
        <v>strike = 0.027253, d2CalldK2 = 5.029954, d2CalldK2mc = 6.876693</v>
      </c>
    </row>
    <row r="1929" spans="9:28" x14ac:dyDescent="0.25">
      <c r="I1929" s="80"/>
      <c r="AB1929" s="3" t="str">
        <v>strike = 0.027788, d2CalldK2 = 4.202649, d2CalldK2mc = 4.747728</v>
      </c>
    </row>
    <row r="1930" spans="9:28" x14ac:dyDescent="0.25">
      <c r="I1930" s="80"/>
      <c r="AB1930" s="3" t="str">
        <v>strike = 0.028324, d2CalldK2 = 3.501290, d2CalldK2mc = 3.510968</v>
      </c>
    </row>
    <row r="1931" spans="9:28" x14ac:dyDescent="0.25">
      <c r="I1931" s="80"/>
      <c r="AB1931" s="3" t="str">
        <v>strike = 0.028860, d2CalldK2 = 2.909014, d2CalldK2mc = 3.096187</v>
      </c>
    </row>
    <row r="1932" spans="9:28" x14ac:dyDescent="0.25">
      <c r="I1932" s="80"/>
      <c r="AB1932" s="3" t="str">
        <v>strike = 0.029396, d2CalldK2 = 2.410682, d2CalldK2mc = 3.206460</v>
      </c>
    </row>
    <row r="1933" spans="9:28" x14ac:dyDescent="0.25">
      <c r="I1933" s="80"/>
      <c r="AB1933" s="3" t="str">
        <v>strike = 0.029931, d2CalldK2 = 1.992831, d2CalldK2mc = 2.875543</v>
      </c>
    </row>
    <row r="1934" spans="9:28" x14ac:dyDescent="0.25">
      <c r="I1934" s="80"/>
      <c r="AB1934" s="3" t="str">
        <v>T = 1.000000, fixingDate = 0, swapRate = 0.014395, annuity = 9.438225, stdDev = 0.005357, avgCalcStrikes = 7.897095</v>
      </c>
    </row>
    <row r="1935" spans="9:28" x14ac:dyDescent="0.25">
      <c r="I1935" s="80"/>
      <c r="AB1935" s="3" t="str">
        <v>strike = -0.001141, dCalldT = 0.000110, localVol = 0.011555</v>
      </c>
    </row>
    <row r="1936" spans="9:28" x14ac:dyDescent="0.25">
      <c r="I1936" s="80"/>
      <c r="AB1936" s="3" t="str">
        <v>strike = -0.000605, dCalldT = 0.000127, localVol = 0.009577</v>
      </c>
    </row>
    <row r="1937" spans="9:28" x14ac:dyDescent="0.25">
      <c r="I1937" s="80"/>
      <c r="AB1937" s="3" t="str">
        <v>strike = -0.000069, dCalldT = 0.000145, localVol = 0.009572</v>
      </c>
    </row>
    <row r="1938" spans="9:28" x14ac:dyDescent="0.25">
      <c r="I1938" s="80"/>
      <c r="AB1938" s="3" t="str">
        <v>strike = 0.000466, dCalldT = 0.000165, localVol = 0.009778</v>
      </c>
    </row>
    <row r="1939" spans="9:28" x14ac:dyDescent="0.25">
      <c r="I1939" s="80"/>
      <c r="AB1939" s="3" t="str">
        <v>strike = 0.001002, dCalldT = 0.000186, localVol = 0.011480</v>
      </c>
    </row>
    <row r="1940" spans="9:28" x14ac:dyDescent="0.25">
      <c r="I1940" s="80"/>
      <c r="AB1940" s="3" t="str">
        <v>strike = 0.001538, dCalldT = 0.000215, localVol = 0.009616</v>
      </c>
    </row>
    <row r="1941" spans="9:28" x14ac:dyDescent="0.25">
      <c r="I1941" s="80"/>
      <c r="AB1941" s="3" t="str">
        <v>strike = 0.002074, dCalldT = 0.000248, localVol = 0.008446</v>
      </c>
    </row>
    <row r="1942" spans="9:28" x14ac:dyDescent="0.25">
      <c r="I1942" s="80"/>
      <c r="AB1942" s="3" t="str">
        <v>strike = 0.002609, dCalldT = 0.000281, localVol = 0.009605</v>
      </c>
    </row>
    <row r="1943" spans="9:28" x14ac:dyDescent="0.25">
      <c r="I1943" s="80"/>
      <c r="AB1943" s="3" t="str">
        <v>strike = 0.003145, dCalldT = 0.000320, localVol = 0.008994</v>
      </c>
    </row>
    <row r="1944" spans="9:28" x14ac:dyDescent="0.25">
      <c r="I1944" s="80"/>
      <c r="AB1944" s="3" t="str">
        <v>strike = 0.003681, dCalldT = 0.000365, localVol = 0.008007</v>
      </c>
    </row>
    <row r="1945" spans="9:28" x14ac:dyDescent="0.25">
      <c r="I1945" s="80"/>
      <c r="AB1945" s="3" t="str">
        <v>strike = 0.004216, dCalldT = 0.000408, localVol = 0.007760</v>
      </c>
    </row>
    <row r="1946" spans="9:28" x14ac:dyDescent="0.25">
      <c r="I1946" s="80"/>
      <c r="AB1946" s="3" t="str">
        <v>strike = 0.004752, dCalldT = 0.000448, localVol = 0.007895</v>
      </c>
    </row>
    <row r="1947" spans="9:28" x14ac:dyDescent="0.25">
      <c r="I1947" s="80"/>
      <c r="AB1947" s="3" t="str">
        <v>strike = 0.005288, dCalldT = 0.000490, localVol = 0.008039</v>
      </c>
    </row>
    <row r="1948" spans="9:28" x14ac:dyDescent="0.25">
      <c r="I1948" s="80"/>
      <c r="AB1948" s="3" t="str">
        <v>strike = 0.005824, dCalldT = 0.000539, localVol = 0.007678</v>
      </c>
    </row>
    <row r="1949" spans="9:28" x14ac:dyDescent="0.25">
      <c r="I1949" s="80"/>
      <c r="AB1949" s="3" t="str">
        <v>strike = 0.006359, dCalldT = 0.000592, localVol = 0.007140</v>
      </c>
    </row>
    <row r="1950" spans="9:28" x14ac:dyDescent="0.25">
      <c r="I1950" s="80"/>
      <c r="AB1950" s="3" t="str">
        <v>strike = 0.006895, dCalldT = 0.000643, localVol = 0.006985</v>
      </c>
    </row>
    <row r="1951" spans="9:28" x14ac:dyDescent="0.25">
      <c r="I1951" s="80"/>
      <c r="AB1951" s="3" t="str">
        <v>strike = 0.007431, dCalldT = 0.000691, localVol = 0.007634</v>
      </c>
    </row>
    <row r="1952" spans="9:28" x14ac:dyDescent="0.25">
      <c r="I1952" s="80"/>
      <c r="AB1952" s="3" t="str">
        <v>strike = 0.007967, dCalldT = 0.000758, localVol = 0.007281</v>
      </c>
    </row>
    <row r="1953" spans="9:28" x14ac:dyDescent="0.25">
      <c r="I1953" s="80"/>
      <c r="AB1953" s="3" t="str">
        <v>strike = 0.008502, dCalldT = 0.000839, localVol = 0.006926</v>
      </c>
    </row>
    <row r="1954" spans="9:28" x14ac:dyDescent="0.25">
      <c r="I1954" s="80"/>
      <c r="AB1954" s="3" t="str">
        <v>strike = 0.009038, dCalldT = 0.000926, localVol = 0.006574</v>
      </c>
    </row>
    <row r="1955" spans="9:28" x14ac:dyDescent="0.25">
      <c r="I1955" s="80"/>
      <c r="AB1955" s="3" t="str">
        <v>strike = 0.009574, dCalldT = 0.001007, localVol = 0.006584</v>
      </c>
    </row>
    <row r="1956" spans="9:28" x14ac:dyDescent="0.25">
      <c r="I1956" s="80"/>
      <c r="AB1956" s="3" t="str">
        <v>strike = 0.010109, dCalldT = 0.001084, localVol = 0.006522</v>
      </c>
    </row>
    <row r="1957" spans="9:28" x14ac:dyDescent="0.25">
      <c r="I1957" s="80"/>
      <c r="AB1957" s="3" t="str">
        <v>strike = 0.010645, dCalldT = 0.001158, localVol = 0.006333</v>
      </c>
    </row>
    <row r="1958" spans="9:28" x14ac:dyDescent="0.25">
      <c r="I1958" s="80"/>
      <c r="AB1958" s="3" t="str">
        <v>strike = 0.011181, dCalldT = 0.001222, localVol = 0.006356</v>
      </c>
    </row>
    <row r="1959" spans="9:28" x14ac:dyDescent="0.25">
      <c r="I1959" s="80"/>
      <c r="AB1959" s="3" t="str">
        <v>strike = 0.011717, dCalldT = 0.001283, localVol = 0.006285</v>
      </c>
    </row>
    <row r="1960" spans="9:28" x14ac:dyDescent="0.25">
      <c r="I1960" s="80"/>
      <c r="AB1960" s="3" t="str">
        <v>strike = 0.012252, dCalldT = 0.001340, localVol = 0.005909</v>
      </c>
    </row>
    <row r="1961" spans="9:28" x14ac:dyDescent="0.25">
      <c r="I1961" s="80"/>
      <c r="AB1961" s="3" t="str">
        <v>strike = 0.012788, dCalldT = 0.001369, localVol = 0.006061</v>
      </c>
    </row>
    <row r="1962" spans="9:28" x14ac:dyDescent="0.25">
      <c r="I1962" s="80"/>
      <c r="AB1962" s="3" t="str">
        <v>strike = 0.013324, dCalldT = 0.001391, localVol = 0.005887</v>
      </c>
    </row>
    <row r="1963" spans="9:28" x14ac:dyDescent="0.25">
      <c r="I1963" s="80"/>
      <c r="AB1963" s="3" t="str">
        <v>strike = 0.013860, dCalldT = 0.001398, localVol = 0.005829</v>
      </c>
    </row>
    <row r="1964" spans="9:28" x14ac:dyDescent="0.25">
      <c r="I1964" s="80"/>
      <c r="AB1964" s="3" t="str">
        <v>strike = 0.014395, dCalldT = 0.001394, localVol = 0.005859</v>
      </c>
    </row>
    <row r="1965" spans="9:28" x14ac:dyDescent="0.25">
      <c r="I1965" s="80"/>
      <c r="AB1965" s="3" t="str">
        <v>strike = 0.014931, dCalldT = 0.001388, localVol = 0.006027</v>
      </c>
    </row>
    <row r="1966" spans="9:28" x14ac:dyDescent="0.25">
      <c r="I1966" s="80"/>
      <c r="AB1966" s="3" t="str">
        <v>strike = 0.015467, dCalldT = 0.001391, localVol = 0.005873</v>
      </c>
    </row>
    <row r="1967" spans="9:28" x14ac:dyDescent="0.25">
      <c r="I1967" s="80"/>
      <c r="AB1967" s="3" t="str">
        <v>strike = 0.016002, dCalldT = 0.001378, localVol = 0.006034</v>
      </c>
    </row>
    <row r="1968" spans="9:28" x14ac:dyDescent="0.25">
      <c r="I1968" s="80"/>
      <c r="AB1968" s="3" t="str">
        <v>strike = 0.016538, dCalldT = 0.001354, localVol = 0.006025</v>
      </c>
    </row>
    <row r="1969" spans="9:28" x14ac:dyDescent="0.25">
      <c r="I1969" s="80"/>
      <c r="AB1969" s="3" t="str">
        <v>strike = 0.017074, dCalldT = 0.001309, localVol = 0.006116</v>
      </c>
    </row>
    <row r="1970" spans="9:28" x14ac:dyDescent="0.25">
      <c r="I1970" s="80"/>
      <c r="AB1970" s="3" t="str">
        <v>strike = 0.017610, dCalldT = 0.001243, localVol = 0.006325</v>
      </c>
    </row>
    <row r="1971" spans="9:28" x14ac:dyDescent="0.25">
      <c r="I1971" s="80"/>
      <c r="AB1971" s="3" t="str">
        <v>strike = 0.018145, dCalldT = 0.001168, localVol = 0.006749</v>
      </c>
    </row>
    <row r="1972" spans="9:28" x14ac:dyDescent="0.25">
      <c r="I1972" s="80"/>
      <c r="AB1972" s="3" t="str">
        <v>strike = 0.018681, dCalldT = 0.001105, localVol = 0.006586</v>
      </c>
    </row>
    <row r="1973" spans="9:28" x14ac:dyDescent="0.25">
      <c r="I1973" s="80"/>
      <c r="AB1973" s="3" t="str">
        <v>strike = 0.019217, dCalldT = 0.001039, localVol = 0.006633</v>
      </c>
    </row>
    <row r="1974" spans="9:28" x14ac:dyDescent="0.25">
      <c r="I1974" s="80"/>
      <c r="AB1974" s="3" t="str">
        <v>strike = 0.019753, dCalldT = 0.000967, localVol = 0.006653</v>
      </c>
    </row>
    <row r="1975" spans="9:28" x14ac:dyDescent="0.25">
      <c r="I1975" s="80"/>
      <c r="AB1975" s="3" t="str">
        <v>strike = 0.020288, dCalldT = 0.000885, localVol = 0.006842</v>
      </c>
    </row>
    <row r="1976" spans="9:28" x14ac:dyDescent="0.25">
      <c r="I1976" s="80"/>
      <c r="AB1976" s="3" t="str">
        <v>strike = 0.020824, dCalldT = 0.000800, localVol = 0.007330</v>
      </c>
    </row>
    <row r="1977" spans="9:28" x14ac:dyDescent="0.25">
      <c r="I1977" s="80"/>
      <c r="AB1977" s="3" t="str">
        <v>strike = 0.021360, dCalldT = 0.000725, localVol = 0.006928</v>
      </c>
    </row>
    <row r="1978" spans="9:28" x14ac:dyDescent="0.25">
      <c r="I1978" s="80"/>
      <c r="AB1978" s="3" t="str">
        <v>strike = 0.021895, dCalldT = 0.000646, localVol = 0.007229</v>
      </c>
    </row>
    <row r="1979" spans="9:28" x14ac:dyDescent="0.25">
      <c r="I1979" s="80"/>
      <c r="AB1979" s="3" t="str">
        <v>strike = 0.022431, dCalldT = 0.000570, localVol = 0.007620</v>
      </c>
    </row>
    <row r="1980" spans="9:28" x14ac:dyDescent="0.25">
      <c r="I1980" s="80"/>
      <c r="AB1980" s="3" t="str">
        <v>strike = 0.022967, dCalldT = 0.000504, localVol = 0.007328</v>
      </c>
    </row>
    <row r="1981" spans="9:28" x14ac:dyDescent="0.25">
      <c r="I1981" s="80"/>
      <c r="AB1981" s="3" t="str">
        <v>strike = 0.023503, dCalldT = 0.000441, localVol = 0.007559</v>
      </c>
    </row>
    <row r="1982" spans="9:28" x14ac:dyDescent="0.25">
      <c r="I1982" s="80"/>
      <c r="AB1982" s="3" t="str">
        <v>strike = 0.024038, dCalldT = 0.000384, localVol = 0.007583</v>
      </c>
    </row>
    <row r="1983" spans="9:28" x14ac:dyDescent="0.25">
      <c r="I1983" s="80"/>
      <c r="AB1983" s="3" t="str">
        <v>strike = 0.024574, dCalldT = 0.000331, localVol = 0.008226</v>
      </c>
    </row>
    <row r="1984" spans="9:28" x14ac:dyDescent="0.25">
      <c r="I1984" s="80"/>
      <c r="AB1984" s="3" t="str">
        <v>strike = 0.025110, dCalldT = 0.000289, localVol = 0.007970</v>
      </c>
    </row>
    <row r="1985" spans="9:28" x14ac:dyDescent="0.25">
      <c r="I1985" s="80"/>
      <c r="AB1985" s="3" t="str">
        <v>strike = 0.025646, dCalldT = 0.000254, localVol = 0.008878</v>
      </c>
    </row>
    <row r="1986" spans="9:28" x14ac:dyDescent="0.25">
      <c r="I1986" s="80"/>
      <c r="AB1986" s="3" t="str">
        <v>strike = 0.026181, dCalldT = 0.000228, localVol = 0.008582</v>
      </c>
    </row>
    <row r="1987" spans="9:28" x14ac:dyDescent="0.25">
      <c r="I1987" s="80"/>
      <c r="AB1987" s="3" t="str">
        <v>strike = 0.026717, dCalldT = 0.000209, localVol = 0.008645</v>
      </c>
    </row>
    <row r="1988" spans="9:28" x14ac:dyDescent="0.25">
      <c r="I1988" s="80"/>
      <c r="AB1988" s="3" t="str">
        <v>strike = 0.027253, dCalldT = 0.000195, localVol = 0.007522</v>
      </c>
    </row>
    <row r="1989" spans="9:28" x14ac:dyDescent="0.25">
      <c r="I1989" s="80"/>
      <c r="AB1989" s="3" t="str">
        <v>strike = 0.027788, dCalldT = 0.000176, localVol = 0.008615</v>
      </c>
    </row>
    <row r="1990" spans="9:28" x14ac:dyDescent="0.25">
      <c r="I1990" s="80"/>
      <c r="AB1990" s="3" t="str">
        <v>strike = 0.028324, dCalldT = 0.000158, localVol = 0.009500</v>
      </c>
    </row>
    <row r="1991" spans="9:28" x14ac:dyDescent="0.25">
      <c r="I1991" s="80"/>
      <c r="AB1991" s="3" t="str">
        <v>strike = 0.028860, dCalldT = 0.000143, localVol = 0.009608</v>
      </c>
    </row>
    <row r="1992" spans="9:28" x14ac:dyDescent="0.25">
      <c r="I1992" s="80"/>
      <c r="AB1992" s="3" t="str">
        <v>strike = 0.029396, dCalldT = 0.000129, localVol = 0.008963</v>
      </c>
    </row>
    <row r="1993" spans="9:28" x14ac:dyDescent="0.25">
      <c r="I1993" s="80"/>
      <c r="AB1993" s="3" t="str">
        <v>strike = 0.029931, dCalldT = 0.000114, localVol = 0.008895</v>
      </c>
    </row>
    <row r="1994" spans="9:28" x14ac:dyDescent="0.25">
      <c r="I1994" s="80"/>
      <c r="AB1994" s="3" t="str">
        <v>T = 1.083333, swapRate = 0.014579, k = 0, strike = -0.002325, call = 0.016916, callph = 0.016907, callmh = 0.016926, quantile = 0.004527, d2CalldK2 = 1.594467</v>
      </c>
    </row>
    <row r="1995" spans="9:28" x14ac:dyDescent="0.25">
      <c r="I1995" s="80"/>
      <c r="AB1995" s="3" t="str">
        <v>T = 1.083333, swapRate = 0.014579, k = 1, strike = -0.001762, call = 0.016356, callph = 0.016346, callmh = 0.016366, quantile = 0.005516, d2CalldK2 = 1.927581</v>
      </c>
    </row>
    <row r="1996" spans="9:28" x14ac:dyDescent="0.25">
      <c r="I1996" s="80"/>
      <c r="AB1996" s="3" t="str">
        <v>T = 1.083333, swapRate = 0.014579, k = 2, strike = -0.001198, call = 0.015796, callph = 0.015786, callmh = 0.015806, quantile = 0.006711, d2CalldK2 = 2.325287</v>
      </c>
    </row>
    <row r="1997" spans="9:28" x14ac:dyDescent="0.25">
      <c r="I1997" s="80"/>
      <c r="AB1997" s="3" t="str">
        <v>T = 1.083333, swapRate = 0.014579, k = 3, strike = -0.000635, call = 0.015237, callph = 0.015227, callmh = 0.015246, quantile = 0.008151, d2CalldK2 = 2.798674</v>
      </c>
    </row>
    <row r="1998" spans="9:28" x14ac:dyDescent="0.25">
      <c r="I1998" s="80"/>
      <c r="AB1998" s="3" t="str">
        <v>T = 1.083333, swapRate = 0.014579, k = 4, strike = -0.000071, call = 0.014678, callph = 0.014668, callmh = 0.014688, quantile = 0.009882, d2CalldK2 = 3.360319</v>
      </c>
    </row>
    <row r="1999" spans="9:28" x14ac:dyDescent="0.25">
      <c r="I1999" s="80"/>
      <c r="AB1999" s="3" t="str">
        <v>T = 1.083333, swapRate = 0.014579, k = 5, strike = 0.000492, call = 0.014121, callph = 0.014111, callmh = 0.014131, quantile = 0.011957, d2CalldK2 = 4.024380</v>
      </c>
    </row>
    <row r="2000" spans="9:28" x14ac:dyDescent="0.25">
      <c r="I2000" s="80"/>
      <c r="AB2000" s="3" t="str">
        <v>T = 1.083333, swapRate = 0.014579, k = 6, strike = 0.001056, call = 0.013565, callph = 0.013555, callmh = 0.013575, quantile = 0.014439, d2CalldK2 = 4.806638</v>
      </c>
    </row>
    <row r="2001" spans="9:28" x14ac:dyDescent="0.25">
      <c r="I2001" s="80"/>
      <c r="AB2001" s="3" t="str">
        <v>T = 1.083333, swapRate = 0.014579, k = 7, strike = 0.001619, call = 0.013010, callph = 0.013000, callmh = 0.013020, quantile = 0.017399, d2CalldK2 = 5.724505</v>
      </c>
    </row>
    <row r="2002" spans="9:28" x14ac:dyDescent="0.25">
      <c r="I2002" s="80"/>
      <c r="AB2002" s="3" t="str">
        <v>T = 1.083333, swapRate = 0.014579, k = 8, strike = 0.002183, call = 0.012458, callph = 0.012448, callmh = 0.012467, quantile = 0.020919, d2CalldK2 = 6.796949</v>
      </c>
    </row>
    <row r="2003" spans="9:28" x14ac:dyDescent="0.25">
      <c r="I2003" s="80"/>
      <c r="AB2003" s="3" t="str">
        <v>T = 1.083333, swapRate = 0.014579, k = 9, strike = 0.002746, call = 0.011907, callph = 0.011897, callmh = 0.011917, quantile = 0.025092, d2CalldK2 = 8.044349</v>
      </c>
    </row>
    <row r="2004" spans="9:28" x14ac:dyDescent="0.25">
      <c r="I2004" s="80"/>
      <c r="AB2004" s="3" t="str">
        <v>T = 1.083333, swapRate = 0.014579, k = 10, strike = 0.003310, call = 0.011359, callph = 0.011349, callmh = 0.011369, quantile = 0.030022, d2CalldK2 = 9.488219</v>
      </c>
    </row>
    <row r="2005" spans="9:28" x14ac:dyDescent="0.25">
      <c r="I2005" s="80"/>
      <c r="AB2005" s="3" t="str">
        <v>T = 1.083333, swapRate = 0.014579, k = 11, strike = 0.003873, call = 0.010814, callph = 0.010804, callmh = 0.010824, quantile = 0.035825, d2CalldK2 = 11.150806</v>
      </c>
    </row>
    <row r="2006" spans="9:28" x14ac:dyDescent="0.25">
      <c r="I2006" s="80"/>
      <c r="AB2006" s="3" t="str">
        <v>T = 1.083333, swapRate = 0.014579, k = 12, strike = 0.004436, call = 0.010273, callph = 0.010263, callmh = 0.010282, quantile = 0.042633, d2CalldK2 = 13.054518</v>
      </c>
    </row>
    <row r="2007" spans="9:28" x14ac:dyDescent="0.25">
      <c r="I2007" s="80"/>
      <c r="AB2007" s="3" t="str">
        <v>T = 1.083333, swapRate = 0.014579, k = 13, strike = 0.005000, call = 0.009735, callph = 0.009726, callmh = 0.009745, quantile = 0.050586, d2CalldK2 = 15.221152</v>
      </c>
    </row>
    <row r="2008" spans="9:28" x14ac:dyDescent="0.25">
      <c r="I2008" s="80"/>
      <c r="AB2008" s="3" t="str">
        <v>T = 1.083333, swapRate = 0.014579, k = 14, strike = 0.005563, call = 0.009203, callph = 0.009194, callmh = 0.009212, quantile = 0.059839, d2CalldK2 = 17.670902</v>
      </c>
    </row>
    <row r="2009" spans="9:28" x14ac:dyDescent="0.25">
      <c r="I2009" s="80"/>
      <c r="AB2009" s="3" t="str">
        <v>T = 1.083333, swapRate = 0.014579, k = 15, strike = 0.006127, call = 0.008676, callph = 0.008667, callmh = 0.008685, quantile = 0.070557, d2CalldK2 = 20.421130</v>
      </c>
    </row>
    <row r="2010" spans="9:28" x14ac:dyDescent="0.25">
      <c r="I2010" s="80"/>
      <c r="AB2010" s="3" t="str">
        <v>T = 1.083333, swapRate = 0.014579, k = 16, strike = 0.006690, call = 0.008156, callph = 0.008147, callmh = 0.008165, quantile = 0.082912, d2CalldK2 = 23.484874</v>
      </c>
    </row>
    <row r="2011" spans="9:28" x14ac:dyDescent="0.25">
      <c r="I2011" s="80"/>
      <c r="AB2011" s="3" t="str">
        <v>T = 1.083333, swapRate = 0.014579, k = 17, strike = 0.007254, call = 0.007643, callph = 0.007634, callmh = 0.007652, quantile = 0.097083, d2CalldK2 = 26.869115</v>
      </c>
    </row>
    <row r="2012" spans="9:28" x14ac:dyDescent="0.25">
      <c r="I2012" s="80"/>
      <c r="AB2012" s="3" t="str">
        <v>T = 1.083333, swapRate = 0.014579, k = 18, strike = 0.007817, call = 0.007139, callph = 0.007130, callmh = 0.007148, quantile = 0.113251, d2CalldK2 = 30.572806</v>
      </c>
    </row>
    <row r="2013" spans="9:28" x14ac:dyDescent="0.25">
      <c r="I2013" s="80"/>
      <c r="AB2013" s="3" t="str">
        <v>T = 1.083333, swapRate = 0.014579, k = 19, strike = 0.008381, call = 0.006644, callph = 0.006635, callmh = 0.006653, quantile = 0.131594, d2CalldK2 = 34.584729</v>
      </c>
    </row>
    <row r="2014" spans="9:28" x14ac:dyDescent="0.25">
      <c r="I2014" s="80"/>
      <c r="AB2014" s="3" t="str">
        <v>T = 1.083333, swapRate = 0.014579, k = 20, strike = 0.008944, call = 0.006160, callph = 0.006152, callmh = 0.006169, quantile = 0.152280, d2CalldK2 = 38.881253</v>
      </c>
    </row>
    <row r="2015" spans="9:28" x14ac:dyDescent="0.25">
      <c r="I2015" s="80"/>
      <c r="AB2015" s="3" t="str">
        <v>T = 1.083333, swapRate = 0.014579, k = 21, strike = 0.009508, call = 0.005689, callph = 0.005681, callmh = 0.005697, quantile = 0.175457, d2CalldK2 = 43.424115</v>
      </c>
    </row>
    <row r="2016" spans="9:28" x14ac:dyDescent="0.25">
      <c r="I2016" s="80"/>
      <c r="AB2016" s="3" t="str">
        <v>T = 1.083333, swapRate = 0.014579, k = 22, strike = 0.010071, call = 0.005232, callph = 0.005224, callmh = 0.005240, quantile = 0.201252, d2CalldK2 = 48.158393</v>
      </c>
    </row>
    <row r="2017" spans="9:28" x14ac:dyDescent="0.25">
      <c r="I2017" s="80"/>
      <c r="AB2017" s="3" t="str">
        <v>T = 1.083333, swapRate = 0.014579, k = 23, strike = 0.010635, call = 0.004790, callph = 0.004782, callmh = 0.004797, quantile = 0.229751, d2CalldK2 = 53.010878</v>
      </c>
    </row>
    <row r="2018" spans="9:28" x14ac:dyDescent="0.25">
      <c r="I2018" s="80"/>
      <c r="AB2018" s="3" t="str">
        <v>T = 1.083333, swapRate = 0.014579, k = 24, strike = 0.011198, call = 0.004364, callph = 0.004357, callmh = 0.004372, quantile = 0.260996, d2CalldK2 = 57.889096</v>
      </c>
    </row>
    <row r="2019" spans="9:28" x14ac:dyDescent="0.25">
      <c r="I2019" s="80"/>
      <c r="AB2019" s="3" t="str">
        <v>T = 1.083333, swapRate = 0.014579, k = 25, strike = 0.011762, call = 0.003957, callph = 0.003950, callmh = 0.003964, quantile = 0.294972, d2CalldK2 = 62.681274</v>
      </c>
    </row>
    <row r="2020" spans="9:28" x14ac:dyDescent="0.25">
      <c r="I2020" s="80"/>
      <c r="AB2020" s="3" t="str">
        <v>T = 1.083333, swapRate = 0.014579, k = 26, strike = 0.012325, call = 0.003570, callph = 0.003564, callmh = 0.003577, quantile = 0.331593, d2CalldK2 = 67.257541</v>
      </c>
    </row>
    <row r="2021" spans="9:28" x14ac:dyDescent="0.25">
      <c r="I2021" s="80"/>
      <c r="AB2021" s="3" t="str">
        <v>T = 1.083333, swapRate = 0.014579, k = 27, strike = 0.012888, call = 0.003205, callph = 0.003198, callmh = 0.003211, quantile = 0.370699, d2CalldK2 = 71.472668</v>
      </c>
    </row>
    <row r="2022" spans="9:28" x14ac:dyDescent="0.25">
      <c r="I2022" s="80"/>
      <c r="AB2022" s="3" t="str">
        <v>T = 1.083333, swapRate = 0.014579, k = 28, strike = 0.013452, call = 0.002861, callph = 0.002856, callmh = 0.002867, quantile = 0.412041, d2CalldK2 = 75.170576</v>
      </c>
    </row>
    <row r="2023" spans="9:28" x14ac:dyDescent="0.25">
      <c r="I2023" s="80"/>
      <c r="AB2023" s="3" t="str">
        <v>T = 1.083333, swapRate = 0.014579, k = 29, strike = 0.014015, call = 0.002542, callph = 0.002537, callmh = 0.002548, quantile = 0.455284, d2CalldK2 = 78.190767</v>
      </c>
    </row>
    <row r="2024" spans="9:28" x14ac:dyDescent="0.25">
      <c r="I2024" s="80"/>
      <c r="AB2024" s="3" t="str">
        <v>T = 1.083333, swapRate = 0.014579, k = 30, strike = 0.014579, call = 0.002248, callph = 0.002243, callmh = 0.002253, quantile = 0.500000, d2CalldK2 = 80.366501</v>
      </c>
    </row>
    <row r="2025" spans="9:28" x14ac:dyDescent="0.25">
      <c r="I2025" s="80"/>
      <c r="AB2025" s="3" t="str">
        <v>T = 1.083333, swapRate = 0.014579, k = 31, strike = 0.015142, call = 0.001979, callph = 0.001974, callmh = 0.001983, quantile = 0.544716, d2CalldK2 = 78.190767</v>
      </c>
    </row>
    <row r="2026" spans="9:28" x14ac:dyDescent="0.25">
      <c r="I2026" s="80"/>
      <c r="AB2026" s="3" t="str">
        <v>T = 1.083333, swapRate = 0.014579, k = 32, strike = 0.015706, call = 0.001735, callph = 0.001730, callmh = 0.001739, quantile = 0.587959, d2CalldK2 = 75.170576</v>
      </c>
    </row>
    <row r="2027" spans="9:28" x14ac:dyDescent="0.25">
      <c r="I2027" s="80"/>
      <c r="AB2027" s="3" t="str">
        <v>T = 1.083333, swapRate = 0.014579, k = 33, strike = 0.016269, call = 0.001514, callph = 0.001510, callmh = 0.001518, quantile = 0.629301, d2CalldK2 = 71.472668</v>
      </c>
    </row>
    <row r="2028" spans="9:28" x14ac:dyDescent="0.25">
      <c r="I2028" s="80"/>
      <c r="AB2028" s="3" t="str">
        <v>T = 1.083333, swapRate = 0.014579, k = 34, strike = 0.016833, call = 0.001316, callph = 0.001313, callmh = 0.001320, quantile = 0.668407, d2CalldK2 = 67.257541</v>
      </c>
    </row>
    <row r="2029" spans="9:28" x14ac:dyDescent="0.25">
      <c r="I2029" s="80"/>
      <c r="AB2029" s="3" t="str">
        <v>T = 1.083333, swapRate = 0.014579, k = 35, strike = 0.017396, call = 0.001140, callph = 0.001137, callmh = 0.001143, quantile = 0.705028, d2CalldK2 = 62.681274</v>
      </c>
    </row>
    <row r="2030" spans="9:28" x14ac:dyDescent="0.25">
      <c r="I2030" s="80"/>
      <c r="AB2030" s="3" t="str">
        <v>T = 1.083333, swapRate = 0.014579, k = 36, strike = 0.017960, call = 0.000983, callph = 0.000981, callmh = 0.000986, quantile = 0.739004, d2CalldK2 = 57.889096</v>
      </c>
    </row>
    <row r="2031" spans="9:28" x14ac:dyDescent="0.25">
      <c r="I2031" s="80"/>
      <c r="AB2031" s="3" t="str">
        <v>T = 1.083333, swapRate = 0.014579, k = 37, strike = 0.018523, call = 0.000845, callph = 0.000843, callmh = 0.000848, quantile = 0.770249, d2CalldK2 = 53.010878</v>
      </c>
    </row>
    <row r="2032" spans="9:28" x14ac:dyDescent="0.25">
      <c r="I2032" s="80"/>
      <c r="AB2032" s="3" t="str">
        <v>T = 1.083333, swapRate = 0.014579, k = 38, strike = 0.019087, call = 0.000724, callph = 0.000722, callmh = 0.000726, quantile = 0.798748, d2CalldK2 = 48.158393</v>
      </c>
    </row>
    <row r="2033" spans="9:28" x14ac:dyDescent="0.25">
      <c r="I2033" s="80"/>
      <c r="AB2033" s="3" t="str">
        <v>T = 1.083333, swapRate = 0.014579, k = 39, strike = 0.019650, call = 0.000618, callph = 0.000616, callmh = 0.000620, quantile = 0.824543, d2CalldK2 = 43.424115</v>
      </c>
    </row>
    <row r="2034" spans="9:28" x14ac:dyDescent="0.25">
      <c r="I2034" s="80"/>
      <c r="AB2034" s="3" t="str">
        <v>T = 1.083333, swapRate = 0.014579, k = 40, strike = 0.020214, call = 0.000526, callph = 0.000524, callmh = 0.000527, quantile = 0.847720, d2CalldK2 = 38.881253</v>
      </c>
    </row>
    <row r="2035" spans="9:28" x14ac:dyDescent="0.25">
      <c r="I2035" s="80"/>
      <c r="AB2035" s="3" t="str">
        <v>T = 1.083333, swapRate = 0.014579, k = 41, strike = 0.020777, call = 0.000446, callph = 0.000445, callmh = 0.000447, quantile = 0.868406, d2CalldK2 = 34.584730</v>
      </c>
    </row>
    <row r="2036" spans="9:28" x14ac:dyDescent="0.25">
      <c r="I2036" s="80"/>
      <c r="AB2036" s="3" t="str">
        <v>T = 1.083333, swapRate = 0.014579, k = 42, strike = 0.021340, call = 0.000377, callph = 0.000376, callmh = 0.000378, quantile = 0.886749, d2CalldK2 = 30.572806</v>
      </c>
    </row>
    <row r="2037" spans="9:28" x14ac:dyDescent="0.25">
      <c r="I2037" s="80"/>
      <c r="AB2037" s="3" t="str">
        <v>T = 1.083333, swapRate = 0.014579, k = 43, strike = 0.021904, call = 0.000318, callph = 0.000317, callmh = 0.000319, quantile = 0.902917, d2CalldK2 = 26.869115</v>
      </c>
    </row>
    <row r="2038" spans="9:28" x14ac:dyDescent="0.25">
      <c r="I2038" s="80"/>
      <c r="AB2038" s="3" t="str">
        <v>T = 1.083333, swapRate = 0.014579, k = 44, strike = 0.022467, call = 0.000267, callph = 0.000266, callmh = 0.000268, quantile = 0.917088, d2CalldK2 = 23.484875</v>
      </c>
    </row>
    <row r="2039" spans="9:28" x14ac:dyDescent="0.25">
      <c r="I2039" s="80"/>
      <c r="AB2039" s="3" t="str">
        <v>T = 1.083333, swapRate = 0.014579, k = 45, strike = 0.023031, call = 0.000224, callph = 0.000223, callmh = 0.000225, quantile = 0.929443, d2CalldK2 = 20.421130</v>
      </c>
    </row>
    <row r="2040" spans="9:28" x14ac:dyDescent="0.25">
      <c r="I2040" s="80"/>
      <c r="AB2040" s="3" t="str">
        <v>T = 1.083333, swapRate = 0.014579, k = 46, strike = 0.023594, call = 0.000187, callph = 0.000187, callmh = 0.000188, quantile = 0.940161, d2CalldK2 = 17.670902</v>
      </c>
    </row>
    <row r="2041" spans="9:28" x14ac:dyDescent="0.25">
      <c r="I2041" s="80"/>
      <c r="AB2041" s="3" t="str">
        <v>T = 1.083333, swapRate = 0.014579, k = 47, strike = 0.024158, call = 0.000156, callph = 0.000156, callmh = 0.000157, quantile = 0.949414, d2CalldK2 = 15.221152</v>
      </c>
    </row>
    <row r="2042" spans="9:28" x14ac:dyDescent="0.25">
      <c r="I2042" s="80"/>
      <c r="AB2042" s="3" t="str">
        <v>T = 1.083333, swapRate = 0.014579, k = 48, strike = 0.024721, call = 0.000130, callph = 0.000130, callmh = 0.000131, quantile = 0.957367, d2CalldK2 = 13.054518</v>
      </c>
    </row>
    <row r="2043" spans="9:28" x14ac:dyDescent="0.25">
      <c r="I2043" s="80"/>
      <c r="AB2043" s="3" t="str">
        <v>T = 1.083333, swapRate = 0.014579, k = 49, strike = 0.025285, call = 0.000108, callph = 0.000108, callmh = 0.000109, quantile = 0.964175, d2CalldK2 = 11.150806</v>
      </c>
    </row>
    <row r="2044" spans="9:28" x14ac:dyDescent="0.25">
      <c r="I2044" s="80"/>
      <c r="AB2044" s="3" t="str">
        <v>T = 1.083333, swapRate = 0.014579, k = 50, strike = 0.025848, call = 0.000090, callph = 0.000089, callmh = 0.000090, quantile = 0.969978, d2CalldK2 = 9.488219</v>
      </c>
    </row>
    <row r="2045" spans="9:28" x14ac:dyDescent="0.25">
      <c r="I2045" s="80"/>
      <c r="AB2045" s="3" t="str">
        <v>T = 1.083333, swapRate = 0.014579, k = 51, strike = 0.026412, call = 0.000074, callph = 0.000074, callmh = 0.000074, quantile = 0.974908, d2CalldK2 = 8.044349</v>
      </c>
    </row>
    <row r="2046" spans="9:28" x14ac:dyDescent="0.25">
      <c r="I2046" s="80"/>
      <c r="AB2046" s="3" t="str">
        <v>T = 1.083333, swapRate = 0.014579, k = 52, strike = 0.026975, call = 0.000061, callph = 0.000061, callmh = 0.000061, quantile = 0.979081, d2CalldK2 = 6.796949</v>
      </c>
    </row>
    <row r="2047" spans="9:28" x14ac:dyDescent="0.25">
      <c r="I2047" s="80"/>
      <c r="AB2047" s="3" t="str">
        <v>T = 1.083333, swapRate = 0.014579, k = 53, strike = 0.027539, call = 0.000050, callph = 0.000050, callmh = 0.000051, quantile = 0.982601, d2CalldK2 = 5.724505</v>
      </c>
    </row>
    <row r="2048" spans="9:28" x14ac:dyDescent="0.25">
      <c r="I2048" s="80"/>
      <c r="AB2048" s="3" t="str">
        <v>T = 1.083333, swapRate = 0.014579, k = 54, strike = 0.028102, call = 0.000042, callph = 0.000041, callmh = 0.000042, quantile = 0.985561, d2CalldK2 = 4.806638</v>
      </c>
    </row>
    <row r="2049" spans="9:28" x14ac:dyDescent="0.25">
      <c r="I2049" s="80"/>
      <c r="AB2049" s="3" t="str">
        <v>T = 1.083333, swapRate = 0.014579, k = 55, strike = 0.028666, call = 0.000034, callph = 0.000034, callmh = 0.000034, quantile = 0.988043, d2CalldK2 = 4.024380</v>
      </c>
    </row>
    <row r="2050" spans="9:28" x14ac:dyDescent="0.25">
      <c r="I2050" s="80"/>
      <c r="AB2050" s="3" t="str">
        <v>T = 1.083333, swapRate = 0.014579, k = 56, strike = 0.029229, call = 0.000028, callph = 0.000028, callmh = 0.000028, quantile = 0.990118, d2CalldK2 = 3.360319</v>
      </c>
    </row>
    <row r="2051" spans="9:28" x14ac:dyDescent="0.25">
      <c r="I2051" s="80"/>
      <c r="AB2051" s="3" t="str">
        <v>T = 1.083333, swapRate = 0.014579, k = 57, strike = 0.029792, call = 0.000023, callph = 0.000023, callmh = 0.000023, quantile = 0.991849, d2CalldK2 = 2.798674</v>
      </c>
    </row>
    <row r="2052" spans="9:28" x14ac:dyDescent="0.25">
      <c r="I2052" s="80"/>
      <c r="AB2052" s="3" t="str">
        <v>T = 1.083333, swapRate = 0.014579, k = 58, strike = 0.030356, call = 0.000019, callph = 0.000019, callmh = 0.000019, quantile = 0.993289, d2CalldK2 = 2.325287</v>
      </c>
    </row>
    <row r="2053" spans="9:28" x14ac:dyDescent="0.25">
      <c r="I2053" s="80"/>
      <c r="AB2053" s="3" t="str">
        <v>T = 1.083333, swapRate = 0.014579, k = 59, strike = 0.030919, call = 0.000015, callph = 0.000015, callmh = 0.000015, quantile = 0.994484, d2CalldK2 = 1.927581</v>
      </c>
    </row>
    <row r="2054" spans="9:28" x14ac:dyDescent="0.25">
      <c r="I2054" s="80"/>
      <c r="AB2054" s="3" t="str">
        <v>T = 1.083333, swapRate = 0.014579, k = 60, strike = 0.031483, call = 0.000012, callph = 0.000012, callmh = 0.000013, quantile = 0.995473, d2CalldK2 = 1.594467</v>
      </c>
    </row>
    <row r="2055" spans="9:28" x14ac:dyDescent="0.25">
      <c r="I2055" s="80"/>
      <c r="AB2055" s="3" t="str">
        <v>strike = -0.001762, d2CalldK2 = 1.927581, d2CalldK2mc = 2.025225</v>
      </c>
    </row>
    <row r="2056" spans="9:28" x14ac:dyDescent="0.25">
      <c r="I2056" s="80"/>
      <c r="AB2056" s="3" t="str">
        <v>strike = -0.001198, d2CalldK2 = 2.325287, d2CalldK2mc = 1.395876</v>
      </c>
    </row>
    <row r="2057" spans="9:28" x14ac:dyDescent="0.25">
      <c r="I2057" s="80"/>
      <c r="AB2057" s="3" t="str">
        <v>strike = -0.000635, d2CalldK2 = 2.798674, d2CalldK2mc = 3.541024</v>
      </c>
    </row>
    <row r="2058" spans="9:28" x14ac:dyDescent="0.25">
      <c r="I2058" s="80"/>
      <c r="AB2058" s="3" t="str">
        <v>strike = -0.000071, d2CalldK2 = 3.360319, d2CalldK2mc = 2.825519</v>
      </c>
    </row>
    <row r="2059" spans="9:28" x14ac:dyDescent="0.25">
      <c r="I2059" s="80"/>
      <c r="AB2059" s="3" t="str">
        <v>strike = 0.000492, d2CalldK2 = 4.024380, d2CalldK2mc = 3.793865</v>
      </c>
    </row>
    <row r="2060" spans="9:28" x14ac:dyDescent="0.25">
      <c r="I2060" s="80"/>
      <c r="AB2060" s="3" t="str">
        <v>strike = 0.001056, d2CalldK2 = 4.806638, d2CalldK2mc = 4.762930</v>
      </c>
    </row>
    <row r="2061" spans="9:28" x14ac:dyDescent="0.25">
      <c r="I2061" s="80"/>
      <c r="AB2061" s="3" t="str">
        <v>strike = 0.001619, d2CalldK2 = 5.724505, d2CalldK2mc = 4.806381</v>
      </c>
    </row>
    <row r="2062" spans="9:28" x14ac:dyDescent="0.25">
      <c r="I2062" s="80"/>
      <c r="AB2062" s="3" t="str">
        <v>strike = 0.002183, d2CalldK2 = 6.796949, d2CalldK2mc = 6.848841</v>
      </c>
    </row>
    <row r="2063" spans="9:28" x14ac:dyDescent="0.25">
      <c r="I2063" s="80"/>
      <c r="AB2063" s="3" t="str">
        <v>strike = 0.002746, d2CalldK2 = 8.044349, d2CalldK2mc = 8.172912</v>
      </c>
    </row>
    <row r="2064" spans="9:28" x14ac:dyDescent="0.25">
      <c r="I2064" s="80"/>
      <c r="AB2064" s="3" t="str">
        <v>strike = 0.003310, d2CalldK2 = 9.488219, d2CalldK2mc = 9.820689</v>
      </c>
    </row>
    <row r="2065" spans="9:28" x14ac:dyDescent="0.25">
      <c r="I2065" s="80"/>
      <c r="AB2065" s="3" t="str">
        <v>strike = 0.003873, d2CalldK2 = 11.150806, d2CalldK2mc = 11.055948</v>
      </c>
    </row>
    <row r="2066" spans="9:28" x14ac:dyDescent="0.25">
      <c r="I2066" s="80"/>
      <c r="AB2066" s="3" t="str">
        <v>strike = 0.004436, d2CalldK2 = 13.054518, d2CalldK2mc = 13.081219</v>
      </c>
    </row>
    <row r="2067" spans="9:28" x14ac:dyDescent="0.25">
      <c r="I2067" s="80"/>
      <c r="AB2067" s="3" t="str">
        <v>strike = 0.005000, d2CalldK2 = 15.221152, d2CalldK2mc = 16.194126</v>
      </c>
    </row>
    <row r="2068" spans="9:28" x14ac:dyDescent="0.25">
      <c r="I2068" s="80"/>
      <c r="AB2068" s="3" t="str">
        <v>strike = 0.005563, d2CalldK2 = 17.670902, d2CalldK2mc = 19.821059</v>
      </c>
    </row>
    <row r="2069" spans="9:28" x14ac:dyDescent="0.25">
      <c r="I2069" s="80"/>
      <c r="AB2069" s="3" t="str">
        <v>strike = 0.006127, d2CalldK2 = 20.421130, d2CalldK2mc = 23.055417</v>
      </c>
    </row>
    <row r="2070" spans="9:28" x14ac:dyDescent="0.25">
      <c r="I2070" s="80"/>
      <c r="AB2070" s="3" t="str">
        <v>strike = 0.006690, d2CalldK2 = 23.484874, d2CalldK2mc = 23.346223</v>
      </c>
    </row>
    <row r="2071" spans="9:28" x14ac:dyDescent="0.25">
      <c r="I2071" s="80"/>
      <c r="AB2071" s="3" t="str">
        <v>strike = 0.007254, d2CalldK2 = 26.869115, d2CalldK2mc = 25.721485</v>
      </c>
    </row>
    <row r="2072" spans="9:28" x14ac:dyDescent="0.25">
      <c r="I2072" s="80"/>
      <c r="AB2072" s="3" t="str">
        <v>strike = 0.007817, d2CalldK2 = 30.572806, d2CalldK2mc = 32.229573</v>
      </c>
    </row>
    <row r="2073" spans="9:28" x14ac:dyDescent="0.25">
      <c r="I2073" s="80"/>
      <c r="AB2073" s="3" t="str">
        <v>strike = 0.008381, d2CalldK2 = 34.584729, d2CalldK2mc = 33.831250</v>
      </c>
    </row>
    <row r="2074" spans="9:28" x14ac:dyDescent="0.25">
      <c r="I2074" s="80"/>
      <c r="AB2074" s="3" t="str">
        <v>strike = 0.008944, d2CalldK2 = 38.881253, d2CalldK2mc = 36.756822</v>
      </c>
    </row>
    <row r="2075" spans="9:28" x14ac:dyDescent="0.25">
      <c r="I2075" s="80"/>
      <c r="AB2075" s="3" t="str">
        <v>strike = 0.009508, d2CalldK2 = 43.424115, d2CalldK2mc = 45.972391</v>
      </c>
    </row>
    <row r="2076" spans="9:28" x14ac:dyDescent="0.25">
      <c r="I2076" s="80"/>
      <c r="AB2076" s="3" t="str">
        <v>strike = 0.010071, d2CalldK2 = 48.158393, d2CalldK2mc = 50.212616</v>
      </c>
    </row>
    <row r="2077" spans="9:28" x14ac:dyDescent="0.25">
      <c r="I2077" s="80"/>
      <c r="AB2077" s="3" t="str">
        <v>strike = 0.010635, d2CalldK2 = 53.010878, d2CalldK2mc = 51.193900</v>
      </c>
    </row>
    <row r="2078" spans="9:28" x14ac:dyDescent="0.25">
      <c r="I2078" s="80"/>
      <c r="AB2078" s="3" t="str">
        <v>strike = 0.011198, d2CalldK2 = 57.889096, d2CalldK2mc = 58.278560</v>
      </c>
    </row>
    <row r="2079" spans="9:28" x14ac:dyDescent="0.25">
      <c r="I2079" s="80"/>
      <c r="AB2079" s="3" t="str">
        <v>strike = 0.011762, d2CalldK2 = 62.681274, d2CalldK2mc = 63.599034</v>
      </c>
    </row>
    <row r="2080" spans="9:28" x14ac:dyDescent="0.25">
      <c r="I2080" s="80"/>
      <c r="AB2080" s="3" t="str">
        <v>strike = 0.012325, d2CalldK2 = 67.257541, d2CalldK2mc = 68.730364</v>
      </c>
    </row>
    <row r="2081" spans="9:28" x14ac:dyDescent="0.25">
      <c r="I2081" s="80"/>
      <c r="AB2081" s="3" t="str">
        <v>strike = 0.012888, d2CalldK2 = 71.472668, d2CalldK2mc = 67.451646</v>
      </c>
    </row>
    <row r="2082" spans="9:28" x14ac:dyDescent="0.25">
      <c r="I2082" s="80"/>
      <c r="AB2082" s="3" t="str">
        <v>strike = 0.013452, d2CalldK2 = 75.170576, d2CalldK2mc = 72.287899</v>
      </c>
    </row>
    <row r="2083" spans="9:28" x14ac:dyDescent="0.25">
      <c r="I2083" s="80"/>
      <c r="AB2083" s="3" t="str">
        <v>strike = 0.014015, d2CalldK2 = 78.190767, d2CalldK2mc = 75.204764</v>
      </c>
    </row>
    <row r="2084" spans="9:28" x14ac:dyDescent="0.25">
      <c r="I2084" s="80"/>
      <c r="AB2084" s="3" t="str">
        <v>strike = 0.014579, d2CalldK2 = 80.366501, d2CalldK2mc = 74.779828</v>
      </c>
    </row>
    <row r="2085" spans="9:28" x14ac:dyDescent="0.25">
      <c r="I2085" s="80"/>
      <c r="AB2085" s="3" t="str">
        <v>strike = 0.015142, d2CalldK2 = 78.190767, d2CalldK2mc = 75.294176</v>
      </c>
    </row>
    <row r="2086" spans="9:28" x14ac:dyDescent="0.25">
      <c r="I2086" s="80"/>
      <c r="AB2086" s="3" t="str">
        <v>strike = 0.015706, d2CalldK2 = 75.170576, d2CalldK2mc = 75.319565</v>
      </c>
    </row>
    <row r="2087" spans="9:28" x14ac:dyDescent="0.25">
      <c r="I2087" s="80"/>
      <c r="AB2087" s="3" t="str">
        <v>strike = 0.016269, d2CalldK2 = 71.472668, d2CalldK2mc = 76.682593</v>
      </c>
    </row>
    <row r="2088" spans="9:28" x14ac:dyDescent="0.25">
      <c r="I2088" s="80"/>
      <c r="AB2088" s="3" t="str">
        <v>strike = 0.016833, d2CalldK2 = 67.257541, d2CalldK2mc = 68.488547</v>
      </c>
    </row>
    <row r="2089" spans="9:28" x14ac:dyDescent="0.25">
      <c r="I2089" s="80"/>
      <c r="AB2089" s="3" t="str">
        <v>strike = 0.017396, d2CalldK2 = 62.681274, d2CalldK2mc = 61.743791</v>
      </c>
    </row>
    <row r="2090" spans="9:28" x14ac:dyDescent="0.25">
      <c r="I2090" s="80"/>
      <c r="AB2090" s="3" t="str">
        <v>strike = 0.017960, d2CalldK2 = 57.889096, d2CalldK2mc = 58.754240</v>
      </c>
    </row>
    <row r="2091" spans="9:28" x14ac:dyDescent="0.25">
      <c r="I2091" s="80"/>
      <c r="AB2091" s="3" t="str">
        <v>strike = 0.018523, d2CalldK2 = 53.010878, d2CalldK2mc = 54.746340</v>
      </c>
    </row>
    <row r="2092" spans="9:28" x14ac:dyDescent="0.25">
      <c r="I2092" s="80"/>
      <c r="AB2092" s="3" t="str">
        <v>strike = 0.019087, d2CalldK2 = 48.158393, d2CalldK2mc = 49.942214</v>
      </c>
    </row>
    <row r="2093" spans="9:28" x14ac:dyDescent="0.25">
      <c r="I2093" s="80"/>
      <c r="AB2093" s="3" t="str">
        <v>strike = 0.019650, d2CalldK2 = 43.424115, d2CalldK2mc = 44.354323</v>
      </c>
    </row>
    <row r="2094" spans="9:28" x14ac:dyDescent="0.25">
      <c r="I2094" s="80"/>
      <c r="AB2094" s="3" t="str">
        <v>strike = 0.020214, d2CalldK2 = 38.881253, d2CalldK2mc = 40.541587</v>
      </c>
    </row>
    <row r="2095" spans="9:28" x14ac:dyDescent="0.25">
      <c r="I2095" s="80"/>
      <c r="AB2095" s="3" t="str">
        <v>strike = 0.020777, d2CalldK2 = 34.584730, d2CalldK2mc = 33.844154</v>
      </c>
    </row>
    <row r="2096" spans="9:28" x14ac:dyDescent="0.25">
      <c r="I2096" s="80"/>
      <c r="AB2096" s="3" t="str">
        <v>strike = 0.021340, d2CalldK2 = 30.572806, d2CalldK2mc = 28.766325</v>
      </c>
    </row>
    <row r="2097" spans="9:28" x14ac:dyDescent="0.25">
      <c r="I2097" s="80"/>
      <c r="AB2097" s="3" t="str">
        <v>strike = 0.021904, d2CalldK2 = 26.869115, d2CalldK2mc = 27.489951</v>
      </c>
    </row>
    <row r="2098" spans="9:28" x14ac:dyDescent="0.25">
      <c r="I2098" s="80"/>
      <c r="AB2098" s="3" t="str">
        <v>strike = 0.022467, d2CalldK2 = 23.484875, d2CalldK2mc = 22.179237</v>
      </c>
    </row>
    <row r="2099" spans="9:28" x14ac:dyDescent="0.25">
      <c r="I2099" s="80"/>
      <c r="AB2099" s="3" t="str">
        <v>strike = 0.023031, d2CalldK2 = 20.421130, d2CalldK2mc = 24.123955</v>
      </c>
    </row>
    <row r="2100" spans="9:28" x14ac:dyDescent="0.25">
      <c r="I2100" s="80"/>
      <c r="AB2100" s="3" t="str">
        <v>strike = 0.023594, d2CalldK2 = 17.670902, d2CalldK2mc = 18.418885</v>
      </c>
    </row>
    <row r="2101" spans="9:28" x14ac:dyDescent="0.25">
      <c r="I2101" s="80"/>
      <c r="AB2101" s="3" t="str">
        <v>strike = 0.024158, d2CalldK2 = 15.221152, d2CalldK2mc = 15.610102</v>
      </c>
    </row>
    <row r="2102" spans="9:28" x14ac:dyDescent="0.25">
      <c r="I2102" s="80"/>
      <c r="AB2102" s="3" t="str">
        <v>strike = 0.024721, d2CalldK2 = 13.054518, d2CalldK2mc = 10.025697</v>
      </c>
    </row>
    <row r="2103" spans="9:28" x14ac:dyDescent="0.25">
      <c r="I2103" s="80"/>
      <c r="AB2103" s="3" t="str">
        <v>strike = 0.025285, d2CalldK2 = 11.150806, d2CalldK2mc = 10.497838</v>
      </c>
    </row>
    <row r="2104" spans="9:28" x14ac:dyDescent="0.25">
      <c r="I2104" s="80"/>
      <c r="AB2104" s="3" t="str">
        <v>strike = 0.025848, d2CalldK2 = 9.488219, d2CalldK2mc = 9.955473</v>
      </c>
    </row>
    <row r="2105" spans="9:28" x14ac:dyDescent="0.25">
      <c r="I2105" s="80"/>
      <c r="AB2105" s="3" t="str">
        <v>strike = 0.026412, d2CalldK2 = 8.044349, d2CalldK2mc = 10.175379</v>
      </c>
    </row>
    <row r="2106" spans="9:28" x14ac:dyDescent="0.25">
      <c r="I2106" s="80"/>
      <c r="AB2106" s="3" t="str">
        <v>strike = 0.026975, d2CalldK2 = 6.796949, d2CalldK2mc = 8.720384</v>
      </c>
    </row>
    <row r="2107" spans="9:28" x14ac:dyDescent="0.25">
      <c r="I2107" s="80"/>
      <c r="AB2107" s="3" t="str">
        <v>strike = 0.027539, d2CalldK2 = 5.724505, d2CalldK2mc = 5.655793</v>
      </c>
    </row>
    <row r="2108" spans="9:28" x14ac:dyDescent="0.25">
      <c r="I2108" s="80"/>
      <c r="AB2108" s="3" t="str">
        <v>strike = 0.028102, d2CalldK2 = 4.806638, d2CalldK2mc = 4.847380</v>
      </c>
    </row>
    <row r="2109" spans="9:28" x14ac:dyDescent="0.25">
      <c r="I2109" s="80"/>
      <c r="AB2109" s="3" t="str">
        <v>strike = 0.028666, d2CalldK2 = 4.024380, d2CalldK2mc = 3.458177</v>
      </c>
    </row>
    <row r="2110" spans="9:28" x14ac:dyDescent="0.25">
      <c r="I2110" s="80"/>
      <c r="AB2110" s="3" t="str">
        <v>strike = 0.029229, d2CalldK2 = 3.360319, d2CalldK2mc = 2.092088</v>
      </c>
    </row>
    <row r="2111" spans="9:28" x14ac:dyDescent="0.25">
      <c r="I2111" s="80"/>
      <c r="AB2111" s="3" t="str">
        <v>strike = 0.029792, d2CalldK2 = 2.798674, d2CalldK2mc = 2.562152</v>
      </c>
    </row>
    <row r="2112" spans="9:28" x14ac:dyDescent="0.25">
      <c r="I2112" s="80"/>
      <c r="AB2112" s="3" t="str">
        <v>strike = 0.030356, d2CalldK2 = 2.325287, d2CalldK2mc = 2.368847</v>
      </c>
    </row>
    <row r="2113" spans="9:28" x14ac:dyDescent="0.25">
      <c r="I2113" s="80"/>
      <c r="AB2113" s="3" t="str">
        <v>strike = 0.030919, d2CalldK2 = 1.927581, d2CalldK2mc = 1.068349</v>
      </c>
    </row>
    <row r="2114" spans="9:28" x14ac:dyDescent="0.25">
      <c r="I2114" s="80"/>
      <c r="AB2114" s="3" t="str">
        <v>T = 1.083333, fixingDate = 0, swapRate = 0.014579, annuity = 9.426963, stdDev = 0.005635, avgCalcStrikes = 7.994385</v>
      </c>
    </row>
    <row r="2115" spans="9:28" x14ac:dyDescent="0.25">
      <c r="I2115" s="80"/>
      <c r="AB2115" s="3" t="str">
        <v>strike = -0.001762, dCalldT = 0.000122, localVol = 0.010959</v>
      </c>
    </row>
    <row r="2116" spans="9:28" x14ac:dyDescent="0.25">
      <c r="I2116" s="80"/>
      <c r="AB2116" s="3" t="str">
        <v>strike = -0.001198, dCalldT = 0.000135, localVol = 0.013919</v>
      </c>
    </row>
    <row r="2117" spans="9:28" x14ac:dyDescent="0.25">
      <c r="I2117" s="80"/>
      <c r="AB2117" s="3" t="str">
        <v>strike = -0.000635, dCalldT = 0.000154, localVol = 0.009329</v>
      </c>
    </row>
    <row r="2118" spans="9:28" x14ac:dyDescent="0.25">
      <c r="I2118" s="80"/>
      <c r="AB2118" s="3" t="str">
        <v>strike = -0.000071, dCalldT = 0.000172, localVol = 0.011036</v>
      </c>
    </row>
    <row r="2119" spans="9:28" x14ac:dyDescent="0.25">
      <c r="I2119" s="80"/>
      <c r="AB2119" s="3" t="str">
        <v>strike = 0.000492, dCalldT = 0.000194, localVol = 0.010119</v>
      </c>
    </row>
    <row r="2120" spans="9:28" x14ac:dyDescent="0.25">
      <c r="I2120" s="80"/>
      <c r="AB2120" s="3" t="str">
        <v>strike = 0.001056, dCalldT = 0.000220, localVol = 0.009603</v>
      </c>
    </row>
    <row r="2121" spans="9:28" x14ac:dyDescent="0.25">
      <c r="I2121" s="80"/>
      <c r="AB2121" s="3" t="str">
        <v>strike = 0.001619, dCalldT = 0.000248, localVol = 0.010152</v>
      </c>
    </row>
    <row r="2122" spans="9:28" x14ac:dyDescent="0.25">
      <c r="I2122" s="80"/>
      <c r="AB2122" s="3" t="str">
        <v>strike = 0.002183, dCalldT = 0.000282, localVol = 0.009075</v>
      </c>
    </row>
    <row r="2123" spans="9:28" x14ac:dyDescent="0.25">
      <c r="I2123" s="80"/>
      <c r="AB2123" s="3" t="str">
        <v>strike = 0.002746, dCalldT = 0.000319, localVol = 0.008837</v>
      </c>
    </row>
    <row r="2124" spans="9:28" x14ac:dyDescent="0.25">
      <c r="I2124" s="80"/>
      <c r="AB2124" s="3" t="str">
        <v>strike = 0.003310, dCalldT = 0.000359, localVol = 0.008548</v>
      </c>
    </row>
    <row r="2125" spans="9:28" x14ac:dyDescent="0.25">
      <c r="I2125" s="80"/>
      <c r="AB2125" s="3" t="str">
        <v>strike = 0.003873, dCalldT = 0.000400, localVol = 0.008512</v>
      </c>
    </row>
    <row r="2126" spans="9:28" x14ac:dyDescent="0.25">
      <c r="I2126" s="80"/>
      <c r="AB2126" s="3" t="str">
        <v>strike = 0.004436, dCalldT = 0.000446, localVol = 0.008256</v>
      </c>
    </row>
    <row r="2127" spans="9:28" x14ac:dyDescent="0.25">
      <c r="I2127" s="80"/>
      <c r="AB2127" s="3" t="str">
        <v>strike = 0.005000, dCalldT = 0.000494, localVol = 0.007814</v>
      </c>
    </row>
    <row r="2128" spans="9:28" x14ac:dyDescent="0.25">
      <c r="I2128" s="80"/>
      <c r="AB2128" s="3" t="str">
        <v>strike = 0.005563, dCalldT = 0.000543, localVol = 0.007399</v>
      </c>
    </row>
    <row r="2129" spans="9:28" x14ac:dyDescent="0.25">
      <c r="I2129" s="80"/>
      <c r="AB2129" s="3" t="str">
        <v>strike = 0.006127, dCalldT = 0.000586, localVol = 0.007128</v>
      </c>
    </row>
    <row r="2130" spans="9:28" x14ac:dyDescent="0.25">
      <c r="I2130" s="80"/>
      <c r="AB2130" s="3" t="str">
        <v>strike = 0.006690, dCalldT = 0.000622, localVol = 0.007298</v>
      </c>
    </row>
    <row r="2131" spans="9:28" x14ac:dyDescent="0.25">
      <c r="I2131" s="80"/>
      <c r="AB2131" s="3" t="str">
        <v>strike = 0.007254, dCalldT = 0.000661, localVol = 0.007168</v>
      </c>
    </row>
    <row r="2132" spans="9:28" x14ac:dyDescent="0.25">
      <c r="I2132" s="80"/>
      <c r="AB2132" s="3" t="str">
        <v>strike = 0.007817, dCalldT = 0.000706, localVol = 0.006621</v>
      </c>
    </row>
    <row r="2133" spans="9:28" x14ac:dyDescent="0.25">
      <c r="I2133" s="80"/>
      <c r="AB2133" s="3" t="str">
        <v>strike = 0.008381, dCalldT = 0.000747, localVol = 0.006646</v>
      </c>
    </row>
    <row r="2134" spans="9:28" x14ac:dyDescent="0.25">
      <c r="I2134" s="80"/>
      <c r="AB2134" s="3" t="str">
        <v>strike = 0.008944, dCalldT = 0.000791, localVol = 0.006562</v>
      </c>
    </row>
    <row r="2135" spans="9:28" x14ac:dyDescent="0.25">
      <c r="I2135" s="80"/>
      <c r="AB2135" s="3" t="str">
        <v>strike = 0.009508, dCalldT = 0.000843, localVol = 0.006057</v>
      </c>
    </row>
    <row r="2136" spans="9:28" x14ac:dyDescent="0.25">
      <c r="I2136" s="80"/>
      <c r="AB2136" s="3" t="str">
        <v>strike = 0.010071, dCalldT = 0.000884, localVol = 0.005935</v>
      </c>
    </row>
    <row r="2137" spans="9:28" x14ac:dyDescent="0.25">
      <c r="I2137" s="80"/>
      <c r="AB2137" s="3" t="str">
        <v>strike = 0.010635, dCalldT = 0.000915, localVol = 0.005979</v>
      </c>
    </row>
    <row r="2138" spans="9:28" x14ac:dyDescent="0.25">
      <c r="I2138" s="80"/>
      <c r="AB2138" s="3" t="str">
        <v>strike = 0.011198, dCalldT = 0.000949, localVol = 0.005707</v>
      </c>
    </row>
    <row r="2139" spans="9:28" x14ac:dyDescent="0.25">
      <c r="I2139" s="80"/>
      <c r="AB2139" s="3" t="str">
        <v>strike = 0.011762, dCalldT = 0.000977, localVol = 0.005543</v>
      </c>
    </row>
    <row r="2140" spans="9:28" x14ac:dyDescent="0.25">
      <c r="I2140" s="80"/>
      <c r="AB2140" s="3" t="str">
        <v>strike = 0.012325, dCalldT = 0.000995, localVol = 0.005381</v>
      </c>
    </row>
    <row r="2141" spans="9:28" x14ac:dyDescent="0.25">
      <c r="I2141" s="80"/>
      <c r="AB2141" s="3" t="str">
        <v>strike = 0.012888, dCalldT = 0.001000, localVol = 0.005446</v>
      </c>
    </row>
    <row r="2142" spans="9:28" x14ac:dyDescent="0.25">
      <c r="I2142" s="80"/>
      <c r="AB2142" s="3" t="str">
        <v>strike = 0.013452, dCalldT = 0.001013, localVol = 0.005293</v>
      </c>
    </row>
    <row r="2143" spans="9:28" x14ac:dyDescent="0.25">
      <c r="I2143" s="80"/>
      <c r="AB2143" s="3" t="str">
        <v>strike = 0.014015, dCalldT = 0.001027, localVol = 0.005226</v>
      </c>
    </row>
    <row r="2144" spans="9:28" x14ac:dyDescent="0.25">
      <c r="I2144" s="80"/>
      <c r="AB2144" s="3" t="str">
        <v>strike = 0.014579, dCalldT = 0.001044, localVol = 0.005283</v>
      </c>
    </row>
    <row r="2145" spans="9:28" x14ac:dyDescent="0.25">
      <c r="I2145" s="80"/>
      <c r="AB2145" s="3" t="str">
        <v>strike = 0.015142, dCalldT = 0.001070, localVol = 0.005331</v>
      </c>
    </row>
    <row r="2146" spans="9:28" x14ac:dyDescent="0.25">
      <c r="I2146" s="80"/>
      <c r="AB2146" s="3" t="str">
        <v>strike = 0.015706, dCalldT = 0.001098, localVol = 0.005400</v>
      </c>
    </row>
    <row r="2147" spans="9:28" x14ac:dyDescent="0.25">
      <c r="I2147" s="80"/>
      <c r="AB2147" s="3" t="str">
        <v>strike = 0.016269, dCalldT = 0.001117, localVol = 0.005397</v>
      </c>
    </row>
    <row r="2148" spans="9:28" x14ac:dyDescent="0.25">
      <c r="I2148" s="80"/>
      <c r="AB2148" s="3" t="str">
        <v>strike = 0.016833, dCalldT = 0.001108, localVol = 0.005687</v>
      </c>
    </row>
    <row r="2149" spans="9:28" x14ac:dyDescent="0.25">
      <c r="I2149" s="80"/>
      <c r="AB2149" s="3" t="str">
        <v>strike = 0.017396, dCalldT = 0.001086, localVol = 0.005932</v>
      </c>
    </row>
    <row r="2150" spans="9:28" x14ac:dyDescent="0.25">
      <c r="I2150" s="80"/>
      <c r="AB2150" s="3" t="str">
        <v>strike = 0.017960, dCalldT = 0.001063, localVol = 0.006014</v>
      </c>
    </row>
    <row r="2151" spans="9:28" x14ac:dyDescent="0.25">
      <c r="I2151" s="80"/>
      <c r="AB2151" s="3" t="str">
        <v>strike = 0.018523, dCalldT = 0.001031, localVol = 0.006136</v>
      </c>
    </row>
    <row r="2152" spans="9:28" x14ac:dyDescent="0.25">
      <c r="I2152" s="80"/>
      <c r="AB2152" s="3" t="str">
        <v>strike = 0.019087, dCalldT = 0.000988, localVol = 0.006291</v>
      </c>
    </row>
    <row r="2153" spans="9:28" x14ac:dyDescent="0.25">
      <c r="I2153" s="80"/>
      <c r="AB2153" s="3" t="str">
        <v>strike = 0.019650, dCalldT = 0.000937, localVol = 0.006500</v>
      </c>
    </row>
    <row r="2154" spans="9:28" x14ac:dyDescent="0.25">
      <c r="I2154" s="80"/>
      <c r="AB2154" s="3" t="str">
        <v>strike = 0.020214, dCalldT = 0.000881, localVol = 0.006591</v>
      </c>
    </row>
    <row r="2155" spans="9:28" x14ac:dyDescent="0.25">
      <c r="I2155" s="80"/>
      <c r="AB2155" s="3" t="str">
        <v>strike = 0.020777, dCalldT = 0.000818, localVol = 0.006952</v>
      </c>
    </row>
    <row r="2156" spans="9:28" x14ac:dyDescent="0.25">
      <c r="I2156" s="80"/>
      <c r="AB2156" s="3" t="str">
        <v>strike = 0.021340, dCalldT = 0.000758, localVol = 0.007262</v>
      </c>
    </row>
    <row r="2157" spans="9:28" x14ac:dyDescent="0.25">
      <c r="I2157" s="80"/>
      <c r="AB2157" s="3" t="str">
        <v>strike = 0.021904, dCalldT = 0.000707, localVol = 0.007174</v>
      </c>
    </row>
    <row r="2158" spans="9:28" x14ac:dyDescent="0.25">
      <c r="I2158" s="80"/>
      <c r="AB2158" s="3" t="str">
        <v>strike = 0.022467, dCalldT = 0.000656, localVol = 0.007691</v>
      </c>
    </row>
    <row r="2159" spans="9:28" x14ac:dyDescent="0.25">
      <c r="I2159" s="80"/>
      <c r="AB2159" s="3" t="str">
        <v>strike = 0.023031, dCalldT = 0.000612, localVol = 0.007124</v>
      </c>
    </row>
    <row r="2160" spans="9:28" x14ac:dyDescent="0.25">
      <c r="I2160" s="80"/>
      <c r="AB2160" s="3" t="str">
        <v>strike = 0.023594, dCalldT = 0.000557, localVol = 0.007778</v>
      </c>
    </row>
    <row r="2161" spans="9:28" x14ac:dyDescent="0.25">
      <c r="I2161" s="80"/>
      <c r="AB2161" s="3" t="str">
        <v>strike = 0.024158, dCalldT = 0.000502, localVol = 0.008024</v>
      </c>
    </row>
    <row r="2162" spans="9:28" x14ac:dyDescent="0.25">
      <c r="I2162" s="80"/>
      <c r="AB2162" s="3" t="str">
        <v>strike = 0.024721, dCalldT = 0.000450, localVol = 0.009470</v>
      </c>
    </row>
    <row r="2163" spans="9:28" x14ac:dyDescent="0.25">
      <c r="I2163" s="80"/>
      <c r="AB2163" s="3" t="str">
        <v>strike = 0.025285, dCalldT = 0.000412, localVol = 0.008855</v>
      </c>
    </row>
    <row r="2164" spans="9:28" x14ac:dyDescent="0.25">
      <c r="I2164" s="80"/>
      <c r="AB2164" s="3" t="str">
        <v>strike = 0.025848, dCalldT = 0.000379, localVol = 0.008730</v>
      </c>
    </row>
    <row r="2165" spans="9:28" x14ac:dyDescent="0.25">
      <c r="I2165" s="80"/>
      <c r="AB2165" s="3" t="str">
        <v>strike = 0.026412, dCalldT = 0.000349, localVol = 0.008278</v>
      </c>
    </row>
    <row r="2166" spans="9:28" x14ac:dyDescent="0.25">
      <c r="I2166" s="80"/>
      <c r="AB2166" s="3" t="str">
        <v>strike = 0.026975, dCalldT = 0.000313, localVol = 0.008471</v>
      </c>
    </row>
    <row r="2167" spans="9:28" x14ac:dyDescent="0.25">
      <c r="I2167" s="80"/>
      <c r="AB2167" s="3" t="str">
        <v>strike = 0.027539, dCalldT = 0.000273, localVol = 0.009820</v>
      </c>
    </row>
    <row r="2168" spans="9:28" x14ac:dyDescent="0.25">
      <c r="I2168" s="80"/>
      <c r="AB2168" s="3" t="str">
        <v>strike = 0.028102, dCalldT = 0.000236, localVol = 0.009858</v>
      </c>
    </row>
    <row r="2169" spans="9:28" x14ac:dyDescent="0.25">
      <c r="I2169" s="80"/>
      <c r="AB2169" s="3" t="str">
        <v>strike = 0.028666, dCalldT = 0.000201, localVol = 0.010776</v>
      </c>
    </row>
    <row r="2170" spans="9:28" x14ac:dyDescent="0.25">
      <c r="I2170" s="80"/>
      <c r="AB2170" s="3" t="str">
        <v>strike = 0.029229, dCalldT = 0.000171, localVol = 0.012768</v>
      </c>
    </row>
    <row r="2171" spans="9:28" x14ac:dyDescent="0.25">
      <c r="I2171" s="80"/>
      <c r="AB2171" s="3" t="str">
        <v>strike = 0.029792, dCalldT = 0.000147, localVol = 0.010721</v>
      </c>
    </row>
    <row r="2172" spans="9:28" x14ac:dyDescent="0.25">
      <c r="I2172" s="80"/>
      <c r="AB2172" s="3" t="str">
        <v>strike = 0.030356, dCalldT = 0.000127, localVol = 0.010347</v>
      </c>
    </row>
    <row r="2173" spans="9:28" x14ac:dyDescent="0.25">
      <c r="I2173" s="80"/>
      <c r="AB2173" s="3" t="str">
        <v>strike = 0.030919, dCalldT = 0.000108, localVol = 0.014215</v>
      </c>
    </row>
    <row r="2174" spans="9:28" x14ac:dyDescent="0.25">
      <c r="I2174" s="80"/>
      <c r="AB2174" s="3" t="str">
        <v>T = 1.166667, swapRate = 0.014799, k = 0, strike = -0.002911, call = 0.017724, callph = 0.017714, callmh = 0.017734, quantile = 0.004690, d2CalldK2 = 1.550140</v>
      </c>
    </row>
    <row r="2175" spans="9:28" x14ac:dyDescent="0.25">
      <c r="I2175" s="80"/>
      <c r="AB2175" s="3" t="str">
        <v>T = 1.166667, swapRate = 0.014799, k = 1, strike = -0.002321, call = 0.017137, callph = 0.017127, callmh = 0.017147, quantile = 0.005697, d2CalldK2 = 1.868925</v>
      </c>
    </row>
    <row r="2176" spans="9:28" x14ac:dyDescent="0.25">
      <c r="I2176" s="80"/>
      <c r="AB2176" s="3" t="str">
        <v>T = 1.166667, swapRate = 0.014799, k = 2, strike = -0.001730, call = 0.016550, callph = 0.016540, callmh = 0.016560, quantile = 0.006909, d2CalldK2 = 2.248783</v>
      </c>
    </row>
    <row r="2177" spans="9:28" x14ac:dyDescent="0.25">
      <c r="I2177" s="80"/>
      <c r="AB2177" s="3" t="str">
        <v>T = 1.166667, swapRate = 0.014799, k = 3, strike = -0.001140, call = 0.015964, callph = 0.015954, callmh = 0.015974, quantile = 0.008366, d2CalldK2 = 2.700122</v>
      </c>
    </row>
    <row r="2178" spans="9:28" x14ac:dyDescent="0.25">
      <c r="I2178" s="80"/>
      <c r="AB2178" s="3" t="str">
        <v>T = 1.166667, swapRate = 0.014799, k = 4, strike = -0.000550, call = 0.015379, callph = 0.015369, callmh = 0.015389, quantile = 0.010113, d2CalldK2 = 3.234755</v>
      </c>
    </row>
    <row r="2179" spans="9:28" x14ac:dyDescent="0.25">
      <c r="I2179" s="80"/>
      <c r="AB2179" s="3" t="str">
        <v>T = 1.166667, swapRate = 0.014799, k = 5, strike = 0.000041, call = 0.014795, callph = 0.014786, callmh = 0.014805, quantile = 0.012204, d2CalldK2 = 3.865986</v>
      </c>
    </row>
    <row r="2180" spans="9:28" x14ac:dyDescent="0.25">
      <c r="I2180" s="80"/>
      <c r="AB2180" s="3" t="str">
        <v>T = 1.166667, swapRate = 0.014799, k = 6, strike = 0.000631, call = 0.014213, callph = 0.014203, callmh = 0.014223, quantile = 0.014700, d2CalldK2 = 4.608663</v>
      </c>
    </row>
    <row r="2181" spans="9:28" x14ac:dyDescent="0.25">
      <c r="I2181" s="80"/>
      <c r="AB2181" s="3" t="str">
        <v>T = 1.166667, swapRate = 0.014799, k = 7, strike = 0.001221, call = 0.013632, callph = 0.013622, callmh = 0.013642, quantile = 0.017671, d2CalldK2 = 5.479187</v>
      </c>
    </row>
    <row r="2182" spans="9:28" x14ac:dyDescent="0.25">
      <c r="I2182" s="80"/>
      <c r="AB2182" s="3" t="str">
        <v>T = 1.166667, swapRate = 0.014799, k = 8, strike = 0.001812, call = 0.013053, callph = 0.013044, callmh = 0.013063, quantile = 0.021197, d2CalldK2 = 6.495468</v>
      </c>
    </row>
    <row r="2183" spans="9:28" x14ac:dyDescent="0.25">
      <c r="I2183" s="80"/>
      <c r="AB2183" s="3" t="str">
        <v>T = 1.166667, swapRate = 0.014799, k = 9, strike = 0.002402, call = 0.012477, callph = 0.012467, callmh = 0.012486, quantile = 0.025372, d2CalldK2 = 7.676788</v>
      </c>
    </row>
    <row r="2184" spans="9:28" x14ac:dyDescent="0.25">
      <c r="I2184" s="80"/>
      <c r="AB2184" s="3" t="str">
        <v>T = 1.166667, swapRate = 0.014799, k = 10, strike = 0.002992, call = 0.011903, callph = 0.011893, callmh = 0.011913, quantile = 0.030298, d2CalldK2 = 9.043577</v>
      </c>
    </row>
    <row r="2185" spans="9:28" x14ac:dyDescent="0.25">
      <c r="I2185" s="80"/>
      <c r="AB2185" s="3" t="str">
        <v>T = 1.166667, swapRate = 0.014799, k = 11, strike = 0.003583, call = 0.011332, callph = 0.011322, callmh = 0.011342, quantile = 0.036090, d2CalldK2 = 10.617050</v>
      </c>
    </row>
    <row r="2186" spans="9:28" x14ac:dyDescent="0.25">
      <c r="I2186" s="80"/>
      <c r="AB2186" s="3" t="str">
        <v>T = 1.166667, swapRate = 0.014799, k = 12, strike = 0.004173, call = 0.010765, callph = 0.010755, callmh = 0.010775, quantile = 0.042878, d2CalldK2 = 12.418691</v>
      </c>
    </row>
    <row r="2187" spans="9:28" x14ac:dyDescent="0.25">
      <c r="I2187" s="80"/>
      <c r="AB2187" s="3" t="str">
        <v>T = 1.166667, swapRate = 0.014799, k = 13, strike = 0.004763, call = 0.010202, callph = 0.010193, callmh = 0.010212, quantile = 0.050802, d2CalldK2 = 14.469557</v>
      </c>
    </row>
    <row r="2188" spans="9:28" x14ac:dyDescent="0.25">
      <c r="I2188" s="80"/>
      <c r="AB2188" s="3" t="str">
        <v>T = 1.166667, swapRate = 0.014799, k = 14, strike = 0.005354, call = 0.009645, callph = 0.009635, callmh = 0.009654, quantile = 0.060015, d2CalldK2 = 16.789367</v>
      </c>
    </row>
    <row r="2189" spans="9:28" x14ac:dyDescent="0.25">
      <c r="I2189" s="80"/>
      <c r="AB2189" s="3" t="str">
        <v>T = 1.166667, swapRate = 0.014799, k = 15, strike = 0.005944, call = 0.009093, callph = 0.009083, callmh = 0.009102, quantile = 0.070681, d2CalldK2 = 19.395363</v>
      </c>
    </row>
    <row r="2190" spans="9:28" x14ac:dyDescent="0.25">
      <c r="I2190" s="80"/>
      <c r="AB2190" s="3" t="str">
        <v>T = 1.166667, swapRate = 0.014799, k = 16, strike = 0.006534, call = 0.008548, callph = 0.008538, callmh = 0.008557, quantile = 0.082973, d2CalldK2 = 22.300920</v>
      </c>
    </row>
    <row r="2191" spans="9:28" x14ac:dyDescent="0.25">
      <c r="I2191" s="80"/>
      <c r="AB2191" s="3" t="str">
        <v>T = 1.166667, swapRate = 0.014799, k = 17, strike = 0.007125, call = 0.008010, callph = 0.008001, callmh = 0.008019, quantile = 0.097071, d2CalldK2 = 25.513903</v>
      </c>
    </row>
    <row r="2192" spans="9:28" x14ac:dyDescent="0.25">
      <c r="I2192" s="80"/>
      <c r="AB2192" s="3" t="str">
        <v>T = 1.166667, swapRate = 0.014799, k = 18, strike = 0.007715, call = 0.007482, callph = 0.007473, callmh = 0.007491, quantile = 0.113157, d2CalldK2 = 29.034800</v>
      </c>
    </row>
    <row r="2193" spans="9:28" x14ac:dyDescent="0.25">
      <c r="I2193" s="80"/>
      <c r="AB2193" s="3" t="str">
        <v>T = 1.166667, swapRate = 0.014799, k = 19, strike = 0.008305, call = 0.006964, callph = 0.006955, callmh = 0.006972, quantile = 0.131411, d2CalldK2 = 32.854643</v>
      </c>
    </row>
    <row r="2194" spans="9:28" x14ac:dyDescent="0.25">
      <c r="I2194" s="80"/>
      <c r="AB2194" s="3" t="str">
        <v>T = 1.166667, swapRate = 0.014799, k = 20, strike = 0.008896, call = 0.006457, callph = 0.006448, callmh = 0.006465, quantile = 0.152003, d2CalldK2 = 36.952820</v>
      </c>
    </row>
    <row r="2195" spans="9:28" x14ac:dyDescent="0.25">
      <c r="I2195" s="80"/>
      <c r="AB2195" s="3" t="str">
        <v>T = 1.166667, swapRate = 0.014799, k = 21, strike = 0.009486, call = 0.005963, callph = 0.005955, callmh = 0.005971, quantile = 0.175088, d2CalldK2 = 41.294859</v>
      </c>
    </row>
    <row r="2196" spans="9:28" x14ac:dyDescent="0.25">
      <c r="I2196" s="80"/>
      <c r="AB2196" s="3" t="str">
        <v>T = 1.166667, swapRate = 0.014799, k = 22, strike = 0.010076, call = 0.005483, callph = 0.005475, callmh = 0.005491, quantile = 0.200797, d2CalldK2 = 45.830353</v>
      </c>
    </row>
    <row r="2197" spans="9:28" x14ac:dyDescent="0.25">
      <c r="I2197" s="80"/>
      <c r="AB2197" s="3" t="str">
        <v>T = 1.166667, swapRate = 0.014799, k = 23, strike = 0.010667, call = 0.005020, callph = 0.005012, callmh = 0.005028, quantile = 0.229223, d2CalldK2 = 50.491222</v>
      </c>
    </row>
    <row r="2198" spans="9:28" x14ac:dyDescent="0.25">
      <c r="I2198" s="80"/>
      <c r="AB2198" s="3" t="str">
        <v>T = 1.166667, swapRate = 0.014799, k = 24, strike = 0.011257, call = 0.004574, callph = 0.004567, callmh = 0.004581, quantile = 0.260418, d2CalldK2 = 55.190545</v>
      </c>
    </row>
    <row r="2199" spans="9:28" x14ac:dyDescent="0.25">
      <c r="I2199" s="80"/>
      <c r="AB2199" s="3" t="str">
        <v>T = 1.166667, swapRate = 0.014799, k = 25, strike = 0.011847, call = 0.004147, callph = 0.004140, callmh = 0.004154, quantile = 0.294372, d2CalldK2 = 59.822260</v>
      </c>
    </row>
    <row r="2200" spans="9:28" x14ac:dyDescent="0.25">
      <c r="I2200" s="80"/>
      <c r="AB2200" s="3" t="str">
        <v>T = 1.166667, swapRate = 0.014799, k = 26, strike = 0.012438, call = 0.003741, callph = 0.003735, callmh = 0.003748, quantile = 0.331011, d2CalldK2 = 64.262033</v>
      </c>
    </row>
    <row r="2201" spans="9:28" x14ac:dyDescent="0.25">
      <c r="I2201" s="80"/>
      <c r="AB2201" s="3" t="str">
        <v>T = 1.166667, swapRate = 0.014799, k = 27, strike = 0.013028, call = 0.003358, callph = 0.003352, callmh = 0.003364, quantile = 0.370179, d2CalldK2 = 68.369605</v>
      </c>
    </row>
    <row r="2202" spans="9:28" x14ac:dyDescent="0.25">
      <c r="I2202" s="80"/>
      <c r="AB2202" s="3" t="str">
        <v>T = 1.166667, swapRate = 0.014799, k = 28, strike = 0.013618, call = 0.002998, callph = 0.002992, callmh = 0.003004, quantile = 0.411637, d2CalldK2 = 71.992890</v>
      </c>
    </row>
    <row r="2203" spans="9:28" x14ac:dyDescent="0.25">
      <c r="I2203" s="80"/>
      <c r="AB2203" s="3" t="str">
        <v>T = 1.166667, swapRate = 0.014799, k = 29, strike = 0.014209, call = 0.002664, callph = 0.002658, callmh = 0.002669, quantile = 0.455053, d2CalldK2 = 74.974010</v>
      </c>
    </row>
    <row r="2204" spans="9:28" x14ac:dyDescent="0.25">
      <c r="I2204" s="80"/>
      <c r="AB2204" s="3" t="str">
        <v>T = 1.166667, swapRate = 0.014799, k = 30, strike = 0.014799, call = 0.002355, callph = 0.002350, callmh = 0.002360, quantile = 0.500000, d2CalldK2 = 77.147524</v>
      </c>
    </row>
    <row r="2205" spans="9:28" x14ac:dyDescent="0.25">
      <c r="I2205" s="80"/>
      <c r="AB2205" s="3" t="str">
        <v>T = 1.166667, swapRate = 0.014799, k = 31, strike = 0.015389, call = 0.002073, callph = 0.002069, callmh = 0.002078, quantile = 0.544947, d2CalldK2 = 74.974010</v>
      </c>
    </row>
    <row r="2206" spans="9:28" x14ac:dyDescent="0.25">
      <c r="I2206" s="80"/>
      <c r="AB2206" s="3" t="str">
        <v>T = 1.166667, swapRate = 0.014799, k = 32, strike = 0.015980, call = 0.001818, callph = 0.001813, callmh = 0.001822, quantile = 0.588363, d2CalldK2 = 71.992890</v>
      </c>
    </row>
    <row r="2207" spans="9:28" x14ac:dyDescent="0.25">
      <c r="I2207" s="80"/>
      <c r="AB2207" s="3" t="str">
        <v>T = 1.166667, swapRate = 0.014799, k = 33, strike = 0.016570, call = 0.001587, callph = 0.001583, callmh = 0.001591, quantile = 0.629821, d2CalldK2 = 68.369605</v>
      </c>
    </row>
    <row r="2208" spans="9:28" x14ac:dyDescent="0.25">
      <c r="I2208" s="80"/>
      <c r="AB2208" s="3" t="str">
        <v>T = 1.166667, swapRate = 0.014799, k = 34, strike = 0.017160, call = 0.001380, callph = 0.001377, callmh = 0.001383, quantile = 0.668989, d2CalldK2 = 64.262033</v>
      </c>
    </row>
    <row r="2209" spans="9:28" x14ac:dyDescent="0.25">
      <c r="I2209" s="80"/>
      <c r="AB2209" s="3" t="str">
        <v>T = 1.166667, swapRate = 0.014799, k = 35, strike = 0.017751, call = 0.001196, callph = 0.001193, callmh = 0.001199, quantile = 0.705628, d2CalldK2 = 59.822260</v>
      </c>
    </row>
    <row r="2210" spans="9:28" x14ac:dyDescent="0.25">
      <c r="I2210" s="80"/>
      <c r="AB2210" s="3" t="str">
        <v>T = 1.166667, swapRate = 0.014799, k = 36, strike = 0.018341, call = 0.001032, callph = 0.001029, callmh = 0.001035, quantile = 0.739582, d2CalldK2 = 55.190545</v>
      </c>
    </row>
    <row r="2211" spans="9:28" x14ac:dyDescent="0.25">
      <c r="I2211" s="80"/>
      <c r="AB2211" s="3" t="str">
        <v>T = 1.166667, swapRate = 0.014799, k = 37, strike = 0.018931, call = 0.000888, callph = 0.000885, callmh = 0.000890, quantile = 0.770777, d2CalldK2 = 50.491222</v>
      </c>
    </row>
    <row r="2212" spans="9:28" x14ac:dyDescent="0.25">
      <c r="I2212" s="80"/>
      <c r="AB2212" s="3" t="str">
        <v>T = 1.166667, swapRate = 0.014799, k = 38, strike = 0.019522, call = 0.000761, callph = 0.000759, callmh = 0.000763, quantile = 0.799203, d2CalldK2 = 45.830353</v>
      </c>
    </row>
    <row r="2213" spans="9:28" x14ac:dyDescent="0.25">
      <c r="I2213" s="80"/>
      <c r="AB2213" s="3" t="str">
        <v>T = 1.166667, swapRate = 0.014799, k = 39, strike = 0.020112, call = 0.000650, callph = 0.000648, callmh = 0.000652, quantile = 0.824912, d2CalldK2 = 41.294859</v>
      </c>
    </row>
    <row r="2214" spans="9:28" x14ac:dyDescent="0.25">
      <c r="I2214" s="80"/>
      <c r="AB2214" s="3" t="str">
        <v>T = 1.166667, swapRate = 0.014799, k = 40, strike = 0.020702, call = 0.000554, callph = 0.000552, callmh = 0.000555, quantile = 0.847997, d2CalldK2 = 36.952820</v>
      </c>
    </row>
    <row r="2215" spans="9:28" x14ac:dyDescent="0.25">
      <c r="I2215" s="80"/>
      <c r="AB2215" s="3" t="str">
        <v>T = 1.166667, swapRate = 0.014799, k = 41, strike = 0.021293, call = 0.000470, callph = 0.000469, callmh = 0.000471, quantile = 0.868589, d2CalldK2 = 32.854643</v>
      </c>
    </row>
    <row r="2216" spans="9:28" x14ac:dyDescent="0.25">
      <c r="I2216" s="80"/>
      <c r="AB2216" s="3" t="str">
        <v>T = 1.166667, swapRate = 0.014799, k = 42, strike = 0.021883, call = 0.000398, callph = 0.000397, callmh = 0.000399, quantile = 0.886843, d2CalldK2 = 29.034800</v>
      </c>
    </row>
    <row r="2217" spans="9:28" x14ac:dyDescent="0.25">
      <c r="I2217" s="80"/>
      <c r="AB2217" s="3" t="str">
        <v>T = 1.166667, swapRate = 0.014799, k = 43, strike = 0.022473, call = 0.000336, callph = 0.000335, callmh = 0.000337, quantile = 0.902929, d2CalldK2 = 25.513903</v>
      </c>
    </row>
    <row r="2218" spans="9:28" x14ac:dyDescent="0.25">
      <c r="I2218" s="80"/>
      <c r="AB2218" s="3" t="str">
        <v>T = 1.166667, swapRate = 0.014799, k = 44, strike = 0.023064, call = 0.000283, callph = 0.000282, callmh = 0.000284, quantile = 0.917027, d2CalldK2 = 22.300920</v>
      </c>
    </row>
    <row r="2219" spans="9:28" x14ac:dyDescent="0.25">
      <c r="I2219" s="80"/>
      <c r="AB2219" s="3" t="str">
        <v>T = 1.166667, swapRate = 0.014799, k = 45, strike = 0.023654, call = 0.000238, callph = 0.000237, callmh = 0.000238, quantile = 0.929319, d2CalldK2 = 19.395363</v>
      </c>
    </row>
    <row r="2220" spans="9:28" x14ac:dyDescent="0.25">
      <c r="I2220" s="80"/>
      <c r="AB2220" s="3" t="str">
        <v>T = 1.166667, swapRate = 0.014799, k = 46, strike = 0.024244, call = 0.000199, callph = 0.000199, callmh = 0.000200, quantile = 0.939985, d2CalldK2 = 16.789367</v>
      </c>
    </row>
    <row r="2221" spans="9:28" x14ac:dyDescent="0.25">
      <c r="I2221" s="80"/>
      <c r="AB2221" s="3" t="str">
        <v>T = 1.166667, swapRate = 0.014799, k = 47, strike = 0.024835, call = 0.000166, callph = 0.000166, callmh = 0.000167, quantile = 0.949198, d2CalldK2 = 14.469557</v>
      </c>
    </row>
    <row r="2222" spans="9:28" x14ac:dyDescent="0.25">
      <c r="I2222" s="80"/>
      <c r="AB2222" s="3" t="str">
        <v>T = 1.166667, swapRate = 0.014799, k = 48, strike = 0.025425, call = 0.000139, callph = 0.000138, callmh = 0.000139, quantile = 0.957122, d2CalldK2 = 12.418691</v>
      </c>
    </row>
    <row r="2223" spans="9:28" x14ac:dyDescent="0.25">
      <c r="I2223" s="80"/>
      <c r="AB2223" s="3" t="str">
        <v>T = 1.166667, swapRate = 0.014799, k = 49, strike = 0.026015, call = 0.000116, callph = 0.000115, callmh = 0.000116, quantile = 0.963910, d2CalldK2 = 10.617050</v>
      </c>
    </row>
    <row r="2224" spans="9:28" x14ac:dyDescent="0.25">
      <c r="I2224" s="80"/>
      <c r="AB2224" s="3" t="str">
        <v>T = 1.166667, swapRate = 0.014799, k = 50, strike = 0.026606, call = 0.000096, callph = 0.000096, callmh = 0.000096, quantile = 0.969702, d2CalldK2 = 9.043577</v>
      </c>
    </row>
    <row r="2225" spans="9:28" x14ac:dyDescent="0.25">
      <c r="I2225" s="80"/>
      <c r="AB2225" s="3" t="str">
        <v>T = 1.166667, swapRate = 0.014799, k = 51, strike = 0.027196, call = 0.000080, callph = 0.000079, callmh = 0.000080, quantile = 0.974628, d2CalldK2 = 7.676788</v>
      </c>
    </row>
    <row r="2226" spans="9:28" x14ac:dyDescent="0.25">
      <c r="I2226" s="80"/>
      <c r="AB2226" s="3" t="str">
        <v>T = 1.166667, swapRate = 0.014799, k = 52, strike = 0.027786, call = 0.000066, callph = 0.000066, callmh = 0.000066, quantile = 0.978803, d2CalldK2 = 6.495468</v>
      </c>
    </row>
    <row r="2227" spans="9:28" x14ac:dyDescent="0.25">
      <c r="I2227" s="80"/>
      <c r="AB2227" s="3" t="str">
        <v>T = 1.166667, swapRate = 0.014799, k = 53, strike = 0.028377, call = 0.000055, callph = 0.000054, callmh = 0.000055, quantile = 0.982329, d2CalldK2 = 5.479187</v>
      </c>
    </row>
    <row r="2228" spans="9:28" x14ac:dyDescent="0.25">
      <c r="I2228" s="80"/>
      <c r="AB2228" s="3" t="str">
        <v>T = 1.166667, swapRate = 0.014799, k = 54, strike = 0.028967, call = 0.000045, callph = 0.000045, callmh = 0.000045, quantile = 0.985300, d2CalldK2 = 4.608663</v>
      </c>
    </row>
    <row r="2229" spans="9:28" x14ac:dyDescent="0.25">
      <c r="I2229" s="80"/>
      <c r="AB2229" s="3" t="str">
        <v>T = 1.166667, swapRate = 0.014799, k = 55, strike = 0.029557, call = 0.000037, callph = 0.000037, callmh = 0.000037, quantile = 0.987796, d2CalldK2 = 3.865986</v>
      </c>
    </row>
    <row r="2230" spans="9:28" x14ac:dyDescent="0.25">
      <c r="I2230" s="80"/>
      <c r="AB2230" s="3" t="str">
        <v>T = 1.166667, swapRate = 0.014799, k = 56, strike = 0.030148, call = 0.000031, callph = 0.000030, callmh = 0.000031, quantile = 0.989887, d2CalldK2 = 3.234755</v>
      </c>
    </row>
    <row r="2231" spans="9:28" x14ac:dyDescent="0.25">
      <c r="I2231" s="80"/>
      <c r="AB2231" s="3" t="str">
        <v>T = 1.166667, swapRate = 0.014799, k = 57, strike = 0.030738, call = 0.000025, callph = 0.000025, callmh = 0.000025, quantile = 0.991634, d2CalldK2 = 2.700122</v>
      </c>
    </row>
    <row r="2232" spans="9:28" x14ac:dyDescent="0.25">
      <c r="I2232" s="80"/>
      <c r="AB2232" s="3" t="str">
        <v>T = 1.166667, swapRate = 0.014799, k = 58, strike = 0.031328, call = 0.000021, callph = 0.000021, callmh = 0.000021, quantile = 0.993091, d2CalldK2 = 2.248783</v>
      </c>
    </row>
    <row r="2233" spans="9:28" x14ac:dyDescent="0.25">
      <c r="I2233" s="80"/>
      <c r="AB2233" s="3" t="str">
        <v>T = 1.166667, swapRate = 0.014799, k = 59, strike = 0.031919, call = 0.000017, callph = 0.000017, callmh = 0.000017, quantile = 0.994303, d2CalldK2 = 1.868925</v>
      </c>
    </row>
    <row r="2234" spans="9:28" x14ac:dyDescent="0.25">
      <c r="I2234" s="80"/>
      <c r="AB2234" s="3" t="str">
        <v>T = 1.166667, swapRate = 0.014799, k = 60, strike = 0.032509, call = 0.000014, callph = 0.000014, callmh = 0.000014, quantile = 0.995310, d2CalldK2 = 1.550140</v>
      </c>
    </row>
    <row r="2235" spans="9:28" x14ac:dyDescent="0.25">
      <c r="I2235" s="80"/>
      <c r="AB2235" s="3" t="str">
        <v>strike = -0.002321, d2CalldK2 = 1.868925, d2CalldK2mc = 1.613543</v>
      </c>
    </row>
    <row r="2236" spans="9:28" x14ac:dyDescent="0.25">
      <c r="I2236" s="80"/>
      <c r="AB2236" s="3" t="str">
        <v>strike = -0.001730, d2CalldK2 = 2.248783, d2CalldK2mc = 1.678742</v>
      </c>
    </row>
    <row r="2237" spans="9:28" x14ac:dyDescent="0.25">
      <c r="I2237" s="80"/>
      <c r="AB2237" s="3" t="str">
        <v>strike = -0.001140, d2CalldK2 = 2.700122, d2CalldK2mc = 2.706582</v>
      </c>
    </row>
    <row r="2238" spans="9:28" x14ac:dyDescent="0.25">
      <c r="I2238" s="80"/>
      <c r="AB2238" s="3" t="str">
        <v>strike = -0.000550, d2CalldK2 = 3.234755, d2CalldK2mc = 3.414017</v>
      </c>
    </row>
    <row r="2239" spans="9:28" x14ac:dyDescent="0.25">
      <c r="I2239" s="80"/>
      <c r="AB2239" s="3" t="str">
        <v>strike = 0.000041, d2CalldK2 = 3.865986, d2CalldK2mc = 5.191051</v>
      </c>
    </row>
    <row r="2240" spans="9:28" x14ac:dyDescent="0.25">
      <c r="I2240" s="80"/>
      <c r="AB2240" s="3" t="str">
        <v>strike = 0.000631, d2CalldK2 = 4.608663, d2CalldK2mc = 4.081217</v>
      </c>
    </row>
    <row r="2241" spans="9:28" x14ac:dyDescent="0.25">
      <c r="I2241" s="80"/>
      <c r="AB2241" s="3" t="str">
        <v>strike = 0.001221, d2CalldK2 = 5.479187, d2CalldK2mc = 4.350534</v>
      </c>
    </row>
    <row r="2242" spans="9:28" x14ac:dyDescent="0.25">
      <c r="I2242" s="80"/>
      <c r="AB2242" s="3" t="str">
        <v>strike = 0.001812, d2CalldK2 = 6.495468, d2CalldK2mc = 6.452191</v>
      </c>
    </row>
    <row r="2243" spans="9:28" x14ac:dyDescent="0.25">
      <c r="I2243" s="80"/>
      <c r="AB2243" s="3" t="str">
        <v>strike = 0.002402, d2CalldK2 = 7.676788, d2CalldK2mc = 8.276361</v>
      </c>
    </row>
    <row r="2244" spans="9:28" x14ac:dyDescent="0.25">
      <c r="I2244" s="80"/>
      <c r="AB2244" s="3" t="str">
        <v>strike = 0.002992, d2CalldK2 = 9.043577, d2CalldK2mc = 8.515092</v>
      </c>
    </row>
    <row r="2245" spans="9:28" x14ac:dyDescent="0.25">
      <c r="I2245" s="80"/>
      <c r="AB2245" s="3" t="str">
        <v>strike = 0.003583, d2CalldK2 = 10.617050, d2CalldK2mc = 9.576270</v>
      </c>
    </row>
    <row r="2246" spans="9:28" x14ac:dyDescent="0.25">
      <c r="I2246" s="80"/>
      <c r="AB2246" s="3" t="str">
        <v>strike = 0.004173, d2CalldK2 = 12.418691, d2CalldK2mc = 12.717736</v>
      </c>
    </row>
    <row r="2247" spans="9:28" x14ac:dyDescent="0.25">
      <c r="I2247" s="80"/>
      <c r="AB2247" s="3" t="str">
        <v>strike = 0.004763, d2CalldK2 = 14.469557, d2CalldK2mc = 15.393080</v>
      </c>
    </row>
    <row r="2248" spans="9:28" x14ac:dyDescent="0.25">
      <c r="I2248" s="80"/>
      <c r="AB2248" s="3" t="str">
        <v>strike = 0.005354, d2CalldK2 = 16.789367, d2CalldK2mc = 18.333500</v>
      </c>
    </row>
    <row r="2249" spans="9:28" x14ac:dyDescent="0.25">
      <c r="I2249" s="80"/>
      <c r="AB2249" s="3" t="str">
        <v>strike = 0.005944, d2CalldK2 = 19.395363, d2CalldK2mc = 18.340721</v>
      </c>
    </row>
    <row r="2250" spans="9:28" x14ac:dyDescent="0.25">
      <c r="I2250" s="80"/>
      <c r="AB2250" s="3" t="str">
        <v>strike = 0.006534, d2CalldK2 = 22.300920, d2CalldK2mc = 21.934550</v>
      </c>
    </row>
    <row r="2251" spans="9:28" x14ac:dyDescent="0.25">
      <c r="I2251" s="80"/>
      <c r="AB2251" s="3" t="str">
        <v>strike = 0.007125, d2CalldK2 = 25.513903, d2CalldK2mc = 27.158400</v>
      </c>
    </row>
    <row r="2252" spans="9:28" x14ac:dyDescent="0.25">
      <c r="I2252" s="80"/>
      <c r="AB2252" s="3" t="str">
        <v>strike = 0.007715, d2CalldK2 = 29.034800, d2CalldK2mc = 29.838517</v>
      </c>
    </row>
    <row r="2253" spans="9:28" x14ac:dyDescent="0.25">
      <c r="I2253" s="80"/>
      <c r="AB2253" s="3" t="str">
        <v>strike = 0.008305, d2CalldK2 = 32.854643, d2CalldK2mc = 28.204208</v>
      </c>
    </row>
    <row r="2254" spans="9:28" x14ac:dyDescent="0.25">
      <c r="I2254" s="80"/>
      <c r="AB2254" s="3" t="str">
        <v>strike = 0.008896, d2CalldK2 = 36.952820, d2CalldK2mc = 36.372161</v>
      </c>
    </row>
    <row r="2255" spans="9:28" x14ac:dyDescent="0.25">
      <c r="I2255" s="80"/>
      <c r="AB2255" s="3" t="str">
        <v>strike = 0.009486, d2CalldK2 = 41.294859, d2CalldK2mc = 39.595869</v>
      </c>
    </row>
    <row r="2256" spans="9:28" x14ac:dyDescent="0.25">
      <c r="I2256" s="80"/>
      <c r="AB2256" s="3" t="str">
        <v>strike = 0.010076, d2CalldK2 = 45.830353, d2CalldK2mc = 46.859014</v>
      </c>
    </row>
    <row r="2257" spans="9:28" x14ac:dyDescent="0.25">
      <c r="I2257" s="80"/>
      <c r="AB2257" s="3" t="str">
        <v>strike = 0.010667, d2CalldK2 = 50.491222, d2CalldK2mc = 55.387017</v>
      </c>
    </row>
    <row r="2258" spans="9:28" x14ac:dyDescent="0.25">
      <c r="I2258" s="80"/>
      <c r="AB2258" s="3" t="str">
        <v>strike = 0.011257, d2CalldK2 = 55.190545, d2CalldK2mc = 56.736851</v>
      </c>
    </row>
    <row r="2259" spans="9:28" x14ac:dyDescent="0.25">
      <c r="I2259" s="80"/>
      <c r="AB2259" s="3" t="str">
        <v>strike = 0.011847, d2CalldK2 = 59.822260, d2CalldK2mc = 58.702216</v>
      </c>
    </row>
    <row r="2260" spans="9:28" x14ac:dyDescent="0.25">
      <c r="I2260" s="80"/>
      <c r="AB2260" s="3" t="str">
        <v>strike = 0.012438, d2CalldK2 = 64.262033, d2CalldK2mc = 66.273517</v>
      </c>
    </row>
    <row r="2261" spans="9:28" x14ac:dyDescent="0.25">
      <c r="I2261" s="80"/>
      <c r="AB2261" s="3" t="str">
        <v>strike = 0.013028, d2CalldK2 = 68.369605, d2CalldK2mc = 73.148432</v>
      </c>
    </row>
    <row r="2262" spans="9:28" x14ac:dyDescent="0.25">
      <c r="I2262" s="80"/>
      <c r="AB2262" s="3" t="str">
        <v>strike = 0.013618, d2CalldK2 = 71.992890, d2CalldK2mc = 76.435044</v>
      </c>
    </row>
    <row r="2263" spans="9:28" x14ac:dyDescent="0.25">
      <c r="I2263" s="80"/>
      <c r="AB2263" s="3" t="str">
        <v>strike = 0.014209, d2CalldK2 = 74.974010, d2CalldK2mc = 75.757791</v>
      </c>
    </row>
    <row r="2264" spans="9:28" x14ac:dyDescent="0.25">
      <c r="I2264" s="80"/>
      <c r="AB2264" s="3" t="str">
        <v>strike = 0.014799, d2CalldK2 = 77.147524, d2CalldK2mc = 69.444393</v>
      </c>
    </row>
    <row r="2265" spans="9:28" x14ac:dyDescent="0.25">
      <c r="I2265" s="80"/>
      <c r="AB2265" s="3" t="str">
        <v>strike = 0.015389, d2CalldK2 = 74.974010, d2CalldK2mc = 68.032828</v>
      </c>
    </row>
    <row r="2266" spans="9:28" x14ac:dyDescent="0.25">
      <c r="I2266" s="80"/>
      <c r="AB2266" s="3" t="str">
        <v>strike = 0.015980, d2CalldK2 = 71.992890, d2CalldK2mc = 71.750938</v>
      </c>
    </row>
    <row r="2267" spans="9:28" x14ac:dyDescent="0.25">
      <c r="I2267" s="80"/>
      <c r="AB2267" s="3" t="str">
        <v>strike = 0.016570, d2CalldK2 = 68.369605, d2CalldK2mc = 73.415296</v>
      </c>
    </row>
    <row r="2268" spans="9:28" x14ac:dyDescent="0.25">
      <c r="I2268" s="80"/>
      <c r="AB2268" s="3" t="str">
        <v>strike = 0.017160, d2CalldK2 = 64.262033, d2CalldK2mc = 63.812782</v>
      </c>
    </row>
    <row r="2269" spans="9:28" x14ac:dyDescent="0.25">
      <c r="I2269" s="80"/>
      <c r="AB2269" s="3" t="str">
        <v>strike = 0.017751, d2CalldK2 = 59.822260, d2CalldK2mc = 60.777907</v>
      </c>
    </row>
    <row r="2270" spans="9:28" x14ac:dyDescent="0.25">
      <c r="I2270" s="80"/>
      <c r="AB2270" s="3" t="str">
        <v>strike = 0.018341, d2CalldK2 = 55.190545, d2CalldK2mc = 50.587679</v>
      </c>
    </row>
    <row r="2271" spans="9:28" x14ac:dyDescent="0.25">
      <c r="I2271" s="80"/>
      <c r="AB2271" s="3" t="str">
        <v>strike = 0.018931, d2CalldK2 = 50.491222, d2CalldK2mc = 48.949943</v>
      </c>
    </row>
    <row r="2272" spans="9:28" x14ac:dyDescent="0.25">
      <c r="I2272" s="80"/>
      <c r="AB2272" s="3" t="str">
        <v>strike = 0.019522, d2CalldK2 = 45.830353, d2CalldK2mc = 48.755998</v>
      </c>
    </row>
    <row r="2273" spans="9:28" x14ac:dyDescent="0.25">
      <c r="I2273" s="80"/>
      <c r="AB2273" s="3" t="str">
        <v>strike = 0.020112, d2CalldK2 = 41.294859, d2CalldK2mc = 44.617082</v>
      </c>
    </row>
    <row r="2274" spans="9:28" x14ac:dyDescent="0.25">
      <c r="I2274" s="80"/>
      <c r="AB2274" s="3" t="str">
        <v>strike = 0.020702, d2CalldK2 = 36.952820, d2CalldK2mc = 38.018492</v>
      </c>
    </row>
    <row r="2275" spans="9:28" x14ac:dyDescent="0.25">
      <c r="I2275" s="80"/>
      <c r="AB2275" s="3" t="str">
        <v>strike = 0.021293, d2CalldK2 = 32.854643, d2CalldK2mc = 31.984214</v>
      </c>
    </row>
    <row r="2276" spans="9:28" x14ac:dyDescent="0.25">
      <c r="I2276" s="80"/>
      <c r="AB2276" s="3" t="str">
        <v>strike = 0.021883, d2CalldK2 = 29.034800, d2CalldK2mc = 29.614146</v>
      </c>
    </row>
    <row r="2277" spans="9:28" x14ac:dyDescent="0.25">
      <c r="I2277" s="80"/>
      <c r="AB2277" s="3" t="str">
        <v>strike = 0.022473, d2CalldK2 = 25.513903, d2CalldK2mc = 27.644582</v>
      </c>
    </row>
    <row r="2278" spans="9:28" x14ac:dyDescent="0.25">
      <c r="I2278" s="80"/>
      <c r="AB2278" s="3" t="str">
        <v>strike = 0.023064, d2CalldK2 = 22.300920, d2CalldK2mc = 19.869466</v>
      </c>
    </row>
    <row r="2279" spans="9:28" x14ac:dyDescent="0.25">
      <c r="I2279" s="80"/>
      <c r="AB2279" s="3" t="str">
        <v>strike = 0.023654, d2CalldK2 = 19.395363, d2CalldK2mc = 20.314531</v>
      </c>
    </row>
    <row r="2280" spans="9:28" x14ac:dyDescent="0.25">
      <c r="I2280" s="80"/>
      <c r="AB2280" s="3" t="str">
        <v>strike = 0.024244, d2CalldK2 = 16.789367, d2CalldK2mc = 15.985557</v>
      </c>
    </row>
    <row r="2281" spans="9:28" x14ac:dyDescent="0.25">
      <c r="I2281" s="80"/>
      <c r="AB2281" s="3" t="str">
        <v>strike = 0.024835, d2CalldK2 = 14.469557, d2CalldK2mc = 12.971496</v>
      </c>
    </row>
    <row r="2282" spans="9:28" x14ac:dyDescent="0.25">
      <c r="I2282" s="80"/>
      <c r="AB2282" s="3" t="str">
        <v>strike = 0.025425, d2CalldK2 = 12.418691, d2CalldK2mc = 11.843592</v>
      </c>
    </row>
    <row r="2283" spans="9:28" x14ac:dyDescent="0.25">
      <c r="I2283" s="80"/>
      <c r="AB2283" s="3" t="str">
        <v>strike = 0.026015, d2CalldK2 = 10.617050, d2CalldK2mc = 10.356245</v>
      </c>
    </row>
    <row r="2284" spans="9:28" x14ac:dyDescent="0.25">
      <c r="I2284" s="80"/>
      <c r="AB2284" s="3" t="str">
        <v>strike = 0.026606, d2CalldK2 = 9.043577, d2CalldK2mc = 8.861861</v>
      </c>
    </row>
    <row r="2285" spans="9:28" x14ac:dyDescent="0.25">
      <c r="I2285" s="80"/>
      <c r="AB2285" s="3" t="str">
        <v>strike = 0.027196, d2CalldK2 = 7.676788, d2CalldK2mc = 8.316895</v>
      </c>
    </row>
    <row r="2286" spans="9:28" x14ac:dyDescent="0.25">
      <c r="I2286" s="80"/>
      <c r="AB2286" s="3" t="str">
        <v>strike = 0.027786, d2CalldK2 = 6.495468, d2CalldK2mc = 6.061396</v>
      </c>
    </row>
    <row r="2287" spans="9:28" x14ac:dyDescent="0.25">
      <c r="I2287" s="80"/>
      <c r="AB2287" s="3" t="str">
        <v>strike = 0.028377, d2CalldK2 = 5.479187, d2CalldK2mc = 6.716112</v>
      </c>
    </row>
    <row r="2288" spans="9:28" x14ac:dyDescent="0.25">
      <c r="I2288" s="80"/>
      <c r="AB2288" s="3" t="str">
        <v>strike = 0.028967, d2CalldK2 = 4.608663, d2CalldK2mc = 4.773352</v>
      </c>
    </row>
    <row r="2289" spans="9:28" x14ac:dyDescent="0.25">
      <c r="I2289" s="80"/>
      <c r="AB2289" s="3" t="str">
        <v>strike = 0.029557, d2CalldK2 = 3.865986, d2CalldK2mc = 3.002298</v>
      </c>
    </row>
    <row r="2290" spans="9:28" x14ac:dyDescent="0.25">
      <c r="I2290" s="80"/>
      <c r="AB2290" s="3" t="str">
        <v>strike = 0.030148, d2CalldK2 = 3.234755, d2CalldK2mc = 2.750456</v>
      </c>
    </row>
    <row r="2291" spans="9:28" x14ac:dyDescent="0.25">
      <c r="I2291" s="80"/>
      <c r="AB2291" s="3" t="str">
        <v>strike = 0.030738, d2CalldK2 = 2.700122, d2CalldK2mc = 2.746129</v>
      </c>
    </row>
    <row r="2292" spans="9:28" x14ac:dyDescent="0.25">
      <c r="I2292" s="80"/>
      <c r="AB2292" s="3" t="str">
        <v>strike = 0.031328, d2CalldK2 = 2.248783, d2CalldK2mc = 1.591243</v>
      </c>
    </row>
    <row r="2293" spans="9:28" x14ac:dyDescent="0.25">
      <c r="I2293" s="80"/>
      <c r="AB2293" s="3" t="str">
        <v>strike = 0.031919, d2CalldK2 = 1.868925, d2CalldK2mc = 1.149678</v>
      </c>
    </row>
    <row r="2294" spans="9:28" x14ac:dyDescent="0.25">
      <c r="I2294" s="80"/>
      <c r="AB2294" s="3" t="str">
        <v>T = 1.166667, fixingDate = 0, swapRate = 0.014799, annuity = 9.415858, stdDev = 0.005903, avgCalcStrikes = 7.910645</v>
      </c>
    </row>
    <row r="2295" spans="9:28" x14ac:dyDescent="0.25">
      <c r="I2295" s="80"/>
      <c r="AB2295" s="3" t="str">
        <v>strike = -0.002321, dCalldT = 0.000134, localVol = 0.012886</v>
      </c>
    </row>
    <row r="2296" spans="9:28" x14ac:dyDescent="0.25">
      <c r="I2296" s="80"/>
      <c r="AB2296" s="3" t="str">
        <v>strike = -0.001730, dCalldT = 0.000154, localVol = 0.013525</v>
      </c>
    </row>
    <row r="2297" spans="9:28" x14ac:dyDescent="0.25">
      <c r="I2297" s="80"/>
      <c r="AB2297" s="3" t="str">
        <v>strike = -0.001140, dCalldT = 0.000177, localVol = 0.011443</v>
      </c>
    </row>
    <row r="2298" spans="9:28" x14ac:dyDescent="0.25">
      <c r="I2298" s="80"/>
      <c r="AB2298" s="3" t="str">
        <v>strike = -0.000550, dCalldT = 0.000203, localVol = 0.010899</v>
      </c>
    </row>
    <row r="2299" spans="9:28" x14ac:dyDescent="0.25">
      <c r="I2299" s="80"/>
      <c r="AB2299" s="3" t="str">
        <v>strike = 0.000041, dCalldT = 0.000230, localVol = 0.009406</v>
      </c>
    </row>
    <row r="2300" spans="9:28" x14ac:dyDescent="0.25">
      <c r="I2300" s="80"/>
      <c r="AB2300" s="3" t="str">
        <v>strike = 0.000631, dCalldT = 0.000253, localVol = 0.011141</v>
      </c>
    </row>
    <row r="2301" spans="9:28" x14ac:dyDescent="0.25">
      <c r="I2301" s="80"/>
      <c r="AB2301" s="3" t="str">
        <v>strike = 0.001221, dCalldT = 0.000282, localVol = 0.011379</v>
      </c>
    </row>
    <row r="2302" spans="9:28" x14ac:dyDescent="0.25">
      <c r="I2302" s="80"/>
      <c r="AB2302" s="3" t="str">
        <v>strike = 0.001812, dCalldT = 0.000317, localVol = 0.009919</v>
      </c>
    </row>
    <row r="2303" spans="9:28" x14ac:dyDescent="0.25">
      <c r="I2303" s="80"/>
      <c r="AB2303" s="3" t="str">
        <v>strike = 0.002402, dCalldT = 0.000356, localVol = 0.009278</v>
      </c>
    </row>
    <row r="2304" spans="9:28" x14ac:dyDescent="0.25">
      <c r="I2304" s="80"/>
      <c r="AB2304" s="3" t="str">
        <v>strike = 0.002992, dCalldT = 0.000396, localVol = 0.009639</v>
      </c>
    </row>
    <row r="2305" spans="9:28" x14ac:dyDescent="0.25">
      <c r="I2305" s="80"/>
      <c r="AB2305" s="3" t="str">
        <v>strike = 0.003583, dCalldT = 0.000440, localVol = 0.009590</v>
      </c>
    </row>
    <row r="2306" spans="9:28" x14ac:dyDescent="0.25">
      <c r="I2306" s="80"/>
      <c r="AB2306" s="3" t="str">
        <v>strike = 0.004173, dCalldT = 0.000493, localVol = 0.008802</v>
      </c>
    </row>
    <row r="2307" spans="9:28" x14ac:dyDescent="0.25">
      <c r="I2307" s="80"/>
      <c r="AB2307" s="3" t="str">
        <v>strike = 0.004763, dCalldT = 0.000547, localVol = 0.008430</v>
      </c>
    </row>
    <row r="2308" spans="9:28" x14ac:dyDescent="0.25">
      <c r="I2308" s="80"/>
      <c r="AB2308" s="3" t="str">
        <v>strike = 0.005354, dCalldT = 0.000601, localVol = 0.008095</v>
      </c>
    </row>
    <row r="2309" spans="9:28" x14ac:dyDescent="0.25">
      <c r="I2309" s="80"/>
      <c r="AB2309" s="3" t="str">
        <v>strike = 0.005944, dCalldT = 0.000651, localVol = 0.008425</v>
      </c>
    </row>
    <row r="2310" spans="9:28" x14ac:dyDescent="0.25">
      <c r="I2310" s="80"/>
      <c r="AB2310" s="3" t="str">
        <v>strike = 0.006534, dCalldT = 0.000709, localVol = 0.008038</v>
      </c>
    </row>
    <row r="2311" spans="9:28" x14ac:dyDescent="0.25">
      <c r="I2311" s="80"/>
      <c r="AB2311" s="3" t="str">
        <v>strike = 0.007125, dCalldT = 0.000770, localVol = 0.007531</v>
      </c>
    </row>
    <row r="2312" spans="9:28" x14ac:dyDescent="0.25">
      <c r="I2312" s="80"/>
      <c r="AB2312" s="3" t="str">
        <v>strike = 0.007715, dCalldT = 0.000827, localVol = 0.007445</v>
      </c>
    </row>
    <row r="2313" spans="9:28" x14ac:dyDescent="0.25">
      <c r="I2313" s="80"/>
      <c r="AB2313" s="3" t="str">
        <v>strike = 0.008305, dCalldT = 0.000882, localVol = 0.007907</v>
      </c>
    </row>
    <row r="2314" spans="9:28" x14ac:dyDescent="0.25">
      <c r="I2314" s="80"/>
      <c r="AB2314" s="3" t="str">
        <v>strike = 0.008896, dCalldT = 0.000957, localVol = 0.007253</v>
      </c>
    </row>
    <row r="2315" spans="9:28" x14ac:dyDescent="0.25">
      <c r="I2315" s="80"/>
      <c r="AB2315" s="3" t="str">
        <v>strike = 0.009486, dCalldT = 0.001034, localVol = 0.007226</v>
      </c>
    </row>
    <row r="2316" spans="9:28" x14ac:dyDescent="0.25">
      <c r="I2316" s="80"/>
      <c r="AB2316" s="3" t="str">
        <v>strike = 0.010076, dCalldT = 0.001117, localVol = 0.006904</v>
      </c>
    </row>
    <row r="2317" spans="9:28" x14ac:dyDescent="0.25">
      <c r="I2317" s="80"/>
      <c r="AB2317" s="3" t="str">
        <v>strike = 0.010667, dCalldT = 0.001193, localVol = 0.006563</v>
      </c>
    </row>
    <row r="2318" spans="9:28" x14ac:dyDescent="0.25">
      <c r="I2318" s="80"/>
      <c r="AB2318" s="3" t="str">
        <v>strike = 0.011257, dCalldT = 0.001245, localVol = 0.006625</v>
      </c>
    </row>
    <row r="2319" spans="9:28" x14ac:dyDescent="0.25">
      <c r="I2319" s="80"/>
      <c r="AB2319" s="3" t="str">
        <v>strike = 0.011847, dCalldT = 0.001286, localVol = 0.006620</v>
      </c>
    </row>
    <row r="2320" spans="9:28" x14ac:dyDescent="0.25">
      <c r="I2320" s="80"/>
      <c r="AB2320" s="3" t="str">
        <v>strike = 0.012438, dCalldT = 0.001326, localVol = 0.006325</v>
      </c>
    </row>
    <row r="2321" spans="9:28" x14ac:dyDescent="0.25">
      <c r="I2321" s="80"/>
      <c r="AB2321" s="3" t="str">
        <v>strike = 0.013028, dCalldT = 0.001350, localVol = 0.006075</v>
      </c>
    </row>
    <row r="2322" spans="9:28" x14ac:dyDescent="0.25">
      <c r="I2322" s="80"/>
      <c r="AB2322" s="3" t="str">
        <v>strike = 0.013618, dCalldT = 0.001346, localVol = 0.005935</v>
      </c>
    </row>
    <row r="2323" spans="9:28" x14ac:dyDescent="0.25">
      <c r="I2323" s="80"/>
      <c r="AB2323" s="3" t="str">
        <v>strike = 0.014209, dCalldT = 0.001315, localVol = 0.005892</v>
      </c>
    </row>
    <row r="2324" spans="9:28" x14ac:dyDescent="0.25">
      <c r="I2324" s="80"/>
      <c r="AB2324" s="3" t="str">
        <v>strike = 0.014799, dCalldT = 0.001271, localVol = 0.006051</v>
      </c>
    </row>
    <row r="2325" spans="9:28" x14ac:dyDescent="0.25">
      <c r="I2325" s="80"/>
      <c r="AB2325" s="3" t="str">
        <v>strike = 0.015389, dCalldT = 0.001248, localVol = 0.006058</v>
      </c>
    </row>
    <row r="2326" spans="9:28" x14ac:dyDescent="0.25">
      <c r="I2326" s="80"/>
      <c r="AB2326" s="3" t="str">
        <v>strike = 0.015980, dCalldT = 0.001245, localVol = 0.005892</v>
      </c>
    </row>
    <row r="2327" spans="9:28" x14ac:dyDescent="0.25">
      <c r="I2327" s="80"/>
      <c r="AB2327" s="3" t="str">
        <v>strike = 0.016570, dCalldT = 0.001234, localVol = 0.005799</v>
      </c>
    </row>
    <row r="2328" spans="9:28" x14ac:dyDescent="0.25">
      <c r="I2328" s="80"/>
      <c r="AB2328" s="3" t="str">
        <v>strike = 0.017160, dCalldT = 0.001194, localVol = 0.006119</v>
      </c>
    </row>
    <row r="2329" spans="9:28" x14ac:dyDescent="0.25">
      <c r="I2329" s="80"/>
      <c r="AB2329" s="3" t="str">
        <v>strike = 0.017751, dCalldT = 0.001149, localVol = 0.006150</v>
      </c>
    </row>
    <row r="2330" spans="9:28" x14ac:dyDescent="0.25">
      <c r="I2330" s="80"/>
      <c r="AB2330" s="3" t="str">
        <v>strike = 0.018341, dCalldT = 0.001094, localVol = 0.006577</v>
      </c>
    </row>
    <row r="2331" spans="9:28" x14ac:dyDescent="0.25">
      <c r="I2331" s="80"/>
      <c r="AB2331" s="3" t="str">
        <v>strike = 0.018931, dCalldT = 0.001053, localVol = 0.006560</v>
      </c>
    </row>
    <row r="2332" spans="9:28" x14ac:dyDescent="0.25">
      <c r="I2332" s="80"/>
      <c r="AB2332" s="3" t="str">
        <v>strike = 0.019522, dCalldT = 0.001015, localVol = 0.006454</v>
      </c>
    </row>
    <row r="2333" spans="9:28" x14ac:dyDescent="0.25">
      <c r="I2333" s="80"/>
      <c r="AB2333" s="3" t="str">
        <v>strike = 0.020112, dCalldT = 0.000963, localVol = 0.006570</v>
      </c>
    </row>
    <row r="2334" spans="9:28" x14ac:dyDescent="0.25">
      <c r="I2334" s="80"/>
      <c r="AB2334" s="3" t="str">
        <v>strike = 0.020702, dCalldT = 0.000895, localVol = 0.006863</v>
      </c>
    </row>
    <row r="2335" spans="9:28" x14ac:dyDescent="0.25">
      <c r="I2335" s="80"/>
      <c r="AB2335" s="3" t="str">
        <v>strike = 0.021293, dCalldT = 0.000823, localVol = 0.007174</v>
      </c>
    </row>
    <row r="2336" spans="9:28" x14ac:dyDescent="0.25">
      <c r="I2336" s="80"/>
      <c r="AB2336" s="3" t="str">
        <v>strike = 0.021883, dCalldT = 0.000755, localVol = 0.007141</v>
      </c>
    </row>
    <row r="2337" spans="9:28" x14ac:dyDescent="0.25">
      <c r="I2337" s="80"/>
      <c r="AB2337" s="3" t="str">
        <v>strike = 0.022473, dCalldT = 0.000686, localVol = 0.007046</v>
      </c>
    </row>
    <row r="2338" spans="9:28" x14ac:dyDescent="0.25">
      <c r="I2338" s="80"/>
      <c r="AB2338" s="3" t="str">
        <v>strike = 0.023064, dCalldT = 0.000610, localVol = 0.007837</v>
      </c>
    </row>
    <row r="2339" spans="9:28" x14ac:dyDescent="0.25">
      <c r="I2339" s="80"/>
      <c r="AB2339" s="3" t="str">
        <v>strike = 0.023654, dCalldT = 0.000547, localVol = 0.007339</v>
      </c>
    </row>
    <row r="2340" spans="9:28" x14ac:dyDescent="0.25">
      <c r="I2340" s="80"/>
      <c r="AB2340" s="3" t="str">
        <v>strike = 0.024244, dCalldT = 0.000483, localVol = 0.007772</v>
      </c>
    </row>
    <row r="2341" spans="9:28" x14ac:dyDescent="0.25">
      <c r="I2341" s="80"/>
      <c r="AB2341" s="3" t="str">
        <v>strike = 0.024835, dCalldT = 0.000425, localVol = 0.008095</v>
      </c>
    </row>
    <row r="2342" spans="9:28" x14ac:dyDescent="0.25">
      <c r="I2342" s="80"/>
      <c r="AB2342" s="3" t="str">
        <v>strike = 0.025425, dCalldT = 0.000377, localVol = 0.007976</v>
      </c>
    </row>
    <row r="2343" spans="9:28" x14ac:dyDescent="0.25">
      <c r="I2343" s="80"/>
      <c r="AB2343" s="3" t="str">
        <v>strike = 0.026015, dCalldT = 0.000334, localVol = 0.008033</v>
      </c>
    </row>
    <row r="2344" spans="9:28" x14ac:dyDescent="0.25">
      <c r="I2344" s="80"/>
      <c r="AB2344" s="3" t="str">
        <v>strike = 0.026606, dCalldT = 0.000296, localVol = 0.008172</v>
      </c>
    </row>
    <row r="2345" spans="9:28" x14ac:dyDescent="0.25">
      <c r="I2345" s="80"/>
      <c r="AB2345" s="3" t="str">
        <v>strike = 0.027196, dCalldT = 0.000262, localVol = 0.007930</v>
      </c>
    </row>
    <row r="2346" spans="9:28" x14ac:dyDescent="0.25">
      <c r="I2346" s="80"/>
      <c r="AB2346" s="3" t="str">
        <v>strike = 0.027786, dCalldT = 0.000227, localVol = 0.008664</v>
      </c>
    </row>
    <row r="2347" spans="9:28" x14ac:dyDescent="0.25">
      <c r="I2347" s="80"/>
      <c r="AB2347" s="3" t="str">
        <v>strike = 0.028377, dCalldT = 0.000198, localVol = 0.007682</v>
      </c>
    </row>
    <row r="2348" spans="9:28" x14ac:dyDescent="0.25">
      <c r="I2348" s="80"/>
      <c r="AB2348" s="3" t="str">
        <v>strike = 0.028967, dCalldT = 0.000166, localVol = 0.008349</v>
      </c>
    </row>
    <row r="2349" spans="9:28" x14ac:dyDescent="0.25">
      <c r="I2349" s="80"/>
      <c r="AB2349" s="3" t="str">
        <v>strike = 0.029557, dCalldT = 0.000136, localVol = 0.009532</v>
      </c>
    </row>
    <row r="2350" spans="9:28" x14ac:dyDescent="0.25">
      <c r="I2350" s="80"/>
      <c r="AB2350" s="3" t="str">
        <v>strike = 0.030148, dCalldT = 0.000112, localVol = 0.009037</v>
      </c>
    </row>
    <row r="2351" spans="9:28" x14ac:dyDescent="0.25">
      <c r="I2351" s="80"/>
      <c r="AB2351" s="3" t="str">
        <v>strike = 0.030738, dCalldT = 0.000092, localVol = 0.008202</v>
      </c>
    </row>
    <row r="2352" spans="9:28" x14ac:dyDescent="0.25">
      <c r="I2352" s="80"/>
      <c r="AB2352" s="3" t="str">
        <v>strike = 0.031328, dCalldT = 0.000074, localVol = 0.009652</v>
      </c>
    </row>
    <row r="2353" spans="9:28" x14ac:dyDescent="0.25">
      <c r="I2353" s="80"/>
      <c r="AB2353" s="3" t="str">
        <v>strike = 0.031919, dCalldT = 0.000060, localVol = 0.010245</v>
      </c>
    </row>
    <row r="2354" spans="9:28" x14ac:dyDescent="0.25">
      <c r="I2354" s="80"/>
      <c r="AB2354" s="3" t="str">
        <v>T = 1.250000, swapRate = 0.014994, k = 0, strike = -0.003504, call = 0.018514, callph = 0.018504, callmh = 0.018524, quantile = 0.004851, d2CalldK2 = 1.509978</v>
      </c>
    </row>
    <row r="2355" spans="9:28" x14ac:dyDescent="0.25">
      <c r="I2355" s="80"/>
      <c r="AB2355" s="3" t="str">
        <v>T = 1.250000, swapRate = 0.014994, k = 1, strike = -0.002888, call = 0.017901, callph = 0.017891, callmh = 0.017911, quantile = 0.005874, d2CalldK2 = 1.815873</v>
      </c>
    </row>
    <row r="2356" spans="9:28" x14ac:dyDescent="0.25">
      <c r="I2356" s="80"/>
      <c r="AB2356" s="3" t="str">
        <v>T = 1.250000, swapRate = 0.014994, k = 2, strike = -0.002271, call = 0.017288, callph = 0.017278, callmh = 0.017298, quantile = 0.007102, d2CalldK2 = 2.179703</v>
      </c>
    </row>
    <row r="2357" spans="9:28" x14ac:dyDescent="0.25">
      <c r="I2357" s="80"/>
      <c r="AB2357" s="3" t="str">
        <v>T = 1.250000, swapRate = 0.014994, k = 3, strike = -0.001655, call = 0.016676, callph = 0.016666, callmh = 0.016686, quantile = 0.008576, d2CalldK2 = 2.611273</v>
      </c>
    </row>
    <row r="2358" spans="9:28" x14ac:dyDescent="0.25">
      <c r="I2358" s="80"/>
      <c r="AB2358" s="3" t="str">
        <v>T = 1.250000, swapRate = 0.014994, k = 4, strike = -0.001038, call = 0.016065, callph = 0.016056, callmh = 0.016075, quantile = 0.010339, d2CalldK2 = 3.121721</v>
      </c>
    </row>
    <row r="2359" spans="9:28" x14ac:dyDescent="0.25">
      <c r="I2359" s="80"/>
      <c r="AB2359" s="3" t="str">
        <v>T = 1.250000, swapRate = 0.014994, k = 5, strike = -0.000421, call = 0.015456, callph = 0.015446, callmh = 0.015466, quantile = 0.012444, d2CalldK2 = 3.723593</v>
      </c>
    </row>
    <row r="2360" spans="9:28" x14ac:dyDescent="0.25">
      <c r="I2360" s="80"/>
      <c r="AB2360" s="3" t="str">
        <v>T = 1.250000, swapRate = 0.014994, k = 6, strike = 0.000195, call = 0.014848, callph = 0.014838, callmh = 0.014857, quantile = 0.014953, d2CalldK2 = 4.430908</v>
      </c>
    </row>
    <row r="2361" spans="9:28" x14ac:dyDescent="0.25">
      <c r="I2361" s="80"/>
      <c r="AB2361" s="3" t="str">
        <v>T = 1.250000, swapRate = 0.014994, k = 7, strike = 0.000812, call = 0.014241, callph = 0.014231, callmh = 0.014251, quantile = 0.017934, d2CalldK2 = 5.259173</v>
      </c>
    </row>
    <row r="2362" spans="9:28" x14ac:dyDescent="0.25">
      <c r="I2362" s="80"/>
      <c r="AB2362" s="3" t="str">
        <v>T = 1.250000, swapRate = 0.014994, k = 8, strike = 0.001429, call = 0.013637, callph = 0.013627, callmh = 0.013646, quantile = 0.021467, d2CalldK2 = 6.225349</v>
      </c>
    </row>
    <row r="2363" spans="9:28" x14ac:dyDescent="0.25">
      <c r="I2363" s="80"/>
      <c r="AB2363" s="3" t="str">
        <v>T = 1.250000, swapRate = 0.014994, k = 9, strike = 0.002045, call = 0.013034, callph = 0.013025, callmh = 0.013044, quantile = 0.025643, d2CalldK2 = 7.347747</v>
      </c>
    </row>
    <row r="2364" spans="9:28" x14ac:dyDescent="0.25">
      <c r="I2364" s="80"/>
      <c r="AB2364" s="3" t="str">
        <v>T = 1.250000, swapRate = 0.014994, k = 10, strike = 0.002662, call = 0.012435, callph = 0.012425, callmh = 0.012445, quantile = 0.030565, d2CalldK2 = 8.645822</v>
      </c>
    </row>
    <row r="2365" spans="9:28" x14ac:dyDescent="0.25">
      <c r="I2365" s="80"/>
      <c r="AB2365" s="3" t="str">
        <v>T = 1.250000, swapRate = 0.014994, k = 11, strike = 0.003278, call = 0.011839, callph = 0.011829, callmh = 0.011849, quantile = 0.036346, d2CalldK2 = 10.139859</v>
      </c>
    </row>
    <row r="2366" spans="9:28" x14ac:dyDescent="0.25">
      <c r="I2366" s="80"/>
      <c r="AB2366" s="3" t="str">
        <v>T = 1.250000, swapRate = 0.014994, k = 12, strike = 0.003895, call = 0.011247, callph = 0.011237, callmh = 0.011256, quantile = 0.043114, d2CalldK2 = 11.850507</v>
      </c>
    </row>
    <row r="2367" spans="9:28" x14ac:dyDescent="0.25">
      <c r="I2367" s="80"/>
      <c r="AB2367" s="3" t="str">
        <v>T = 1.250000, swapRate = 0.014994, k = 13, strike = 0.004512, call = 0.010659, callph = 0.010650, callmh = 0.010669, quantile = 0.051009, d2CalldK2 = 13.798144</v>
      </c>
    </row>
    <row r="2368" spans="9:28" x14ac:dyDescent="0.25">
      <c r="I2368" s="80"/>
      <c r="AB2368" s="3" t="str">
        <v>T = 1.250000, swapRate = 0.014994, k = 14, strike = 0.005128, call = 0.010077, callph = 0.010067, callmh = 0.010086, quantile = 0.060184, d2CalldK2 = 16.002042</v>
      </c>
    </row>
    <row r="2369" spans="9:28" x14ac:dyDescent="0.25">
      <c r="I2369" s="80"/>
      <c r="AB2369" s="3" t="str">
        <v>T = 1.250000, swapRate = 0.014994, k = 15, strike = 0.005745, call = 0.009500, callph = 0.009491, callmh = 0.009510, quantile = 0.070800, d2CalldK2 = 18.479308</v>
      </c>
    </row>
    <row r="2370" spans="9:28" x14ac:dyDescent="0.25">
      <c r="I2370" s="80"/>
      <c r="AB2370" s="3" t="str">
        <v>T = 1.250000, swapRate = 0.014994, k = 16, strike = 0.006362, call = 0.008931, callph = 0.008922, callmh = 0.008940, quantile = 0.083032, d2CalldK2 = 21.243584</v>
      </c>
    </row>
    <row r="2371" spans="9:28" x14ac:dyDescent="0.25">
      <c r="I2371" s="80"/>
      <c r="AB2371" s="3" t="str">
        <v>T = 1.250000, swapRate = 0.014994, k = 17, strike = 0.006978, call = 0.008370, callph = 0.008361, callmh = 0.008379, quantile = 0.097060, d2CalldK2 = 24.303498</v>
      </c>
    </row>
    <row r="2372" spans="9:28" x14ac:dyDescent="0.25">
      <c r="I2372" s="80"/>
      <c r="AB2372" s="3" t="str">
        <v>T = 1.250000, swapRate = 0.014994, k = 18, strike = 0.007595, call = 0.007818, callph = 0.007809, callmh = 0.007827, quantile = 0.113066, d2CalldK2 = 27.660877</v>
      </c>
    </row>
    <row r="2373" spans="9:28" x14ac:dyDescent="0.25">
      <c r="I2373" s="80"/>
      <c r="AB2373" s="3" t="str">
        <v>T = 1.250000, swapRate = 0.014994, k = 19, strike = 0.008212, call = 0.007277, callph = 0.007268, callmh = 0.007285, quantile = 0.131233, d2CalldK2 = 31.308746</v>
      </c>
    </row>
    <row r="2374" spans="9:28" x14ac:dyDescent="0.25">
      <c r="I2374" s="80"/>
      <c r="AB2374" s="3" t="str">
        <v>T = 1.250000, swapRate = 0.014994, k = 20, strike = 0.008828, call = 0.006747, callph = 0.006739, callmh = 0.006756, quantile = 0.151734, d2CalldK2 = 35.229185</v>
      </c>
    </row>
    <row r="2375" spans="9:28" x14ac:dyDescent="0.25">
      <c r="I2375" s="80"/>
      <c r="AB2375" s="3" t="str">
        <v>T = 1.250000, swapRate = 0.014994, k = 21, strike = 0.009445, call = 0.006231, callph = 0.006223, callmh = 0.006239, quantile = 0.174729, d2CalldK2 = 39.391129</v>
      </c>
    </row>
    <row r="2376" spans="9:28" x14ac:dyDescent="0.25">
      <c r="I2376" s="80"/>
      <c r="AB2376" s="3" t="str">
        <v>T = 1.250000, swapRate = 0.014994, k = 22, strike = 0.010061, call = 0.005730, callph = 0.005722, callmh = 0.005738, quantile = 0.200353, d2CalldK2 = 43.748255</v>
      </c>
    </row>
    <row r="2377" spans="9:28" x14ac:dyDescent="0.25">
      <c r="I2377" s="80"/>
      <c r="AB2377" s="3" t="str">
        <v>T = 1.250000, swapRate = 0.014994, k = 23, strike = 0.010678, call = 0.005245, callph = 0.005238, callmh = 0.005253, quantile = 0.228709, d2CalldK2 = 48.237146</v>
      </c>
    </row>
    <row r="2378" spans="9:28" x14ac:dyDescent="0.25">
      <c r="I2378" s="80"/>
      <c r="AB2378" s="3" t="str">
        <v>T = 1.250000, swapRate = 0.014994, k = 24, strike = 0.011295, call = 0.004779, callph = 0.004772, callmh = 0.004787, quantile = 0.259852, d2CalldK2 = 52.775960</v>
      </c>
    </row>
    <row r="2379" spans="9:28" x14ac:dyDescent="0.25">
      <c r="I2379" s="80"/>
      <c r="AB2379" s="3" t="str">
        <v>T = 1.250000, swapRate = 0.014994, k = 25, strike = 0.011911, call = 0.004333, callph = 0.004326, callmh = 0.004340, quantile = 0.293785, d2CalldK2 = 57.263890</v>
      </c>
    </row>
    <row r="2380" spans="9:28" x14ac:dyDescent="0.25">
      <c r="I2380" s="80"/>
      <c r="AB2380" s="3" t="str">
        <v>T = 1.250000, swapRate = 0.014994, k = 26, strike = 0.012528, call = 0.003909, callph = 0.003902, callmh = 0.003916, quantile = 0.330439, d2CalldK2 = 61.581720</v>
      </c>
    </row>
    <row r="2381" spans="9:28" x14ac:dyDescent="0.25">
      <c r="I2381" s="80"/>
      <c r="AB2381" s="3" t="str">
        <v>T = 1.250000, swapRate = 0.014994, k = 27, strike = 0.013145, call = 0.003508, callph = 0.003502, callmh = 0.003514, quantile = 0.369668, d2CalldK2 = 65.593807</v>
      </c>
    </row>
    <row r="2382" spans="9:28" x14ac:dyDescent="0.25">
      <c r="I2382" s="80"/>
      <c r="AB2382" s="3" t="str">
        <v>T = 1.250000, swapRate = 0.014994, k = 28, strike = 0.013761, call = 0.003132, callph = 0.003126, callmh = 0.003138, quantile = 0.411239, d2CalldK2 = 69.151779</v>
      </c>
    </row>
    <row r="2383" spans="9:28" x14ac:dyDescent="0.25">
      <c r="I2383" s="80"/>
      <c r="AB2383" s="3" t="str">
        <v>T = 1.250000, swapRate = 0.014994, k = 29, strike = 0.014378, call = 0.002782, callph = 0.002777, callmh = 0.002788, quantile = 0.454825, d2CalldK2 = 72.100186</v>
      </c>
    </row>
    <row r="2384" spans="9:28" x14ac:dyDescent="0.25">
      <c r="I2384" s="80"/>
      <c r="AB2384" s="3" t="str">
        <v>T = 1.250000, swapRate = 0.014994, k = 30, strike = 0.014994, call = 0.002460, callph = 0.002455, callmh = 0.002465, quantile = 0.500000, d2CalldK2 = 74.274721</v>
      </c>
    </row>
    <row r="2385" spans="9:28" x14ac:dyDescent="0.25">
      <c r="I2385" s="80"/>
      <c r="AB2385" s="3" t="str">
        <v>T = 1.250000, swapRate = 0.014994, k = 31, strike = 0.015611, call = 0.002166, callph = 0.002161, callmh = 0.002170, quantile = 0.545175, d2CalldK2 = 72.100186</v>
      </c>
    </row>
    <row r="2386" spans="9:28" x14ac:dyDescent="0.25">
      <c r="I2386" s="80"/>
      <c r="AB2386" s="3" t="str">
        <v>T = 1.250000, swapRate = 0.014994, k = 32, strike = 0.016228, call = 0.001899, callph = 0.001895, callmh = 0.001903, quantile = 0.588761, d2CalldK2 = 69.151779</v>
      </c>
    </row>
    <row r="2387" spans="9:28" x14ac:dyDescent="0.25">
      <c r="I2387" s="80"/>
      <c r="AB2387" s="3" t="str">
        <v>T = 1.250000, swapRate = 0.014994, k = 33, strike = 0.016844, call = 0.001658, callph = 0.001654, callmh = 0.001662, quantile = 0.630332, d2CalldK2 = 65.593807</v>
      </c>
    </row>
    <row r="2388" spans="9:28" x14ac:dyDescent="0.25">
      <c r="I2388" s="80"/>
      <c r="AB2388" s="3" t="str">
        <v>T = 1.250000, swapRate = 0.014994, k = 34, strike = 0.017461, call = 0.001442, callph = 0.001439, callmh = 0.001446, quantile = 0.669561, d2CalldK2 = 61.581720</v>
      </c>
    </row>
    <row r="2389" spans="9:28" x14ac:dyDescent="0.25">
      <c r="I2389" s="80"/>
      <c r="AB2389" s="3" t="str">
        <v>T = 1.250000, swapRate = 0.014994, k = 35, strike = 0.018078, call = 0.001250, callph = 0.001247, callmh = 0.001253, quantile = 0.706215, d2CalldK2 = 57.263890</v>
      </c>
    </row>
    <row r="2390" spans="9:28" x14ac:dyDescent="0.25">
      <c r="I2390" s="80"/>
      <c r="AB2390" s="3" t="str">
        <v>T = 1.250000, swapRate = 0.014994, k = 36, strike = 0.018694, call = 0.001079, callph = 0.001077, callmh = 0.001082, quantile = 0.740148, d2CalldK2 = 52.775960</v>
      </c>
    </row>
    <row r="2391" spans="9:28" x14ac:dyDescent="0.25">
      <c r="I2391" s="80"/>
      <c r="AB2391" s="3" t="str">
        <v>T = 1.250000, swapRate = 0.014994, k = 37, strike = 0.019311, call = 0.000929, callph = 0.000927, callmh = 0.000931, quantile = 0.771291, d2CalldK2 = 48.237146</v>
      </c>
    </row>
    <row r="2392" spans="9:28" x14ac:dyDescent="0.25">
      <c r="I2392" s="80"/>
      <c r="AB2392" s="3" t="str">
        <v>T = 1.250000, swapRate = 0.014994, k = 38, strike = 0.019927, call = 0.000797, callph = 0.000795, callmh = 0.000799, quantile = 0.799647, d2CalldK2 = 43.748255</v>
      </c>
    </row>
    <row r="2393" spans="9:28" x14ac:dyDescent="0.25">
      <c r="I2393" s="80"/>
      <c r="AB2393" s="3" t="str">
        <v>T = 1.250000, swapRate = 0.014994, k = 39, strike = 0.020544, call = 0.000681, callph = 0.000680, callmh = 0.000683, quantile = 0.825271, d2CalldK2 = 39.391129</v>
      </c>
    </row>
    <row r="2394" spans="9:28" x14ac:dyDescent="0.25">
      <c r="I2394" s="80"/>
      <c r="AB2394" s="3" t="str">
        <v>T = 1.250000, swapRate = 0.014994, k = 40, strike = 0.021161, call = 0.000581, callph = 0.000579, callmh = 0.000582, quantile = 0.848266, d2CalldK2 = 35.229185</v>
      </c>
    </row>
    <row r="2395" spans="9:28" x14ac:dyDescent="0.25">
      <c r="I2395" s="80"/>
      <c r="AB2395" s="3" t="str">
        <v>T = 1.250000, swapRate = 0.014994, k = 41, strike = 0.021777, call = 0.000494, callph = 0.000492, callmh = 0.000495, quantile = 0.868767, d2CalldK2 = 31.308746</v>
      </c>
    </row>
    <row r="2396" spans="9:28" x14ac:dyDescent="0.25">
      <c r="I2396" s="80"/>
      <c r="AB2396" s="3" t="str">
        <v>T = 1.250000, swapRate = 0.014994, k = 42, strike = 0.022394, call = 0.000419, callph = 0.000417, callmh = 0.000420, quantile = 0.886934, d2CalldK2 = 27.660877</v>
      </c>
    </row>
    <row r="2397" spans="9:28" x14ac:dyDescent="0.25">
      <c r="I2397" s="80"/>
      <c r="AB2397" s="3" t="str">
        <v>T = 1.250000, swapRate = 0.014994, k = 43, strike = 0.023011, call = 0.000354, callph = 0.000353, callmh = 0.000355, quantile = 0.902940, d2CalldK2 = 24.303498</v>
      </c>
    </row>
    <row r="2398" spans="9:28" x14ac:dyDescent="0.25">
      <c r="I2398" s="80"/>
      <c r="AB2398" s="3" t="str">
        <v>T = 1.250000, swapRate = 0.014994, k = 44, strike = 0.023627, call = 0.000298, callph = 0.000298, callmh = 0.000299, quantile = 0.916968, d2CalldK2 = 21.243584</v>
      </c>
    </row>
    <row r="2399" spans="9:28" x14ac:dyDescent="0.25">
      <c r="I2399" s="80"/>
      <c r="AB2399" s="3" t="str">
        <v>T = 1.250000, swapRate = 0.014994, k = 45, strike = 0.024244, call = 0.000251, callph = 0.000250, callmh = 0.000252, quantile = 0.929200, d2CalldK2 = 18.479308</v>
      </c>
    </row>
    <row r="2400" spans="9:28" x14ac:dyDescent="0.25">
      <c r="I2400" s="80"/>
      <c r="AB2400" s="3" t="str">
        <v>T = 1.250000, swapRate = 0.014994, k = 46, strike = 0.024860, call = 0.000211, callph = 0.000210, callmh = 0.000211, quantile = 0.939816, d2CalldK2 = 16.002042</v>
      </c>
    </row>
    <row r="2401" spans="9:28" x14ac:dyDescent="0.25">
      <c r="I2401" s="80"/>
      <c r="AB2401" s="3" t="str">
        <v>T = 1.250000, swapRate = 0.014994, k = 47, strike = 0.025477, call = 0.000177, callph = 0.000176, callmh = 0.000177, quantile = 0.948991, d2CalldK2 = 13.798144</v>
      </c>
    </row>
    <row r="2402" spans="9:28" x14ac:dyDescent="0.25">
      <c r="I2402" s="80"/>
      <c r="AB2402" s="3" t="str">
        <v>T = 1.250000, swapRate = 0.014994, k = 48, strike = 0.026094, call = 0.000148, callph = 0.000147, callmh = 0.000148, quantile = 0.956886, d2CalldK2 = 11.850507</v>
      </c>
    </row>
    <row r="2403" spans="9:28" x14ac:dyDescent="0.25">
      <c r="I2403" s="80"/>
      <c r="AB2403" s="3" t="str">
        <v>T = 1.250000, swapRate = 0.014994, k = 49, strike = 0.026710, call = 0.000123, callph = 0.000123, callmh = 0.000124, quantile = 0.963654, d2CalldK2 = 10.139859</v>
      </c>
    </row>
    <row r="2404" spans="9:28" x14ac:dyDescent="0.25">
      <c r="I2404" s="80"/>
      <c r="AB2404" s="3" t="str">
        <v>T = 1.250000, swapRate = 0.014994, k = 50, strike = 0.027327, call = 0.000103, callph = 0.000102, callmh = 0.000103, quantile = 0.969435, d2CalldK2 = 8.645822</v>
      </c>
    </row>
    <row r="2405" spans="9:28" x14ac:dyDescent="0.25">
      <c r="I2405" s="80"/>
      <c r="AB2405" s="3" t="str">
        <v>T = 1.250000, swapRate = 0.014994, k = 51, strike = 0.027944, call = 0.000085, callph = 0.000085, callmh = 0.000086, quantile = 0.974357, d2CalldK2 = 7.347747</v>
      </c>
    </row>
    <row r="2406" spans="9:28" x14ac:dyDescent="0.25">
      <c r="I2406" s="80"/>
      <c r="AB2406" s="3" t="str">
        <v>T = 1.250000, swapRate = 0.014994, k = 52, strike = 0.028560, call = 0.000071, callph = 0.000071, callmh = 0.000071, quantile = 0.978533, d2CalldK2 = 6.225349</v>
      </c>
    </row>
    <row r="2407" spans="9:28" x14ac:dyDescent="0.25">
      <c r="I2407" s="80"/>
      <c r="AB2407" s="3" t="str">
        <v>T = 1.250000, swapRate = 0.014994, k = 53, strike = 0.029177, call = 0.000059, callph = 0.000058, callmh = 0.000059, quantile = 0.982066, d2CalldK2 = 5.259173</v>
      </c>
    </row>
    <row r="2408" spans="9:28" x14ac:dyDescent="0.25">
      <c r="I2408" s="80"/>
      <c r="AB2408" s="3" t="str">
        <v>T = 1.250000, swapRate = 0.014994, k = 54, strike = 0.029793, call = 0.000049, callph = 0.000048, callmh = 0.000049, quantile = 0.985047, d2CalldK2 = 4.430908</v>
      </c>
    </row>
    <row r="2409" spans="9:28" x14ac:dyDescent="0.25">
      <c r="I2409" s="80"/>
      <c r="AB2409" s="3" t="str">
        <v>T = 1.250000, swapRate = 0.014994, k = 55, strike = 0.030410, call = 0.000040, callph = 0.000040, callmh = 0.000040, quantile = 0.987556, d2CalldK2 = 3.723593</v>
      </c>
    </row>
    <row r="2410" spans="9:28" x14ac:dyDescent="0.25">
      <c r="I2410" s="80"/>
      <c r="AB2410" s="3" t="str">
        <v>T = 1.250000, swapRate = 0.014994, k = 56, strike = 0.031027, call = 0.000033, callph = 0.000033, callmh = 0.000033, quantile = 0.989661, d2CalldK2 = 3.121721</v>
      </c>
    </row>
    <row r="2411" spans="9:28" x14ac:dyDescent="0.25">
      <c r="I2411" s="80"/>
      <c r="AB2411" s="3" t="str">
        <v>T = 1.250000, swapRate = 0.014994, k = 57, strike = 0.031643, call = 0.000027, callph = 0.000027, callmh = 0.000027, quantile = 0.991424, d2CalldK2 = 2.611273</v>
      </c>
    </row>
    <row r="2412" spans="9:28" x14ac:dyDescent="0.25">
      <c r="I2412" s="80"/>
      <c r="AB2412" s="3" t="str">
        <v>T = 1.250000, swapRate = 0.014994, k = 58, strike = 0.032260, call = 0.000022, callph = 0.000022, callmh = 0.000023, quantile = 0.992898, d2CalldK2 = 2.179703</v>
      </c>
    </row>
    <row r="2413" spans="9:28" x14ac:dyDescent="0.25">
      <c r="I2413" s="80"/>
      <c r="AB2413" s="3" t="str">
        <v>T = 1.250000, swapRate = 0.014994, k = 59, strike = 0.032877, call = 0.000019, callph = 0.000018, callmh = 0.000019, quantile = 0.994126, d2CalldK2 = 1.815873</v>
      </c>
    </row>
    <row r="2414" spans="9:28" x14ac:dyDescent="0.25">
      <c r="I2414" s="80"/>
      <c r="AB2414" s="3" t="str">
        <v>T = 1.250000, swapRate = 0.014994, k = 60, strike = 0.033493, call = 0.000015, callph = 0.000015, callmh = 0.000015, quantile = 0.995149, d2CalldK2 = 1.509978</v>
      </c>
    </row>
    <row r="2415" spans="9:28" x14ac:dyDescent="0.25">
      <c r="I2415" s="80"/>
      <c r="AB2415" s="3" t="str">
        <v>strike = -0.002888, d2CalldK2 = 1.815873, d2CalldK2mc = 0.710158</v>
      </c>
    </row>
    <row r="2416" spans="9:28" x14ac:dyDescent="0.25">
      <c r="I2416" s="80"/>
      <c r="AB2416" s="3" t="str">
        <v>strike = -0.002271, d2CalldK2 = 2.179703, d2CalldK2mc = 2.334719</v>
      </c>
    </row>
    <row r="2417" spans="9:28" x14ac:dyDescent="0.25">
      <c r="I2417" s="80"/>
      <c r="AB2417" s="3" t="str">
        <v>strike = -0.001655, d2CalldK2 = 2.611273, d2CalldK2mc = 2.230058</v>
      </c>
    </row>
    <row r="2418" spans="9:28" x14ac:dyDescent="0.25">
      <c r="I2418" s="80"/>
      <c r="AB2418" s="3" t="str">
        <v>strike = -0.001038, d2CalldK2 = 3.121721, d2CalldK2mc = 3.430673</v>
      </c>
    </row>
    <row r="2419" spans="9:28" x14ac:dyDescent="0.25">
      <c r="I2419" s="80"/>
      <c r="AB2419" s="3" t="str">
        <v>strike = -0.000421, d2CalldK2 = 3.723593, d2CalldK2mc = 5.399139</v>
      </c>
    </row>
    <row r="2420" spans="9:28" x14ac:dyDescent="0.25">
      <c r="I2420" s="80"/>
      <c r="AB2420" s="3" t="str">
        <v>strike = 0.000195, d2CalldK2 = 4.430908, d2CalldK2mc = 5.003354</v>
      </c>
    </row>
    <row r="2421" spans="9:28" x14ac:dyDescent="0.25">
      <c r="I2421" s="80"/>
      <c r="AB2421" s="3" t="str">
        <v>strike = 0.000812, d2CalldK2 = 5.259173, d2CalldK2mc = 5.609606</v>
      </c>
    </row>
    <row r="2422" spans="9:28" x14ac:dyDescent="0.25">
      <c r="I2422" s="80"/>
      <c r="AB2422" s="3" t="str">
        <v>strike = 0.001429, d2CalldK2 = 6.225349, d2CalldK2mc = 5.057401</v>
      </c>
    </row>
    <row r="2423" spans="9:28" x14ac:dyDescent="0.25">
      <c r="I2423" s="80"/>
      <c r="AB2423" s="3" t="str">
        <v>strike = 0.002045, d2CalldK2 = 7.347747, d2CalldK2mc = 5.574777</v>
      </c>
    </row>
    <row r="2424" spans="9:28" x14ac:dyDescent="0.25">
      <c r="I2424" s="80"/>
      <c r="AB2424" s="3" t="str">
        <v>strike = 0.002662, d2CalldK2 = 8.645822, d2CalldK2mc = 7.655346</v>
      </c>
    </row>
    <row r="2425" spans="9:28" x14ac:dyDescent="0.25">
      <c r="I2425" s="80"/>
      <c r="AB2425" s="3" t="str">
        <v>strike = 0.003278, d2CalldK2 = 10.139859, d2CalldK2mc = 9.614599</v>
      </c>
    </row>
    <row r="2426" spans="9:28" x14ac:dyDescent="0.25">
      <c r="I2426" s="80"/>
      <c r="AB2426" s="3" t="str">
        <v>strike = 0.003895, d2CalldK2 = 11.850507, d2CalldK2mc = 13.153802</v>
      </c>
    </row>
    <row r="2427" spans="9:28" x14ac:dyDescent="0.25">
      <c r="I2427" s="80"/>
      <c r="AB2427" s="3" t="str">
        <v>strike = 0.004512, d2CalldK2 = 13.798144, d2CalldK2mc = 14.387880</v>
      </c>
    </row>
    <row r="2428" spans="9:28" x14ac:dyDescent="0.25">
      <c r="I2428" s="80"/>
      <c r="AB2428" s="3" t="str">
        <v>strike = 0.005128, d2CalldK2 = 16.002042, d2CalldK2mc = 17.192537</v>
      </c>
    </row>
    <row r="2429" spans="9:28" x14ac:dyDescent="0.25">
      <c r="I2429" s="80"/>
      <c r="AB2429" s="3" t="str">
        <v>strike = 0.005745, d2CalldK2 = 18.479308, d2CalldK2mc = 20.588115</v>
      </c>
    </row>
    <row r="2430" spans="9:28" x14ac:dyDescent="0.25">
      <c r="I2430" s="80"/>
      <c r="AB2430" s="3" t="str">
        <v>strike = 0.006362, d2CalldK2 = 21.243584, d2CalldK2mc = 20.545813</v>
      </c>
    </row>
    <row r="2431" spans="9:28" x14ac:dyDescent="0.25">
      <c r="I2431" s="80"/>
      <c r="AB2431" s="3" t="str">
        <v>strike = 0.006978, d2CalldK2 = 24.303498, d2CalldK2mc = 23.450911</v>
      </c>
    </row>
    <row r="2432" spans="9:28" x14ac:dyDescent="0.25">
      <c r="I2432" s="80"/>
      <c r="AB2432" s="3" t="str">
        <v>strike = 0.007595, d2CalldK2 = 27.660877, d2CalldK2mc = 28.007789</v>
      </c>
    </row>
    <row r="2433" spans="9:28" x14ac:dyDescent="0.25">
      <c r="I2433" s="80"/>
      <c r="AB2433" s="3" t="str">
        <v>strike = 0.008212, d2CalldK2 = 31.308746, d2CalldK2mc = 28.979583</v>
      </c>
    </row>
    <row r="2434" spans="9:28" x14ac:dyDescent="0.25">
      <c r="I2434" s="80"/>
      <c r="AB2434" s="3" t="str">
        <v>strike = 0.008828, d2CalldK2 = 35.229185, d2CalldK2mc = 36.056060</v>
      </c>
    </row>
    <row r="2435" spans="9:28" x14ac:dyDescent="0.25">
      <c r="I2435" s="80"/>
      <c r="AB2435" s="3" t="str">
        <v>strike = 0.009445, d2CalldK2 = 39.391129, d2CalldK2mc = 40.122453</v>
      </c>
    </row>
    <row r="2436" spans="9:28" x14ac:dyDescent="0.25">
      <c r="I2436" s="80"/>
      <c r="AB2436" s="3" t="str">
        <v>strike = 0.010061, d2CalldK2 = 43.748255, d2CalldK2mc = 44.091785</v>
      </c>
    </row>
    <row r="2437" spans="9:28" x14ac:dyDescent="0.25">
      <c r="I2437" s="80"/>
      <c r="AB2437" s="3" t="str">
        <v>strike = 0.010678, d2CalldK2 = 48.237146, d2CalldK2mc = 49.613631</v>
      </c>
    </row>
    <row r="2438" spans="9:28" x14ac:dyDescent="0.25">
      <c r="I2438" s="80"/>
      <c r="AB2438" s="3" t="str">
        <v>strike = 0.011295, d2CalldK2 = 52.775960, d2CalldK2mc = 57.204511</v>
      </c>
    </row>
    <row r="2439" spans="9:28" x14ac:dyDescent="0.25">
      <c r="I2439" s="80"/>
      <c r="AB2439" s="3" t="str">
        <v>strike = 0.011911, d2CalldK2 = 57.263890, d2CalldK2mc = 57.533489</v>
      </c>
    </row>
    <row r="2440" spans="9:28" x14ac:dyDescent="0.25">
      <c r="I2440" s="80"/>
      <c r="AB2440" s="3" t="str">
        <v>strike = 0.012528, d2CalldK2 = 61.581720, d2CalldK2mc = 64.104130</v>
      </c>
    </row>
    <row r="2441" spans="9:28" x14ac:dyDescent="0.25">
      <c r="I2441" s="80"/>
      <c r="AB2441" s="3" t="str">
        <v>strike = 0.013145, d2CalldK2 = 65.593807, d2CalldK2mc = 62.926715</v>
      </c>
    </row>
    <row r="2442" spans="9:28" x14ac:dyDescent="0.25">
      <c r="I2442" s="80"/>
      <c r="AB2442" s="3" t="str">
        <v>strike = 0.013761, d2CalldK2 = 69.151779, d2CalldK2mc = 66.710885</v>
      </c>
    </row>
    <row r="2443" spans="9:28" x14ac:dyDescent="0.25">
      <c r="I2443" s="80"/>
      <c r="AB2443" s="3" t="str">
        <v>strike = 0.014378, d2CalldK2 = 72.100186, d2CalldK2mc = 68.119058</v>
      </c>
    </row>
    <row r="2444" spans="9:28" x14ac:dyDescent="0.25">
      <c r="I2444" s="80"/>
      <c r="AB2444" s="3" t="str">
        <v>strike = 0.014994, d2CalldK2 = 74.274721, d2CalldK2mc = 68.042573</v>
      </c>
    </row>
    <row r="2445" spans="9:28" x14ac:dyDescent="0.25">
      <c r="I2445" s="80"/>
      <c r="AB2445" s="3" t="str">
        <v>strike = 0.015611, d2CalldK2 = 72.100186, d2CalldK2mc = 67.508316</v>
      </c>
    </row>
    <row r="2446" spans="9:28" x14ac:dyDescent="0.25">
      <c r="I2446" s="80"/>
      <c r="AB2446" s="3" t="str">
        <v>strike = 0.016228, d2CalldK2 = 69.151779, d2CalldK2mc = 71.985949</v>
      </c>
    </row>
    <row r="2447" spans="9:28" x14ac:dyDescent="0.25">
      <c r="I2447" s="80"/>
      <c r="AB2447" s="3" t="str">
        <v>strike = 0.016844, d2CalldK2 = 65.593807, d2CalldK2mc = 69.867333</v>
      </c>
    </row>
    <row r="2448" spans="9:28" x14ac:dyDescent="0.25">
      <c r="I2448" s="80"/>
      <c r="AB2448" s="3" t="str">
        <v>strike = 0.017461, d2CalldK2 = 61.581720, d2CalldK2mc = 61.960590</v>
      </c>
    </row>
    <row r="2449" spans="9:28" x14ac:dyDescent="0.25">
      <c r="I2449" s="80"/>
      <c r="AB2449" s="3" t="str">
        <v>strike = 0.018078, d2CalldK2 = 57.263890, d2CalldK2mc = 57.838107</v>
      </c>
    </row>
    <row r="2450" spans="9:28" x14ac:dyDescent="0.25">
      <c r="I2450" s="80"/>
      <c r="AB2450" s="3" t="str">
        <v>strike = 0.018694, d2CalldK2 = 52.775960, d2CalldK2mc = 52.053878</v>
      </c>
    </row>
    <row r="2451" spans="9:28" x14ac:dyDescent="0.25">
      <c r="I2451" s="80"/>
      <c r="AB2451" s="3" t="str">
        <v>strike = 0.019311, d2CalldK2 = 48.237146, d2CalldK2mc = 48.815828</v>
      </c>
    </row>
    <row r="2452" spans="9:28" x14ac:dyDescent="0.25">
      <c r="I2452" s="80"/>
      <c r="AB2452" s="3" t="str">
        <v>strike = 0.019927, d2CalldK2 = 43.748255, d2CalldK2mc = 43.736772</v>
      </c>
    </row>
    <row r="2453" spans="9:28" x14ac:dyDescent="0.25">
      <c r="I2453" s="80"/>
      <c r="AB2453" s="3" t="str">
        <v>strike = 0.020544, d2CalldK2 = 39.391129, d2CalldK2mc = 40.344824</v>
      </c>
    </row>
    <row r="2454" spans="9:28" x14ac:dyDescent="0.25">
      <c r="I2454" s="80"/>
      <c r="AB2454" s="3" t="str">
        <v>strike = 0.021161, d2CalldK2 = 35.229185, d2CalldK2mc = 36.401571</v>
      </c>
    </row>
    <row r="2455" spans="9:28" x14ac:dyDescent="0.25">
      <c r="I2455" s="80"/>
      <c r="AB2455" s="3" t="str">
        <v>strike = 0.021777, d2CalldK2 = 31.308746, d2CalldK2mc = 31.614687</v>
      </c>
    </row>
    <row r="2456" spans="9:28" x14ac:dyDescent="0.25">
      <c r="I2456" s="80"/>
      <c r="AB2456" s="3" t="str">
        <v>strike = 0.022394, d2CalldK2 = 27.660877, d2CalldK2mc = 27.436720</v>
      </c>
    </row>
    <row r="2457" spans="9:28" x14ac:dyDescent="0.25">
      <c r="I2457" s="80"/>
      <c r="AB2457" s="3" t="str">
        <v>strike = 0.023011, d2CalldK2 = 24.303498, d2CalldK2mc = 23.861930</v>
      </c>
    </row>
    <row r="2458" spans="9:28" x14ac:dyDescent="0.25">
      <c r="I2458" s="80"/>
      <c r="AB2458" s="3" t="str">
        <v>strike = 0.023627, d2CalldK2 = 21.243584, d2CalldK2mc = 22.530891</v>
      </c>
    </row>
    <row r="2459" spans="9:28" x14ac:dyDescent="0.25">
      <c r="I2459" s="80"/>
      <c r="AB2459" s="3" t="str">
        <v>strike = 0.024244, d2CalldK2 = 18.479308, d2CalldK2mc = 16.825576</v>
      </c>
    </row>
    <row r="2460" spans="9:28" x14ac:dyDescent="0.25">
      <c r="I2460" s="80"/>
      <c r="AB2460" s="3" t="str">
        <v>strike = 0.024860, d2CalldK2 = 16.002042, d2CalldK2mc = 14.561145</v>
      </c>
    </row>
    <row r="2461" spans="9:28" x14ac:dyDescent="0.25">
      <c r="I2461" s="80"/>
      <c r="AB2461" s="3" t="str">
        <v>strike = 0.025477, d2CalldK2 = 13.798144, d2CalldK2mc = 13.931277</v>
      </c>
    </row>
    <row r="2462" spans="9:28" x14ac:dyDescent="0.25">
      <c r="I2462" s="80"/>
      <c r="AB2462" s="3" t="str">
        <v>strike = 0.026094, d2CalldK2 = 11.850507, d2CalldK2mc = 12.505983</v>
      </c>
    </row>
    <row r="2463" spans="9:28" x14ac:dyDescent="0.25">
      <c r="I2463" s="80"/>
      <c r="AB2463" s="3" t="str">
        <v>strike = 0.026710, d2CalldK2 = 10.139859, d2CalldK2mc = 10.784038</v>
      </c>
    </row>
    <row r="2464" spans="9:28" x14ac:dyDescent="0.25">
      <c r="I2464" s="80"/>
      <c r="AB2464" s="3" t="str">
        <v>strike = 0.027327, d2CalldK2 = 8.645822, d2CalldK2mc = 10.772602</v>
      </c>
    </row>
    <row r="2465" spans="9:28" x14ac:dyDescent="0.25">
      <c r="I2465" s="80"/>
      <c r="AB2465" s="3" t="str">
        <v>strike = 0.027944, d2CalldK2 = 7.347747, d2CalldK2mc = 6.918736</v>
      </c>
    </row>
    <row r="2466" spans="9:28" x14ac:dyDescent="0.25">
      <c r="I2466" s="80"/>
      <c r="AB2466" s="3" t="str">
        <v>strike = 0.028560, d2CalldK2 = 6.225349, d2CalldK2mc = 7.178346</v>
      </c>
    </row>
    <row r="2467" spans="9:28" x14ac:dyDescent="0.25">
      <c r="I2467" s="80"/>
      <c r="AB2467" s="3" t="str">
        <v>strike = 0.029177, d2CalldK2 = 5.259173, d2CalldK2mc = 4.666898</v>
      </c>
    </row>
    <row r="2468" spans="9:28" x14ac:dyDescent="0.25">
      <c r="I2468" s="80"/>
      <c r="AB2468" s="3" t="str">
        <v>strike = 0.029793, d2CalldK2 = 4.430908, d2CalldK2mc = 3.587230</v>
      </c>
    </row>
    <row r="2469" spans="9:28" x14ac:dyDescent="0.25">
      <c r="I2469" s="80"/>
      <c r="AB2469" s="3" t="str">
        <v>strike = 0.030410, d2CalldK2 = 3.723593, d2CalldK2mc = 3.595522</v>
      </c>
    </row>
    <row r="2470" spans="9:28" x14ac:dyDescent="0.25">
      <c r="I2470" s="80"/>
      <c r="AB2470" s="3" t="str">
        <v>strike = 0.031027, d2CalldK2 = 3.121721, d2CalldK2mc = 2.979418</v>
      </c>
    </row>
    <row r="2471" spans="9:28" x14ac:dyDescent="0.25">
      <c r="I2471" s="80"/>
      <c r="AB2471" s="3" t="str">
        <v>strike = 0.031643, d2CalldK2 = 2.611273, d2CalldK2mc = 3.149496</v>
      </c>
    </row>
    <row r="2472" spans="9:28" x14ac:dyDescent="0.25">
      <c r="I2472" s="80"/>
      <c r="AB2472" s="3" t="str">
        <v>strike = 0.032260, d2CalldK2 = 2.179703, d2CalldK2mc = 2.148077</v>
      </c>
    </row>
    <row r="2473" spans="9:28" x14ac:dyDescent="0.25">
      <c r="I2473" s="80"/>
      <c r="AB2473" s="3" t="str">
        <v>strike = 0.032877, d2CalldK2 = 1.815873, d2CalldK2mc = 1.601034</v>
      </c>
    </row>
    <row r="2474" spans="9:28" x14ac:dyDescent="0.25">
      <c r="I2474" s="80"/>
      <c r="AB2474" s="3" t="str">
        <v>T = 1.250000, fixingDate = 0, swapRate = 0.014994, annuity = 9.401205, stdDev = 0.006166, avgCalcStrikes = 8.003906</v>
      </c>
    </row>
    <row r="2475" spans="9:28" x14ac:dyDescent="0.25">
      <c r="I2475" s="80"/>
      <c r="AB2475" s="3" t="str">
        <v>strike = -0.002888, dCalldT = 0.000069, localVol = 0.013956</v>
      </c>
    </row>
    <row r="2476" spans="9:28" x14ac:dyDescent="0.25">
      <c r="I2476" s="80"/>
      <c r="AB2476" s="3" t="str">
        <v>strike = -0.002271, dCalldT = 0.000086, localVol = 0.008566</v>
      </c>
    </row>
    <row r="2477" spans="9:28" x14ac:dyDescent="0.25">
      <c r="I2477" s="80"/>
      <c r="AB2477" s="3" t="str">
        <v>strike = -0.001655, dCalldT = 0.000103, localVol = 0.009614</v>
      </c>
    </row>
    <row r="2478" spans="9:28" x14ac:dyDescent="0.25">
      <c r="I2478" s="80"/>
      <c r="AB2478" s="3" t="str">
        <v>strike = -0.001038, dCalldT = 0.000124, localVol = 0.008504</v>
      </c>
    </row>
    <row r="2479" spans="9:28" x14ac:dyDescent="0.25">
      <c r="I2479" s="80"/>
      <c r="AB2479" s="3" t="str">
        <v>strike = -0.000421, dCalldT = 0.000146, localVol = 0.007344</v>
      </c>
    </row>
    <row r="2480" spans="9:28" x14ac:dyDescent="0.25">
      <c r="I2480" s="80"/>
      <c r="AB2480" s="3" t="str">
        <v>strike = 0.000195, dCalldT = 0.000162, localVol = 0.008040</v>
      </c>
    </row>
    <row r="2481" spans="9:28" x14ac:dyDescent="0.25">
      <c r="I2481" s="80"/>
      <c r="AB2481" s="3" t="str">
        <v>strike = 0.000812, dCalldT = 0.000178, localVol = 0.007957</v>
      </c>
    </row>
    <row r="2482" spans="9:28" x14ac:dyDescent="0.25">
      <c r="I2482" s="80"/>
      <c r="AB2482" s="3" t="str">
        <v>strike = 0.001429, dCalldT = 0.000194, localVol = 0.008769</v>
      </c>
    </row>
    <row r="2483" spans="9:28" x14ac:dyDescent="0.25">
      <c r="I2483" s="80"/>
      <c r="AB2483" s="3" t="str">
        <v>strike = 0.002045, dCalldT = 0.000219, localVol = 0.008871</v>
      </c>
    </row>
    <row r="2484" spans="9:28" x14ac:dyDescent="0.25">
      <c r="I2484" s="80"/>
      <c r="AB2484" s="3" t="str">
        <v>strike = 0.002662, dCalldT = 0.000255, localVol = 0.008165</v>
      </c>
    </row>
    <row r="2485" spans="9:28" x14ac:dyDescent="0.25">
      <c r="I2485" s="80"/>
      <c r="AB2485" s="3" t="str">
        <v>strike = 0.003278, dCalldT = 0.000299, localVol = 0.007881</v>
      </c>
    </row>
    <row r="2486" spans="9:28" x14ac:dyDescent="0.25">
      <c r="I2486" s="80"/>
      <c r="AB2486" s="3" t="str">
        <v>strike = 0.003895, dCalldT = 0.000347, localVol = 0.007268</v>
      </c>
    </row>
    <row r="2487" spans="9:28" x14ac:dyDescent="0.25">
      <c r="I2487" s="80"/>
      <c r="AB2487" s="3" t="str">
        <v>strike = 0.004512, dCalldT = 0.000393, localVol = 0.007396</v>
      </c>
    </row>
    <row r="2488" spans="9:28" x14ac:dyDescent="0.25">
      <c r="I2488" s="80"/>
      <c r="AB2488" s="3" t="str">
        <v>strike = 0.005128, dCalldT = 0.000440, localVol = 0.007153</v>
      </c>
    </row>
    <row r="2489" spans="9:28" x14ac:dyDescent="0.25">
      <c r="I2489" s="80"/>
      <c r="AB2489" s="3" t="str">
        <v>strike = 0.005745, dCalldT = 0.000484, localVol = 0.006855</v>
      </c>
    </row>
    <row r="2490" spans="9:28" x14ac:dyDescent="0.25">
      <c r="I2490" s="80"/>
      <c r="AB2490" s="3" t="str">
        <v>strike = 0.006362, dCalldT = 0.000521, localVol = 0.007120</v>
      </c>
    </row>
    <row r="2491" spans="9:28" x14ac:dyDescent="0.25">
      <c r="I2491" s="80"/>
      <c r="AB2491" s="3" t="str">
        <v>strike = 0.006978, dCalldT = 0.000563, localVol = 0.006931</v>
      </c>
    </row>
    <row r="2492" spans="9:28" x14ac:dyDescent="0.25">
      <c r="I2492" s="80"/>
      <c r="AB2492" s="3" t="str">
        <v>strike = 0.007595, dCalldT = 0.000612, localVol = 0.006609</v>
      </c>
    </row>
    <row r="2493" spans="9:28" x14ac:dyDescent="0.25">
      <c r="I2493" s="80"/>
      <c r="AB2493" s="3" t="str">
        <v>strike = 0.008212, dCalldT = 0.000660, localVol = 0.006748</v>
      </c>
    </row>
    <row r="2494" spans="9:28" x14ac:dyDescent="0.25">
      <c r="I2494" s="80"/>
      <c r="AB2494" s="3" t="str">
        <v>strike = 0.008828, dCalldT = 0.000719, localVol = 0.006317</v>
      </c>
    </row>
    <row r="2495" spans="9:28" x14ac:dyDescent="0.25">
      <c r="I2495" s="80"/>
      <c r="AB2495" s="3" t="str">
        <v>strike = 0.009445, dCalldT = 0.000775, localVol = 0.006214</v>
      </c>
    </row>
    <row r="2496" spans="9:28" x14ac:dyDescent="0.25">
      <c r="I2496" s="80"/>
      <c r="AB2496" s="3" t="str">
        <v>strike = 0.010061, dCalldT = 0.000826, localVol = 0.006120</v>
      </c>
    </row>
    <row r="2497" spans="9:28" x14ac:dyDescent="0.25">
      <c r="I2497" s="80"/>
      <c r="AB2497" s="3" t="str">
        <v>strike = 0.010678, dCalldT = 0.000873, localVol = 0.005932</v>
      </c>
    </row>
    <row r="2498" spans="9:28" x14ac:dyDescent="0.25">
      <c r="I2498" s="80"/>
      <c r="AB2498" s="3" t="str">
        <v>strike = 0.011295, dCalldT = 0.000910, localVol = 0.005642</v>
      </c>
    </row>
    <row r="2499" spans="9:28" x14ac:dyDescent="0.25">
      <c r="I2499" s="80"/>
      <c r="AB2499" s="3" t="str">
        <v>strike = 0.011911, dCalldT = 0.000923, localVol = 0.005664</v>
      </c>
    </row>
    <row r="2500" spans="9:28" x14ac:dyDescent="0.25">
      <c r="I2500" s="80"/>
      <c r="AB2500" s="3" t="str">
        <v>strike = 0.012528, dCalldT = 0.000929, localVol = 0.005383</v>
      </c>
    </row>
    <row r="2501" spans="9:28" x14ac:dyDescent="0.25">
      <c r="I2501" s="80"/>
      <c r="AB2501" s="3" t="str">
        <v>strike = 0.013145, dCalldT = 0.000916, localVol = 0.005396</v>
      </c>
    </row>
    <row r="2502" spans="9:28" x14ac:dyDescent="0.25">
      <c r="I2502" s="80"/>
      <c r="AB2502" s="3" t="str">
        <v>strike = 0.013761, dCalldT = 0.000908, localVol = 0.005218</v>
      </c>
    </row>
    <row r="2503" spans="9:28" x14ac:dyDescent="0.25">
      <c r="I2503" s="80"/>
      <c r="AB2503" s="3" t="str">
        <v>strike = 0.014378, dCalldT = 0.000903, localVol = 0.005148</v>
      </c>
    </row>
    <row r="2504" spans="9:28" x14ac:dyDescent="0.25">
      <c r="I2504" s="80"/>
      <c r="AB2504" s="3" t="str">
        <v>strike = 0.014994, dCalldT = 0.000907, localVol = 0.005163</v>
      </c>
    </row>
    <row r="2505" spans="9:28" x14ac:dyDescent="0.25">
      <c r="I2505" s="80"/>
      <c r="AB2505" s="3" t="str">
        <v>strike = 0.015611, dCalldT = 0.000928, localVol = 0.005243</v>
      </c>
    </row>
    <row r="2506" spans="9:28" x14ac:dyDescent="0.25">
      <c r="I2506" s="80"/>
      <c r="AB2506" s="3" t="str">
        <v>strike = 0.016228, dCalldT = 0.000961, localVol = 0.005168</v>
      </c>
    </row>
    <row r="2507" spans="9:28" x14ac:dyDescent="0.25">
      <c r="I2507" s="80"/>
      <c r="AB2507" s="3" t="str">
        <v>strike = 0.016844, dCalldT = 0.000973, localVol = 0.005278</v>
      </c>
    </row>
    <row r="2508" spans="9:28" x14ac:dyDescent="0.25">
      <c r="I2508" s="80"/>
      <c r="AB2508" s="3" t="str">
        <v>strike = 0.017461, dCalldT = 0.000958, localVol = 0.005561</v>
      </c>
    </row>
    <row r="2509" spans="9:28" x14ac:dyDescent="0.25">
      <c r="I2509" s="80"/>
      <c r="AB2509" s="3" t="str">
        <v>strike = 0.018078, dCalldT = 0.000934, localVol = 0.005684</v>
      </c>
    </row>
    <row r="2510" spans="9:28" x14ac:dyDescent="0.25">
      <c r="I2510" s="80"/>
      <c r="AB2510" s="3" t="str">
        <v>strike = 0.018694, dCalldT = 0.000902, localVol = 0.005888</v>
      </c>
    </row>
    <row r="2511" spans="9:28" x14ac:dyDescent="0.25">
      <c r="I2511" s="80"/>
      <c r="AB2511" s="3" t="str">
        <v>strike = 0.019311, dCalldT = 0.000869, localVol = 0.005966</v>
      </c>
    </row>
    <row r="2512" spans="9:28" x14ac:dyDescent="0.25">
      <c r="I2512" s="80"/>
      <c r="AB2512" s="3" t="str">
        <v>strike = 0.019927, dCalldT = 0.000829, localVol = 0.006159</v>
      </c>
    </row>
    <row r="2513" spans="9:28" x14ac:dyDescent="0.25">
      <c r="I2513" s="80"/>
      <c r="AB2513" s="3" t="str">
        <v>strike = 0.020544, dCalldT = 0.000788, localVol = 0.006250</v>
      </c>
    </row>
    <row r="2514" spans="9:28" x14ac:dyDescent="0.25">
      <c r="I2514" s="80"/>
      <c r="AB2514" s="3" t="str">
        <v>strike = 0.021161, dCalldT = 0.000741, localVol = 0.006380</v>
      </c>
    </row>
    <row r="2515" spans="9:28" x14ac:dyDescent="0.25">
      <c r="I2515" s="80"/>
      <c r="AB2515" s="3" t="str">
        <v>strike = 0.021777, dCalldT = 0.000688, localVol = 0.006598</v>
      </c>
    </row>
    <row r="2516" spans="9:28" x14ac:dyDescent="0.25">
      <c r="I2516" s="80"/>
      <c r="AB2516" s="3" t="str">
        <v>strike = 0.022394, dCalldT = 0.000635, localVol = 0.006802</v>
      </c>
    </row>
    <row r="2517" spans="9:28" x14ac:dyDescent="0.25">
      <c r="I2517" s="80"/>
      <c r="AB2517" s="3" t="str">
        <v>strike = 0.023011, dCalldT = 0.000584, localVol = 0.006995</v>
      </c>
    </row>
    <row r="2518" spans="9:28" x14ac:dyDescent="0.25">
      <c r="I2518" s="80"/>
      <c r="AB2518" s="3" t="str">
        <v>strike = 0.023627, dCalldT = 0.000537, localVol = 0.006902</v>
      </c>
    </row>
    <row r="2519" spans="9:28" x14ac:dyDescent="0.25">
      <c r="I2519" s="80"/>
      <c r="AB2519" s="3" t="str">
        <v>strike = 0.024244, dCalldT = 0.000486, localVol = 0.007602</v>
      </c>
    </row>
    <row r="2520" spans="9:28" x14ac:dyDescent="0.25">
      <c r="I2520" s="80"/>
      <c r="AB2520" s="3" t="str">
        <v>strike = 0.024860, dCalldT = 0.000446, localVol = 0.007825</v>
      </c>
    </row>
    <row r="2521" spans="9:28" x14ac:dyDescent="0.25">
      <c r="I2521" s="80"/>
      <c r="AB2521" s="3" t="str">
        <v>strike = 0.025477, dCalldT = 0.000415, localVol = 0.007719</v>
      </c>
    </row>
    <row r="2522" spans="9:28" x14ac:dyDescent="0.25">
      <c r="I2522" s="80"/>
      <c r="AB2522" s="3" t="str">
        <v>strike = 0.026094, dCalldT = 0.000387, localVol = 0.007864</v>
      </c>
    </row>
    <row r="2523" spans="9:28" x14ac:dyDescent="0.25">
      <c r="I2523" s="80"/>
      <c r="AB2523" s="3" t="str">
        <v>strike = 0.026710, dCalldT = 0.000359, localVol = 0.008154</v>
      </c>
    </row>
    <row r="2524" spans="9:28" x14ac:dyDescent="0.25">
      <c r="I2524" s="80"/>
      <c r="AB2524" s="3" t="str">
        <v>strike = 0.027327, dCalldT = 0.000330, localVol = 0.007832</v>
      </c>
    </row>
    <row r="2525" spans="9:28" x14ac:dyDescent="0.25">
      <c r="I2525" s="80"/>
      <c r="AB2525" s="3" t="str">
        <v>strike = 0.027944, dCalldT = 0.000296, localVol = 0.009245</v>
      </c>
    </row>
    <row r="2526" spans="9:28" x14ac:dyDescent="0.25">
      <c r="I2526" s="80"/>
      <c r="AB2526" s="3" t="str">
        <v>strike = 0.028560, dCalldT = 0.000266, localVol = 0.008604</v>
      </c>
    </row>
    <row r="2527" spans="9:28" x14ac:dyDescent="0.25">
      <c r="I2527" s="80"/>
      <c r="AB2527" s="3" t="str">
        <v>strike = 0.029177, dCalldT = 0.000234, localVol = 0.010017</v>
      </c>
    </row>
    <row r="2528" spans="9:28" x14ac:dyDescent="0.25">
      <c r="I2528" s="80"/>
      <c r="AB2528" s="3" t="str">
        <v>strike = 0.029793, dCalldT = 0.000208, localVol = 0.010765</v>
      </c>
    </row>
    <row r="2529" spans="9:28" x14ac:dyDescent="0.25">
      <c r="I2529" s="80"/>
      <c r="AB2529" s="3" t="str">
        <v>strike = 0.030410, dCalldT = 0.000188, localVol = 0.010221</v>
      </c>
    </row>
    <row r="2530" spans="9:28" x14ac:dyDescent="0.25">
      <c r="I2530" s="80"/>
      <c r="AB2530" s="3" t="str">
        <v>strike = 0.031027, dCalldT = 0.000171, localVol = 0.010698</v>
      </c>
    </row>
    <row r="2531" spans="9:28" x14ac:dyDescent="0.25">
      <c r="I2531" s="80"/>
      <c r="AB2531" s="3" t="str">
        <v>strike = 0.031643, dCalldT = 0.000156, localVol = 0.009949</v>
      </c>
    </row>
    <row r="2532" spans="9:28" x14ac:dyDescent="0.25">
      <c r="I2532" s="80"/>
      <c r="AB2532" s="3" t="str">
        <v>strike = 0.032260, dCalldT = 0.000141, localVol = 0.011440</v>
      </c>
    </row>
    <row r="2533" spans="9:28" x14ac:dyDescent="0.25">
      <c r="I2533" s="80"/>
      <c r="AB2533" s="3" t="str">
        <v>strike = 0.032877, dCalldT = 0.000127, localVol = 0.012599</v>
      </c>
    </row>
    <row r="2534" spans="9:28" x14ac:dyDescent="0.25">
      <c r="I2534" s="80"/>
      <c r="AB2534" s="3" t="str">
        <v>T = 1.333333, swapRate = 0.015187, k = 0, strike = -0.004086, call = 0.019289, callph = 0.019279, callmh = 0.019299, quantile = 0.005006, d2CalldK2 = 1.472679</v>
      </c>
    </row>
    <row r="2535" spans="9:28" x14ac:dyDescent="0.25">
      <c r="I2535" s="80"/>
      <c r="AB2535" s="3" t="str">
        <v>T = 1.333333, swapRate = 0.015187, k = 1, strike = -0.003444, call = 0.018650, callph = 0.018640, callmh = 0.018660, quantile = 0.006043, d2CalldK2 = 1.766839</v>
      </c>
    </row>
    <row r="2536" spans="9:28" x14ac:dyDescent="0.25">
      <c r="I2536" s="80"/>
      <c r="AB2536" s="3" t="str">
        <v>T = 1.333333, swapRate = 0.015187, k = 2, strike = -0.002801, call = 0.018012, callph = 0.018002, callmh = 0.018022, quantile = 0.007288, d2CalldK2 = 2.116118</v>
      </c>
    </row>
    <row r="2537" spans="9:28" x14ac:dyDescent="0.25">
      <c r="I2537" s="80"/>
      <c r="AB2537" s="3" t="str">
        <v>T = 1.333333, swapRate = 0.015187, k = 3, strike = -0.002159, call = 0.017375, callph = 0.017365, callmh = 0.017385, quantile = 0.008776, d2CalldK2 = 2.529789</v>
      </c>
    </row>
    <row r="2538" spans="9:28" x14ac:dyDescent="0.25">
      <c r="I2538" s="80"/>
      <c r="AB2538" s="3" t="str">
        <v>T = 1.333333, swapRate = 0.015187, k = 4, strike = -0.001516, call = 0.016739, callph = 0.016729, callmh = 0.016749, quantile = 0.010554, d2CalldK2 = 3.018387</v>
      </c>
    </row>
    <row r="2539" spans="9:28" x14ac:dyDescent="0.25">
      <c r="I2539" s="80"/>
      <c r="AB2539" s="3" t="str">
        <v>T = 1.333333, swapRate = 0.015187, k = 5, strike = -0.000874, call = 0.016104, callph = 0.016094, callmh = 0.016114, quantile = 0.012673, d2CalldK2 = 3.593789</v>
      </c>
    </row>
    <row r="2540" spans="9:28" x14ac:dyDescent="0.25">
      <c r="I2540" s="80"/>
      <c r="AB2540" s="3" t="str">
        <v>T = 1.333333, swapRate = 0.015187, k = 6, strike = -0.000232, call = 0.015470, callph = 0.015460, callmh = 0.015480, quantile = 0.015193, d2CalldK2 = 4.269276</v>
      </c>
    </row>
    <row r="2541" spans="9:28" x14ac:dyDescent="0.25">
      <c r="I2541" s="80"/>
      <c r="AB2541" s="3" t="str">
        <v>T = 1.333333, swapRate = 0.015187, k = 7, strike = 0.000411, call = 0.014838, callph = 0.014829, callmh = 0.014848, quantile = 0.018183, d2CalldK2 = 5.059558</v>
      </c>
    </row>
    <row r="2542" spans="9:28" x14ac:dyDescent="0.25">
      <c r="I2542" s="80"/>
      <c r="AB2542" s="3" t="str">
        <v>T = 1.333333, swapRate = 0.015187, k = 8, strike = 0.001053, call = 0.014209, callph = 0.014199, callmh = 0.014219, quantile = 0.021722, d2CalldK2 = 5.980757</v>
      </c>
    </row>
    <row r="2543" spans="9:28" x14ac:dyDescent="0.25">
      <c r="I2543" s="80"/>
      <c r="AB2543" s="3" t="str">
        <v>T = 1.333333, swapRate = 0.015187, k = 9, strike = 0.001696, call = 0.013582, callph = 0.013572, callmh = 0.013591, quantile = 0.025899, d2CalldK2 = 7.050312</v>
      </c>
    </row>
    <row r="2544" spans="9:28" x14ac:dyDescent="0.25">
      <c r="I2544" s="80"/>
      <c r="AB2544" s="3" t="str">
        <v>T = 1.333333, swapRate = 0.015187, k = 10, strike = 0.002338, call = 0.012957, callph = 0.012948, callmh = 0.012967, quantile = 0.030816, d2CalldK2 = 8.286809</v>
      </c>
    </row>
    <row r="2545" spans="9:28" x14ac:dyDescent="0.25">
      <c r="I2545" s="80"/>
      <c r="AB2545" s="3" t="str">
        <v>T = 1.333333, swapRate = 0.015187, k = 11, strike = 0.002981, call = 0.012337, callph = 0.012327, callmh = 0.012346, quantile = 0.036586, d2CalldK2 = 9.709697</v>
      </c>
    </row>
    <row r="2546" spans="9:28" x14ac:dyDescent="0.25">
      <c r="I2546" s="80"/>
      <c r="AB2546" s="3" t="str">
        <v>T = 1.333333, swapRate = 0.015187, k = 12, strike = 0.003623, call = 0.011720, callph = 0.011710, callmh = 0.011729, quantile = 0.043335, d2CalldK2 = 11.338869</v>
      </c>
    </row>
    <row r="2547" spans="9:28" x14ac:dyDescent="0.25">
      <c r="I2547" s="80"/>
      <c r="AB2547" s="3" t="str">
        <v>T = 1.333333, swapRate = 0.015187, k = 13, strike = 0.004265, call = 0.011108, callph = 0.011098, callmh = 0.011117, quantile = 0.051203, d2CalldK2 = 13.194081</v>
      </c>
    </row>
    <row r="2548" spans="9:28" x14ac:dyDescent="0.25">
      <c r="I2548" s="80"/>
      <c r="AB2548" s="3" t="str">
        <v>T = 1.333333, swapRate = 0.015187, k = 14, strike = 0.004908, call = 0.010501, callph = 0.010492, callmh = 0.010510, quantile = 0.060340, d2CalldK2 = 15.294182</v>
      </c>
    </row>
    <row r="2549" spans="9:28" x14ac:dyDescent="0.25">
      <c r="I2549" s="80"/>
      <c r="AB2549" s="3" t="str">
        <v>T = 1.333333, swapRate = 0.015187, k = 15, strike = 0.005550, call = 0.009901, callph = 0.009891, callmh = 0.009910, quantile = 0.070910, d2CalldK2 = 17.656131</v>
      </c>
    </row>
    <row r="2550" spans="9:28" x14ac:dyDescent="0.25">
      <c r="I2550" s="80"/>
      <c r="AB2550" s="3" t="str">
        <v>T = 1.333333, swapRate = 0.015187, k = 16, strike = 0.006193, call = 0.009308, callph = 0.009298, callmh = 0.009317, quantile = 0.083084, d2CalldK2 = 20.293773</v>
      </c>
    </row>
    <row r="2551" spans="9:28" x14ac:dyDescent="0.25">
      <c r="I2551" s="80"/>
      <c r="AB2551" s="3" t="str">
        <v>T = 1.333333, swapRate = 0.015187, k = 17, strike = 0.006835, call = 0.008723, callph = 0.008714, callmh = 0.008732, quantile = 0.097045, d2CalldK2 = 23.216376</v>
      </c>
    </row>
    <row r="2552" spans="9:28" x14ac:dyDescent="0.25">
      <c r="I2552" s="80"/>
      <c r="AB2552" s="3" t="str">
        <v>T = 1.333333, swapRate = 0.015187, k = 18, strike = 0.007477, call = 0.008148, callph = 0.008139, callmh = 0.008157, quantile = 0.112975, d2CalldK2 = 26.426918</v>
      </c>
    </row>
    <row r="2553" spans="9:28" x14ac:dyDescent="0.25">
      <c r="I2553" s="80"/>
      <c r="AB2553" s="3" t="str">
        <v>T = 1.333333, swapRate = 0.015187, k = 19, strike = 0.008120, call = 0.007584, callph = 0.007575, callmh = 0.007592, quantile = 0.131060, d2CalldK2 = 29.920160</v>
      </c>
    </row>
    <row r="2554" spans="9:28" x14ac:dyDescent="0.25">
      <c r="I2554" s="80"/>
      <c r="AB2554" s="3" t="str">
        <v>T = 1.333333, swapRate = 0.015187, k = 20, strike = 0.008762, call = 0.007032, callph = 0.007023, callmh = 0.007040, quantile = 0.151475, d2CalldK2 = 33.680546</v>
      </c>
    </row>
    <row r="2555" spans="9:28" x14ac:dyDescent="0.25">
      <c r="I2555" s="80"/>
      <c r="AB2555" s="3" t="str">
        <v>T = 1.333333, swapRate = 0.015187, k = 21, strike = 0.009405, call = 0.006494, callph = 0.006486, callmh = 0.006502, quantile = 0.174385, d2CalldK2 = 37.680018</v>
      </c>
    </row>
    <row r="2556" spans="9:28" x14ac:dyDescent="0.25">
      <c r="I2556" s="80"/>
      <c r="AB2556" s="3" t="str">
        <v>T = 1.333333, swapRate = 0.015187, k = 22, strike = 0.010047, call = 0.005972, callph = 0.005964, callmh = 0.005980, quantile = 0.199930, d2CalldK2 = 41.875883</v>
      </c>
    </row>
    <row r="2557" spans="9:28" x14ac:dyDescent="0.25">
      <c r="I2557" s="80"/>
      <c r="AB2557" s="3" t="str">
        <v>T = 1.333333, swapRate = 0.015187, k = 23, strike = 0.010690, call = 0.005467, callph = 0.005459, callmh = 0.005474, quantile = 0.228218, d2CalldK2 = 46.208888</v>
      </c>
    </row>
    <row r="2558" spans="9:28" x14ac:dyDescent="0.25">
      <c r="I2558" s="80"/>
      <c r="AB2558" s="3" t="str">
        <v>T = 1.333333, swapRate = 0.015187, k = 24, strike = 0.011332, call = 0.004981, callph = 0.004973, callmh = 0.004988, quantile = 0.259314, d2CalldK2 = 50.601750</v>
      </c>
    </row>
    <row r="2559" spans="9:28" x14ac:dyDescent="0.25">
      <c r="I2559" s="80"/>
      <c r="AB2559" s="3" t="str">
        <v>T = 1.333333, swapRate = 0.015187, k = 25, strike = 0.011974, call = 0.004516, callph = 0.004509, callmh = 0.004523, quantile = 0.293226, d2CalldK2 = 54.958399</v>
      </c>
    </row>
    <row r="2560" spans="9:28" x14ac:dyDescent="0.25">
      <c r="I2560" s="80"/>
      <c r="AB2560" s="3" t="str">
        <v>T = 1.333333, swapRate = 0.015187, k = 26, strike = 0.012617, call = 0.004073, callph = 0.004067, callmh = 0.004080, quantile = 0.329894, d2CalldK2 = 59.164261</v>
      </c>
    </row>
    <row r="2561" spans="9:28" x14ac:dyDescent="0.25">
      <c r="I2561" s="80"/>
      <c r="AB2561" s="3" t="str">
        <v>T = 1.333333, swapRate = 0.015187, k = 27, strike = 0.013259, call = 0.003655, callph = 0.003649, callmh = 0.003662, quantile = 0.369182, d2CalldK2 = 63.087900</v>
      </c>
    </row>
    <row r="2562" spans="9:28" x14ac:dyDescent="0.25">
      <c r="I2562" s="80"/>
      <c r="AB2562" s="3" t="str">
        <v>T = 1.333333, swapRate = 0.015187, k = 28, strike = 0.013902, call = 0.003263, callph = 0.003257, callmh = 0.003269, quantile = 0.410861, d2CalldK2 = 66.584355</v>
      </c>
    </row>
    <row r="2563" spans="9:28" x14ac:dyDescent="0.25">
      <c r="I2563" s="80"/>
      <c r="AB2563" s="3" t="str">
        <v>T = 1.333333, swapRate = 0.015187, k = 29, strike = 0.014544, call = 0.002899, callph = 0.002893, callmh = 0.002904, quantile = 0.454608, d2CalldK2 = 69.500434</v>
      </c>
    </row>
    <row r="2564" spans="9:28" x14ac:dyDescent="0.25">
      <c r="I2564" s="80"/>
      <c r="AB2564" s="3" t="str">
        <v>T = 1.333333, swapRate = 0.015187, k = 30, strike = 0.015187, call = 0.002563, callph = 0.002558, callmh = 0.002568, quantile = 0.500000, d2CalldK2 = 71.672944</v>
      </c>
    </row>
    <row r="2565" spans="9:28" x14ac:dyDescent="0.25">
      <c r="I2565" s="80"/>
      <c r="AB2565" s="3" t="str">
        <v>T = 1.333333, swapRate = 0.015187, k = 31, strike = 0.015829, call = 0.002256, callph = 0.002252, callmh = 0.002261, quantile = 0.545392, d2CalldK2 = 69.500434</v>
      </c>
    </row>
    <row r="2566" spans="9:28" x14ac:dyDescent="0.25">
      <c r="I2566" s="80"/>
      <c r="AB2566" s="3" t="str">
        <v>T = 1.333333, swapRate = 0.015187, k = 32, strike = 0.016471, call = 0.001978, callph = 0.001974, callmh = 0.001983, quantile = 0.589139, d2CalldK2 = 66.584355</v>
      </c>
    </row>
    <row r="2567" spans="9:28" x14ac:dyDescent="0.25">
      <c r="I2567" s="80"/>
      <c r="AB2567" s="3" t="str">
        <v>T = 1.333333, swapRate = 0.015187, k = 33, strike = 0.017114, call = 0.001728, callph = 0.001724, callmh = 0.001732, quantile = 0.630818, d2CalldK2 = 63.087900</v>
      </c>
    </row>
    <row r="2568" spans="9:28" x14ac:dyDescent="0.25">
      <c r="I2568" s="80"/>
      <c r="AB2568" s="3" t="str">
        <v>T = 1.333333, swapRate = 0.015187, k = 34, strike = 0.017756, call = 0.001504, callph = 0.001500, callmh = 0.001507, quantile = 0.670106, d2CalldK2 = 59.164261</v>
      </c>
    </row>
    <row r="2569" spans="9:28" x14ac:dyDescent="0.25">
      <c r="I2569" s="80"/>
      <c r="AB2569" s="3" t="str">
        <v>T = 1.333333, swapRate = 0.015187, k = 35, strike = 0.018399, call = 0.001304, callph = 0.001301, callmh = 0.001307, quantile = 0.706774, d2CalldK2 = 54.958399</v>
      </c>
    </row>
    <row r="2570" spans="9:28" x14ac:dyDescent="0.25">
      <c r="I2570" s="80"/>
      <c r="AB2570" s="3" t="str">
        <v>T = 1.333333, swapRate = 0.015187, k = 36, strike = 0.019041, call = 0.001126, callph = 0.001124, callmh = 0.001129, quantile = 0.740686, d2CalldK2 = 50.601750</v>
      </c>
    </row>
    <row r="2571" spans="9:28" x14ac:dyDescent="0.25">
      <c r="I2571" s="80"/>
      <c r="AB2571" s="3" t="str">
        <v>T = 1.333333, swapRate = 0.015187, k = 37, strike = 0.019683, call = 0.000970, callph = 0.000968, callmh = 0.000972, quantile = 0.771782, d2CalldK2 = 46.208888</v>
      </c>
    </row>
    <row r="2572" spans="9:28" x14ac:dyDescent="0.25">
      <c r="I2572" s="80"/>
      <c r="AB2572" s="3" t="str">
        <v>T = 1.333333, swapRate = 0.015187, k = 38, strike = 0.020326, call = 0.000832, callph = 0.000830, callmh = 0.000834, quantile = 0.800070, d2CalldK2 = 41.875883</v>
      </c>
    </row>
    <row r="2573" spans="9:28" x14ac:dyDescent="0.25">
      <c r="I2573" s="80"/>
      <c r="AB2573" s="3" t="str">
        <v>T = 1.333333, swapRate = 0.015187, k = 39, strike = 0.020968, call = 0.000712, callph = 0.000711, callmh = 0.000714, quantile = 0.825615, d2CalldK2 = 37.680018</v>
      </c>
    </row>
    <row r="2574" spans="9:28" x14ac:dyDescent="0.25">
      <c r="I2574" s="80"/>
      <c r="AB2574" s="3" t="str">
        <v>T = 1.333333, swapRate = 0.015187, k = 40, strike = 0.021611, call = 0.000608, callph = 0.000606, callmh = 0.000609, quantile = 0.848525, d2CalldK2 = 33.680546</v>
      </c>
    </row>
    <row r="2575" spans="9:28" x14ac:dyDescent="0.25">
      <c r="I2575" s="80"/>
      <c r="AB2575" s="3" t="str">
        <v>T = 1.333333, swapRate = 0.015187, k = 41, strike = 0.022253, call = 0.000517, callph = 0.000516, callmh = 0.000518, quantile = 0.868940, d2CalldK2 = 29.920160</v>
      </c>
    </row>
    <row r="2576" spans="9:28" x14ac:dyDescent="0.25">
      <c r="I2576" s="80"/>
      <c r="AB2576" s="3" t="str">
        <v>T = 1.333333, swapRate = 0.015187, k = 42, strike = 0.022896, call = 0.000439, callph = 0.000438, callmh = 0.000440, quantile = 0.887025, d2CalldK2 = 26.426918</v>
      </c>
    </row>
    <row r="2577" spans="9:28" x14ac:dyDescent="0.25">
      <c r="I2577" s="80"/>
      <c r="AB2577" s="3" t="str">
        <v>T = 1.333333, swapRate = 0.015187, k = 43, strike = 0.023538, call = 0.000372, callph = 0.000371, callmh = 0.000373, quantile = 0.902955, d2CalldK2 = 23.216376</v>
      </c>
    </row>
    <row r="2578" spans="9:28" x14ac:dyDescent="0.25">
      <c r="I2578" s="80"/>
      <c r="AB2578" s="3" t="str">
        <v>T = 1.333333, swapRate = 0.015187, k = 44, strike = 0.024180, call = 0.000314, callph = 0.000313, callmh = 0.000315, quantile = 0.916916, d2CalldK2 = 20.293773</v>
      </c>
    </row>
    <row r="2579" spans="9:28" x14ac:dyDescent="0.25">
      <c r="I2579" s="80"/>
      <c r="AB2579" s="3" t="str">
        <v>T = 1.333333, swapRate = 0.015187, k = 45, strike = 0.024823, call = 0.000264, callph = 0.000264, callmh = 0.000265, quantile = 0.929090, d2CalldK2 = 17.656131</v>
      </c>
    </row>
    <row r="2580" spans="9:28" x14ac:dyDescent="0.25">
      <c r="I2580" s="80"/>
      <c r="AB2580" s="3" t="str">
        <v>T = 1.333333, swapRate = 0.015187, k = 46, strike = 0.025465, call = 0.000222, callph = 0.000222, callmh = 0.000223, quantile = 0.939660, d2CalldK2 = 15.294182</v>
      </c>
    </row>
    <row r="2581" spans="9:28" x14ac:dyDescent="0.25">
      <c r="I2581" s="80"/>
      <c r="AB2581" s="3" t="str">
        <v>T = 1.333333, swapRate = 0.015187, k = 47, strike = 0.026108, call = 0.000187, callph = 0.000186, callmh = 0.000187, quantile = 0.948797, d2CalldK2 = 13.194081</v>
      </c>
    </row>
    <row r="2582" spans="9:28" x14ac:dyDescent="0.25">
      <c r="I2582" s="80"/>
      <c r="AB2582" s="3" t="str">
        <v>T = 1.333333, swapRate = 0.015187, k = 48, strike = 0.026750, call = 0.000156, callph = 0.000156, callmh = 0.000157, quantile = 0.956665, d2CalldK2 = 11.338869</v>
      </c>
    </row>
    <row r="2583" spans="9:28" x14ac:dyDescent="0.25">
      <c r="I2583" s="80"/>
      <c r="AB2583" s="3" t="str">
        <v>T = 1.333333, swapRate = 0.015187, k = 49, strike = 0.027392, call = 0.000131, callph = 0.000130, callmh = 0.000131, quantile = 0.963414, d2CalldK2 = 9.709697</v>
      </c>
    </row>
    <row r="2584" spans="9:28" x14ac:dyDescent="0.25">
      <c r="I2584" s="80"/>
      <c r="AB2584" s="3" t="str">
        <v>T = 1.333333, swapRate = 0.015187, k = 50, strike = 0.028035, call = 0.000109, callph = 0.000109, callmh = 0.000109, quantile = 0.969184, d2CalldK2 = 8.286809</v>
      </c>
    </row>
    <row r="2585" spans="9:28" x14ac:dyDescent="0.25">
      <c r="I2585" s="80"/>
      <c r="AB2585" s="3" t="str">
        <v>T = 1.333333, swapRate = 0.015187, k = 51, strike = 0.028677, call = 0.000091, callph = 0.000091, callmh = 0.000091, quantile = 0.974101, d2CalldK2 = 7.050312</v>
      </c>
    </row>
    <row r="2586" spans="9:28" x14ac:dyDescent="0.25">
      <c r="I2586" s="80"/>
      <c r="AB2586" s="3" t="str">
        <v>T = 1.333333, swapRate = 0.015187, k = 52, strike = 0.029320, call = 0.000076, callph = 0.000075, callmh = 0.000076, quantile = 0.978278, d2CalldK2 = 5.980757</v>
      </c>
    </row>
    <row r="2587" spans="9:28" x14ac:dyDescent="0.25">
      <c r="I2587" s="80"/>
      <c r="AB2587" s="3" t="str">
        <v>T = 1.333333, swapRate = 0.015187, k = 53, strike = 0.029962, call = 0.000063, callph = 0.000063, callmh = 0.000063, quantile = 0.981817, d2CalldK2 = 5.059558</v>
      </c>
    </row>
    <row r="2588" spans="9:28" x14ac:dyDescent="0.25">
      <c r="I2588" s="80"/>
      <c r="AB2588" s="3" t="str">
        <v>T = 1.333333, swapRate = 0.015187, k = 54, strike = 0.030605, call = 0.000052, callph = 0.000052, callmh = 0.000052, quantile = 0.984807, d2CalldK2 = 4.269276</v>
      </c>
    </row>
    <row r="2589" spans="9:28" x14ac:dyDescent="0.25">
      <c r="I2589" s="80"/>
      <c r="AB2589" s="3" t="str">
        <v>T = 1.333333, swapRate = 0.015187, k = 55, strike = 0.031247, call = 0.000043, callph = 0.000043, callmh = 0.000043, quantile = 0.987327, d2CalldK2 = 3.593789</v>
      </c>
    </row>
    <row r="2590" spans="9:28" x14ac:dyDescent="0.25">
      <c r="I2590" s="80"/>
      <c r="AB2590" s="3" t="str">
        <v>T = 1.333333, swapRate = 0.015187, k = 56, strike = 0.031889, call = 0.000036, callph = 0.000036, callmh = 0.000036, quantile = 0.989446, d2CalldK2 = 3.018387</v>
      </c>
    </row>
    <row r="2591" spans="9:28" x14ac:dyDescent="0.25">
      <c r="I2591" s="80"/>
      <c r="AB2591" s="3" t="str">
        <v>T = 1.333333, swapRate = 0.015187, k = 57, strike = 0.032532, call = 0.000030, callph = 0.000030, callmh = 0.000030, quantile = 0.991224, d2CalldK2 = 2.529789</v>
      </c>
    </row>
    <row r="2592" spans="9:28" x14ac:dyDescent="0.25">
      <c r="I2592" s="80"/>
      <c r="AB2592" s="3" t="str">
        <v>T = 1.333333, swapRate = 0.015187, k = 58, strike = 0.033174, call = 0.000024, callph = 0.000024, callmh = 0.000025, quantile = 0.992712, d2CalldK2 = 2.116118</v>
      </c>
    </row>
    <row r="2593" spans="9:28" x14ac:dyDescent="0.25">
      <c r="I2593" s="80"/>
      <c r="AB2593" s="3" t="str">
        <v>T = 1.333333, swapRate = 0.015187, k = 59, strike = 0.033817, call = 0.000020, callph = 0.000020, callmh = 0.000020, quantile = 0.993957, d2CalldK2 = 1.766839</v>
      </c>
    </row>
    <row r="2594" spans="9:28" x14ac:dyDescent="0.25">
      <c r="I2594" s="80"/>
      <c r="AB2594" s="3" t="str">
        <v>T = 1.333333, swapRate = 0.015187, k = 60, strike = 0.034459, call = 0.000017, callph = 0.000017, callmh = 0.000017, quantile = 0.994994, d2CalldK2 = 1.472679</v>
      </c>
    </row>
    <row r="2595" spans="9:28" x14ac:dyDescent="0.25">
      <c r="I2595" s="80"/>
      <c r="AB2595" s="3" t="str">
        <v>strike = -0.003444, d2CalldK2 = 1.766839, d2CalldK2mc = 1.416340</v>
      </c>
    </row>
    <row r="2596" spans="9:28" x14ac:dyDescent="0.25">
      <c r="I2596" s="80"/>
      <c r="AB2596" s="3" t="str">
        <v>strike = -0.002801, d2CalldK2 = 2.116118, d2CalldK2mc = 1.673771</v>
      </c>
    </row>
    <row r="2597" spans="9:28" x14ac:dyDescent="0.25">
      <c r="I2597" s="80"/>
      <c r="AB2597" s="3" t="str">
        <v>strike = -0.002159, d2CalldK2 = 2.529789, d2CalldK2mc = 2.177467</v>
      </c>
    </row>
    <row r="2598" spans="9:28" x14ac:dyDescent="0.25">
      <c r="I2598" s="80"/>
      <c r="AB2598" s="3" t="str">
        <v>strike = -0.001516, d2CalldK2 = 3.018387, d2CalldK2mc = 2.726483</v>
      </c>
    </row>
    <row r="2599" spans="9:28" x14ac:dyDescent="0.25">
      <c r="I2599" s="80"/>
      <c r="AB2599" s="3" t="str">
        <v>strike = -0.000874, d2CalldK2 = 3.593789, d2CalldK2mc = 2.880120</v>
      </c>
    </row>
    <row r="2600" spans="9:28" x14ac:dyDescent="0.25">
      <c r="I2600" s="80"/>
      <c r="AB2600" s="3" t="str">
        <v>strike = -0.000232, d2CalldK2 = 4.269276, d2CalldK2mc = 3.443999</v>
      </c>
    </row>
    <row r="2601" spans="9:28" x14ac:dyDescent="0.25">
      <c r="I2601" s="80"/>
      <c r="AB2601" s="3" t="str">
        <v>strike = 0.000411, d2CalldK2 = 5.059558, d2CalldK2mc = 5.566397</v>
      </c>
    </row>
    <row r="2602" spans="9:28" x14ac:dyDescent="0.25">
      <c r="I2602" s="80"/>
      <c r="AB2602" s="3" t="str">
        <v>strike = 0.001053, d2CalldK2 = 5.980757, d2CalldK2mc = 6.202290</v>
      </c>
    </row>
    <row r="2603" spans="9:28" x14ac:dyDescent="0.25">
      <c r="I2603" s="80"/>
      <c r="AB2603" s="3" t="str">
        <v>strike = 0.001696, d2CalldK2 = 7.050312, d2CalldK2mc = 7.648131</v>
      </c>
    </row>
    <row r="2604" spans="9:28" x14ac:dyDescent="0.25">
      <c r="I2604" s="80"/>
      <c r="AB2604" s="3" t="str">
        <v>strike = 0.002338, d2CalldK2 = 8.286809, d2CalldK2mc = 6.557056</v>
      </c>
    </row>
    <row r="2605" spans="9:28" x14ac:dyDescent="0.25">
      <c r="I2605" s="80"/>
      <c r="AB2605" s="3" t="str">
        <v>strike = 0.002981, d2CalldK2 = 9.709697, d2CalldK2mc = 9.712714</v>
      </c>
    </row>
    <row r="2606" spans="9:28" x14ac:dyDescent="0.25">
      <c r="I2606" s="80"/>
      <c r="AB2606" s="3" t="str">
        <v>strike = 0.003623, d2CalldK2 = 11.338869, d2CalldK2mc = 14.096607</v>
      </c>
    </row>
    <row r="2607" spans="9:28" x14ac:dyDescent="0.25">
      <c r="I2607" s="80"/>
      <c r="AB2607" s="3" t="str">
        <v>strike = 0.004265, d2CalldK2 = 13.194081, d2CalldK2mc = 12.925647</v>
      </c>
    </row>
    <row r="2608" spans="9:28" x14ac:dyDescent="0.25">
      <c r="I2608" s="80"/>
      <c r="AB2608" s="3" t="str">
        <v>strike = 0.004908, d2CalldK2 = 15.294182, d2CalldK2mc = 16.067135</v>
      </c>
    </row>
    <row r="2609" spans="9:28" x14ac:dyDescent="0.25">
      <c r="I2609" s="80"/>
      <c r="AB2609" s="3" t="str">
        <v>strike = 0.005550, d2CalldK2 = 17.656131, d2CalldK2mc = 19.328650</v>
      </c>
    </row>
    <row r="2610" spans="9:28" x14ac:dyDescent="0.25">
      <c r="I2610" s="80"/>
      <c r="AB2610" s="3" t="str">
        <v>strike = 0.006193, d2CalldK2 = 20.293773, d2CalldK2mc = 19.526596</v>
      </c>
    </row>
    <row r="2611" spans="9:28" x14ac:dyDescent="0.25">
      <c r="I2611" s="80"/>
      <c r="AB2611" s="3" t="str">
        <v>strike = 0.006835, d2CalldK2 = 23.216376, d2CalldK2mc = 24.801883</v>
      </c>
    </row>
    <row r="2612" spans="9:28" x14ac:dyDescent="0.25">
      <c r="I2612" s="80"/>
      <c r="AB2612" s="3" t="str">
        <v>strike = 0.007477, d2CalldK2 = 26.426918, d2CalldK2mc = 22.585928</v>
      </c>
    </row>
    <row r="2613" spans="9:28" x14ac:dyDescent="0.25">
      <c r="I2613" s="80"/>
      <c r="AB2613" s="3" t="str">
        <v>strike = 0.008120, d2CalldK2 = 29.920160, d2CalldK2mc = 26.526516</v>
      </c>
    </row>
    <row r="2614" spans="9:28" x14ac:dyDescent="0.25">
      <c r="I2614" s="80"/>
      <c r="AB2614" s="3" t="str">
        <v>strike = 0.008762, d2CalldK2 = 33.680546, d2CalldK2mc = 33.991861</v>
      </c>
    </row>
    <row r="2615" spans="9:28" x14ac:dyDescent="0.25">
      <c r="I2615" s="80"/>
      <c r="AB2615" s="3" t="str">
        <v>strike = 0.009405, d2CalldK2 = 37.680018, d2CalldK2mc = 38.267546</v>
      </c>
    </row>
    <row r="2616" spans="9:28" x14ac:dyDescent="0.25">
      <c r="I2616" s="80"/>
      <c r="AB2616" s="3" t="str">
        <v>strike = 0.010047, d2CalldK2 = 41.875883, d2CalldK2mc = 45.303606</v>
      </c>
    </row>
    <row r="2617" spans="9:28" x14ac:dyDescent="0.25">
      <c r="I2617" s="80"/>
      <c r="AB2617" s="3" t="str">
        <v>strike = 0.010690, d2CalldK2 = 46.208888, d2CalldK2mc = 48.963107</v>
      </c>
    </row>
    <row r="2618" spans="9:28" x14ac:dyDescent="0.25">
      <c r="I2618" s="80"/>
      <c r="AB2618" s="3" t="str">
        <v>strike = 0.011332, d2CalldK2 = 50.601750, d2CalldK2mc = 50.427523</v>
      </c>
    </row>
    <row r="2619" spans="9:28" x14ac:dyDescent="0.25">
      <c r="I2619" s="80"/>
      <c r="AB2619" s="3" t="str">
        <v>strike = 0.011974, d2CalldK2 = 54.958399, d2CalldK2mc = 50.111779</v>
      </c>
    </row>
    <row r="2620" spans="9:28" x14ac:dyDescent="0.25">
      <c r="I2620" s="80"/>
      <c r="AB2620" s="3" t="str">
        <v>strike = 0.012617, d2CalldK2 = 59.164261, d2CalldK2mc = 59.490434</v>
      </c>
    </row>
    <row r="2621" spans="9:28" x14ac:dyDescent="0.25">
      <c r="I2621" s="80"/>
      <c r="AB2621" s="3" t="str">
        <v>strike = 0.013259, d2CalldK2 = 63.087900, d2CalldK2mc = 65.178418</v>
      </c>
    </row>
    <row r="2622" spans="9:28" x14ac:dyDescent="0.25">
      <c r="I2622" s="80"/>
      <c r="AB2622" s="3" t="str">
        <v>strike = 0.013902, d2CalldK2 = 66.584355, d2CalldK2mc = 65.432913</v>
      </c>
    </row>
    <row r="2623" spans="9:28" x14ac:dyDescent="0.25">
      <c r="I2623" s="80"/>
      <c r="AB2623" s="3" t="str">
        <v>strike = 0.014544, d2CalldK2 = 69.500434, d2CalldK2mc = 65.580404</v>
      </c>
    </row>
    <row r="2624" spans="9:28" x14ac:dyDescent="0.25">
      <c r="I2624" s="80"/>
      <c r="AB2624" s="3" t="str">
        <v>strike = 0.015187, d2CalldK2 = 71.672944, d2CalldK2mc = 70.547245</v>
      </c>
    </row>
    <row r="2625" spans="9:28" x14ac:dyDescent="0.25">
      <c r="I2625" s="80"/>
      <c r="AB2625" s="3" t="str">
        <v>strike = 0.015829, d2CalldK2 = 69.500434, d2CalldK2mc = 67.763166</v>
      </c>
    </row>
    <row r="2626" spans="9:28" x14ac:dyDescent="0.25">
      <c r="I2626" s="80"/>
      <c r="AB2626" s="3" t="str">
        <v>strike = 0.016471, d2CalldK2 = 66.584355, d2CalldK2mc = 66.984374</v>
      </c>
    </row>
    <row r="2627" spans="9:28" x14ac:dyDescent="0.25">
      <c r="I2627" s="80"/>
      <c r="AB2627" s="3" t="str">
        <v>strike = 0.017114, d2CalldK2 = 63.087900, d2CalldK2mc = 66.344573</v>
      </c>
    </row>
    <row r="2628" spans="9:28" x14ac:dyDescent="0.25">
      <c r="I2628" s="80"/>
      <c r="AB2628" s="3" t="str">
        <v>strike = 0.017756, d2CalldK2 = 59.164261, d2CalldK2mc = 64.552549</v>
      </c>
    </row>
    <row r="2629" spans="9:28" x14ac:dyDescent="0.25">
      <c r="I2629" s="80"/>
      <c r="AB2629" s="3" t="str">
        <v>strike = 0.018399, d2CalldK2 = 54.958399, d2CalldK2mc = 54.867067</v>
      </c>
    </row>
    <row r="2630" spans="9:28" x14ac:dyDescent="0.25">
      <c r="I2630" s="80"/>
      <c r="AB2630" s="3" t="str">
        <v>strike = 0.019041, d2CalldK2 = 50.601750, d2CalldK2mc = 52.008311</v>
      </c>
    </row>
    <row r="2631" spans="9:28" x14ac:dyDescent="0.25">
      <c r="I2631" s="80"/>
      <c r="AB2631" s="3" t="str">
        <v>strike = 0.019683, d2CalldK2 = 46.208888, d2CalldK2mc = 45.696231</v>
      </c>
    </row>
    <row r="2632" spans="9:28" x14ac:dyDescent="0.25">
      <c r="I2632" s="80"/>
      <c r="AB2632" s="3" t="str">
        <v>strike = 0.020326, d2CalldK2 = 41.875883, d2CalldK2mc = 43.492582</v>
      </c>
    </row>
    <row r="2633" spans="9:28" x14ac:dyDescent="0.25">
      <c r="I2633" s="80"/>
      <c r="AB2633" s="3" t="str">
        <v>strike = 0.020968, d2CalldK2 = 37.680018, d2CalldK2mc = 36.810661</v>
      </c>
    </row>
    <row r="2634" spans="9:28" x14ac:dyDescent="0.25">
      <c r="I2634" s="80"/>
      <c r="AB2634" s="3" t="str">
        <v>strike = 0.021611, d2CalldK2 = 33.680546, d2CalldK2mc = 36.071247</v>
      </c>
    </row>
    <row r="2635" spans="9:28" x14ac:dyDescent="0.25">
      <c r="I2635" s="80"/>
      <c r="AB2635" s="3" t="str">
        <v>strike = 0.022253, d2CalldK2 = 29.920160, d2CalldK2mc = 30.244051</v>
      </c>
    </row>
    <row r="2636" spans="9:28" x14ac:dyDescent="0.25">
      <c r="I2636" s="80"/>
      <c r="AB2636" s="3" t="str">
        <v>strike = 0.022896, d2CalldK2 = 26.426918, d2CalldK2mc = 27.018811</v>
      </c>
    </row>
    <row r="2637" spans="9:28" x14ac:dyDescent="0.25">
      <c r="I2637" s="80"/>
      <c r="AB2637" s="3" t="str">
        <v>strike = 0.023538, d2CalldK2 = 23.216376, d2CalldK2mc = 22.472752</v>
      </c>
    </row>
    <row r="2638" spans="9:28" x14ac:dyDescent="0.25">
      <c r="I2638" s="80"/>
      <c r="AB2638" s="3" t="str">
        <v>strike = 0.024180, d2CalldK2 = 20.293773, d2CalldK2mc = 20.084456</v>
      </c>
    </row>
    <row r="2639" spans="9:28" x14ac:dyDescent="0.25">
      <c r="I2639" s="80"/>
      <c r="AB2639" s="3" t="str">
        <v>strike = 0.024823, d2CalldK2 = 17.656131, d2CalldK2mc = 17.260312</v>
      </c>
    </row>
    <row r="2640" spans="9:28" x14ac:dyDescent="0.25">
      <c r="I2640" s="80"/>
      <c r="AB2640" s="3" t="str">
        <v>strike = 0.025465, d2CalldK2 = 15.294182, d2CalldK2mc = 12.712286</v>
      </c>
    </row>
    <row r="2641" spans="9:28" x14ac:dyDescent="0.25">
      <c r="I2641" s="80"/>
      <c r="AB2641" s="3" t="str">
        <v>strike = 0.026108, d2CalldK2 = 13.194081, d2CalldK2mc = 10.374602</v>
      </c>
    </row>
    <row r="2642" spans="9:28" x14ac:dyDescent="0.25">
      <c r="I2642" s="80"/>
      <c r="AB2642" s="3" t="str">
        <v>strike = 0.026750, d2CalldK2 = 11.338869, d2CalldK2mc = 13.156488</v>
      </c>
    </row>
    <row r="2643" spans="9:28" x14ac:dyDescent="0.25">
      <c r="I2643" s="80"/>
      <c r="AB2643" s="3" t="str">
        <v>strike = 0.027392, d2CalldK2 = 9.709697, d2CalldK2mc = 10.840248</v>
      </c>
    </row>
    <row r="2644" spans="9:28" x14ac:dyDescent="0.25">
      <c r="I2644" s="80"/>
      <c r="AB2644" s="3" t="str">
        <v>strike = 0.028035, d2CalldK2 = 8.286809, d2CalldK2mc = 7.471271</v>
      </c>
    </row>
    <row r="2645" spans="9:28" x14ac:dyDescent="0.25">
      <c r="I2645" s="80"/>
      <c r="AB2645" s="3" t="str">
        <v>strike = 0.028677, d2CalldK2 = 7.050312, d2CalldK2mc = 6.549493</v>
      </c>
    </row>
    <row r="2646" spans="9:28" x14ac:dyDescent="0.25">
      <c r="I2646" s="80"/>
      <c r="AB2646" s="3" t="str">
        <v>strike = 0.029320, d2CalldK2 = 5.980757, d2CalldK2mc = 6.800723</v>
      </c>
    </row>
    <row r="2647" spans="9:28" x14ac:dyDescent="0.25">
      <c r="I2647" s="80"/>
      <c r="AB2647" s="3" t="str">
        <v>strike = 0.029962, d2CalldK2 = 5.059558, d2CalldK2mc = 5.118366</v>
      </c>
    </row>
    <row r="2648" spans="9:28" x14ac:dyDescent="0.25">
      <c r="I2648" s="80"/>
      <c r="AB2648" s="3" t="str">
        <v>strike = 0.030605, d2CalldK2 = 4.269276, d2CalldK2mc = 3.591107</v>
      </c>
    </row>
    <row r="2649" spans="9:28" x14ac:dyDescent="0.25">
      <c r="I2649" s="80"/>
      <c r="AB2649" s="3" t="str">
        <v>strike = 0.031247, d2CalldK2 = 3.593789, d2CalldK2mc = 2.535121</v>
      </c>
    </row>
    <row r="2650" spans="9:28" x14ac:dyDescent="0.25">
      <c r="I2650" s="80"/>
      <c r="AB2650" s="3" t="str">
        <v>strike = 0.031889, d2CalldK2 = 3.018387, d2CalldK2mc = 2.530898</v>
      </c>
    </row>
    <row r="2651" spans="9:28" x14ac:dyDescent="0.25">
      <c r="I2651" s="80"/>
      <c r="AB2651" s="3" t="str">
        <v>strike = 0.032532, d2CalldK2 = 2.529789, d2CalldK2mc = 2.523709</v>
      </c>
    </row>
    <row r="2652" spans="9:28" x14ac:dyDescent="0.25">
      <c r="I2652" s="80"/>
      <c r="AB2652" s="3" t="str">
        <v>strike = 0.033174, d2CalldK2 = 2.116118, d2CalldK2mc = 2.385583</v>
      </c>
    </row>
    <row r="2653" spans="9:28" x14ac:dyDescent="0.25">
      <c r="I2653" s="80"/>
      <c r="AB2653" s="3" t="str">
        <v>strike = 0.033817, d2CalldK2 = 1.766839, d2CalldK2mc = 1.222847</v>
      </c>
    </row>
    <row r="2654" spans="9:28" x14ac:dyDescent="0.25">
      <c r="I2654" s="80"/>
      <c r="AB2654" s="3" t="str">
        <v>T = 1.333333, fixingDate = 0, swapRate = 0.015187, annuity = 9.389135, stdDev = 0.006424, avgCalcStrikes = 7.908325</v>
      </c>
    </row>
    <row r="2655" spans="9:28" x14ac:dyDescent="0.25">
      <c r="I2655" s="80"/>
      <c r="AB2655" s="3" t="str">
        <v>strike = -0.003444, dCalldT = 0.000073, localVol = 0.010179</v>
      </c>
    </row>
    <row r="2656" spans="9:28" x14ac:dyDescent="0.25">
      <c r="I2656" s="80"/>
      <c r="AB2656" s="3" t="str">
        <v>strike = -0.002801, dCalldT = 0.000085, localVol = 0.010107</v>
      </c>
    </row>
    <row r="2657" spans="9:28" x14ac:dyDescent="0.25">
      <c r="I2657" s="80"/>
      <c r="AB2657" s="3" t="str">
        <v>strike = -0.002159, dCalldT = 0.000101, localVol = 0.009651</v>
      </c>
    </row>
    <row r="2658" spans="9:28" x14ac:dyDescent="0.25">
      <c r="I2658" s="80"/>
      <c r="AB2658" s="3" t="str">
        <v>strike = -0.001516, dCalldT = 0.000121, localVol = 0.009415</v>
      </c>
    </row>
    <row r="2659" spans="9:28" x14ac:dyDescent="0.25">
      <c r="I2659" s="80"/>
      <c r="AB2659" s="3" t="str">
        <v>strike = -0.000874, dCalldT = 0.000144, localVol = 0.009990</v>
      </c>
    </row>
    <row r="2660" spans="9:28" x14ac:dyDescent="0.25">
      <c r="I2660" s="80"/>
      <c r="AB2660" s="3" t="str">
        <v>strike = -0.000232, dCalldT = 0.000172, localVol = 0.010002</v>
      </c>
    </row>
    <row r="2661" spans="9:28" x14ac:dyDescent="0.25">
      <c r="I2661" s="80"/>
      <c r="AB2661" s="3" t="str">
        <v>strike = 0.000411, dCalldT = 0.000207, localVol = 0.008630</v>
      </c>
    </row>
    <row r="2662" spans="9:28" x14ac:dyDescent="0.25">
      <c r="I2662" s="80"/>
      <c r="AB2662" s="3" t="str">
        <v>strike = 0.001053, dCalldT = 0.000242, localVol = 0.008839</v>
      </c>
    </row>
    <row r="2663" spans="9:28" x14ac:dyDescent="0.25">
      <c r="I2663" s="80"/>
      <c r="AB2663" s="3" t="str">
        <v>strike = 0.001696, dCalldT = 0.000279, localVol = 0.008540</v>
      </c>
    </row>
    <row r="2664" spans="9:28" x14ac:dyDescent="0.25">
      <c r="I2664" s="80"/>
      <c r="AB2664" s="3" t="str">
        <v>strike = 0.002338, dCalldT = 0.000315, localVol = 0.009807</v>
      </c>
    </row>
    <row r="2665" spans="9:28" x14ac:dyDescent="0.25">
      <c r="I2665" s="80"/>
      <c r="AB2665" s="3" t="str">
        <v>strike = 0.002981, dCalldT = 0.000363, localVol = 0.008649</v>
      </c>
    </row>
    <row r="2666" spans="9:28" x14ac:dyDescent="0.25">
      <c r="I2666" s="80"/>
      <c r="AB2666" s="3" t="str">
        <v>strike = 0.003623, dCalldT = 0.000414, localVol = 0.007667</v>
      </c>
    </row>
    <row r="2667" spans="9:28" x14ac:dyDescent="0.25">
      <c r="I2667" s="80"/>
      <c r="AB2667" s="3" t="str">
        <v>strike = 0.004265, dCalldT = 0.000455, localVol = 0.008387</v>
      </c>
    </row>
    <row r="2668" spans="9:28" x14ac:dyDescent="0.25">
      <c r="I2668" s="80"/>
      <c r="AB2668" s="3" t="str">
        <v>strike = 0.004908, dCalldT = 0.000499, localVol = 0.007884</v>
      </c>
    </row>
    <row r="2669" spans="9:28" x14ac:dyDescent="0.25">
      <c r="I2669" s="80"/>
      <c r="AB2669" s="3" t="str">
        <v>strike = 0.005550, dCalldT = 0.000543, localVol = 0.007497</v>
      </c>
    </row>
    <row r="2670" spans="9:28" x14ac:dyDescent="0.25">
      <c r="I2670" s="80"/>
      <c r="AB2670" s="3" t="str">
        <v>strike = 0.006193, dCalldT = 0.000581, localVol = 0.007716</v>
      </c>
    </row>
    <row r="2671" spans="9:28" x14ac:dyDescent="0.25">
      <c r="I2671" s="80"/>
      <c r="AB2671" s="3" t="str">
        <v>strike = 0.006835, dCalldT = 0.000626, localVol = 0.007102</v>
      </c>
    </row>
    <row r="2672" spans="9:28" x14ac:dyDescent="0.25">
      <c r="I2672" s="80"/>
      <c r="AB2672" s="3" t="str">
        <v>strike = 0.007477, dCalldT = 0.000664, localVol = 0.007667</v>
      </c>
    </row>
    <row r="2673" spans="9:28" x14ac:dyDescent="0.25">
      <c r="I2673" s="80"/>
      <c r="AB2673" s="3" t="str">
        <v>strike = 0.008120, dCalldT = 0.000723, localVol = 0.007381</v>
      </c>
    </row>
    <row r="2674" spans="9:28" x14ac:dyDescent="0.25">
      <c r="I2674" s="80"/>
      <c r="AB2674" s="3" t="str">
        <v>strike = 0.008762, dCalldT = 0.000799, localVol = 0.006856</v>
      </c>
    </row>
    <row r="2675" spans="9:28" x14ac:dyDescent="0.25">
      <c r="I2675" s="80"/>
      <c r="AB2675" s="3" t="str">
        <v>strike = 0.009405, dCalldT = 0.000873, localVol = 0.006756</v>
      </c>
    </row>
    <row r="2676" spans="9:28" x14ac:dyDescent="0.25">
      <c r="I2676" s="80"/>
      <c r="AB2676" s="3" t="str">
        <v>strike = 0.010047, dCalldT = 0.000944, localVol = 0.006454</v>
      </c>
    </row>
    <row r="2677" spans="9:28" x14ac:dyDescent="0.25">
      <c r="I2677" s="80"/>
      <c r="AB2677" s="3" t="str">
        <v>strike = 0.010690, dCalldT = 0.000995, localVol = 0.006375</v>
      </c>
    </row>
    <row r="2678" spans="9:28" x14ac:dyDescent="0.25">
      <c r="I2678" s="80"/>
      <c r="AB2678" s="3" t="str">
        <v>strike = 0.011332, dCalldT = 0.001029, localVol = 0.006388</v>
      </c>
    </row>
    <row r="2679" spans="9:28" x14ac:dyDescent="0.25">
      <c r="I2679" s="80"/>
      <c r="AB2679" s="3" t="str">
        <v>strike = 0.011974, dCalldT = 0.001060, localVol = 0.006503</v>
      </c>
    </row>
    <row r="2680" spans="9:28" x14ac:dyDescent="0.25">
      <c r="I2680" s="80"/>
      <c r="AB2680" s="3" t="str">
        <v>strike = 0.012617, dCalldT = 0.001109, localVol = 0.006105</v>
      </c>
    </row>
    <row r="2681" spans="9:28" x14ac:dyDescent="0.25">
      <c r="I2681" s="80"/>
      <c r="AB2681" s="3" t="str">
        <v>strike = 0.013259, dCalldT = 0.001149, localVol = 0.005938</v>
      </c>
    </row>
    <row r="2682" spans="9:28" x14ac:dyDescent="0.25">
      <c r="I2682" s="80"/>
      <c r="AB2682" s="3" t="str">
        <v>strike = 0.013902, dCalldT = 0.001172, localVol = 0.005985</v>
      </c>
    </row>
    <row r="2683" spans="9:28" x14ac:dyDescent="0.25">
      <c r="I2683" s="80"/>
      <c r="AB2683" s="3" t="str">
        <v>strike = 0.014544, dCalldT = 0.001192, localVol = 0.006029</v>
      </c>
    </row>
    <row r="2684" spans="9:28" x14ac:dyDescent="0.25">
      <c r="I2684" s="80"/>
      <c r="AB2684" s="3" t="str">
        <v>strike = 0.015187, dCalldT = 0.001223, localVol = 0.005888</v>
      </c>
    </row>
    <row r="2685" spans="9:28" x14ac:dyDescent="0.25">
      <c r="I2685" s="80"/>
      <c r="AB2685" s="3" t="str">
        <v>strike = 0.015829, dCalldT = 0.001248, localVol = 0.006068</v>
      </c>
    </row>
    <row r="2686" spans="9:28" x14ac:dyDescent="0.25">
      <c r="I2686" s="80"/>
      <c r="AB2686" s="3" t="str">
        <v>strike = 0.016471, dCalldT = 0.001272, localVol = 0.006163</v>
      </c>
    </row>
    <row r="2687" spans="9:28" x14ac:dyDescent="0.25">
      <c r="I2687" s="80"/>
      <c r="AB2687" s="3" t="str">
        <v>strike = 0.017114, dCalldT = 0.001287, localVol = 0.006228</v>
      </c>
    </row>
    <row r="2688" spans="9:28" x14ac:dyDescent="0.25">
      <c r="I2688" s="80"/>
      <c r="AB2688" s="3" t="str">
        <v>strike = 0.017756, dCalldT = 0.001278, localVol = 0.006291</v>
      </c>
    </row>
    <row r="2689" spans="9:28" x14ac:dyDescent="0.25">
      <c r="I2689" s="80"/>
      <c r="AB2689" s="3" t="str">
        <v>strike = 0.018399, dCalldT = 0.001235, localVol = 0.006709</v>
      </c>
    </row>
    <row r="2690" spans="9:28" x14ac:dyDescent="0.25">
      <c r="I2690" s="80"/>
      <c r="AB2690" s="3" t="str">
        <v>strike = 0.019041, dCalldT = 0.001187, localVol = 0.006756</v>
      </c>
    </row>
    <row r="2691" spans="9:28" x14ac:dyDescent="0.25">
      <c r="I2691" s="80"/>
      <c r="AB2691" s="3" t="str">
        <v>strike = 0.019683, dCalldT = 0.001128, localVol = 0.007026</v>
      </c>
    </row>
    <row r="2692" spans="9:28" x14ac:dyDescent="0.25">
      <c r="I2692" s="80"/>
      <c r="AB2692" s="3" t="str">
        <v>strike = 0.020326, dCalldT = 0.001068, localVol = 0.007007</v>
      </c>
    </row>
    <row r="2693" spans="9:28" x14ac:dyDescent="0.25">
      <c r="I2693" s="80"/>
      <c r="AB2693" s="3" t="str">
        <v>strike = 0.020968, dCalldT = 0.000997, localVol = 0.007361</v>
      </c>
    </row>
    <row r="2694" spans="9:28" x14ac:dyDescent="0.25">
      <c r="I2694" s="80"/>
      <c r="AB2694" s="3" t="str">
        <v>strike = 0.021611, dCalldT = 0.000930, localVol = 0.007182</v>
      </c>
    </row>
    <row r="2695" spans="9:28" x14ac:dyDescent="0.25">
      <c r="I2695" s="80"/>
      <c r="AB2695" s="3" t="str">
        <v>strike = 0.022253, dCalldT = 0.000851, localVol = 0.007502</v>
      </c>
    </row>
    <row r="2696" spans="9:28" x14ac:dyDescent="0.25">
      <c r="I2696" s="80"/>
      <c r="AB2696" s="3" t="str">
        <v>strike = 0.022896, dCalldT = 0.000771, localVol = 0.007554</v>
      </c>
    </row>
    <row r="2697" spans="9:28" x14ac:dyDescent="0.25">
      <c r="I2697" s="80"/>
      <c r="AB2697" s="3" t="str">
        <v>strike = 0.023538, dCalldT = 0.000689, localVol = 0.007832</v>
      </c>
    </row>
    <row r="2698" spans="9:28" x14ac:dyDescent="0.25">
      <c r="I2698" s="80"/>
      <c r="AB2698" s="3" t="str">
        <v>strike = 0.024180, dCalldT = 0.000613, localVol = 0.007813</v>
      </c>
    </row>
    <row r="2699" spans="9:28" x14ac:dyDescent="0.25">
      <c r="I2699" s="80"/>
      <c r="AB2699" s="3" t="str">
        <v>strike = 0.024823, dCalldT = 0.000540, localVol = 0.007912</v>
      </c>
    </row>
    <row r="2700" spans="9:28" x14ac:dyDescent="0.25">
      <c r="I2700" s="80"/>
      <c r="AB2700" s="3" t="str">
        <v>strike = 0.025465, dCalldT = 0.000472, localVol = 0.008619</v>
      </c>
    </row>
    <row r="2701" spans="9:28" x14ac:dyDescent="0.25">
      <c r="I2701" s="80"/>
      <c r="AB2701" s="3" t="str">
        <v>strike = 0.026108, dCalldT = 0.000420, localVol = 0.008995</v>
      </c>
    </row>
    <row r="2702" spans="9:28" x14ac:dyDescent="0.25">
      <c r="I2702" s="80"/>
      <c r="AB2702" s="3" t="str">
        <v>strike = 0.026750, dCalldT = 0.000384, localVol = 0.007642</v>
      </c>
    </row>
    <row r="2703" spans="9:28" x14ac:dyDescent="0.25">
      <c r="I2703" s="80"/>
      <c r="AB2703" s="3" t="str">
        <v>strike = 0.027392, dCalldT = 0.000343, localVol = 0.007952</v>
      </c>
    </row>
    <row r="2704" spans="9:28" x14ac:dyDescent="0.25">
      <c r="I2704" s="80"/>
      <c r="AB2704" s="3" t="str">
        <v>strike = 0.028035, dCalldT = 0.000299, localVol = 0.008943</v>
      </c>
    </row>
    <row r="2705" spans="9:28" x14ac:dyDescent="0.25">
      <c r="I2705" s="80"/>
      <c r="AB2705" s="3" t="str">
        <v>strike = 0.028677, dCalldT = 0.000262, localVol = 0.008940</v>
      </c>
    </row>
    <row r="2706" spans="9:28" x14ac:dyDescent="0.25">
      <c r="I2706" s="80"/>
      <c r="AB2706" s="3" t="str">
        <v>strike = 0.029320, dCalldT = 0.000230, localVol = 0.008224</v>
      </c>
    </row>
    <row r="2707" spans="9:28" x14ac:dyDescent="0.25">
      <c r="I2707" s="80"/>
      <c r="AB2707" s="3" t="str">
        <v>strike = 0.029962, dCalldT = 0.000197, localVol = 0.008772</v>
      </c>
    </row>
    <row r="2708" spans="9:28" x14ac:dyDescent="0.25">
      <c r="I2708" s="80"/>
      <c r="AB2708" s="3" t="str">
        <v>strike = 0.030605, dCalldT = 0.000166, localVol = 0.009616</v>
      </c>
    </row>
    <row r="2709" spans="9:28" x14ac:dyDescent="0.25">
      <c r="I2709" s="80"/>
      <c r="AB2709" s="3" t="str">
        <v>strike = 0.031247, dCalldT = 0.000141, localVol = 0.010542</v>
      </c>
    </row>
    <row r="2710" spans="9:28" x14ac:dyDescent="0.25">
      <c r="I2710" s="80"/>
      <c r="AB2710" s="3" t="str">
        <v>strike = 0.031889, dCalldT = 0.000123, localVol = 0.009863</v>
      </c>
    </row>
    <row r="2711" spans="9:28" x14ac:dyDescent="0.25">
      <c r="I2711" s="80"/>
      <c r="AB2711" s="3" t="str">
        <v>strike = 0.032532, dCalldT = 0.000110, localVol = 0.009325</v>
      </c>
    </row>
    <row r="2712" spans="9:28" x14ac:dyDescent="0.25">
      <c r="I2712" s="80"/>
      <c r="AB2712" s="3" t="str">
        <v>strike = 0.033174, dCalldT = 0.000098, localVol = 0.009073</v>
      </c>
    </row>
    <row r="2713" spans="9:28" x14ac:dyDescent="0.25">
      <c r="I2713" s="80"/>
      <c r="AB2713" s="3" t="str">
        <v>strike = 0.033817, dCalldT = 0.000087, localVol = 0.011922</v>
      </c>
    </row>
    <row r="2714" spans="9:28" x14ac:dyDescent="0.25">
      <c r="I2714" s="80"/>
      <c r="AB2714" s="3" t="str">
        <v>T = 1.416667, swapRate = 0.015401, k = 0, strike = -0.004632, call = 0.020051, callph = 0.020041, callmh = 0.020061, quantile = 0.005158, d2CalldK2 = 1.438409</v>
      </c>
    </row>
    <row r="2715" spans="9:28" x14ac:dyDescent="0.25">
      <c r="I2715" s="80"/>
      <c r="AB2715" s="3" t="str">
        <v>T = 1.416667, swapRate = 0.015401, k = 1, strike = -0.003964, call = 0.019387, callph = 0.019377, callmh = 0.019397, quantile = 0.006211, d2CalldK2 = 1.721861</v>
      </c>
    </row>
    <row r="2716" spans="9:28" x14ac:dyDescent="0.25">
      <c r="I2716" s="80"/>
      <c r="AB2716" s="3" t="str">
        <v>T = 1.416667, swapRate = 0.015401, k = 2, strike = -0.003296, call = 0.018724, callph = 0.018714, callmh = 0.018734, quantile = 0.007470, d2CalldK2 = 2.057885</v>
      </c>
    </row>
    <row r="2717" spans="9:28" x14ac:dyDescent="0.25">
      <c r="I2717" s="80"/>
      <c r="AB2717" s="3" t="str">
        <v>T = 1.416667, swapRate = 0.015401, k = 3, strike = -0.002628, call = 0.018062, callph = 0.018052, callmh = 0.018072, quantile = 0.008973, d2CalldK2 = 2.455273</v>
      </c>
    </row>
    <row r="2718" spans="9:28" x14ac:dyDescent="0.25">
      <c r="I2718" s="80"/>
      <c r="AB2718" s="3" t="str">
        <v>T = 1.416667, swapRate = 0.015401, k = 4, strike = -0.001961, call = 0.017401, callph = 0.017391, callmh = 0.017410, quantile = 0.010765, d2CalldK2 = 2.924020</v>
      </c>
    </row>
    <row r="2719" spans="9:28" x14ac:dyDescent="0.25">
      <c r="I2719" s="80"/>
      <c r="AB2719" s="3" t="str">
        <v>T = 1.416667, swapRate = 0.015401, k = 5, strike = -0.001293, call = 0.016741, callph = 0.016731, callmh = 0.016751, quantile = 0.012896, d2CalldK2 = 3.475397</v>
      </c>
    </row>
    <row r="2720" spans="9:28" x14ac:dyDescent="0.25">
      <c r="I2720" s="80"/>
      <c r="AB2720" s="3" t="str">
        <v>T = 1.416667, swapRate = 0.015401, k = 6, strike = -0.000625, call = 0.016082, callph = 0.016072, callmh = 0.016092, quantile = 0.015427, d2CalldK2 = 4.122021</v>
      </c>
    </row>
    <row r="2721" spans="9:28" x14ac:dyDescent="0.25">
      <c r="I2721" s="80"/>
      <c r="AB2721" s="3" t="str">
        <v>T = 1.416667, swapRate = 0.015401, k = 7, strike = 0.000043, call = 0.015426, callph = 0.015416, callmh = 0.015436, quantile = 0.018426, d2CalldK2 = 4.877886</v>
      </c>
    </row>
    <row r="2722" spans="9:28" x14ac:dyDescent="0.25">
      <c r="I2722" s="80"/>
      <c r="AB2722" s="3" t="str">
        <v>T = 1.416667, swapRate = 0.015401, k = 8, strike = 0.000710, call = 0.014772, callph = 0.014762, callmh = 0.014781, quantile = 0.021970, d2CalldK2 = 5.758350</v>
      </c>
    </row>
    <row r="2723" spans="9:28" x14ac:dyDescent="0.25">
      <c r="I2723" s="80"/>
      <c r="AB2723" s="3" t="str">
        <v>T = 1.416667, swapRate = 0.015401, k = 9, strike = 0.001378, call = 0.014120, callph = 0.014110, callmh = 0.014130, quantile = 0.026148, d2CalldK2 = 6.780065</v>
      </c>
    </row>
    <row r="2724" spans="9:28" x14ac:dyDescent="0.25">
      <c r="I2724" s="80"/>
      <c r="AB2724" s="3" t="str">
        <v>T = 1.416667, swapRate = 0.015401, k = 10, strike = 0.002046, call = 0.013471, callph = 0.013461, callmh = 0.013481, quantile = 0.031060, d2CalldK2 = 7.960826</v>
      </c>
    </row>
    <row r="2725" spans="9:28" x14ac:dyDescent="0.25">
      <c r="I2725" s="80"/>
      <c r="AB2725" s="3" t="str">
        <v>T = 1.416667, swapRate = 0.015401, k = 11, strike = 0.002714, call = 0.012826, callph = 0.012816, callmh = 0.012836, quantile = 0.036819, d2CalldK2 = 9.319318</v>
      </c>
    </row>
    <row r="2726" spans="9:28" x14ac:dyDescent="0.25">
      <c r="I2726" s="80"/>
      <c r="AB2726" s="3" t="str">
        <v>T = 1.416667, swapRate = 0.015401, k = 12, strike = 0.003382, call = 0.012185, callph = 0.012175, callmh = 0.012194, quantile = 0.043550, d2CalldK2 = 10.874738</v>
      </c>
    </row>
    <row r="2727" spans="9:28" x14ac:dyDescent="0.25">
      <c r="I2727" s="80"/>
      <c r="AB2727" s="3" t="str">
        <v>T = 1.416667, swapRate = 0.015401, k = 13, strike = 0.004049, call = 0.011549, callph = 0.011539, callmh = 0.011558, quantile = 0.051391, d2CalldK2 = 12.646266</v>
      </c>
    </row>
    <row r="2728" spans="9:28" x14ac:dyDescent="0.25">
      <c r="I2728" s="80"/>
      <c r="AB2728" s="3" t="str">
        <v>T = 1.416667, swapRate = 0.015401, k = 14, strike = 0.004717, call = 0.010918, callph = 0.010909, callmh = 0.010928, quantile = 0.060492, d2CalldK2 = 14.652350</v>
      </c>
    </row>
    <row r="2729" spans="9:28" x14ac:dyDescent="0.25">
      <c r="I2729" s="80"/>
      <c r="AB2729" s="3" t="str">
        <v>T = 1.416667, swapRate = 0.015401, k = 15, strike = 0.005385, call = 0.010294, callph = 0.010285, callmh = 0.010304, quantile = 0.071016, d2CalldK2 = 16.909791</v>
      </c>
    </row>
    <row r="2730" spans="9:28" x14ac:dyDescent="0.25">
      <c r="I2730" s="80"/>
      <c r="AB2730" s="3" t="str">
        <v>T = 1.416667, swapRate = 0.015401, k = 16, strike = 0.006053, call = 0.009678, callph = 0.009669, callmh = 0.009687, quantile = 0.083135, d2CalldK2 = 19.432597</v>
      </c>
    </row>
    <row r="2731" spans="9:28" x14ac:dyDescent="0.25">
      <c r="I2731" s="80"/>
      <c r="AB2731" s="3" t="str">
        <v>T = 1.416667, swapRate = 0.015401, k = 17, strike = 0.006720, call = 0.009070, callph = 0.009061, callmh = 0.009079, quantile = 0.097030, d2CalldK2 = 22.230589</v>
      </c>
    </row>
    <row r="2732" spans="9:28" x14ac:dyDescent="0.25">
      <c r="I2732" s="80"/>
      <c r="AB2732" s="3" t="str">
        <v>T = 1.416667, swapRate = 0.015401, k = 18, strike = 0.007388, call = 0.008472, callph = 0.008464, callmh = 0.008481, quantile = 0.112887, d2CalldK2 = 25.307770</v>
      </c>
    </row>
    <row r="2733" spans="9:28" x14ac:dyDescent="0.25">
      <c r="I2733" s="80"/>
      <c r="AB2733" s="3" t="str">
        <v>T = 1.416667, swapRate = 0.015401, k = 19, strike = 0.008056, call = 0.007886, callph = 0.007877, callmh = 0.007895, quantile = 0.130891, d2CalldK2 = 28.660458</v>
      </c>
    </row>
    <row r="2734" spans="9:28" x14ac:dyDescent="0.25">
      <c r="I2734" s="80"/>
      <c r="AB2734" s="3" t="str">
        <v>T = 1.416667, swapRate = 0.015401, k = 20, strike = 0.008724, call = 0.007312, callph = 0.007304, callmh = 0.007321, quantile = 0.151223, d2CalldK2 = 32.275238</v>
      </c>
    </row>
    <row r="2735" spans="9:28" x14ac:dyDescent="0.25">
      <c r="I2735" s="80"/>
      <c r="AB2735" s="3" t="str">
        <v>T = 1.416667, swapRate = 0.015401, k = 21, strike = 0.009392, call = 0.006753, callph = 0.006745, callmh = 0.006761, quantile = 0.174049, d2CalldK2 = 36.126798</v>
      </c>
    </row>
    <row r="2736" spans="9:28" x14ac:dyDescent="0.25">
      <c r="I2736" s="80"/>
      <c r="AB2736" s="3" t="str">
        <v>T = 1.416667, swapRate = 0.015401, k = 22, strike = 0.010059, call = 0.006210, callph = 0.006202, callmh = 0.006218, quantile = 0.199516, d2CalldK2 = 40.175772</v>
      </c>
    </row>
    <row r="2737" spans="9:28" x14ac:dyDescent="0.25">
      <c r="I2737" s="80"/>
      <c r="AB2737" s="3" t="str">
        <v>T = 1.416667, swapRate = 0.015401, k = 23, strike = 0.010727, call = 0.005684, callph = 0.005677, callmh = 0.005692, quantile = 0.227737, d2CalldK2 = 44.366754</v>
      </c>
    </row>
    <row r="2738" spans="9:28" x14ac:dyDescent="0.25">
      <c r="I2738" s="80"/>
      <c r="AB2738" s="3" t="str">
        <v>T = 1.416667, swapRate = 0.015401, k = 24, strike = 0.011395, call = 0.005179, callph = 0.005172, callmh = 0.005186, quantile = 0.258785, d2CalldK2 = 48.626692</v>
      </c>
    </row>
    <row r="2739" spans="9:28" x14ac:dyDescent="0.25">
      <c r="I2739" s="80"/>
      <c r="AB2739" s="3" t="str">
        <v>T = 1.416667, swapRate = 0.015401, k = 25, strike = 0.012063, call = 0.004695, callph = 0.004688, callmh = 0.004702, quantile = 0.292675, d2CalldK2 = 52.863942</v>
      </c>
    </row>
    <row r="2740" spans="9:28" x14ac:dyDescent="0.25">
      <c r="I2740" s="80"/>
      <c r="AB2740" s="3" t="str">
        <v>T = 1.416667, swapRate = 0.015401, k = 26, strike = 0.012730, call = 0.004235, callph = 0.004228, callmh = 0.004242, quantile = 0.329357, d2CalldK2 = 56.968282</v>
      </c>
    </row>
    <row r="2741" spans="9:28" x14ac:dyDescent="0.25">
      <c r="I2741" s="80"/>
      <c r="AB2741" s="3" t="str">
        <v>T = 1.416667, swapRate = 0.015401, k = 27, strike = 0.013398, call = 0.003800, callph = 0.003794, callmh = 0.003806, quantile = 0.368701, d2CalldK2 = 60.812246</v>
      </c>
    </row>
    <row r="2742" spans="9:28" x14ac:dyDescent="0.25">
      <c r="I2742" s="80"/>
      <c r="AB2742" s="3" t="str">
        <v>T = 1.416667, swapRate = 0.015401, k = 28, strike = 0.014066, call = 0.003392, callph = 0.003386, callmh = 0.003398, quantile = 0.410485, d2CalldK2 = 64.254099</v>
      </c>
    </row>
    <row r="2743" spans="9:28" x14ac:dyDescent="0.25">
      <c r="I2743" s="80"/>
      <c r="AB2743" s="3" t="str">
        <v>T = 1.416667, swapRate = 0.015401, k = 29, strike = 0.014734, call = 0.003013, callph = 0.003008, callmh = 0.003019, quantile = 0.454392, d2CalldK2 = 67.142779</v>
      </c>
    </row>
    <row r="2744" spans="9:28" x14ac:dyDescent="0.25">
      <c r="I2744" s="80"/>
      <c r="AB2744" s="3" t="str">
        <v>T = 1.416667, swapRate = 0.015401, k = 30, strike = 0.015401, call = 0.002664, callph = 0.002659, callmh = 0.002669, quantile = 0.500000, d2CalldK2 = 69.316085</v>
      </c>
    </row>
    <row r="2745" spans="9:28" x14ac:dyDescent="0.25">
      <c r="I2745" s="80"/>
      <c r="AB2745" s="3" t="str">
        <v>T = 1.416667, swapRate = 0.015401, k = 31, strike = 0.016069, call = 0.002345, callph = 0.002341, callmh = 0.002350, quantile = 0.545608, d2CalldK2 = 67.142779</v>
      </c>
    </row>
    <row r="2746" spans="9:28" x14ac:dyDescent="0.25">
      <c r="I2746" s="80"/>
      <c r="AB2746" s="3" t="str">
        <v>T = 1.416667, swapRate = 0.015401, k = 32, strike = 0.016737, call = 0.002057, callph = 0.002053, callmh = 0.002061, quantile = 0.589515, d2CalldK2 = 64.254099</v>
      </c>
    </row>
    <row r="2747" spans="9:28" x14ac:dyDescent="0.25">
      <c r="I2747" s="80"/>
      <c r="AB2747" s="3" t="str">
        <v>T = 1.416667, swapRate = 0.015401, k = 33, strike = 0.017405, call = 0.001797, callph = 0.001793, callmh = 0.001800, quantile = 0.631299, d2CalldK2 = 60.812246</v>
      </c>
    </row>
    <row r="2748" spans="9:28" x14ac:dyDescent="0.25">
      <c r="I2748" s="80"/>
      <c r="AB2748" s="3" t="str">
        <v>T = 1.416667, swapRate = 0.015401, k = 34, strike = 0.018073, call = 0.001564, callph = 0.001561, callmh = 0.001567, quantile = 0.670643, d2CalldK2 = 56.968282</v>
      </c>
    </row>
    <row r="2749" spans="9:28" x14ac:dyDescent="0.25">
      <c r="I2749" s="80"/>
      <c r="AB2749" s="3" t="str">
        <v>T = 1.416667, swapRate = 0.015401, k = 35, strike = 0.018740, call = 0.001356, callph = 0.001353, callmh = 0.001359, quantile = 0.707325, d2CalldK2 = 52.863942</v>
      </c>
    </row>
    <row r="2750" spans="9:28" x14ac:dyDescent="0.25">
      <c r="I2750" s="80"/>
      <c r="AB2750" s="3" t="str">
        <v>T = 1.416667, swapRate = 0.015401, k = 36, strike = 0.019408, call = 0.001172, callph = 0.001170, callmh = 0.001175, quantile = 0.741215, d2CalldK2 = 48.626692</v>
      </c>
    </row>
    <row r="2751" spans="9:28" x14ac:dyDescent="0.25">
      <c r="I2751" s="80"/>
      <c r="AB2751" s="3" t="str">
        <v>T = 1.416667, swapRate = 0.015401, k = 37, strike = 0.020076, call = 0.001010, callph = 0.001008, callmh = 0.001012, quantile = 0.772263, d2CalldK2 = 44.366754</v>
      </c>
    </row>
    <row r="2752" spans="9:28" x14ac:dyDescent="0.25">
      <c r="I2752" s="80"/>
      <c r="AB2752" s="3" t="str">
        <v>T = 1.416667, swapRate = 0.015401, k = 38, strike = 0.020744, call = 0.000868, callph = 0.000866, callmh = 0.000870, quantile = 0.800484, d2CalldK2 = 40.175772</v>
      </c>
    </row>
    <row r="2753" spans="9:28" x14ac:dyDescent="0.25">
      <c r="I2753" s="80"/>
      <c r="AB2753" s="3" t="str">
        <v>T = 1.416667, swapRate = 0.015401, k = 39, strike = 0.021411, call = 0.000743, callph = 0.000741, callmh = 0.000745, quantile = 0.825951, d2CalldK2 = 36.126798</v>
      </c>
    </row>
    <row r="2754" spans="9:28" x14ac:dyDescent="0.25">
      <c r="I2754" s="80"/>
      <c r="AB2754" s="3" t="str">
        <v>T = 1.416667, swapRate = 0.015401, k = 40, strike = 0.022079, call = 0.000635, callph = 0.000633, callmh = 0.000636, quantile = 0.848777, d2CalldK2 = 32.275238</v>
      </c>
    </row>
    <row r="2755" spans="9:28" x14ac:dyDescent="0.25">
      <c r="I2755" s="80"/>
      <c r="AB2755" s="3" t="str">
        <v>T = 1.416667, swapRate = 0.015401, k = 41, strike = 0.022747, call = 0.000540, callph = 0.000539, callmh = 0.000542, quantile = 0.869109, d2CalldK2 = 28.660458</v>
      </c>
    </row>
    <row r="2756" spans="9:28" x14ac:dyDescent="0.25">
      <c r="I2756" s="80"/>
      <c r="AB2756" s="3" t="str">
        <v>T = 1.416667, swapRate = 0.015401, k = 42, strike = 0.023415, call = 0.000459, callph = 0.000458, callmh = 0.000460, quantile = 0.887113, d2CalldK2 = 25.307770</v>
      </c>
    </row>
    <row r="2757" spans="9:28" x14ac:dyDescent="0.25">
      <c r="I2757" s="80"/>
      <c r="AB2757" s="3" t="str">
        <v>T = 1.416667, swapRate = 0.015401, k = 43, strike = 0.024082, call = 0.000389, callph = 0.000388, callmh = 0.000390, quantile = 0.902970, d2CalldK2 = 22.230589</v>
      </c>
    </row>
    <row r="2758" spans="9:28" x14ac:dyDescent="0.25">
      <c r="I2758" s="80"/>
      <c r="AB2758" s="3" t="str">
        <v>T = 1.416667, swapRate = 0.015401, k = 44, strike = 0.024750, call = 0.000329, callph = 0.000328, callmh = 0.000330, quantile = 0.916865, d2CalldK2 = 19.432597</v>
      </c>
    </row>
    <row r="2759" spans="9:28" x14ac:dyDescent="0.25">
      <c r="I2759" s="80"/>
      <c r="AB2759" s="3" t="str">
        <v>T = 1.416667, swapRate = 0.015401, k = 45, strike = 0.025418, call = 0.000278, callph = 0.000277, callmh = 0.000278, quantile = 0.928984, d2CalldK2 = 16.909791</v>
      </c>
    </row>
    <row r="2760" spans="9:28" x14ac:dyDescent="0.25">
      <c r="I2760" s="80"/>
      <c r="AB2760" s="3" t="str">
        <v>T = 1.416667, swapRate = 0.015401, k = 46, strike = 0.026086, call = 0.000234, callph = 0.000233, callmh = 0.000235, quantile = 0.939508, d2CalldK2 = 14.652350</v>
      </c>
    </row>
    <row r="2761" spans="9:28" x14ac:dyDescent="0.25">
      <c r="I2761" s="80"/>
      <c r="AB2761" s="3" t="str">
        <v>T = 1.416667, swapRate = 0.015401, k = 47, strike = 0.026754, call = 0.000197, callph = 0.000196, callmh = 0.000197, quantile = 0.948609, d2CalldK2 = 12.646266</v>
      </c>
    </row>
    <row r="2762" spans="9:28" x14ac:dyDescent="0.25">
      <c r="I2762" s="80"/>
      <c r="AB2762" s="3" t="str">
        <v>T = 1.416667, swapRate = 0.015401, k = 48, strike = 0.027421, call = 0.000165, callph = 0.000165, callmh = 0.000165, quantile = 0.956450, d2CalldK2 = 10.874738</v>
      </c>
    </row>
    <row r="2763" spans="9:28" x14ac:dyDescent="0.25">
      <c r="I2763" s="80"/>
      <c r="AB2763" s="3" t="str">
        <v>T = 1.416667, swapRate = 0.015401, k = 49, strike = 0.028089, call = 0.000138, callph = 0.000138, callmh = 0.000139, quantile = 0.963181, d2CalldK2 = 9.319318</v>
      </c>
    </row>
    <row r="2764" spans="9:28" x14ac:dyDescent="0.25">
      <c r="I2764" s="80"/>
      <c r="AB2764" s="3" t="str">
        <v>T = 1.416667, swapRate = 0.015401, k = 50, strike = 0.028757, call = 0.000116, callph = 0.000115, callmh = 0.000116, quantile = 0.968940, d2CalldK2 = 7.960826</v>
      </c>
    </row>
    <row r="2765" spans="9:28" x14ac:dyDescent="0.25">
      <c r="I2765" s="80"/>
      <c r="AB2765" s="3" t="str">
        <v>T = 1.416667, swapRate = 0.015401, k = 51, strike = 0.029425, call = 0.000097, callph = 0.000096, callmh = 0.000097, quantile = 0.973852, d2CalldK2 = 6.780065</v>
      </c>
    </row>
    <row r="2766" spans="9:28" x14ac:dyDescent="0.25">
      <c r="I2766" s="80"/>
      <c r="AB2766" s="3" t="str">
        <v>T = 1.416667, swapRate = 0.015401, k = 52, strike = 0.030092, call = 0.000081, callph = 0.000080, callmh = 0.000081, quantile = 0.978030, d2CalldK2 = 5.758350</v>
      </c>
    </row>
    <row r="2767" spans="9:28" x14ac:dyDescent="0.25">
      <c r="I2767" s="80"/>
      <c r="AB2767" s="3" t="str">
        <v>T = 1.416667, swapRate = 0.015401, k = 53, strike = 0.030760, call = 0.000067, callph = 0.000067, callmh = 0.000067, quantile = 0.981574, d2CalldK2 = 4.877886</v>
      </c>
    </row>
    <row r="2768" spans="9:28" x14ac:dyDescent="0.25">
      <c r="I2768" s="80"/>
      <c r="AB2768" s="3" t="str">
        <v>T = 1.416667, swapRate = 0.015401, k = 54, strike = 0.031428, call = 0.000056, callph = 0.000056, callmh = 0.000056, quantile = 0.984573, d2CalldK2 = 4.122021</v>
      </c>
    </row>
    <row r="2769" spans="9:28" x14ac:dyDescent="0.25">
      <c r="I2769" s="80"/>
      <c r="AB2769" s="3" t="str">
        <v>T = 1.416667, swapRate = 0.015401, k = 55, strike = 0.032096, call = 0.000046, callph = 0.000046, callmh = 0.000047, quantile = 0.987104, d2CalldK2 = 3.475397</v>
      </c>
    </row>
    <row r="2770" spans="9:28" x14ac:dyDescent="0.25">
      <c r="I2770" s="80"/>
      <c r="AB2770" s="3" t="str">
        <v>T = 1.416667, swapRate = 0.015401, k = 56, strike = 0.032764, call = 0.000039, callph = 0.000038, callmh = 0.000039, quantile = 0.989235, d2CalldK2 = 2.924020</v>
      </c>
    </row>
    <row r="2771" spans="9:28" x14ac:dyDescent="0.25">
      <c r="I2771" s="80"/>
      <c r="AB2771" s="3" t="str">
        <v>T = 1.416667, swapRate = 0.015401, k = 57, strike = 0.033431, call = 0.000032, callph = 0.000032, callmh = 0.000032, quantile = 0.991027, d2CalldK2 = 2.455273</v>
      </c>
    </row>
    <row r="2772" spans="9:28" x14ac:dyDescent="0.25">
      <c r="I2772" s="80"/>
      <c r="AB2772" s="3" t="str">
        <v>T = 1.416667, swapRate = 0.015401, k = 58, strike = 0.034099, call = 0.000026, callph = 0.000026, callmh = 0.000027, quantile = 0.992530, d2CalldK2 = 2.057885</v>
      </c>
    </row>
    <row r="2773" spans="9:28" x14ac:dyDescent="0.25">
      <c r="I2773" s="80"/>
      <c r="AB2773" s="3" t="str">
        <v>T = 1.416667, swapRate = 0.015401, k = 59, strike = 0.034767, call = 0.000022, callph = 0.000022, callmh = 0.000022, quantile = 0.993789, d2CalldK2 = 1.721861</v>
      </c>
    </row>
    <row r="2774" spans="9:28" x14ac:dyDescent="0.25">
      <c r="I2774" s="80"/>
      <c r="AB2774" s="3" t="str">
        <v>T = 1.416667, swapRate = 0.015401, k = 60, strike = 0.035435, call = 0.000018, callph = 0.000018, callmh = 0.000018, quantile = 0.994842, d2CalldK2 = 1.438409</v>
      </c>
    </row>
    <row r="2775" spans="9:28" x14ac:dyDescent="0.25">
      <c r="I2775" s="80"/>
      <c r="AB2775" s="3" t="str">
        <v>strike = -0.003964, d2CalldK2 = 1.721861, d2CalldK2mc = 1.523387</v>
      </c>
    </row>
    <row r="2776" spans="9:28" x14ac:dyDescent="0.25">
      <c r="I2776" s="80"/>
      <c r="AB2776" s="3" t="str">
        <v>strike = -0.003296, d2CalldK2 = 2.057885, d2CalldK2mc = 1.612446</v>
      </c>
    </row>
    <row r="2777" spans="9:28" x14ac:dyDescent="0.25">
      <c r="I2777" s="80"/>
      <c r="AB2777" s="3" t="str">
        <v>strike = -0.002628, d2CalldK2 = 2.455273, d2CalldK2mc = 1.959883</v>
      </c>
    </row>
    <row r="2778" spans="9:28" x14ac:dyDescent="0.25">
      <c r="I2778" s="80"/>
      <c r="AB2778" s="3" t="str">
        <v>strike = -0.001961, d2CalldK2 = 2.924020, d2CalldK2mc = 2.257099</v>
      </c>
    </row>
    <row r="2779" spans="9:28" x14ac:dyDescent="0.25">
      <c r="I2779" s="80"/>
      <c r="AB2779" s="3" t="str">
        <v>strike = -0.001293, d2CalldK2 = 3.475397, d2CalldK2mc = 3.432006</v>
      </c>
    </row>
    <row r="2780" spans="9:28" x14ac:dyDescent="0.25">
      <c r="I2780" s="80"/>
      <c r="AB2780" s="3" t="str">
        <v>strike = -0.000625, d2CalldK2 = 4.122021, d2CalldK2mc = 4.003137</v>
      </c>
    </row>
    <row r="2781" spans="9:28" x14ac:dyDescent="0.25">
      <c r="I2781" s="80"/>
      <c r="AB2781" s="3" t="str">
        <v>strike = 0.000043, d2CalldK2 = 4.877886, d2CalldK2mc = 4.936910</v>
      </c>
    </row>
    <row r="2782" spans="9:28" x14ac:dyDescent="0.25">
      <c r="I2782" s="80"/>
      <c r="AB2782" s="3" t="str">
        <v>strike = 0.000710, d2CalldK2 = 5.758350, d2CalldK2mc = 5.904365</v>
      </c>
    </row>
    <row r="2783" spans="9:28" x14ac:dyDescent="0.25">
      <c r="I2783" s="80"/>
      <c r="AB2783" s="3" t="str">
        <v>strike = 0.001378, d2CalldK2 = 6.780065, d2CalldK2mc = 5.297891</v>
      </c>
    </row>
    <row r="2784" spans="9:28" x14ac:dyDescent="0.25">
      <c r="I2784" s="80"/>
      <c r="AB2784" s="3" t="str">
        <v>strike = 0.002046, d2CalldK2 = 7.960826, d2CalldK2mc = 8.254176</v>
      </c>
    </row>
    <row r="2785" spans="9:28" x14ac:dyDescent="0.25">
      <c r="I2785" s="80"/>
      <c r="AB2785" s="3" t="str">
        <v>strike = 0.002714, d2CalldK2 = 9.319318, d2CalldK2mc = 9.867109</v>
      </c>
    </row>
    <row r="2786" spans="9:28" x14ac:dyDescent="0.25">
      <c r="I2786" s="80"/>
      <c r="AB2786" s="3" t="str">
        <v>strike = 0.003382, d2CalldK2 = 10.874738, d2CalldK2mc = 9.805822</v>
      </c>
    </row>
    <row r="2787" spans="9:28" x14ac:dyDescent="0.25">
      <c r="I2787" s="80"/>
      <c r="AB2787" s="3" t="str">
        <v>strike = 0.004049, d2CalldK2 = 12.646266, d2CalldK2mc = 12.180642</v>
      </c>
    </row>
    <row r="2788" spans="9:28" x14ac:dyDescent="0.25">
      <c r="I2788" s="80"/>
      <c r="AB2788" s="3" t="str">
        <v>strike = 0.004717, d2CalldK2 = 14.652350, d2CalldK2mc = 15.408398</v>
      </c>
    </row>
    <row r="2789" spans="9:28" x14ac:dyDescent="0.25">
      <c r="I2789" s="80"/>
      <c r="AB2789" s="3" t="str">
        <v>strike = 0.005385, d2CalldK2 = 16.909791, d2CalldK2mc = 20.352202</v>
      </c>
    </row>
    <row r="2790" spans="9:28" x14ac:dyDescent="0.25">
      <c r="I2790" s="80"/>
      <c r="AB2790" s="3" t="str">
        <v>strike = 0.006053, d2CalldK2 = 19.432597, d2CalldK2mc = 20.224505</v>
      </c>
    </row>
    <row r="2791" spans="9:28" x14ac:dyDescent="0.25">
      <c r="I2791" s="80"/>
      <c r="AB2791" s="3" t="str">
        <v>strike = 0.006720, d2CalldK2 = 22.230589, d2CalldK2mc = 25.023222</v>
      </c>
    </row>
    <row r="2792" spans="9:28" x14ac:dyDescent="0.25">
      <c r="I2792" s="80"/>
      <c r="AB2792" s="3" t="str">
        <v>strike = 0.007388, d2CalldK2 = 25.307770, d2CalldK2mc = 28.901284</v>
      </c>
    </row>
    <row r="2793" spans="9:28" x14ac:dyDescent="0.25">
      <c r="I2793" s="80"/>
      <c r="AB2793" s="3" t="str">
        <v>strike = 0.008056, d2CalldK2 = 28.660458, d2CalldK2mc = 28.619428</v>
      </c>
    </row>
    <row r="2794" spans="9:28" x14ac:dyDescent="0.25">
      <c r="I2794" s="80"/>
      <c r="AB2794" s="3" t="str">
        <v>strike = 0.008724, d2CalldK2 = 32.275238, d2CalldK2mc = 31.202774</v>
      </c>
    </row>
    <row r="2795" spans="9:28" x14ac:dyDescent="0.25">
      <c r="I2795" s="80"/>
      <c r="AB2795" s="3" t="str">
        <v>strike = 0.009392, d2CalldK2 = 36.126798, d2CalldK2mc = 34.158382</v>
      </c>
    </row>
    <row r="2796" spans="9:28" x14ac:dyDescent="0.25">
      <c r="I2796" s="80"/>
      <c r="AB2796" s="3" t="str">
        <v>strike = 0.010059, d2CalldK2 = 40.175772, d2CalldK2mc = 38.401045</v>
      </c>
    </row>
    <row r="2797" spans="9:28" x14ac:dyDescent="0.25">
      <c r="I2797" s="80"/>
      <c r="AB2797" s="3" t="str">
        <v>strike = 0.010727, d2CalldK2 = 44.366754, d2CalldK2mc = 47.999730</v>
      </c>
    </row>
    <row r="2798" spans="9:28" x14ac:dyDescent="0.25">
      <c r="I2798" s="80"/>
      <c r="AB2798" s="3" t="str">
        <v>strike = 0.011395, d2CalldK2 = 48.626692, d2CalldK2mc = 50.856103</v>
      </c>
    </row>
    <row r="2799" spans="9:28" x14ac:dyDescent="0.25">
      <c r="I2799" s="80"/>
      <c r="AB2799" s="3" t="str">
        <v>strike = 0.012063, d2CalldK2 = 52.863942, d2CalldK2mc = 51.303469</v>
      </c>
    </row>
    <row r="2800" spans="9:28" x14ac:dyDescent="0.25">
      <c r="I2800" s="80"/>
      <c r="AB2800" s="3" t="str">
        <v>strike = 0.012730, d2CalldK2 = 56.968282, d2CalldK2mc = 53.267917</v>
      </c>
    </row>
    <row r="2801" spans="9:28" x14ac:dyDescent="0.25">
      <c r="I2801" s="80"/>
      <c r="AB2801" s="3" t="str">
        <v>strike = 0.013398, d2CalldK2 = 60.812246, d2CalldK2mc = 58.865345</v>
      </c>
    </row>
    <row r="2802" spans="9:28" x14ac:dyDescent="0.25">
      <c r="I2802" s="80"/>
      <c r="AB2802" s="3" t="str">
        <v>strike = 0.014066, d2CalldK2 = 64.254099, d2CalldK2mc = 63.889529</v>
      </c>
    </row>
    <row r="2803" spans="9:28" x14ac:dyDescent="0.25">
      <c r="I2803" s="80"/>
      <c r="AB2803" s="3" t="str">
        <v>strike = 0.014734, d2CalldK2 = 67.142779, d2CalldK2mc = 67.393500</v>
      </c>
    </row>
    <row r="2804" spans="9:28" x14ac:dyDescent="0.25">
      <c r="I2804" s="80"/>
      <c r="AB2804" s="3" t="str">
        <v>strike = 0.015401, d2CalldK2 = 69.316085, d2CalldK2mc = 64.382796</v>
      </c>
    </row>
    <row r="2805" spans="9:28" x14ac:dyDescent="0.25">
      <c r="I2805" s="80"/>
      <c r="AB2805" s="3" t="str">
        <v>strike = 0.016069, d2CalldK2 = 67.142779, d2CalldK2mc = 62.513048</v>
      </c>
    </row>
    <row r="2806" spans="9:28" x14ac:dyDescent="0.25">
      <c r="I2806" s="80"/>
      <c r="AB2806" s="3" t="str">
        <v>strike = 0.016737, d2CalldK2 = 64.254099, d2CalldK2mc = 66.367478</v>
      </c>
    </row>
    <row r="2807" spans="9:28" x14ac:dyDescent="0.25">
      <c r="I2807" s="80"/>
      <c r="AB2807" s="3" t="str">
        <v>strike = 0.017405, d2CalldK2 = 60.812246, d2CalldK2mc = 64.730459</v>
      </c>
    </row>
    <row r="2808" spans="9:28" x14ac:dyDescent="0.25">
      <c r="I2808" s="80"/>
      <c r="AB2808" s="3" t="str">
        <v>strike = 0.018073, d2CalldK2 = 56.968282, d2CalldK2mc = 60.213082</v>
      </c>
    </row>
    <row r="2809" spans="9:28" x14ac:dyDescent="0.25">
      <c r="I2809" s="80"/>
      <c r="AB2809" s="3" t="str">
        <v>strike = 0.018740, d2CalldK2 = 52.863942, d2CalldK2mc = 53.176758</v>
      </c>
    </row>
    <row r="2810" spans="9:28" x14ac:dyDescent="0.25">
      <c r="I2810" s="80"/>
      <c r="AB2810" s="3" t="str">
        <v>strike = 0.019408, d2CalldK2 = 48.626692, d2CalldK2mc = 42.948747</v>
      </c>
    </row>
    <row r="2811" spans="9:28" x14ac:dyDescent="0.25">
      <c r="I2811" s="80"/>
      <c r="AB2811" s="3" t="str">
        <v>strike = 0.020076, d2CalldK2 = 44.366754, d2CalldK2mc = 45.936770</v>
      </c>
    </row>
    <row r="2812" spans="9:28" x14ac:dyDescent="0.25">
      <c r="I2812" s="80"/>
      <c r="AB2812" s="3" t="str">
        <v>strike = 0.020744, d2CalldK2 = 40.175772, d2CalldK2mc = 42.777891</v>
      </c>
    </row>
    <row r="2813" spans="9:28" x14ac:dyDescent="0.25">
      <c r="I2813" s="80"/>
      <c r="AB2813" s="3" t="str">
        <v>strike = 0.021411, d2CalldK2 = 36.126798, d2CalldK2mc = 35.972390</v>
      </c>
    </row>
    <row r="2814" spans="9:28" x14ac:dyDescent="0.25">
      <c r="I2814" s="80"/>
      <c r="AB2814" s="3" t="str">
        <v>strike = 0.022079, d2CalldK2 = 32.275238, d2CalldK2mc = 31.276355</v>
      </c>
    </row>
    <row r="2815" spans="9:28" x14ac:dyDescent="0.25">
      <c r="I2815" s="80"/>
      <c r="AB2815" s="3" t="str">
        <v>strike = 0.022747, d2CalldK2 = 28.660458, d2CalldK2mc = 27.903770</v>
      </c>
    </row>
    <row r="2816" spans="9:28" x14ac:dyDescent="0.25">
      <c r="I2816" s="80"/>
      <c r="AB2816" s="3" t="str">
        <v>strike = 0.023415, d2CalldK2 = 25.307770, d2CalldK2mc = 25.314559</v>
      </c>
    </row>
    <row r="2817" spans="9:28" x14ac:dyDescent="0.25">
      <c r="I2817" s="80"/>
      <c r="AB2817" s="3" t="str">
        <v>strike = 0.024082, d2CalldK2 = 22.230589, d2CalldK2mc = 21.902446</v>
      </c>
    </row>
    <row r="2818" spans="9:28" x14ac:dyDescent="0.25">
      <c r="I2818" s="80"/>
      <c r="AB2818" s="3" t="str">
        <v>strike = 0.024750, d2CalldK2 = 19.432597, d2CalldK2mc = 19.911468</v>
      </c>
    </row>
    <row r="2819" spans="9:28" x14ac:dyDescent="0.25">
      <c r="I2819" s="80"/>
      <c r="AB2819" s="3" t="str">
        <v>strike = 0.025418, d2CalldK2 = 16.909791, d2CalldK2mc = 16.500091</v>
      </c>
    </row>
    <row r="2820" spans="9:28" x14ac:dyDescent="0.25">
      <c r="I2820" s="80"/>
      <c r="AB2820" s="3" t="str">
        <v>strike = 0.026086, d2CalldK2 = 14.652350, d2CalldK2mc = 14.935991</v>
      </c>
    </row>
    <row r="2821" spans="9:28" x14ac:dyDescent="0.25">
      <c r="I2821" s="80"/>
      <c r="AB2821" s="3" t="str">
        <v>strike = 0.026754, d2CalldK2 = 12.646266, d2CalldK2mc = 13.168138</v>
      </c>
    </row>
    <row r="2822" spans="9:28" x14ac:dyDescent="0.25">
      <c r="I2822" s="80"/>
      <c r="AB2822" s="3" t="str">
        <v>strike = 0.027421, d2CalldK2 = 10.874738, d2CalldK2mc = 11.015635</v>
      </c>
    </row>
    <row r="2823" spans="9:28" x14ac:dyDescent="0.25">
      <c r="I2823" s="80"/>
      <c r="AB2823" s="3" t="str">
        <v>strike = 0.028089, d2CalldK2 = 9.319318, d2CalldK2mc = 10.605967</v>
      </c>
    </row>
    <row r="2824" spans="9:28" x14ac:dyDescent="0.25">
      <c r="I2824" s="80"/>
      <c r="AB2824" s="3" t="str">
        <v>strike = 0.028757, d2CalldK2 = 7.960826, d2CalldK2mc = 10.772024</v>
      </c>
    </row>
    <row r="2825" spans="9:28" x14ac:dyDescent="0.25">
      <c r="I2825" s="80"/>
      <c r="AB2825" s="3" t="str">
        <v>strike = 0.029425, d2CalldK2 = 6.780065, d2CalldK2mc = 4.996050</v>
      </c>
    </row>
    <row r="2826" spans="9:28" x14ac:dyDescent="0.25">
      <c r="I2826" s="80"/>
      <c r="AB2826" s="3" t="str">
        <v>strike = 0.030092, d2CalldK2 = 5.758350, d2CalldK2mc = 6.659161</v>
      </c>
    </row>
    <row r="2827" spans="9:28" x14ac:dyDescent="0.25">
      <c r="I2827" s="80"/>
      <c r="AB2827" s="3" t="str">
        <v>strike = 0.030760, d2CalldK2 = 4.877886, d2CalldK2mc = 4.919560</v>
      </c>
    </row>
    <row r="2828" spans="9:28" x14ac:dyDescent="0.25">
      <c r="I2828" s="80"/>
      <c r="AB2828" s="3" t="str">
        <v>strike = 0.031428, d2CalldK2 = 4.122021, d2CalldK2mc = 2.765741</v>
      </c>
    </row>
    <row r="2829" spans="9:28" x14ac:dyDescent="0.25">
      <c r="I2829" s="80"/>
      <c r="AB2829" s="3" t="str">
        <v>strike = 0.032096, d2CalldK2 = 3.475397, d2CalldK2mc = 2.426436</v>
      </c>
    </row>
    <row r="2830" spans="9:28" x14ac:dyDescent="0.25">
      <c r="I2830" s="80"/>
      <c r="AB2830" s="3" t="str">
        <v>strike = 0.032764, d2CalldK2 = 2.924020, d2CalldK2mc = 2.837216</v>
      </c>
    </row>
    <row r="2831" spans="9:28" x14ac:dyDescent="0.25">
      <c r="I2831" s="80"/>
      <c r="AB2831" s="3" t="str">
        <v>strike = 0.033431, d2CalldK2 = 2.455273, d2CalldK2mc = 3.353949</v>
      </c>
    </row>
    <row r="2832" spans="9:28" x14ac:dyDescent="0.25">
      <c r="I2832" s="80"/>
      <c r="AB2832" s="3" t="str">
        <v>strike = 0.034099, d2CalldK2 = 2.057885, d2CalldK2mc = 2.577636</v>
      </c>
    </row>
    <row r="2833" spans="9:28" x14ac:dyDescent="0.25">
      <c r="I2833" s="80"/>
      <c r="AB2833" s="3" t="str">
        <v>strike = 0.034767, d2CalldK2 = 1.721861, d2CalldK2mc = 1.467357</v>
      </c>
    </row>
    <row r="2834" spans="9:28" x14ac:dyDescent="0.25">
      <c r="I2834" s="80"/>
      <c r="AB2834" s="3" t="str">
        <v>T = 1.416667, fixingDate = 0, swapRate = 0.015401, annuity = 9.377988, stdDev = 0.006678, avgCalcStrikes = 7.990112</v>
      </c>
    </row>
    <row r="2835" spans="9:28" x14ac:dyDescent="0.25">
      <c r="I2835" s="80"/>
      <c r="AB2835" s="3" t="str">
        <v>strike = -0.003964, dCalldT = 0.000095, localVol = 0.011158</v>
      </c>
    </row>
    <row r="2836" spans="9:28" x14ac:dyDescent="0.25">
      <c r="I2836" s="80"/>
      <c r="AB2836" s="3" t="str">
        <v>strike = -0.003296, dCalldT = 0.000107, localVol = 0.011524</v>
      </c>
    </row>
    <row r="2837" spans="9:28" x14ac:dyDescent="0.25">
      <c r="I2837" s="80"/>
      <c r="AB2837" s="3" t="str">
        <v>strike = -0.002628, dCalldT = 0.000123, localVol = 0.011214</v>
      </c>
    </row>
    <row r="2838" spans="9:28" x14ac:dyDescent="0.25">
      <c r="I2838" s="80"/>
      <c r="AB2838" s="3" t="str">
        <v>strike = -0.001961, dCalldT = 0.000144, localVol = 0.011286</v>
      </c>
    </row>
    <row r="2839" spans="9:28" x14ac:dyDescent="0.25">
      <c r="I2839" s="80"/>
      <c r="AB2839" s="3" t="str">
        <v>strike = -0.001293, dCalldT = 0.000170, localVol = 0.009946</v>
      </c>
    </row>
    <row r="2840" spans="9:28" x14ac:dyDescent="0.25">
      <c r="I2840" s="80"/>
      <c r="AB2840" s="3" t="str">
        <v>strike = -0.000625, dCalldT = 0.000198, localVol = 0.009947</v>
      </c>
    </row>
    <row r="2841" spans="9:28" x14ac:dyDescent="0.25">
      <c r="I2841" s="80"/>
      <c r="AB2841" s="3" t="str">
        <v>strike = 0.000043, dCalldT = 0.000229, localVol = 0.009636</v>
      </c>
    </row>
    <row r="2842" spans="9:28" x14ac:dyDescent="0.25">
      <c r="I2842" s="80"/>
      <c r="AB2842" s="3" t="str">
        <v>strike = 0.000710, dCalldT = 0.000262, localVol = 0.009429</v>
      </c>
    </row>
    <row r="2843" spans="9:28" x14ac:dyDescent="0.25">
      <c r="I2843" s="80"/>
      <c r="AB2843" s="3" t="str">
        <v>strike = 0.001378, dCalldT = 0.000297, localVol = 0.010597</v>
      </c>
    </row>
    <row r="2844" spans="9:28" x14ac:dyDescent="0.25">
      <c r="I2844" s="80"/>
      <c r="AB2844" s="3" t="str">
        <v>strike = 0.002046, dCalldT = 0.000343, localVol = 0.009119</v>
      </c>
    </row>
    <row r="2845" spans="9:28" x14ac:dyDescent="0.25">
      <c r="I2845" s="80"/>
      <c r="AB2845" s="3" t="str">
        <v>strike = 0.002714, dCalldT = 0.000390, localVol = 0.008892</v>
      </c>
    </row>
    <row r="2846" spans="9:28" x14ac:dyDescent="0.25">
      <c r="I2846" s="80"/>
      <c r="AB2846" s="3" t="str">
        <v>strike = 0.003382, dCalldT = 0.000437, localVol = 0.009440</v>
      </c>
    </row>
    <row r="2847" spans="9:28" x14ac:dyDescent="0.25">
      <c r="I2847" s="80"/>
      <c r="AB2847" s="3" t="str">
        <v>strike = 0.004049, dCalldT = 0.000492, localVol = 0.008992</v>
      </c>
    </row>
    <row r="2848" spans="9:28" x14ac:dyDescent="0.25">
      <c r="I2848" s="80"/>
      <c r="AB2848" s="3" t="str">
        <v>strike = 0.004717, dCalldT = 0.000553, localVol = 0.008475</v>
      </c>
    </row>
    <row r="2849" spans="9:28" x14ac:dyDescent="0.25">
      <c r="I2849" s="80"/>
      <c r="AB2849" s="3" t="str">
        <v>strike = 0.005385, dCalldT = 0.000613, localVol = 0.007761</v>
      </c>
    </row>
    <row r="2850" spans="9:28" x14ac:dyDescent="0.25">
      <c r="I2850" s="80"/>
      <c r="AB2850" s="3" t="str">
        <v>strike = 0.006053, dCalldT = 0.000657, localVol = 0.008058</v>
      </c>
    </row>
    <row r="2851" spans="9:28" x14ac:dyDescent="0.25">
      <c r="I2851" s="80"/>
      <c r="AB2851" s="3" t="str">
        <v>strike = 0.006720, dCalldT = 0.000698, localVol = 0.007471</v>
      </c>
    </row>
    <row r="2852" spans="9:28" x14ac:dyDescent="0.25">
      <c r="I2852" s="80"/>
      <c r="AB2852" s="3" t="str">
        <v>strike = 0.007388, dCalldT = 0.000727, localVol = 0.007093</v>
      </c>
    </row>
    <row r="2853" spans="9:28" x14ac:dyDescent="0.25">
      <c r="I2853" s="80"/>
      <c r="AB2853" s="3" t="str">
        <v>strike = 0.008056, dCalldT = 0.000738, localVol = 0.007179</v>
      </c>
    </row>
    <row r="2854" spans="9:28" x14ac:dyDescent="0.25">
      <c r="I2854" s="80"/>
      <c r="AB2854" s="3" t="str">
        <v>strike = 0.008724, dCalldT = 0.000749, localVol = 0.006929</v>
      </c>
    </row>
    <row r="2855" spans="9:28" x14ac:dyDescent="0.25">
      <c r="I2855" s="80"/>
      <c r="AB2855" s="3" t="str">
        <v>strike = 0.009392, dCalldT = 0.000766, localVol = 0.006698</v>
      </c>
    </row>
    <row r="2856" spans="9:28" x14ac:dyDescent="0.25">
      <c r="I2856" s="80"/>
      <c r="AB2856" s="3" t="str">
        <v>strike = 0.010059, dCalldT = 0.000793, localVol = 0.006426</v>
      </c>
    </row>
    <row r="2857" spans="9:28" x14ac:dyDescent="0.25">
      <c r="I2857" s="80"/>
      <c r="AB2857" s="3" t="str">
        <v>strike = 0.010727, dCalldT = 0.000827, localVol = 0.005869</v>
      </c>
    </row>
    <row r="2858" spans="9:28" x14ac:dyDescent="0.25">
      <c r="I2858" s="80"/>
      <c r="AB2858" s="3" t="str">
        <v>strike = 0.011395, dCalldT = 0.000838, localVol = 0.005741</v>
      </c>
    </row>
    <row r="2859" spans="9:28" x14ac:dyDescent="0.25">
      <c r="I2859" s="80"/>
      <c r="AB2859" s="3" t="str">
        <v>strike = 0.012063, dCalldT = 0.000833, localVol = 0.005699</v>
      </c>
    </row>
    <row r="2860" spans="9:28" x14ac:dyDescent="0.25">
      <c r="I2860" s="80"/>
      <c r="AB2860" s="3" t="str">
        <v>strike = 0.012730, dCalldT = 0.000831, localVol = 0.005586</v>
      </c>
    </row>
    <row r="2861" spans="9:28" x14ac:dyDescent="0.25">
      <c r="I2861" s="80"/>
      <c r="AB2861" s="3" t="str">
        <v>strike = 0.013398, dCalldT = 0.000843, localVol = 0.005350</v>
      </c>
    </row>
    <row r="2862" spans="9:28" x14ac:dyDescent="0.25">
      <c r="I2862" s="80"/>
      <c r="AB2862" s="3" t="str">
        <v>strike = 0.014066, dCalldT = 0.000857, localVol = 0.005180</v>
      </c>
    </row>
    <row r="2863" spans="9:28" x14ac:dyDescent="0.25">
      <c r="I2863" s="80"/>
      <c r="AB2863" s="3" t="str">
        <v>strike = 0.014734, dCalldT = 0.000866, localVol = 0.005068</v>
      </c>
    </row>
    <row r="2864" spans="9:28" x14ac:dyDescent="0.25">
      <c r="I2864" s="80"/>
      <c r="AB2864" s="3" t="str">
        <v>strike = 0.015401, dCalldT = 0.000864, localVol = 0.005182</v>
      </c>
    </row>
    <row r="2865" spans="9:28" x14ac:dyDescent="0.25">
      <c r="I2865" s="80"/>
      <c r="AB2865" s="3" t="str">
        <v>strike = 0.016069, dCalldT = 0.000878, localVol = 0.005300</v>
      </c>
    </row>
    <row r="2866" spans="9:28" x14ac:dyDescent="0.25">
      <c r="I2866" s="80"/>
      <c r="AB2866" s="3" t="str">
        <v>strike = 0.016737, dCalldT = 0.000908, localVol = 0.005231</v>
      </c>
    </row>
    <row r="2867" spans="9:28" x14ac:dyDescent="0.25">
      <c r="I2867" s="80"/>
      <c r="AB2867" s="3" t="str">
        <v>strike = 0.017405, dCalldT = 0.000919, localVol = 0.005329</v>
      </c>
    </row>
    <row r="2868" spans="9:28" x14ac:dyDescent="0.25">
      <c r="I2868" s="80"/>
      <c r="AB2868" s="3" t="str">
        <v>strike = 0.018073, dCalldT = 0.000902, localVol = 0.005472</v>
      </c>
    </row>
    <row r="2869" spans="9:28" x14ac:dyDescent="0.25">
      <c r="I2869" s="80"/>
      <c r="AB2869" s="3" t="str">
        <v>strike = 0.018740, dCalldT = 0.000860, localVol = 0.005689</v>
      </c>
    </row>
    <row r="2870" spans="9:28" x14ac:dyDescent="0.25">
      <c r="I2870" s="80"/>
      <c r="AB2870" s="3" t="str">
        <v>strike = 0.019408, dCalldT = 0.000812, localVol = 0.006150</v>
      </c>
    </row>
    <row r="2871" spans="9:28" x14ac:dyDescent="0.25">
      <c r="I2871" s="80"/>
      <c r="AB2871" s="3" t="str">
        <v>strike = 0.020076, dCalldT = 0.000790, localVol = 0.005864</v>
      </c>
    </row>
    <row r="2872" spans="9:28" x14ac:dyDescent="0.25">
      <c r="I2872" s="80"/>
      <c r="AB2872" s="3" t="str">
        <v>strike = 0.020744, dCalldT = 0.000756, localVol = 0.005946</v>
      </c>
    </row>
    <row r="2873" spans="9:28" x14ac:dyDescent="0.25">
      <c r="I2873" s="80"/>
      <c r="AB2873" s="3" t="str">
        <v>strike = 0.021411, dCalldT = 0.000706, localVol = 0.006266</v>
      </c>
    </row>
    <row r="2874" spans="9:28" x14ac:dyDescent="0.25">
      <c r="I2874" s="80"/>
      <c r="AB2874" s="3" t="str">
        <v>strike = 0.022079, dCalldT = 0.000656, localVol = 0.006478</v>
      </c>
    </row>
    <row r="2875" spans="9:28" x14ac:dyDescent="0.25">
      <c r="I2875" s="80"/>
      <c r="AB2875" s="3" t="str">
        <v>strike = 0.022747, dCalldT = 0.000611, localVol = 0.006619</v>
      </c>
    </row>
    <row r="2876" spans="9:28" x14ac:dyDescent="0.25">
      <c r="I2876" s="80"/>
      <c r="AB2876" s="3" t="str">
        <v>strike = 0.023415, dCalldT = 0.000571, localVol = 0.006717</v>
      </c>
    </row>
    <row r="2877" spans="9:28" x14ac:dyDescent="0.25">
      <c r="I2877" s="80"/>
      <c r="AB2877" s="3" t="str">
        <v>strike = 0.024082, dCalldT = 0.000532, localVol = 0.006970</v>
      </c>
    </row>
    <row r="2878" spans="9:28" x14ac:dyDescent="0.25">
      <c r="I2878" s="80"/>
      <c r="AB2878" s="3" t="str">
        <v>strike = 0.024750, dCalldT = 0.000497, localVol = 0.007063</v>
      </c>
    </row>
    <row r="2879" spans="9:28" x14ac:dyDescent="0.25">
      <c r="I2879" s="80"/>
      <c r="AB2879" s="3" t="str">
        <v>strike = 0.025418, dCalldT = 0.000461, localVol = 0.007475</v>
      </c>
    </row>
    <row r="2880" spans="9:28" x14ac:dyDescent="0.25">
      <c r="I2880" s="80"/>
      <c r="AB2880" s="3" t="str">
        <v>strike = 0.026086, dCalldT = 0.000430, localVol = 0.007589</v>
      </c>
    </row>
    <row r="2881" spans="9:28" x14ac:dyDescent="0.25">
      <c r="I2881" s="80"/>
      <c r="AB2881" s="3" t="str">
        <v>strike = 0.026754, dCalldT = 0.000400, localVol = 0.007798</v>
      </c>
    </row>
    <row r="2882" spans="9:28" x14ac:dyDescent="0.25">
      <c r="I2882" s="80"/>
      <c r="AB2882" s="3" t="str">
        <v>strike = 0.027421, dCalldT = 0.000371, localVol = 0.008205</v>
      </c>
    </row>
    <row r="2883" spans="9:28" x14ac:dyDescent="0.25">
      <c r="I2883" s="80"/>
      <c r="AB2883" s="3" t="str">
        <v>strike = 0.028089, dCalldT = 0.000343, localVol = 0.008046</v>
      </c>
    </row>
    <row r="2884" spans="9:28" x14ac:dyDescent="0.25">
      <c r="I2884" s="80"/>
      <c r="AB2884" s="3" t="str">
        <v>strike = 0.028757, dCalldT = 0.000312, localVol = 0.007609</v>
      </c>
    </row>
    <row r="2885" spans="9:28" x14ac:dyDescent="0.25">
      <c r="I2885" s="80"/>
      <c r="AB2885" s="3" t="str">
        <v>strike = 0.029425, dCalldT = 0.000268, localVol = 0.010360</v>
      </c>
    </row>
    <row r="2886" spans="9:28" x14ac:dyDescent="0.25">
      <c r="I2886" s="80"/>
      <c r="AB2886" s="3" t="str">
        <v>strike = 0.030092, dCalldT = 0.000237, localVol = 0.008431</v>
      </c>
    </row>
    <row r="2887" spans="9:28" x14ac:dyDescent="0.25">
      <c r="I2887" s="80"/>
      <c r="AB2887" s="3" t="str">
        <v>strike = 0.030760, dCalldT = 0.000203, localVol = 0.009084</v>
      </c>
    </row>
    <row r="2888" spans="9:28" x14ac:dyDescent="0.25">
      <c r="I2888" s="80"/>
      <c r="AB2888" s="3" t="str">
        <v>strike = 0.031428, dCalldT = 0.000171, localVol = 0.011135</v>
      </c>
    </row>
    <row r="2889" spans="9:28" x14ac:dyDescent="0.25">
      <c r="I2889" s="80"/>
      <c r="AB2889" s="3" t="str">
        <v>strike = 0.032096, dCalldT = 0.000149, localVol = 0.011098</v>
      </c>
    </row>
    <row r="2890" spans="9:28" x14ac:dyDescent="0.25">
      <c r="I2890" s="80"/>
      <c r="AB2890" s="3" t="str">
        <v>strike = 0.032764, dCalldT = 0.000135, localVol = 0.009758</v>
      </c>
    </row>
    <row r="2891" spans="9:28" x14ac:dyDescent="0.25">
      <c r="I2891" s="80"/>
      <c r="AB2891" s="3" t="str">
        <v>strike = 0.033431, dCalldT = 0.000123, localVol = 0.008567</v>
      </c>
    </row>
    <row r="2892" spans="9:28" x14ac:dyDescent="0.25">
      <c r="I2892" s="80"/>
      <c r="AB2892" s="3" t="str">
        <v>strike = 0.034099, dCalldT = 0.000108, localVol = 0.009155</v>
      </c>
    </row>
    <row r="2893" spans="9:28" x14ac:dyDescent="0.25">
      <c r="I2893" s="80"/>
      <c r="AB2893" s="3" t="str">
        <v>strike = 0.034767, dCalldT = 0.000092, localVol = 0.011180</v>
      </c>
    </row>
    <row r="2894" spans="9:28" x14ac:dyDescent="0.25">
      <c r="I2894" s="80"/>
      <c r="AB2894" s="3" t="str">
        <v>T = 1.500000, swapRate = 0.015590, k = 0, strike = -0.005192, call = 0.020802, callph = 0.020792, callmh = 0.020812, quantile = 0.005307, d2CalldK2 = 1.406465</v>
      </c>
    </row>
    <row r="2895" spans="9:28" x14ac:dyDescent="0.25">
      <c r="I2895" s="80"/>
      <c r="AB2895" s="3" t="str">
        <v>T = 1.500000, swapRate = 0.015590, k = 1, strike = -0.004499, call = 0.020113, callph = 0.020103, callmh = 0.020123, quantile = 0.006374, d2CalldK2 = 1.680069</v>
      </c>
    </row>
    <row r="2896" spans="9:28" x14ac:dyDescent="0.25">
      <c r="I2896" s="80"/>
      <c r="AB2896" s="3" t="str">
        <v>T = 1.500000, swapRate = 0.015590, k = 2, strike = -0.003806, call = 0.019425, callph = 0.019415, callmh = 0.019435, quantile = 0.007646, d2CalldK2 = 2.003928</v>
      </c>
    </row>
    <row r="2897" spans="9:28" x14ac:dyDescent="0.25">
      <c r="I2897" s="80"/>
      <c r="AB2897" s="3" t="str">
        <v>T = 1.500000, swapRate = 0.015590, k = 3, strike = -0.003114, call = 0.018738, callph = 0.018728, callmh = 0.018748, quantile = 0.009164, d2CalldK2 = 2.386402</v>
      </c>
    </row>
    <row r="2898" spans="9:28" x14ac:dyDescent="0.25">
      <c r="I2898" s="80"/>
      <c r="AB2898" s="3" t="str">
        <v>T = 1.500000, swapRate = 0.015590, k = 4, strike = -0.002421, call = 0.018053, callph = 0.018043, callmh = 0.018062, quantile = 0.010969, d2CalldK2 = 2.836995</v>
      </c>
    </row>
    <row r="2899" spans="9:28" x14ac:dyDescent="0.25">
      <c r="I2899" s="80"/>
      <c r="AB2899" s="3" t="str">
        <v>T = 1.500000, swapRate = 0.015590, k = 5, strike = -0.001728, call = 0.017368, callph = 0.017358, callmh = 0.017378, quantile = 0.013112, d2CalldK2 = 3.366434</v>
      </c>
    </row>
    <row r="2900" spans="9:28" x14ac:dyDescent="0.25">
      <c r="I2900" s="80"/>
      <c r="AB2900" s="3" t="str">
        <v>T = 1.500000, swapRate = 0.015590, k = 6, strike = -0.001035, call = 0.016685, callph = 0.016675, callmh = 0.016695, quantile = 0.015654, d2CalldK2 = 3.986736</v>
      </c>
    </row>
    <row r="2901" spans="9:28" x14ac:dyDescent="0.25">
      <c r="I2901" s="80"/>
      <c r="AB2901" s="3" t="str">
        <v>T = 1.500000, swapRate = 0.015590, k = 7, strike = -0.000343, call = 0.016004, callph = 0.015995, callmh = 0.016014, quantile = 0.018660, d2CalldK2 = 4.711244</v>
      </c>
    </row>
    <row r="2902" spans="9:28" x14ac:dyDescent="0.25">
      <c r="I2902" s="80"/>
      <c r="AB2902" s="3" t="str">
        <v>T = 1.500000, swapRate = 0.015590, k = 8, strike = 0.000350, call = 0.015326, callph = 0.015316, callmh = 0.015336, quantile = 0.022208, d2CalldK2 = 5.554627</v>
      </c>
    </row>
    <row r="2903" spans="9:28" x14ac:dyDescent="0.25">
      <c r="I2903" s="80"/>
      <c r="AB2903" s="3" t="str">
        <v>T = 1.500000, swapRate = 0.015590, k = 9, strike = 0.001043, call = 0.014650, callph = 0.014640, callmh = 0.014660, quantile = 0.026387, d2CalldK2 = 6.532821</v>
      </c>
    </row>
    <row r="2904" spans="9:28" x14ac:dyDescent="0.25">
      <c r="I2904" s="80"/>
      <c r="AB2904" s="3" t="str">
        <v>T = 1.500000, swapRate = 0.015590, k = 10, strike = 0.001736, call = 0.013977, callph = 0.013967, callmh = 0.013987, quantile = 0.031295, d2CalldK2 = 7.662900</v>
      </c>
    </row>
    <row r="2905" spans="9:28" x14ac:dyDescent="0.25">
      <c r="I2905" s="80"/>
      <c r="AB2905" s="3" t="str">
        <v>T = 1.500000, swapRate = 0.015590, k = 11, strike = 0.002428, call = 0.013308, callph = 0.013298, callmh = 0.013318, quantile = 0.037043, d2CalldK2 = 8.962852</v>
      </c>
    </row>
    <row r="2906" spans="9:28" x14ac:dyDescent="0.25">
      <c r="I2906" s="80"/>
      <c r="AB2906" s="3" t="str">
        <v>T = 1.500000, swapRate = 0.015590, k = 12, strike = 0.003121, call = 0.012643, callph = 0.012634, callmh = 0.012653, quantile = 0.043756, d2CalldK2 = 10.451233</v>
      </c>
    </row>
    <row r="2907" spans="9:28" x14ac:dyDescent="0.25">
      <c r="I2907" s="80"/>
      <c r="AB2907" s="3" t="str">
        <v>T = 1.500000, swapRate = 0.015590, k = 13, strike = 0.003814, call = 0.011983, callph = 0.011974, callmh = 0.011993, quantile = 0.051571, d2CalldK2 = 12.146687</v>
      </c>
    </row>
    <row r="2908" spans="9:28" x14ac:dyDescent="0.25">
      <c r="I2908" s="80"/>
      <c r="AB2908" s="3" t="str">
        <v>T = 1.500000, swapRate = 0.015590, k = 14, strike = 0.004507, call = 0.011329, callph = 0.011320, callmh = 0.011339, quantile = 0.060637, d2CalldK2 = 14.067282</v>
      </c>
    </row>
    <row r="2909" spans="9:28" x14ac:dyDescent="0.25">
      <c r="I2909" s="80"/>
      <c r="AB2909" s="3" t="str">
        <v>T = 1.500000, swapRate = 0.015590, k = 15, strike = 0.005199, call = 0.010682, callph = 0.010673, callmh = 0.010691, quantile = 0.071116, d2CalldK2 = 16.229655</v>
      </c>
    </row>
    <row r="2910" spans="9:28" x14ac:dyDescent="0.25">
      <c r="I2910" s="80"/>
      <c r="AB2910" s="3" t="str">
        <v>T = 1.500000, swapRate = 0.015590, k = 16, strike = 0.005892, call = 0.010043, callph = 0.010034, callmh = 0.010052, quantile = 0.083182, d2CalldK2 = 18.647934</v>
      </c>
    </row>
    <row r="2911" spans="9:28" x14ac:dyDescent="0.25">
      <c r="I2911" s="80"/>
      <c r="AB2911" s="3" t="str">
        <v>T = 1.500000, swapRate = 0.015590, k = 17, strike = 0.006585, call = 0.009412, callph = 0.009403, callmh = 0.009421, quantile = 0.097014, d2CalldK2 = 21.332417</v>
      </c>
    </row>
    <row r="2912" spans="9:28" x14ac:dyDescent="0.25">
      <c r="I2912" s="80"/>
      <c r="AB2912" s="3" t="str">
        <v>T = 1.500000, swapRate = 0.015590, k = 18, strike = 0.007278, call = 0.008792, callph = 0.008783, callmh = 0.008801, quantile = 0.112800, d2CalldK2 = 24.288008</v>
      </c>
    </row>
    <row r="2913" spans="9:28" x14ac:dyDescent="0.25">
      <c r="I2913" s="80"/>
      <c r="AB2913" s="3" t="str">
        <v>T = 1.500000, swapRate = 0.015590, k = 19, strike = 0.007970, call = 0.008184, callph = 0.008175, callmh = 0.008192, quantile = 0.130727, d2CalldK2 = 27.512416</v>
      </c>
    </row>
    <row r="2914" spans="9:28" x14ac:dyDescent="0.25">
      <c r="I2914" s="80"/>
      <c r="AB2914" s="3" t="str">
        <v>T = 1.500000, swapRate = 0.015590, k = 20, strike = 0.008663, call = 0.007588, callph = 0.007580, callmh = 0.007597, quantile = 0.150977, d2CalldK2 = 30.994151</v>
      </c>
    </row>
    <row r="2915" spans="9:28" x14ac:dyDescent="0.25">
      <c r="I2915" s="80"/>
      <c r="AB2915" s="3" t="str">
        <v>T = 1.500000, swapRate = 0.015590, k = 21, strike = 0.009356, call = 0.007008, callph = 0.007000, callmh = 0.007016, quantile = 0.173723, d2CalldK2 = 34.710386</v>
      </c>
    </row>
    <row r="2916" spans="9:28" x14ac:dyDescent="0.25">
      <c r="I2916" s="80"/>
      <c r="AB2916" s="3" t="str">
        <v>T = 1.500000, swapRate = 0.015590, k = 22, strike = 0.010048, call = 0.006444, callph = 0.006436, callmh = 0.006452, quantile = 0.199114, d2CalldK2 = 38.624786</v>
      </c>
    </row>
    <row r="2917" spans="9:28" x14ac:dyDescent="0.25">
      <c r="I2917" s="80"/>
      <c r="AB2917" s="3" t="str">
        <v>T = 1.500000, swapRate = 0.015590, k = 23, strike = 0.010741, call = 0.005899, callph = 0.005891, callmh = 0.005907, quantile = 0.227270, d2CalldK2 = 42.685468</v>
      </c>
    </row>
    <row r="2918" spans="9:28" x14ac:dyDescent="0.25">
      <c r="I2918" s="80"/>
      <c r="AB2918" s="3" t="str">
        <v>T = 1.500000, swapRate = 0.015590, k = 24, strike = 0.011434, call = 0.005374, callph = 0.005367, callmh = 0.005382, quantile = 0.258271, d2CalldK2 = 46.823275</v>
      </c>
    </row>
    <row r="2919" spans="9:28" x14ac:dyDescent="0.25">
      <c r="I2919" s="80"/>
      <c r="AB2919" s="3" t="str">
        <v>T = 1.500000, swapRate = 0.015590, k = 25, strike = 0.012127, call = 0.004872, callph = 0.004865, callmh = 0.004879, quantile = 0.292141, d2CalldK2 = 50.950655</v>
      </c>
    </row>
    <row r="2920" spans="9:28" x14ac:dyDescent="0.25">
      <c r="I2920" s="80"/>
      <c r="AB2920" s="3" t="str">
        <v>T = 1.500000, swapRate = 0.015590, k = 26, strike = 0.012819, call = 0.004394, callph = 0.004387, callmh = 0.004401, quantile = 0.328836, d2CalldK2 = 54.961440</v>
      </c>
    </row>
    <row r="2921" spans="9:28" x14ac:dyDescent="0.25">
      <c r="I2921" s="80"/>
      <c r="AB2921" s="3" t="str">
        <v>T = 1.500000, swapRate = 0.015590, k = 27, strike = 0.013512, call = 0.003943, callph = 0.003936, callmh = 0.003949, quantile = 0.368233, d2CalldK2 = 58.731873</v>
      </c>
    </row>
    <row r="2922" spans="9:28" x14ac:dyDescent="0.25">
      <c r="I2922" s="80"/>
      <c r="AB2922" s="3" t="str">
        <v>T = 1.500000, swapRate = 0.015590, k = 28, strike = 0.014205, call = 0.003519, callph = 0.003514, callmh = 0.003525, quantile = 0.410120, d2CalldK2 = 62.123254</v>
      </c>
    </row>
    <row r="2923" spans="9:28" x14ac:dyDescent="0.25">
      <c r="I2923" s="80"/>
      <c r="AB2923" s="3" t="str">
        <v>T = 1.500000, swapRate = 0.015590, k = 29, strike = 0.014898, call = 0.003126, callph = 0.003121, callmh = 0.003131, quantile = 0.454182, d2CalldK2 = 64.986536</v>
      </c>
    </row>
    <row r="2924" spans="9:28" x14ac:dyDescent="0.25">
      <c r="I2924" s="80"/>
      <c r="AB2924" s="3" t="str">
        <v>T = 1.500000, swapRate = 0.015590, k = 30, strike = 0.015590, call = 0.002764, callph = 0.002759, callmh = 0.002769, quantile = 0.500000, d2CalldK2 = 67.160463</v>
      </c>
    </row>
    <row r="2925" spans="9:28" x14ac:dyDescent="0.25">
      <c r="I2925" s="80"/>
      <c r="AB2925" s="3" t="str">
        <v>T = 1.500000, swapRate = 0.015590, k = 31, strike = 0.016283, call = 0.002433, callph = 0.002429, callmh = 0.002438, quantile = 0.545818, d2CalldK2 = 64.986536</v>
      </c>
    </row>
    <row r="2926" spans="9:28" x14ac:dyDescent="0.25">
      <c r="I2926" s="80"/>
      <c r="AB2926" s="3" t="str">
        <v>T = 1.500000, swapRate = 0.015590, k = 32, strike = 0.016976, call = 0.002134, callph = 0.002130, callmh = 0.002138, quantile = 0.589880, d2CalldK2 = 62.123254</v>
      </c>
    </row>
    <row r="2927" spans="9:28" x14ac:dyDescent="0.25">
      <c r="I2927" s="80"/>
      <c r="AB2927" s="3" t="str">
        <v>T = 1.500000, swapRate = 0.015590, k = 33, strike = 0.017669, call = 0.001865, callph = 0.001861, callmh = 0.001868, quantile = 0.631767, d2CalldK2 = 58.731873</v>
      </c>
    </row>
    <row r="2928" spans="9:28" x14ac:dyDescent="0.25">
      <c r="I2928" s="80"/>
      <c r="AB2928" s="3" t="str">
        <v>T = 1.500000, swapRate = 0.015590, k = 34, strike = 0.018361, call = 0.001623, callph = 0.001620, callmh = 0.001626, quantile = 0.671164, d2CalldK2 = 54.961440</v>
      </c>
    </row>
    <row r="2929" spans="9:28" x14ac:dyDescent="0.25">
      <c r="I2929" s="80"/>
      <c r="AB2929" s="3" t="str">
        <v>T = 1.500000, swapRate = 0.015590, k = 35, strike = 0.019054, call = 0.001408, callph = 0.001405, callmh = 0.001411, quantile = 0.707859, d2CalldK2 = 50.950655</v>
      </c>
    </row>
    <row r="2930" spans="9:28" x14ac:dyDescent="0.25">
      <c r="I2930" s="80"/>
      <c r="AB2930" s="3" t="str">
        <v>T = 1.500000, swapRate = 0.015590, k = 36, strike = 0.019747, call = 0.001218, callph = 0.001215, callmh = 0.001220, quantile = 0.741729, d2CalldK2 = 46.823275</v>
      </c>
    </row>
    <row r="2931" spans="9:28" x14ac:dyDescent="0.25">
      <c r="I2931" s="80"/>
      <c r="AB2931" s="3" t="str">
        <v>T = 1.500000, swapRate = 0.015590, k = 37, strike = 0.020440, call = 0.001050, callph = 0.001048, callmh = 0.001052, quantile = 0.772730, d2CalldK2 = 42.685468</v>
      </c>
    </row>
    <row r="2932" spans="9:28" x14ac:dyDescent="0.25">
      <c r="I2932" s="80"/>
      <c r="AB2932" s="3" t="str">
        <v>T = 1.500000, swapRate = 0.015590, k = 38, strike = 0.021132, call = 0.000902, callph = 0.000900, callmh = 0.000904, quantile = 0.800886, d2CalldK2 = 38.624786</v>
      </c>
    </row>
    <row r="2933" spans="9:28" x14ac:dyDescent="0.25">
      <c r="I2933" s="80"/>
      <c r="AB2933" s="3" t="str">
        <v>T = 1.500000, swapRate = 0.015590, k = 39, strike = 0.021825, call = 0.000773, callph = 0.000772, callmh = 0.000775, quantile = 0.826277, d2CalldK2 = 34.710386</v>
      </c>
    </row>
    <row r="2934" spans="9:28" x14ac:dyDescent="0.25">
      <c r="I2934" s="80"/>
      <c r="AB2934" s="3" t="str">
        <v>T = 1.500000, swapRate = 0.015590, k = 40, strike = 0.022518, call = 0.000661, callph = 0.000659, callmh = 0.000662, quantile = 0.849023, d2CalldK2 = 30.994151</v>
      </c>
    </row>
    <row r="2935" spans="9:28" x14ac:dyDescent="0.25">
      <c r="I2935" s="80"/>
      <c r="AB2935" s="3" t="str">
        <v>T = 1.500000, swapRate = 0.015590, k = 41, strike = 0.023211, call = 0.000564, callph = 0.000562, callmh = 0.000565, quantile = 0.869273, d2CalldK2 = 27.512416</v>
      </c>
    </row>
    <row r="2936" spans="9:28" x14ac:dyDescent="0.25">
      <c r="I2936" s="80"/>
      <c r="AB2936" s="3" t="str">
        <v>T = 1.500000, swapRate = 0.015590, k = 42, strike = 0.023903, call = 0.000479, callph = 0.000478, callmh = 0.000480, quantile = 0.887200, d2CalldK2 = 24.288008</v>
      </c>
    </row>
    <row r="2937" spans="9:28" x14ac:dyDescent="0.25">
      <c r="I2937" s="80"/>
      <c r="AB2937" s="3" t="str">
        <v>T = 1.500000, swapRate = 0.015590, k = 43, strike = 0.024596, call = 0.000407, callph = 0.000406, callmh = 0.000408, quantile = 0.902986, d2CalldK2 = 21.332417</v>
      </c>
    </row>
    <row r="2938" spans="9:28" x14ac:dyDescent="0.25">
      <c r="I2938" s="80"/>
      <c r="AB2938" s="3" t="str">
        <v>T = 1.500000, swapRate = 0.015590, k = 44, strike = 0.025289, call = 0.000344, callph = 0.000344, callmh = 0.000345, quantile = 0.916818, d2CalldK2 = 18.647934</v>
      </c>
    </row>
    <row r="2939" spans="9:28" x14ac:dyDescent="0.25">
      <c r="I2939" s="80"/>
      <c r="AB2939" s="3" t="str">
        <v>T = 1.500000, swapRate = 0.015590, k = 45, strike = 0.025981, call = 0.000291, callph = 0.000290, callmh = 0.000292, quantile = 0.928884, d2CalldK2 = 16.229655</v>
      </c>
    </row>
    <row r="2940" spans="9:28" x14ac:dyDescent="0.25">
      <c r="I2940" s="80"/>
      <c r="AB2940" s="3" t="str">
        <v>T = 1.500000, swapRate = 0.015590, k = 46, strike = 0.026674, call = 0.000246, callph = 0.000245, callmh = 0.000246, quantile = 0.939363, d2CalldK2 = 14.067282</v>
      </c>
    </row>
    <row r="2941" spans="9:28" x14ac:dyDescent="0.25">
      <c r="I2941" s="80"/>
      <c r="AB2941" s="3" t="str">
        <v>T = 1.500000, swapRate = 0.015590, k = 47, strike = 0.027367, call = 0.000207, callph = 0.000206, callmh = 0.000207, quantile = 0.948429, d2CalldK2 = 12.146687</v>
      </c>
    </row>
    <row r="2942" spans="9:28" x14ac:dyDescent="0.25">
      <c r="I2942" s="80"/>
      <c r="AB2942" s="3" t="str">
        <v>T = 1.500000, swapRate = 0.015590, k = 48, strike = 0.028060, call = 0.000174, callph = 0.000173, callmh = 0.000174, quantile = 0.956244, d2CalldK2 = 10.451233</v>
      </c>
    </row>
    <row r="2943" spans="9:28" x14ac:dyDescent="0.25">
      <c r="I2943" s="80"/>
      <c r="AB2943" s="3" t="str">
        <v>T = 1.500000, swapRate = 0.015590, k = 49, strike = 0.028752, call = 0.000146, callph = 0.000146, callmh = 0.000146, quantile = 0.962957, d2CalldK2 = 8.962852</v>
      </c>
    </row>
    <row r="2944" spans="9:28" x14ac:dyDescent="0.25">
      <c r="I2944" s="80"/>
      <c r="AB2944" s="3" t="str">
        <v>T = 1.500000, swapRate = 0.015590, k = 50, strike = 0.029445, call = 0.000122, callph = 0.000122, callmh = 0.000123, quantile = 0.968705, d2CalldK2 = 7.662900</v>
      </c>
    </row>
    <row r="2945" spans="9:28" x14ac:dyDescent="0.25">
      <c r="I2945" s="80"/>
      <c r="AB2945" s="3" t="str">
        <v>T = 1.500000, swapRate = 0.015590, k = 51, strike = 0.030138, call = 0.000102, callph = 0.000102, callmh = 0.000103, quantile = 0.973613, d2CalldK2 = 6.532821</v>
      </c>
    </row>
    <row r="2946" spans="9:28" x14ac:dyDescent="0.25">
      <c r="I2946" s="80"/>
      <c r="AB2946" s="3" t="str">
        <v>T = 1.500000, swapRate = 0.015590, k = 52, strike = 0.030831, call = 0.000086, callph = 0.000085, callmh = 0.000086, quantile = 0.977792, d2CalldK2 = 5.554627</v>
      </c>
    </row>
    <row r="2947" spans="9:28" x14ac:dyDescent="0.25">
      <c r="I2947" s="80"/>
      <c r="AB2947" s="3" t="str">
        <v>T = 1.500000, swapRate = 0.015590, k = 53, strike = 0.031523, call = 0.000071, callph = 0.000071, callmh = 0.000072, quantile = 0.981340, d2CalldK2 = 4.711244</v>
      </c>
    </row>
    <row r="2948" spans="9:28" x14ac:dyDescent="0.25">
      <c r="I2948" s="80"/>
      <c r="AB2948" s="3" t="str">
        <v>T = 1.500000, swapRate = 0.015590, k = 54, strike = 0.032216, call = 0.000060, callph = 0.000059, callmh = 0.000060, quantile = 0.984346, d2CalldK2 = 3.986736</v>
      </c>
    </row>
    <row r="2949" spans="9:28" x14ac:dyDescent="0.25">
      <c r="I2949" s="80"/>
      <c r="AB2949" s="3" t="str">
        <v>T = 1.500000, swapRate = 0.015590, k = 55, strike = 0.032909, call = 0.000050, callph = 0.000049, callmh = 0.000050, quantile = 0.986888, d2CalldK2 = 3.366434</v>
      </c>
    </row>
    <row r="2950" spans="9:28" x14ac:dyDescent="0.25">
      <c r="I2950" s="80"/>
      <c r="AB2950" s="3" t="str">
        <v>T = 1.500000, swapRate = 0.015590, k = 56, strike = 0.033602, call = 0.000041, callph = 0.000041, callmh = 0.000041, quantile = 0.989031, d2CalldK2 = 2.836995</v>
      </c>
    </row>
    <row r="2951" spans="9:28" x14ac:dyDescent="0.25">
      <c r="I2951" s="80"/>
      <c r="AB2951" s="3" t="str">
        <v>T = 1.500000, swapRate = 0.015590, k = 57, strike = 0.034294, call = 0.000034, callph = 0.000034, callmh = 0.000034, quantile = 0.990836, d2CalldK2 = 2.386402</v>
      </c>
    </row>
    <row r="2952" spans="9:28" x14ac:dyDescent="0.25">
      <c r="I2952" s="80"/>
      <c r="AB2952" s="3" t="str">
        <v>T = 1.500000, swapRate = 0.015590, k = 58, strike = 0.034987, call = 0.000029, callph = 0.000028, callmh = 0.000029, quantile = 0.992354, d2CalldK2 = 2.003928</v>
      </c>
    </row>
    <row r="2953" spans="9:28" x14ac:dyDescent="0.25">
      <c r="I2953" s="80"/>
      <c r="AB2953" s="3" t="str">
        <v>T = 1.500000, swapRate = 0.015590, k = 59, strike = 0.035680, call = 0.000024, callph = 0.000024, callmh = 0.000024, quantile = 0.993626, d2CalldK2 = 1.680069</v>
      </c>
    </row>
    <row r="2954" spans="9:28" x14ac:dyDescent="0.25">
      <c r="I2954" s="80"/>
      <c r="AB2954" s="3" t="str">
        <v>T = 1.500000, swapRate = 0.015590, k = 60, strike = 0.036373, call = 0.000020, callph = 0.000020, callmh = 0.000020, quantile = 0.994693, d2CalldK2 = 1.406465</v>
      </c>
    </row>
    <row r="2955" spans="9:28" x14ac:dyDescent="0.25">
      <c r="I2955" s="80"/>
      <c r="AB2955" s="3" t="str">
        <v>strike = -0.004499, d2CalldK2 = 1.680069, d2CalldK2mc = 2.093619</v>
      </c>
    </row>
    <row r="2956" spans="9:28" x14ac:dyDescent="0.25">
      <c r="I2956" s="80"/>
      <c r="AB2956" s="3" t="str">
        <v>strike = -0.003806, d2CalldK2 = 2.003928, d2CalldK2mc = 1.631836</v>
      </c>
    </row>
    <row r="2957" spans="9:28" x14ac:dyDescent="0.25">
      <c r="I2957" s="80"/>
      <c r="AB2957" s="3" t="str">
        <v>strike = -0.003114, d2CalldK2 = 2.386402, d2CalldK2mc = 2.491705</v>
      </c>
    </row>
    <row r="2958" spans="9:28" x14ac:dyDescent="0.25">
      <c r="I2958" s="80"/>
      <c r="AB2958" s="3" t="str">
        <v>strike = -0.002421, d2CalldK2 = 2.836995, d2CalldK2mc = 3.366054</v>
      </c>
    </row>
    <row r="2959" spans="9:28" x14ac:dyDescent="0.25">
      <c r="I2959" s="80"/>
      <c r="AB2959" s="3" t="str">
        <v>strike = -0.001728, d2CalldK2 = 3.366434, d2CalldK2mc = 2.218361</v>
      </c>
    </row>
    <row r="2960" spans="9:28" x14ac:dyDescent="0.25">
      <c r="I2960" s="80"/>
      <c r="AB2960" s="3" t="str">
        <v>strike = -0.001035, d2CalldK2 = 3.986736, d2CalldK2mc = 3.295775</v>
      </c>
    </row>
    <row r="2961" spans="9:28" x14ac:dyDescent="0.25">
      <c r="I2961" s="80"/>
      <c r="AB2961" s="3" t="str">
        <v>strike = -0.000343, d2CalldK2 = 4.711244, d2CalldK2mc = 6.050329</v>
      </c>
    </row>
    <row r="2962" spans="9:28" x14ac:dyDescent="0.25">
      <c r="I2962" s="80"/>
      <c r="AB2962" s="3" t="str">
        <v>strike = 0.000350, d2CalldK2 = 5.554627, d2CalldK2mc = 6.739492</v>
      </c>
    </row>
    <row r="2963" spans="9:28" x14ac:dyDescent="0.25">
      <c r="I2963" s="80"/>
      <c r="AB2963" s="3" t="str">
        <v>strike = 0.001043, d2CalldK2 = 6.532821, d2CalldK2mc = 7.245528</v>
      </c>
    </row>
    <row r="2964" spans="9:28" x14ac:dyDescent="0.25">
      <c r="I2964" s="80"/>
      <c r="AB2964" s="3" t="str">
        <v>strike = 0.001736, d2CalldK2 = 7.662900, d2CalldK2mc = 7.600113</v>
      </c>
    </row>
    <row r="2965" spans="9:28" x14ac:dyDescent="0.25">
      <c r="I2965" s="80"/>
      <c r="AB2965" s="3" t="str">
        <v>strike = 0.002428, d2CalldK2 = 8.962852, d2CalldK2mc = 7.430720</v>
      </c>
    </row>
    <row r="2966" spans="9:28" x14ac:dyDescent="0.25">
      <c r="I2966" s="80"/>
      <c r="AB2966" s="3" t="str">
        <v>strike = 0.003121, d2CalldK2 = 10.451233, d2CalldK2mc = 9.794167</v>
      </c>
    </row>
    <row r="2967" spans="9:28" x14ac:dyDescent="0.25">
      <c r="I2967" s="80"/>
      <c r="AB2967" s="3" t="str">
        <v>strike = 0.003814, d2CalldK2 = 12.146687, d2CalldK2mc = 13.765150</v>
      </c>
    </row>
    <row r="2968" spans="9:28" x14ac:dyDescent="0.25">
      <c r="I2968" s="80"/>
      <c r="AB2968" s="3" t="str">
        <v>strike = 0.004507, d2CalldK2 = 14.067282, d2CalldK2mc = 14.935864</v>
      </c>
    </row>
    <row r="2969" spans="9:28" x14ac:dyDescent="0.25">
      <c r="I2969" s="80"/>
      <c r="AB2969" s="3" t="str">
        <v>strike = 0.005199, d2CalldK2 = 16.229655, d2CalldK2mc = 14.686961</v>
      </c>
    </row>
    <row r="2970" spans="9:28" x14ac:dyDescent="0.25">
      <c r="I2970" s="80"/>
      <c r="AB2970" s="3" t="str">
        <v>strike = 0.005892, d2CalldK2 = 18.647934, d2CalldK2mc = 18.160253</v>
      </c>
    </row>
    <row r="2971" spans="9:28" x14ac:dyDescent="0.25">
      <c r="I2971" s="80"/>
      <c r="AB2971" s="3" t="str">
        <v>strike = 0.006585, d2CalldK2 = 21.332417, d2CalldK2mc = 23.397969</v>
      </c>
    </row>
    <row r="2972" spans="9:28" x14ac:dyDescent="0.25">
      <c r="I2972" s="80"/>
      <c r="AB2972" s="3" t="str">
        <v>strike = 0.007278, d2CalldK2 = 24.288008, d2CalldK2mc = 23.512146</v>
      </c>
    </row>
    <row r="2973" spans="9:28" x14ac:dyDescent="0.25">
      <c r="I2973" s="80"/>
      <c r="AB2973" s="3" t="str">
        <v>strike = 0.007970, d2CalldK2 = 27.512416, d2CalldK2mc = 26.420456</v>
      </c>
    </row>
    <row r="2974" spans="9:28" x14ac:dyDescent="0.25">
      <c r="I2974" s="80"/>
      <c r="AB2974" s="3" t="str">
        <v>strike = 0.008663, d2CalldK2 = 30.994151, d2CalldK2mc = 31.240960</v>
      </c>
    </row>
    <row r="2975" spans="9:28" x14ac:dyDescent="0.25">
      <c r="I2975" s="80"/>
      <c r="AB2975" s="3" t="str">
        <v>strike = 0.009356, d2CalldK2 = 34.710386, d2CalldK2mc = 34.942222</v>
      </c>
    </row>
    <row r="2976" spans="9:28" x14ac:dyDescent="0.25">
      <c r="I2976" s="80"/>
      <c r="AB2976" s="3" t="str">
        <v>strike = 0.010048, d2CalldK2 = 38.624786, d2CalldK2mc = 38.019025</v>
      </c>
    </row>
    <row r="2977" spans="9:28" x14ac:dyDescent="0.25">
      <c r="I2977" s="80"/>
      <c r="AB2977" s="3" t="str">
        <v>strike = 0.010741, d2CalldK2 = 42.685468, d2CalldK2mc = 41.251419</v>
      </c>
    </row>
    <row r="2978" spans="9:28" x14ac:dyDescent="0.25">
      <c r="I2978" s="80"/>
      <c r="AB2978" s="3" t="str">
        <v>strike = 0.011434, d2CalldK2 = 46.823275, d2CalldK2mc = 48.223349</v>
      </c>
    </row>
    <row r="2979" spans="9:28" x14ac:dyDescent="0.25">
      <c r="I2979" s="80"/>
      <c r="AB2979" s="3" t="str">
        <v>strike = 0.012127, d2CalldK2 = 50.950655, d2CalldK2mc = 53.059706</v>
      </c>
    </row>
    <row r="2980" spans="9:28" x14ac:dyDescent="0.25">
      <c r="I2980" s="80"/>
      <c r="AB2980" s="3" t="str">
        <v>strike = 0.012819, d2CalldK2 = 54.961440, d2CalldK2mc = 53.379000</v>
      </c>
    </row>
    <row r="2981" spans="9:28" x14ac:dyDescent="0.25">
      <c r="I2981" s="80"/>
      <c r="AB2981" s="3" t="str">
        <v>strike = 0.013512, d2CalldK2 = 58.731873, d2CalldK2mc = 55.518580</v>
      </c>
    </row>
    <row r="2982" spans="9:28" x14ac:dyDescent="0.25">
      <c r="I2982" s="80"/>
      <c r="AB2982" s="3" t="str">
        <v>strike = 0.014205, d2CalldK2 = 62.123254, d2CalldK2mc = 64.801907</v>
      </c>
    </row>
    <row r="2983" spans="9:28" x14ac:dyDescent="0.25">
      <c r="I2983" s="80"/>
      <c r="AB2983" s="3" t="str">
        <v>strike = 0.014898, d2CalldK2 = 64.986536, d2CalldK2mc = 67.386467</v>
      </c>
    </row>
    <row r="2984" spans="9:28" x14ac:dyDescent="0.25">
      <c r="I2984" s="80"/>
      <c r="AB2984" s="3" t="str">
        <v>strike = 0.015590, d2CalldK2 = 67.160463, d2CalldK2mc = 62.944129</v>
      </c>
    </row>
    <row r="2985" spans="9:28" x14ac:dyDescent="0.25">
      <c r="I2985" s="80"/>
      <c r="AB2985" s="3" t="str">
        <v>strike = 0.016283, d2CalldK2 = 64.986536, d2CalldK2mc = 67.142990</v>
      </c>
    </row>
    <row r="2986" spans="9:28" x14ac:dyDescent="0.25">
      <c r="I2986" s="80"/>
      <c r="AB2986" s="3" t="str">
        <v>strike = 0.016976, d2CalldK2 = 62.123254, d2CalldK2mc = 62.977831</v>
      </c>
    </row>
    <row r="2987" spans="9:28" x14ac:dyDescent="0.25">
      <c r="I2987" s="80"/>
      <c r="AB2987" s="3" t="str">
        <v>strike = 0.017669, d2CalldK2 = 58.731873, d2CalldK2mc = 60.739791</v>
      </c>
    </row>
    <row r="2988" spans="9:28" x14ac:dyDescent="0.25">
      <c r="I2988" s="80"/>
      <c r="AB2988" s="3" t="str">
        <v>strike = 0.018361, d2CalldK2 = 54.961440, d2CalldK2mc = 55.570477</v>
      </c>
    </row>
    <row r="2989" spans="9:28" x14ac:dyDescent="0.25">
      <c r="I2989" s="80"/>
      <c r="AB2989" s="3" t="str">
        <v>strike = 0.019054, d2CalldK2 = 50.950655, d2CalldK2mc = 48.780904</v>
      </c>
    </row>
    <row r="2990" spans="9:28" x14ac:dyDescent="0.25">
      <c r="I2990" s="80"/>
      <c r="AB2990" s="3" t="str">
        <v>strike = 0.019747, d2CalldK2 = 46.823275, d2CalldK2mc = 42.556756</v>
      </c>
    </row>
    <row r="2991" spans="9:28" x14ac:dyDescent="0.25">
      <c r="I2991" s="80"/>
      <c r="AB2991" s="3" t="str">
        <v>strike = 0.020440, d2CalldK2 = 42.685468, d2CalldK2mc = 41.550353</v>
      </c>
    </row>
    <row r="2992" spans="9:28" x14ac:dyDescent="0.25">
      <c r="I2992" s="80"/>
      <c r="AB2992" s="3" t="str">
        <v>strike = 0.021132, d2CalldK2 = 38.624786, d2CalldK2mc = 43.289551</v>
      </c>
    </row>
    <row r="2993" spans="9:28" x14ac:dyDescent="0.25">
      <c r="I2993" s="80"/>
      <c r="AB2993" s="3" t="str">
        <v>strike = 0.021825, d2CalldK2 = 34.710386, d2CalldK2mc = 36.350909</v>
      </c>
    </row>
    <row r="2994" spans="9:28" x14ac:dyDescent="0.25">
      <c r="I2994" s="80"/>
      <c r="AB2994" s="3" t="str">
        <v>strike = 0.022518, d2CalldK2 = 30.994151, d2CalldK2mc = 30.267499</v>
      </c>
    </row>
    <row r="2995" spans="9:28" x14ac:dyDescent="0.25">
      <c r="I2995" s="80"/>
      <c r="AB2995" s="3" t="str">
        <v>strike = 0.023211, d2CalldK2 = 27.512416, d2CalldK2mc = 24.903199</v>
      </c>
    </row>
    <row r="2996" spans="9:28" x14ac:dyDescent="0.25">
      <c r="I2996" s="80"/>
      <c r="AB2996" s="3" t="str">
        <v>strike = 0.023903, d2CalldK2 = 24.288008, d2CalldK2mc = 23.422550</v>
      </c>
    </row>
    <row r="2997" spans="9:28" x14ac:dyDescent="0.25">
      <c r="I2997" s="80"/>
      <c r="AB2997" s="3" t="str">
        <v>strike = 0.024596, d2CalldK2 = 21.332417, d2CalldK2mc = 20.075728</v>
      </c>
    </row>
    <row r="2998" spans="9:28" x14ac:dyDescent="0.25">
      <c r="I2998" s="80"/>
      <c r="AB2998" s="3" t="str">
        <v>strike = 0.025289, d2CalldK2 = 18.647934, d2CalldK2mc = 17.745244</v>
      </c>
    </row>
    <row r="2999" spans="9:28" x14ac:dyDescent="0.25">
      <c r="I2999" s="80"/>
      <c r="AB2999" s="3" t="str">
        <v>strike = 0.025981, d2CalldK2 = 16.229655, d2CalldK2mc = 15.660258</v>
      </c>
    </row>
    <row r="3000" spans="9:28" x14ac:dyDescent="0.25">
      <c r="I3000" s="80"/>
      <c r="AB3000" s="3" t="str">
        <v>strike = 0.026674, d2CalldK2 = 14.067282, d2CalldK2mc = 15.569411</v>
      </c>
    </row>
    <row r="3001" spans="9:28" x14ac:dyDescent="0.25">
      <c r="I3001" s="80"/>
      <c r="AB3001" s="3" t="str">
        <v>strike = 0.027367, d2CalldK2 = 12.146687, d2CalldK2mc = 12.088263</v>
      </c>
    </row>
    <row r="3002" spans="9:28" x14ac:dyDescent="0.25">
      <c r="I3002" s="80"/>
      <c r="AB3002" s="3" t="str">
        <v>strike = 0.028060, d2CalldK2 = 10.451233, d2CalldK2mc = 11.520048</v>
      </c>
    </row>
    <row r="3003" spans="9:28" x14ac:dyDescent="0.25">
      <c r="I3003" s="80"/>
      <c r="AB3003" s="3" t="str">
        <v>strike = 0.028752, d2CalldK2 = 8.962852, d2CalldK2mc = 9.926519</v>
      </c>
    </row>
    <row r="3004" spans="9:28" x14ac:dyDescent="0.25">
      <c r="I3004" s="80"/>
      <c r="AB3004" s="3" t="str">
        <v>strike = 0.029445, d2CalldK2 = 7.662900, d2CalldK2mc = 7.290343</v>
      </c>
    </row>
    <row r="3005" spans="9:28" x14ac:dyDescent="0.25">
      <c r="I3005" s="80"/>
      <c r="AB3005" s="3" t="str">
        <v>strike = 0.030138, d2CalldK2 = 6.532821, d2CalldK2mc = 7.169746</v>
      </c>
    </row>
    <row r="3006" spans="9:28" x14ac:dyDescent="0.25">
      <c r="I3006" s="80"/>
      <c r="AB3006" s="3" t="str">
        <v>strike = 0.030831, d2CalldK2 = 5.554627, d2CalldK2mc = 6.056980</v>
      </c>
    </row>
    <row r="3007" spans="9:28" x14ac:dyDescent="0.25">
      <c r="I3007" s="80"/>
      <c r="AB3007" s="3" t="str">
        <v>strike = 0.031523, d2CalldK2 = 4.711244, d2CalldK2mc = 4.825322</v>
      </c>
    </row>
    <row r="3008" spans="9:28" x14ac:dyDescent="0.25">
      <c r="I3008" s="80"/>
      <c r="AB3008" s="3" t="str">
        <v>strike = 0.032216, d2CalldK2 = 3.986736, d2CalldK2mc = 3.206208</v>
      </c>
    </row>
    <row r="3009" spans="9:28" x14ac:dyDescent="0.25">
      <c r="I3009" s="80"/>
      <c r="AB3009" s="3" t="str">
        <v>strike = 0.032909, d2CalldK2 = 3.366434, d2CalldK2mc = 3.913083</v>
      </c>
    </row>
    <row r="3010" spans="9:28" x14ac:dyDescent="0.25">
      <c r="I3010" s="80"/>
      <c r="AB3010" s="3" t="str">
        <v>strike = 0.033602, d2CalldK2 = 2.836995, d2CalldK2mc = 3.690546</v>
      </c>
    </row>
    <row r="3011" spans="9:28" x14ac:dyDescent="0.25">
      <c r="I3011" s="80"/>
      <c r="AB3011" s="3" t="str">
        <v>strike = 0.034294, d2CalldK2 = 2.386402, d2CalldK2mc = 2.488593</v>
      </c>
    </row>
    <row r="3012" spans="9:28" x14ac:dyDescent="0.25">
      <c r="I3012" s="80"/>
      <c r="AB3012" s="3" t="str">
        <v>strike = 0.034987, d2CalldK2 = 2.003928, d2CalldK2mc = 2.041119</v>
      </c>
    </row>
    <row r="3013" spans="9:28" x14ac:dyDescent="0.25">
      <c r="I3013" s="80"/>
      <c r="AB3013" s="3" t="str">
        <v>strike = 0.035680, d2CalldK2 = 1.680069, d2CalldK2mc = 1.276644</v>
      </c>
    </row>
    <row r="3014" spans="9:28" x14ac:dyDescent="0.25">
      <c r="I3014" s="80"/>
      <c r="AB3014" s="3" t="str">
        <v>T = 1.500000, fixingDate = 0, swapRate = 0.015590, annuity = 9.363267, stdDev = 0.006927, avgCalcStrikes = 7.961914</v>
      </c>
    </row>
    <row r="3015" spans="9:28" x14ac:dyDescent="0.25">
      <c r="I3015" s="80"/>
      <c r="AB3015" s="3" t="str">
        <v>strike = -0.004499, dCalldT = 0.000115, localVol = 0.010469</v>
      </c>
    </row>
    <row r="3016" spans="9:28" x14ac:dyDescent="0.25">
      <c r="I3016" s="80"/>
      <c r="AB3016" s="3" t="str">
        <v>strike = -0.003806, dCalldT = 0.000125, localVol = 0.012388</v>
      </c>
    </row>
    <row r="3017" spans="9:28" x14ac:dyDescent="0.25">
      <c r="I3017" s="80"/>
      <c r="AB3017" s="3" t="str">
        <v>strike = -0.003114, dCalldT = 0.000139, localVol = 0.010575</v>
      </c>
    </row>
    <row r="3018" spans="9:28" x14ac:dyDescent="0.25">
      <c r="I3018" s="80"/>
      <c r="AB3018" s="3" t="str">
        <v>strike = -0.002421, dCalldT = 0.000154, localVol = 0.009581</v>
      </c>
    </row>
    <row r="3019" spans="9:28" x14ac:dyDescent="0.25">
      <c r="I3019" s="80"/>
      <c r="AB3019" s="3" t="str">
        <v>strike = -0.001728, dCalldT = 0.000168, localVol = 0.012323</v>
      </c>
    </row>
    <row r="3020" spans="9:28" x14ac:dyDescent="0.25">
      <c r="I3020" s="80"/>
      <c r="AB3020" s="3" t="str">
        <v>strike = -0.001035, dCalldT = 0.000191, localVol = 0.010765</v>
      </c>
    </row>
    <row r="3021" spans="9:28" x14ac:dyDescent="0.25">
      <c r="I3021" s="80"/>
      <c r="AB3021" s="3" t="str">
        <v>strike = -0.000343, dCalldT = 0.000220, localVol = 0.008520</v>
      </c>
    </row>
    <row r="3022" spans="9:28" x14ac:dyDescent="0.25">
      <c r="I3022" s="80"/>
      <c r="AB3022" s="3" t="str">
        <v>strike = 0.000350, dCalldT = 0.000243, localVol = 0.008489</v>
      </c>
    </row>
    <row r="3023" spans="9:28" x14ac:dyDescent="0.25">
      <c r="I3023" s="80"/>
      <c r="AB3023" s="3" t="str">
        <v>strike = 0.001043, dCalldT = 0.000262, localVol = 0.008500</v>
      </c>
    </row>
    <row r="3024" spans="9:28" x14ac:dyDescent="0.25">
      <c r="I3024" s="80"/>
      <c r="AB3024" s="3" t="str">
        <v>strike = 0.001736, dCalldT = 0.000279, localVol = 0.008570</v>
      </c>
    </row>
    <row r="3025" spans="9:28" x14ac:dyDescent="0.25">
      <c r="I3025" s="80"/>
      <c r="AB3025" s="3" t="str">
        <v>strike = 0.002428, dCalldT = 0.000299, localVol = 0.008978</v>
      </c>
    </row>
    <row r="3026" spans="9:28" x14ac:dyDescent="0.25">
      <c r="I3026" s="80"/>
      <c r="AB3026" s="3" t="str">
        <v>strike = 0.003121, dCalldT = 0.000331, localVol = 0.008227</v>
      </c>
    </row>
    <row r="3027" spans="9:28" x14ac:dyDescent="0.25">
      <c r="I3027" s="80"/>
      <c r="AB3027" s="3" t="str">
        <v>strike = 0.003814, dCalldT = 0.000370, localVol = 0.007332</v>
      </c>
    </row>
    <row r="3028" spans="9:28" x14ac:dyDescent="0.25">
      <c r="I3028" s="80"/>
      <c r="AB3028" s="3" t="str">
        <v>strike = 0.004507, dCalldT = 0.000402, localVol = 0.007337</v>
      </c>
    </row>
    <row r="3029" spans="9:28" x14ac:dyDescent="0.25">
      <c r="I3029" s="80"/>
      <c r="AB3029" s="3" t="str">
        <v>strike = 0.005199, dCalldT = 0.000432, localVol = 0.007667</v>
      </c>
    </row>
    <row r="3030" spans="9:28" x14ac:dyDescent="0.25">
      <c r="I3030" s="80"/>
      <c r="AB3030" s="3" t="str">
        <v>strike = 0.005892, dCalldT = 0.000473, localVol = 0.007214</v>
      </c>
    </row>
    <row r="3031" spans="9:28" x14ac:dyDescent="0.25">
      <c r="I3031" s="80"/>
      <c r="AB3031" s="3" t="str">
        <v>strike = 0.006585, dCalldT = 0.000519, localVol = 0.006657</v>
      </c>
    </row>
    <row r="3032" spans="9:28" x14ac:dyDescent="0.25">
      <c r="I3032" s="80"/>
      <c r="AB3032" s="3" t="str">
        <v>strike = 0.007278, dCalldT = 0.000554, localVol = 0.006867</v>
      </c>
    </row>
    <row r="3033" spans="9:28" x14ac:dyDescent="0.25">
      <c r="I3033" s="80"/>
      <c r="AB3033" s="3" t="str">
        <v>strike = 0.007970, dCalldT = 0.000596, localVol = 0.006716</v>
      </c>
    </row>
    <row r="3034" spans="9:28" x14ac:dyDescent="0.25">
      <c r="I3034" s="80"/>
      <c r="AB3034" s="3" t="str">
        <v>strike = 0.008663, dCalldT = 0.000644, localVol = 0.006422</v>
      </c>
    </row>
    <row r="3035" spans="9:28" x14ac:dyDescent="0.25">
      <c r="I3035" s="80"/>
      <c r="AB3035" s="3" t="str">
        <v>strike = 0.009356, dCalldT = 0.000691, localVol = 0.006289</v>
      </c>
    </row>
    <row r="3036" spans="9:28" x14ac:dyDescent="0.25">
      <c r="I3036" s="80"/>
      <c r="AB3036" s="3" t="str">
        <v>strike = 0.010048, dCalldT = 0.000736, localVol = 0.006220</v>
      </c>
    </row>
    <row r="3037" spans="9:28" x14ac:dyDescent="0.25">
      <c r="I3037" s="80"/>
      <c r="AB3037" s="3" t="str">
        <v>strike = 0.010741, dCalldT = 0.000782, localVol = 0.006156</v>
      </c>
    </row>
    <row r="3038" spans="9:28" x14ac:dyDescent="0.25">
      <c r="I3038" s="80"/>
      <c r="AB3038" s="3" t="str">
        <v>strike = 0.011434, dCalldT = 0.000833, localVol = 0.005877</v>
      </c>
    </row>
    <row r="3039" spans="9:28" x14ac:dyDescent="0.25">
      <c r="I3039" s="80"/>
      <c r="AB3039" s="3" t="str">
        <v>strike = 0.012127, dCalldT = 0.000872, localVol = 0.005732</v>
      </c>
    </row>
    <row r="3040" spans="9:28" x14ac:dyDescent="0.25">
      <c r="I3040" s="80"/>
      <c r="AB3040" s="3" t="str">
        <v>strike = 0.012819, dCalldT = 0.000893, localVol = 0.005786</v>
      </c>
    </row>
    <row r="3041" spans="9:28" x14ac:dyDescent="0.25">
      <c r="I3041" s="80"/>
      <c r="AB3041" s="3" t="str">
        <v>strike = 0.013512, dCalldT = 0.000918, localVol = 0.005751</v>
      </c>
    </row>
    <row r="3042" spans="9:28" x14ac:dyDescent="0.25">
      <c r="I3042" s="80"/>
      <c r="AB3042" s="3" t="str">
        <v>strike = 0.014205, dCalldT = 0.000954, localVol = 0.005426</v>
      </c>
    </row>
    <row r="3043" spans="9:28" x14ac:dyDescent="0.25">
      <c r="I3043" s="80"/>
      <c r="AB3043" s="3" t="str">
        <v>strike = 0.014898, dCalldT = 0.000967, localVol = 0.005357</v>
      </c>
    </row>
    <row r="3044" spans="9:28" x14ac:dyDescent="0.25">
      <c r="I3044" s="80"/>
      <c r="AB3044" s="3" t="str">
        <v>strike = 0.015590, dCalldT = 0.000958, localVol = 0.005518</v>
      </c>
    </row>
    <row r="3045" spans="9:28" x14ac:dyDescent="0.25">
      <c r="I3045" s="80"/>
      <c r="AB3045" s="3" t="str">
        <v>strike = 0.016283, dCalldT = 0.000962, localVol = 0.005353</v>
      </c>
    </row>
    <row r="3046" spans="9:28" x14ac:dyDescent="0.25">
      <c r="I3046" s="80"/>
      <c r="AB3046" s="3" t="str">
        <v>strike = 0.016976, dCalldT = 0.000946, localVol = 0.005480</v>
      </c>
    </row>
    <row r="3047" spans="9:28" x14ac:dyDescent="0.25">
      <c r="I3047" s="80"/>
      <c r="AB3047" s="3" t="str">
        <v>strike = 0.017669, dCalldT = 0.000917, localVol = 0.005493</v>
      </c>
    </row>
    <row r="3048" spans="9:28" x14ac:dyDescent="0.25">
      <c r="I3048" s="80"/>
      <c r="AB3048" s="3" t="str">
        <v>strike = 0.018361, dCalldT = 0.000869, localVol = 0.005592</v>
      </c>
    </row>
    <row r="3049" spans="9:28" x14ac:dyDescent="0.25">
      <c r="I3049" s="80"/>
      <c r="AB3049" s="3" t="str">
        <v>strike = 0.019054, dCalldT = 0.000811, localVol = 0.005768</v>
      </c>
    </row>
    <row r="3050" spans="9:28" x14ac:dyDescent="0.25">
      <c r="I3050" s="80"/>
      <c r="AB3050" s="3" t="str">
        <v>strike = 0.019747, dCalldT = 0.000761, localVol = 0.005982</v>
      </c>
    </row>
    <row r="3051" spans="9:28" x14ac:dyDescent="0.25">
      <c r="I3051" s="80"/>
      <c r="AB3051" s="3" t="str">
        <v>strike = 0.020440, dCalldT = 0.000732, localVol = 0.005934</v>
      </c>
    </row>
    <row r="3052" spans="9:28" x14ac:dyDescent="0.25">
      <c r="I3052" s="80"/>
      <c r="AB3052" s="3" t="str">
        <v>strike = 0.021132, dCalldT = 0.000706, localVol = 0.005709</v>
      </c>
    </row>
    <row r="3053" spans="9:28" x14ac:dyDescent="0.25">
      <c r="I3053" s="80"/>
      <c r="AB3053" s="3" t="str">
        <v>strike = 0.021825, dCalldT = 0.000651, localVol = 0.005982</v>
      </c>
    </row>
    <row r="3054" spans="9:28" x14ac:dyDescent="0.25">
      <c r="I3054" s="80"/>
      <c r="AB3054" s="3" t="str">
        <v>strike = 0.022518, dCalldT = 0.000585, localVol = 0.006217</v>
      </c>
    </row>
    <row r="3055" spans="9:28" x14ac:dyDescent="0.25">
      <c r="I3055" s="80"/>
      <c r="AB3055" s="3" t="str">
        <v>strike = 0.023211, dCalldT = 0.000524, localVol = 0.006485</v>
      </c>
    </row>
    <row r="3056" spans="9:28" x14ac:dyDescent="0.25">
      <c r="I3056" s="80"/>
      <c r="AB3056" s="3" t="str">
        <v>strike = 0.023903, dCalldT = 0.000478, localVol = 0.006387</v>
      </c>
    </row>
    <row r="3057" spans="9:28" x14ac:dyDescent="0.25">
      <c r="I3057" s="80"/>
      <c r="AB3057" s="3" t="str">
        <v>strike = 0.024596, dCalldT = 0.000438, localVol = 0.006607</v>
      </c>
    </row>
    <row r="3058" spans="9:28" x14ac:dyDescent="0.25">
      <c r="I3058" s="80"/>
      <c r="AB3058" s="3" t="str">
        <v>strike = 0.025289, dCalldT = 0.000408, localVol = 0.006778</v>
      </c>
    </row>
    <row r="3059" spans="9:28" x14ac:dyDescent="0.25">
      <c r="I3059" s="80"/>
      <c r="AB3059" s="3" t="str">
        <v>strike = 0.025981, dCalldT = 0.000384, localVol = 0.007007</v>
      </c>
    </row>
    <row r="3060" spans="9:28" x14ac:dyDescent="0.25">
      <c r="I3060" s="80"/>
      <c r="AB3060" s="3" t="str">
        <v>strike = 0.026674, dCalldT = 0.000367, localVol = 0.006866</v>
      </c>
    </row>
    <row r="3061" spans="9:28" x14ac:dyDescent="0.25">
      <c r="I3061" s="80"/>
      <c r="AB3061" s="3" t="str">
        <v>strike = 0.027367, dCalldT = 0.000343, localVol = 0.007538</v>
      </c>
    </row>
    <row r="3062" spans="9:28" x14ac:dyDescent="0.25">
      <c r="I3062" s="80"/>
      <c r="AB3062" s="3" t="str">
        <v>strike = 0.028060, dCalldT = 0.000323, localVol = 0.007489</v>
      </c>
    </row>
    <row r="3063" spans="9:28" x14ac:dyDescent="0.25">
      <c r="I3063" s="80"/>
      <c r="AB3063" s="3" t="str">
        <v>strike = 0.028752, dCalldT = 0.000299, localVol = 0.007765</v>
      </c>
    </row>
    <row r="3064" spans="9:28" x14ac:dyDescent="0.25">
      <c r="I3064" s="80"/>
      <c r="AB3064" s="3" t="str">
        <v>strike = 0.029445, dCalldT = 0.000273, localVol = 0.008650</v>
      </c>
    </row>
    <row r="3065" spans="9:28" x14ac:dyDescent="0.25">
      <c r="I3065" s="80"/>
      <c r="AB3065" s="3" t="str">
        <v>strike = 0.030138, dCalldT = 0.000251, localVol = 0.008367</v>
      </c>
    </row>
    <row r="3066" spans="9:28" x14ac:dyDescent="0.25">
      <c r="I3066" s="80"/>
      <c r="AB3066" s="3" t="str">
        <v>strike = 0.030831, dCalldT = 0.000228, localVol = 0.008680</v>
      </c>
    </row>
    <row r="3067" spans="9:28" x14ac:dyDescent="0.25">
      <c r="I3067" s="80"/>
      <c r="AB3067" s="3" t="str">
        <v>strike = 0.031523, dCalldT = 0.000205, localVol = 0.009216</v>
      </c>
    </row>
    <row r="3068" spans="9:28" x14ac:dyDescent="0.25">
      <c r="I3068" s="80"/>
      <c r="AB3068" s="3" t="str">
        <v>strike = 0.032216, dCalldT = 0.000183, localVol = 0.010693</v>
      </c>
    </row>
    <row r="3069" spans="9:28" x14ac:dyDescent="0.25">
      <c r="I3069" s="80"/>
      <c r="AB3069" s="3" t="str">
        <v>strike = 0.032909, dCalldT = 0.000168, localVol = 0.009276</v>
      </c>
    </row>
    <row r="3070" spans="9:28" x14ac:dyDescent="0.25">
      <c r="I3070" s="80"/>
      <c r="AB3070" s="3" t="str">
        <v>strike = 0.033602, dCalldT = 0.000152, localVol = 0.009082</v>
      </c>
    </row>
    <row r="3071" spans="9:28" x14ac:dyDescent="0.25">
      <c r="I3071" s="80"/>
      <c r="AB3071" s="3" t="str">
        <v>strike = 0.034294, dCalldT = 0.000133, localVol = 0.010338</v>
      </c>
    </row>
    <row r="3072" spans="9:28" x14ac:dyDescent="0.25">
      <c r="I3072" s="80"/>
      <c r="AB3072" s="3" t="str">
        <v>strike = 0.034987, dCalldT = 0.000115, localVol = 0.010606</v>
      </c>
    </row>
    <row r="3073" spans="9:28" x14ac:dyDescent="0.25">
      <c r="I3073" s="80"/>
      <c r="AB3073" s="3" t="str">
        <v>strike = 0.035680, dCalldT = 0.000098, localVol = 0.012385</v>
      </c>
    </row>
    <row r="3074" spans="9:28" x14ac:dyDescent="0.25">
      <c r="I3074" s="80"/>
      <c r="AB3074" s="3" t="str">
        <v>T = 1.583333, swapRate = 0.015782, k = 0, strike = -0.005696, call = 0.021500, callph = 0.021490, callmh = 0.021510, quantile = 0.005451, d2CalldK2 = 1.379034</v>
      </c>
    </row>
    <row r="3075" spans="9:28" x14ac:dyDescent="0.25">
      <c r="I3075" s="80"/>
      <c r="AB3075" s="3" t="str">
        <v>T = 1.583333, swapRate = 0.015782, k = 1, strike = -0.004980, call = 0.020788, callph = 0.020778, callmh = 0.020798, quantile = 0.006531, d2CalldK2 = 1.644045</v>
      </c>
    </row>
    <row r="3076" spans="9:28" x14ac:dyDescent="0.25">
      <c r="I3076" s="80"/>
      <c r="AB3076" s="3" t="str">
        <v>T = 1.583333, swapRate = 0.015782, k = 2, strike = -0.004264, call = 0.020077, callph = 0.020067, callmh = 0.020087, quantile = 0.007817, d2CalldK2 = 1.957290</v>
      </c>
    </row>
    <row r="3077" spans="9:28" x14ac:dyDescent="0.25">
      <c r="I3077" s="80"/>
      <c r="AB3077" s="3" t="str">
        <v>T = 1.583333, swapRate = 0.015782, k = 3, strike = -0.003548, call = 0.019367, callph = 0.019357, callmh = 0.019377, quantile = 0.009347, d2CalldK2 = 2.326753</v>
      </c>
    </row>
    <row r="3078" spans="9:28" x14ac:dyDescent="0.25">
      <c r="I3078" s="80"/>
      <c r="AB3078" s="3" t="str">
        <v>T = 1.583333, swapRate = 0.015782, k = 4, strike = -0.002832, call = 0.018659, callph = 0.018649, callmh = 0.018669, quantile = 0.011164, d2CalldK2 = 2.761514</v>
      </c>
    </row>
    <row r="3079" spans="9:28" x14ac:dyDescent="0.25">
      <c r="I3079" s="80"/>
      <c r="AB3079" s="3" t="str">
        <v>T = 1.583333, swapRate = 0.015782, k = 5, strike = -0.002116, call = 0.017951, callph = 0.017942, callmh = 0.017961, quantile = 0.013319, d2CalldK2 = 3.271826</v>
      </c>
    </row>
    <row r="3080" spans="9:28" x14ac:dyDescent="0.25">
      <c r="I3080" s="80"/>
      <c r="AB3080" s="3" t="str">
        <v>T = 1.583333, swapRate = 0.015782, k = 6, strike = -0.001401, call = 0.017246, callph = 0.017236, callmh = 0.017256, quantile = 0.015870, d2CalldK2 = 3.869186</v>
      </c>
    </row>
    <row r="3081" spans="9:28" x14ac:dyDescent="0.25">
      <c r="I3081" s="80"/>
      <c r="AB3081" s="3" t="str">
        <v>T = 1.583333, swapRate = 0.015782, k = 7, strike = -0.000685, call = 0.016542, callph = 0.016533, callmh = 0.016552, quantile = 0.018883, d2CalldK2 = 4.566374</v>
      </c>
    </row>
    <row r="3082" spans="9:28" x14ac:dyDescent="0.25">
      <c r="I3082" s="80"/>
      <c r="AB3082" s="3" t="str">
        <v>T = 1.583333, swapRate = 0.015782, k = 8, strike = 0.000031, call = 0.015841, callph = 0.015831, callmh = 0.015851, quantile = 0.022436, d2CalldK2 = 5.377460</v>
      </c>
    </row>
    <row r="3083" spans="9:28" x14ac:dyDescent="0.25">
      <c r="I3083" s="80"/>
      <c r="AB3083" s="3" t="str">
        <v>T = 1.583333, swapRate = 0.015782, k = 9, strike = 0.000747, call = 0.015143, callph = 0.015133, callmh = 0.015153, quantile = 0.026614, d2CalldK2 = 6.317760</v>
      </c>
    </row>
    <row r="3084" spans="9:28" x14ac:dyDescent="0.25">
      <c r="I3084" s="80"/>
      <c r="AB3084" s="3" t="str">
        <v>T = 1.583333, swapRate = 0.015782, k = 10, strike = 0.001463, call = 0.014448, callph = 0.014438, callmh = 0.014457, quantile = 0.031517, d2CalldK2 = 7.403724</v>
      </c>
    </row>
    <row r="3085" spans="9:28" x14ac:dyDescent="0.25">
      <c r="I3085" s="80"/>
      <c r="AB3085" s="3" t="str">
        <v>T = 1.583333, swapRate = 0.015782, k = 11, strike = 0.002179, call = 0.013756, callph = 0.013747, callmh = 0.013766, quantile = 0.037254, d2CalldK2 = 8.652735</v>
      </c>
    </row>
    <row r="3086" spans="9:28" x14ac:dyDescent="0.25">
      <c r="I3086" s="80"/>
      <c r="AB3086" s="3" t="str">
        <v>T = 1.583333, swapRate = 0.015782, k = 12, strike = 0.002895, call = 0.013069, callph = 0.013060, callmh = 0.013079, quantile = 0.043950, d2CalldK2 = 10.082797</v>
      </c>
    </row>
    <row r="3087" spans="9:28" x14ac:dyDescent="0.25">
      <c r="I3087" s="80"/>
      <c r="AB3087" s="3" t="str">
        <v>T = 1.583333, swapRate = 0.015782, k = 13, strike = 0.003611, call = 0.012388, callph = 0.012378, callmh = 0.012397, quantile = 0.051739, d2CalldK2 = 11.712089</v>
      </c>
    </row>
    <row r="3088" spans="9:28" x14ac:dyDescent="0.25">
      <c r="I3088" s="80"/>
      <c r="AB3088" s="3" t="str">
        <v>T = 1.583333, swapRate = 0.015782, k = 14, strike = 0.004327, call = 0.011712, callph = 0.011702, callmh = 0.011721, quantile = 0.060772, d2CalldK2 = 13.558353</v>
      </c>
    </row>
    <row r="3089" spans="9:28" x14ac:dyDescent="0.25">
      <c r="I3089" s="80"/>
      <c r="AB3089" s="3" t="str">
        <v>T = 1.583333, swapRate = 0.015782, k = 15, strike = 0.005043, call = 0.011043, callph = 0.011034, callmh = 0.011052, quantile = 0.071209, d2CalldK2 = 15.638090</v>
      </c>
    </row>
    <row r="3090" spans="9:28" x14ac:dyDescent="0.25">
      <c r="I3090" s="80"/>
      <c r="AB3090" s="3" t="str">
        <v>T = 1.583333, swapRate = 0.015782, k = 16, strike = 0.005759, call = 0.010382, callph = 0.010373, callmh = 0.010391, quantile = 0.083223, d2CalldK2 = 17.965541</v>
      </c>
    </row>
    <row r="3091" spans="9:28" x14ac:dyDescent="0.25">
      <c r="I3091" s="80"/>
      <c r="AB3091" s="3" t="str">
        <v>T = 1.583333, swapRate = 0.015782, k = 17, strike = 0.006475, call = 0.009731, callph = 0.009722, callmh = 0.009740, quantile = 0.096996, d2CalldK2 = 20.551428</v>
      </c>
    </row>
    <row r="3092" spans="9:28" x14ac:dyDescent="0.25">
      <c r="I3092" s="80"/>
      <c r="AB3092" s="3" t="str">
        <v>T = 1.583333, swapRate = 0.015782, k = 18, strike = 0.007191, call = 0.009090, callph = 0.009081, callmh = 0.009099, quantile = 0.112714, d2CalldK2 = 23.401454</v>
      </c>
    </row>
    <row r="3093" spans="9:28" x14ac:dyDescent="0.25">
      <c r="I3093" s="80"/>
      <c r="AB3093" s="3" t="str">
        <v>T = 1.583333, swapRate = 0.015782, k = 19, strike = 0.007907, call = 0.008461, callph = 0.008452, callmh = 0.008469, quantile = 0.130567, d2CalldK2 = 26.514556</v>
      </c>
    </row>
    <row r="3094" spans="9:28" x14ac:dyDescent="0.25">
      <c r="I3094" s="80"/>
      <c r="AB3094" s="3" t="str">
        <v>T = 1.583333, swapRate = 0.015782, k = 20, strike = 0.008623, call = 0.007845, callph = 0.007837, callmh = 0.007854, quantile = 0.150740, d2CalldK2 = 29.880943</v>
      </c>
    </row>
    <row r="3095" spans="9:28" x14ac:dyDescent="0.25">
      <c r="I3095" s="80"/>
      <c r="AB3095" s="3" t="str">
        <v>T = 1.583333, swapRate = 0.015782, k = 21, strike = 0.009339, call = 0.007245, callph = 0.007237, callmh = 0.007253, quantile = 0.173409, d2CalldK2 = 33.479979</v>
      </c>
    </row>
    <row r="3096" spans="9:28" x14ac:dyDescent="0.25">
      <c r="I3096" s="80"/>
      <c r="AB3096" s="3" t="str">
        <v>T = 1.583333, swapRate = 0.015782, k = 22, strike = 0.010055, call = 0.006662, callph = 0.006654, callmh = 0.006670, quantile = 0.198727, d2CalldK2 = 37.278002</v>
      </c>
    </row>
    <row r="3097" spans="9:28" x14ac:dyDescent="0.25">
      <c r="I3097" s="80"/>
      <c r="AB3097" s="3" t="str">
        <v>T = 1.583333, swapRate = 0.015782, k = 23, strike = 0.010771, call = 0.006099, callph = 0.006091, callmh = 0.006106, quantile = 0.226823, d2CalldK2 = 41.226225</v>
      </c>
    </row>
    <row r="3098" spans="9:28" x14ac:dyDescent="0.25">
      <c r="I3098" s="80"/>
      <c r="AB3098" s="3" t="str">
        <v>T = 1.583333, swapRate = 0.015782, k = 24, strike = 0.011486, call = 0.005556, callph = 0.005548, callmh = 0.005563, quantile = 0.257779, d2CalldK2 = 45.258916</v>
      </c>
    </row>
    <row r="3099" spans="9:28" x14ac:dyDescent="0.25">
      <c r="I3099" s="80"/>
      <c r="AB3099" s="3" t="str">
        <v>T = 1.583333, swapRate = 0.015782, k = 25, strike = 0.012202, call = 0.005036, callph = 0.005029, callmh = 0.005044, quantile = 0.291629, d2CalldK2 = 49.292108</v>
      </c>
    </row>
    <row r="3100" spans="9:28" x14ac:dyDescent="0.25">
      <c r="I3100" s="80"/>
      <c r="AB3100" s="3" t="str">
        <v>T = 1.583333, swapRate = 0.015782, k = 26, strike = 0.012918, call = 0.004542, callph = 0.004536, callmh = 0.004549, quantile = 0.328336, d2CalldK2 = 53.223156</v>
      </c>
    </row>
    <row r="3101" spans="9:28" x14ac:dyDescent="0.25">
      <c r="I3101" s="80"/>
      <c r="AB3101" s="3" t="str">
        <v>T = 1.583333, swapRate = 0.015782, k = 27, strike = 0.013634, call = 0.004075, callph = 0.004069, callmh = 0.004082, quantile = 0.367786, d2CalldK2 = 56.931500</v>
      </c>
    </row>
    <row r="3102" spans="9:28" x14ac:dyDescent="0.25">
      <c r="I3102" s="80"/>
      <c r="AB3102" s="3" t="str">
        <v>T = 1.583333, swapRate = 0.015782, k = 28, strike = 0.014350, call = 0.003638, callph = 0.003632, callmh = 0.003644, quantile = 0.409770, d2CalldK2 = 60.281002</v>
      </c>
    </row>
    <row r="3103" spans="9:28" x14ac:dyDescent="0.25">
      <c r="I3103" s="80"/>
      <c r="AB3103" s="3" t="str">
        <v>T = 1.583333, swapRate = 0.015782, k = 29, strike = 0.015066, call = 0.003231, callph = 0.003225, callmh = 0.003236, quantile = 0.453981, d2CalldK2 = 63.124223</v>
      </c>
    </row>
    <row r="3104" spans="9:28" x14ac:dyDescent="0.25">
      <c r="I3104" s="80"/>
      <c r="AB3104" s="3" t="str">
        <v>T = 1.583333, swapRate = 0.015782, k = 30, strike = 0.015782, call = 0.002856, callph = 0.002851, callmh = 0.002861, quantile = 0.500000, d2CalldK2 = 65.300518</v>
      </c>
    </row>
    <row r="3105" spans="9:28" x14ac:dyDescent="0.25">
      <c r="I3105" s="80"/>
      <c r="AB3105" s="3" t="str">
        <v>T = 1.583333, swapRate = 0.015782, k = 31, strike = 0.016498, call = 0.002515, callph = 0.002510, callmh = 0.002519, quantile = 0.546019, d2CalldK2 = 63.124223</v>
      </c>
    </row>
    <row r="3106" spans="9:28" x14ac:dyDescent="0.25">
      <c r="I3106" s="80"/>
      <c r="AB3106" s="3" t="str">
        <v>T = 1.583333, swapRate = 0.015782, k = 32, strike = 0.017214, call = 0.002206, callph = 0.002202, callmh = 0.002210, quantile = 0.590230, d2CalldK2 = 60.281002</v>
      </c>
    </row>
    <row r="3107" spans="9:28" x14ac:dyDescent="0.25">
      <c r="I3107" s="80"/>
      <c r="AB3107" s="3" t="str">
        <v>T = 1.583333, swapRate = 0.015782, k = 33, strike = 0.017930, call = 0.001928, callph = 0.001924, callmh = 0.001931, quantile = 0.632214, d2CalldK2 = 56.931500</v>
      </c>
    </row>
    <row r="3108" spans="9:28" x14ac:dyDescent="0.25">
      <c r="I3108" s="80"/>
      <c r="AB3108" s="3" t="str">
        <v>T = 1.583333, swapRate = 0.015782, k = 34, strike = 0.018646, call = 0.001678, callph = 0.001675, callmh = 0.001682, quantile = 0.671664, d2CalldK2 = 53.223156</v>
      </c>
    </row>
    <row r="3109" spans="9:28" x14ac:dyDescent="0.25">
      <c r="I3109" s="80"/>
      <c r="AB3109" s="3" t="str">
        <v>T = 1.583333, swapRate = 0.015782, k = 35, strike = 0.019362, call = 0.001457, callph = 0.001454, callmh = 0.001460, quantile = 0.708371, d2CalldK2 = 49.292108</v>
      </c>
    </row>
    <row r="3110" spans="9:28" x14ac:dyDescent="0.25">
      <c r="I3110" s="80"/>
      <c r="AB3110" s="3" t="str">
        <v>T = 1.583333, swapRate = 0.015782, k = 36, strike = 0.020078, call = 0.001260, callph = 0.001258, callmh = 0.001263, quantile = 0.742221, d2CalldK2 = 45.258916</v>
      </c>
    </row>
    <row r="3111" spans="9:28" x14ac:dyDescent="0.25">
      <c r="I3111" s="80"/>
      <c r="AB3111" s="3" t="str">
        <v>T = 1.583333, swapRate = 0.015782, k = 37, strike = 0.020794, call = 0.001087, callph = 0.001085, callmh = 0.001089, quantile = 0.773177, d2CalldK2 = 41.226225</v>
      </c>
    </row>
    <row r="3112" spans="9:28" x14ac:dyDescent="0.25">
      <c r="I3112" s="80"/>
      <c r="AB3112" s="3" t="str">
        <v>T = 1.583333, swapRate = 0.015782, k = 38, strike = 0.021510, call = 0.000935, callph = 0.000933, callmh = 0.000937, quantile = 0.801273, d2CalldK2 = 37.278002</v>
      </c>
    </row>
    <row r="3113" spans="9:28" x14ac:dyDescent="0.25">
      <c r="I3113" s="80"/>
      <c r="AB3113" s="3" t="str">
        <v>T = 1.583333, swapRate = 0.015782, k = 39, strike = 0.022226, call = 0.000802, callph = 0.000800, callmh = 0.000803, quantile = 0.826591, d2CalldK2 = 33.479979</v>
      </c>
    </row>
    <row r="3114" spans="9:28" x14ac:dyDescent="0.25">
      <c r="I3114" s="80"/>
      <c r="AB3114" s="3" t="str">
        <v>T = 1.583333, swapRate = 0.015782, k = 40, strike = 0.022942, call = 0.000686, callph = 0.000684, callmh = 0.000687, quantile = 0.849260, d2CalldK2 = 29.880943</v>
      </c>
    </row>
    <row r="3115" spans="9:28" x14ac:dyDescent="0.25">
      <c r="I3115" s="80"/>
      <c r="AB3115" s="3" t="str">
        <v>T = 1.583333, swapRate = 0.015782, k = 41, strike = 0.023658, call = 0.000585, callph = 0.000584, callmh = 0.000587, quantile = 0.869433, d2CalldK2 = 26.514556</v>
      </c>
    </row>
    <row r="3116" spans="9:28" x14ac:dyDescent="0.25">
      <c r="I3116" s="80"/>
      <c r="AB3116" s="3" t="str">
        <v>T = 1.583333, swapRate = 0.015782, k = 42, strike = 0.024374, call = 0.000498, callph = 0.000497, callmh = 0.000499, quantile = 0.887286, d2CalldK2 = 23.401454</v>
      </c>
    </row>
    <row r="3117" spans="9:28" x14ac:dyDescent="0.25">
      <c r="I3117" s="80"/>
      <c r="AB3117" s="3" t="str">
        <v>T = 1.583333, swapRate = 0.015782, k = 43, strike = 0.025089, call = 0.000423, callph = 0.000422, callmh = 0.000424, quantile = 0.903004, d2CalldK2 = 20.551428</v>
      </c>
    </row>
    <row r="3118" spans="9:28" x14ac:dyDescent="0.25">
      <c r="I3118" s="80"/>
      <c r="AB3118" s="3" t="str">
        <v>T = 1.583333, swapRate = 0.015782, k = 44, strike = 0.025805, call = 0.000359, callph = 0.000358, callmh = 0.000360, quantile = 0.916777, d2CalldK2 = 17.965541</v>
      </c>
    </row>
    <row r="3119" spans="9:28" x14ac:dyDescent="0.25">
      <c r="I3119" s="80"/>
      <c r="AB3119" s="3" t="str">
        <v>T = 1.583333, swapRate = 0.015782, k = 45, strike = 0.026521, call = 0.000304, callph = 0.000303, callmh = 0.000304, quantile = 0.928791, d2CalldK2 = 15.638090</v>
      </c>
    </row>
    <row r="3120" spans="9:28" x14ac:dyDescent="0.25">
      <c r="I3120" s="80"/>
      <c r="AB3120" s="3" t="str">
        <v>T = 1.583333, swapRate = 0.015782, k = 46, strike = 0.027237, call = 0.000257, callph = 0.000256, callmh = 0.000257, quantile = 0.939228, d2CalldK2 = 13.558353</v>
      </c>
    </row>
    <row r="3121" spans="9:28" x14ac:dyDescent="0.25">
      <c r="I3121" s="80"/>
      <c r="AB3121" s="3" t="str">
        <v>T = 1.583333, swapRate = 0.015782, k = 47, strike = 0.027953, call = 0.000216, callph = 0.000216, callmh = 0.000217, quantile = 0.948261, d2CalldK2 = 11.712089</v>
      </c>
    </row>
    <row r="3122" spans="9:28" x14ac:dyDescent="0.25">
      <c r="I3122" s="80"/>
      <c r="AB3122" s="3" t="str">
        <v>T = 1.583333, swapRate = 0.015782, k = 48, strike = 0.028669, call = 0.000182, callph = 0.000182, callmh = 0.000183, quantile = 0.956050, d2CalldK2 = 10.082797</v>
      </c>
    </row>
    <row r="3123" spans="9:28" x14ac:dyDescent="0.25">
      <c r="I3123" s="80"/>
      <c r="AB3123" s="3" t="str">
        <v>T = 1.583333, swapRate = 0.015782, k = 49, strike = 0.029385, call = 0.000153, callph = 0.000153, callmh = 0.000154, quantile = 0.962746, d2CalldK2 = 8.652735</v>
      </c>
    </row>
    <row r="3124" spans="9:28" x14ac:dyDescent="0.25">
      <c r="I3124" s="80"/>
      <c r="AB3124" s="3" t="str">
        <v>T = 1.583333, swapRate = 0.015782, k = 50, strike = 0.030101, call = 0.000129, callph = 0.000128, callmh = 0.000129, quantile = 0.968483, d2CalldK2 = 7.403724</v>
      </c>
    </row>
    <row r="3125" spans="9:28" x14ac:dyDescent="0.25">
      <c r="I3125" s="80"/>
      <c r="AB3125" s="3" t="str">
        <v>T = 1.583333, swapRate = 0.015782, k = 51, strike = 0.030817, call = 0.000108, callph = 0.000108, callmh = 0.000108, quantile = 0.973386, d2CalldK2 = 6.317760</v>
      </c>
    </row>
    <row r="3126" spans="9:28" x14ac:dyDescent="0.25">
      <c r="I3126" s="80"/>
      <c r="AB3126" s="3" t="str">
        <v>T = 1.583333, swapRate = 0.015782, k = 52, strike = 0.031533, call = 0.000090, callph = 0.000090, callmh = 0.000091, quantile = 0.977564, d2CalldK2 = 5.377460</v>
      </c>
    </row>
    <row r="3127" spans="9:28" x14ac:dyDescent="0.25">
      <c r="I3127" s="80"/>
      <c r="AB3127" s="3" t="str">
        <v>T = 1.583333, swapRate = 0.015782, k = 53, strike = 0.032249, call = 0.000076, callph = 0.000075, callmh = 0.000076, quantile = 0.981117, d2CalldK2 = 4.566374</v>
      </c>
    </row>
    <row r="3128" spans="9:28" x14ac:dyDescent="0.25">
      <c r="I3128" s="80"/>
      <c r="AB3128" s="3" t="str">
        <v>T = 1.583333, swapRate = 0.015782, k = 54, strike = 0.032965, call = 0.000063, callph = 0.000063, callmh = 0.000063, quantile = 0.984130, d2CalldK2 = 3.869186</v>
      </c>
    </row>
    <row r="3129" spans="9:28" x14ac:dyDescent="0.25">
      <c r="I3129" s="80"/>
      <c r="AB3129" s="3" t="str">
        <v>T = 1.583333, swapRate = 0.015782, k = 55, strike = 0.033681, call = 0.000053, callph = 0.000053, callmh = 0.000053, quantile = 0.986681, d2CalldK2 = 3.271826</v>
      </c>
    </row>
    <row r="3130" spans="9:28" x14ac:dyDescent="0.25">
      <c r="I3130" s="80"/>
      <c r="AB3130" s="3" t="str">
        <v>T = 1.583333, swapRate = 0.015782, k = 56, strike = 0.034397, call = 0.000044, callph = 0.000044, callmh = 0.000044, quantile = 0.988836, d2CalldK2 = 2.761514</v>
      </c>
    </row>
    <row r="3131" spans="9:28" x14ac:dyDescent="0.25">
      <c r="I3131" s="80"/>
      <c r="AB3131" s="3" t="str">
        <v>T = 1.583333, swapRate = 0.015782, k = 57, strike = 0.035113, call = 0.000037, callph = 0.000037, callmh = 0.000037, quantile = 0.990653, d2CalldK2 = 2.326753</v>
      </c>
    </row>
    <row r="3132" spans="9:28" x14ac:dyDescent="0.25">
      <c r="I3132" s="80"/>
      <c r="AB3132" s="3" t="str">
        <v>T = 1.583333, swapRate = 0.015782, k = 58, strike = 0.035829, call = 0.000031, callph = 0.000031, callmh = 0.000031, quantile = 0.992183, d2CalldK2 = 1.957290</v>
      </c>
    </row>
    <row r="3133" spans="9:28" x14ac:dyDescent="0.25">
      <c r="I3133" s="80"/>
      <c r="AB3133" s="3" t="str">
        <v>T = 1.583333, swapRate = 0.015782, k = 59, strike = 0.036545, call = 0.000025, callph = 0.000025, callmh = 0.000026, quantile = 0.993469, d2CalldK2 = 1.644045</v>
      </c>
    </row>
    <row r="3134" spans="9:28" x14ac:dyDescent="0.25">
      <c r="I3134" s="80"/>
      <c r="AB3134" s="3" t="str">
        <v>T = 1.583333, swapRate = 0.015782, k = 60, strike = 0.037261, call = 0.000021, callph = 0.000021, callmh = 0.000021, quantile = 0.994549, d2CalldK2 = 1.379034</v>
      </c>
    </row>
    <row r="3135" spans="9:28" x14ac:dyDescent="0.25">
      <c r="I3135" s="80"/>
      <c r="AB3135" s="3" t="str">
        <v>strike = -0.004980, d2CalldK2 = 1.644045, d2CalldK2mc = 1.780620</v>
      </c>
    </row>
    <row r="3136" spans="9:28" x14ac:dyDescent="0.25">
      <c r="I3136" s="80"/>
      <c r="AB3136" s="3" t="str">
        <v>strike = -0.004264, d2CalldK2 = 1.957290, d2CalldK2mc = 2.198026</v>
      </c>
    </row>
    <row r="3137" spans="9:28" x14ac:dyDescent="0.25">
      <c r="I3137" s="80"/>
      <c r="AB3137" s="3" t="str">
        <v>strike = -0.003548, d2CalldK2 = 2.326753, d2CalldK2mc = 2.284958</v>
      </c>
    </row>
    <row r="3138" spans="9:28" x14ac:dyDescent="0.25">
      <c r="I3138" s="80"/>
      <c r="AB3138" s="3" t="str">
        <v>strike = -0.002832, d2CalldK2 = 2.761514, d2CalldK2mc = 2.269106</v>
      </c>
    </row>
    <row r="3139" spans="9:28" x14ac:dyDescent="0.25">
      <c r="I3139" s="80"/>
      <c r="AB3139" s="3" t="str">
        <v>strike = -0.002116, d2CalldK2 = 3.271826, d2CalldK2mc = 2.160568</v>
      </c>
    </row>
    <row r="3140" spans="9:28" x14ac:dyDescent="0.25">
      <c r="I3140" s="80"/>
      <c r="AB3140" s="3" t="str">
        <v>strike = -0.001401, d2CalldK2 = 3.869186, d2CalldK2mc = 3.115278</v>
      </c>
    </row>
    <row r="3141" spans="9:28" x14ac:dyDescent="0.25">
      <c r="I3141" s="80"/>
      <c r="AB3141" s="3" t="str">
        <v>strike = -0.000685, d2CalldK2 = 4.566374, d2CalldK2mc = 4.986020</v>
      </c>
    </row>
    <row r="3142" spans="9:28" x14ac:dyDescent="0.25">
      <c r="I3142" s="80"/>
      <c r="AB3142" s="3" t="str">
        <v>strike = 0.000031, d2CalldK2 = 5.377460, d2CalldK2mc = 6.625984</v>
      </c>
    </row>
    <row r="3143" spans="9:28" x14ac:dyDescent="0.25">
      <c r="I3143" s="80"/>
      <c r="AB3143" s="3" t="str">
        <v>strike = 0.000747, d2CalldK2 = 6.317760, d2CalldK2mc = 5.510178</v>
      </c>
    </row>
    <row r="3144" spans="9:28" x14ac:dyDescent="0.25">
      <c r="I3144" s="80"/>
      <c r="AB3144" s="3" t="str">
        <v>strike = 0.001463, d2CalldK2 = 7.403724, d2CalldK2mc = 7.291858</v>
      </c>
    </row>
    <row r="3145" spans="9:28" x14ac:dyDescent="0.25">
      <c r="I3145" s="80"/>
      <c r="AB3145" s="3" t="str">
        <v>strike = 0.002179, d2CalldK2 = 8.652735, d2CalldK2mc = 9.205589</v>
      </c>
    </row>
    <row r="3146" spans="9:28" x14ac:dyDescent="0.25">
      <c r="I3146" s="80"/>
      <c r="AB3146" s="3" t="str">
        <v>strike = 0.002895, d2CalldK2 = 10.082797, d2CalldK2mc = 10.801814</v>
      </c>
    </row>
    <row r="3147" spans="9:28" x14ac:dyDescent="0.25">
      <c r="I3147" s="80"/>
      <c r="AB3147" s="3" t="str">
        <v>strike = 0.003611, d2CalldK2 = 11.712089, d2CalldK2mc = 11.397933</v>
      </c>
    </row>
    <row r="3148" spans="9:28" x14ac:dyDescent="0.25">
      <c r="I3148" s="80"/>
      <c r="AB3148" s="3" t="str">
        <v>strike = 0.004327, d2CalldK2 = 13.558353, d2CalldK2mc = 12.783518</v>
      </c>
    </row>
    <row r="3149" spans="9:28" x14ac:dyDescent="0.25">
      <c r="I3149" s="80"/>
      <c r="AB3149" s="3" t="str">
        <v>strike = 0.005043, d2CalldK2 = 15.638090, d2CalldK2mc = 16.662690</v>
      </c>
    </row>
    <row r="3150" spans="9:28" x14ac:dyDescent="0.25">
      <c r="I3150" s="80"/>
      <c r="AB3150" s="3" t="str">
        <v>strike = 0.005759, d2CalldK2 = 17.965541, d2CalldK2mc = 17.917593</v>
      </c>
    </row>
    <row r="3151" spans="9:28" x14ac:dyDescent="0.25">
      <c r="I3151" s="80"/>
      <c r="AB3151" s="3" t="str">
        <v>strike = 0.006475, d2CalldK2 = 20.551428, d2CalldK2mc = 23.057607</v>
      </c>
    </row>
    <row r="3152" spans="9:28" x14ac:dyDescent="0.25">
      <c r="I3152" s="80"/>
      <c r="AB3152" s="3" t="str">
        <v>strike = 0.007191, d2CalldK2 = 23.401454, d2CalldK2mc = 27.587899</v>
      </c>
    </row>
    <row r="3153" spans="9:28" x14ac:dyDescent="0.25">
      <c r="I3153" s="80"/>
      <c r="AB3153" s="3" t="str">
        <v>strike = 0.007907, d2CalldK2 = 26.514556, d2CalldK2mc = 24.424313</v>
      </c>
    </row>
    <row r="3154" spans="9:28" x14ac:dyDescent="0.25">
      <c r="I3154" s="80"/>
      <c r="AB3154" s="3" t="str">
        <v>strike = 0.008623, d2CalldK2 = 29.880943, d2CalldK2mc = 30.224708</v>
      </c>
    </row>
    <row r="3155" spans="9:28" x14ac:dyDescent="0.25">
      <c r="I3155" s="80"/>
      <c r="AB3155" s="3" t="str">
        <v>strike = 0.009339, d2CalldK2 = 33.479979, d2CalldK2mc = 33.339366</v>
      </c>
    </row>
    <row r="3156" spans="9:28" x14ac:dyDescent="0.25">
      <c r="I3156" s="80"/>
      <c r="AB3156" s="3" t="str">
        <v>strike = 0.010055, d2CalldK2 = 37.278002, d2CalldK2mc = 37.508409</v>
      </c>
    </row>
    <row r="3157" spans="9:28" x14ac:dyDescent="0.25">
      <c r="I3157" s="80"/>
      <c r="AB3157" s="3" t="str">
        <v>strike = 0.010771, d2CalldK2 = 41.226225, d2CalldK2mc = 40.092584</v>
      </c>
    </row>
    <row r="3158" spans="9:28" x14ac:dyDescent="0.25">
      <c r="I3158" s="80"/>
      <c r="AB3158" s="3" t="str">
        <v>strike = 0.011486, d2CalldK2 = 45.258916, d2CalldK2mc = 44.289275</v>
      </c>
    </row>
    <row r="3159" spans="9:28" x14ac:dyDescent="0.25">
      <c r="I3159" s="80"/>
      <c r="AB3159" s="3" t="str">
        <v>strike = 0.012202, d2CalldK2 = 49.292108, d2CalldK2mc = 50.690209</v>
      </c>
    </row>
    <row r="3160" spans="9:28" x14ac:dyDescent="0.25">
      <c r="I3160" s="80"/>
      <c r="AB3160" s="3" t="str">
        <v>strike = 0.012918, d2CalldK2 = 53.223156, d2CalldK2mc = 51.968541</v>
      </c>
    </row>
    <row r="3161" spans="9:28" x14ac:dyDescent="0.25">
      <c r="I3161" s="80"/>
      <c r="AB3161" s="3" t="str">
        <v>strike = 0.013634, d2CalldK2 = 56.931500, d2CalldK2mc = 56.544449</v>
      </c>
    </row>
    <row r="3162" spans="9:28" x14ac:dyDescent="0.25">
      <c r="I3162" s="80"/>
      <c r="AB3162" s="3" t="str">
        <v>strike = 0.014350, d2CalldK2 = 60.281002, d2CalldK2mc = 55.855082</v>
      </c>
    </row>
    <row r="3163" spans="9:28" x14ac:dyDescent="0.25">
      <c r="I3163" s="80"/>
      <c r="AB3163" s="3" t="str">
        <v>strike = 0.015066, d2CalldK2 = 63.124223, d2CalldK2mc = 61.414987</v>
      </c>
    </row>
    <row r="3164" spans="9:28" x14ac:dyDescent="0.25">
      <c r="I3164" s="80"/>
      <c r="AB3164" s="3" t="str">
        <v>strike = 0.015782, d2CalldK2 = 65.300518, d2CalldK2mc = 64.477638</v>
      </c>
    </row>
    <row r="3165" spans="9:28" x14ac:dyDescent="0.25">
      <c r="I3165" s="80"/>
      <c r="AB3165" s="3" t="str">
        <v>strike = 0.016498, d2CalldK2 = 63.124223, d2CalldK2mc = 63.205415</v>
      </c>
    </row>
    <row r="3166" spans="9:28" x14ac:dyDescent="0.25">
      <c r="I3166" s="80"/>
      <c r="AB3166" s="3" t="str">
        <v>strike = 0.017214, d2CalldK2 = 60.281002, d2CalldK2mc = 58.496473</v>
      </c>
    </row>
    <row r="3167" spans="9:28" x14ac:dyDescent="0.25">
      <c r="I3167" s="80"/>
      <c r="AB3167" s="3" t="str">
        <v>strike = 0.017930, d2CalldK2 = 56.931500, d2CalldK2mc = 60.208055</v>
      </c>
    </row>
    <row r="3168" spans="9:28" x14ac:dyDescent="0.25">
      <c r="I3168" s="80"/>
      <c r="AB3168" s="3" t="str">
        <v>strike = 0.018646, d2CalldK2 = 53.223156, d2CalldK2mc = 52.505381</v>
      </c>
    </row>
    <row r="3169" spans="9:28" x14ac:dyDescent="0.25">
      <c r="I3169" s="80"/>
      <c r="AB3169" s="3" t="str">
        <v>strike = 0.019362, d2CalldK2 = 49.292108, d2CalldK2mc = 50.347195</v>
      </c>
    </row>
    <row r="3170" spans="9:28" x14ac:dyDescent="0.25">
      <c r="I3170" s="80"/>
      <c r="AB3170" s="3" t="str">
        <v>strike = 0.020078, d2CalldK2 = 45.258916, d2CalldK2mc = 47.413403</v>
      </c>
    </row>
    <row r="3171" spans="9:28" x14ac:dyDescent="0.25">
      <c r="I3171" s="80"/>
      <c r="AB3171" s="3" t="str">
        <v>strike = 0.020794, d2CalldK2 = 41.226225, d2CalldK2mc = 42.572415</v>
      </c>
    </row>
    <row r="3172" spans="9:28" x14ac:dyDescent="0.25">
      <c r="I3172" s="80"/>
      <c r="AB3172" s="3" t="str">
        <v>strike = 0.021510, d2CalldK2 = 37.278002, d2CalldK2mc = 39.694115</v>
      </c>
    </row>
    <row r="3173" spans="9:28" x14ac:dyDescent="0.25">
      <c r="I3173" s="80"/>
      <c r="AB3173" s="3" t="str">
        <v>strike = 0.022226, d2CalldK2 = 33.479979, d2CalldK2mc = 35.407331</v>
      </c>
    </row>
    <row r="3174" spans="9:28" x14ac:dyDescent="0.25">
      <c r="I3174" s="80"/>
      <c r="AB3174" s="3" t="str">
        <v>strike = 0.022942, d2CalldK2 = 29.880943, d2CalldK2mc = 27.105055</v>
      </c>
    </row>
    <row r="3175" spans="9:28" x14ac:dyDescent="0.25">
      <c r="I3175" s="80"/>
      <c r="AB3175" s="3" t="str">
        <v>strike = 0.023658, d2CalldK2 = 26.514556, d2CalldK2mc = 26.234904</v>
      </c>
    </row>
    <row r="3176" spans="9:28" x14ac:dyDescent="0.25">
      <c r="I3176" s="80"/>
      <c r="AB3176" s="3" t="str">
        <v>strike = 0.024374, d2CalldK2 = 23.401454, d2CalldK2mc = 22.695610</v>
      </c>
    </row>
    <row r="3177" spans="9:28" x14ac:dyDescent="0.25">
      <c r="I3177" s="80"/>
      <c r="AB3177" s="3" t="str">
        <v>strike = 0.025089, d2CalldK2 = 20.551428, d2CalldK2mc = 19.449760</v>
      </c>
    </row>
    <row r="3178" spans="9:28" x14ac:dyDescent="0.25">
      <c r="I3178" s="80"/>
      <c r="AB3178" s="3" t="str">
        <v>strike = 0.025805, d2CalldK2 = 17.965541, d2CalldK2mc = 17.294305</v>
      </c>
    </row>
    <row r="3179" spans="9:28" x14ac:dyDescent="0.25">
      <c r="I3179" s="80"/>
      <c r="AB3179" s="3" t="str">
        <v>strike = 0.026521, d2CalldK2 = 15.638090, d2CalldK2mc = 16.341214</v>
      </c>
    </row>
    <row r="3180" spans="9:28" x14ac:dyDescent="0.25">
      <c r="I3180" s="80"/>
      <c r="AB3180" s="3" t="str">
        <v>strike = 0.027237, d2CalldK2 = 13.558353, d2CalldK2mc = 12.919187</v>
      </c>
    </row>
    <row r="3181" spans="9:28" x14ac:dyDescent="0.25">
      <c r="I3181" s="80"/>
      <c r="AB3181" s="3" t="str">
        <v>strike = 0.027953, d2CalldK2 = 11.712089, d2CalldK2mc = 11.268476</v>
      </c>
    </row>
    <row r="3182" spans="9:28" x14ac:dyDescent="0.25">
      <c r="I3182" s="80"/>
      <c r="AB3182" s="3" t="str">
        <v>strike = 0.028669, d2CalldK2 = 10.082797, d2CalldK2mc = 10.520367</v>
      </c>
    </row>
    <row r="3183" spans="9:28" x14ac:dyDescent="0.25">
      <c r="I3183" s="80"/>
      <c r="AB3183" s="3" t="str">
        <v>strike = 0.029385, d2CalldK2 = 8.652735, d2CalldK2mc = 7.494413</v>
      </c>
    </row>
    <row r="3184" spans="9:28" x14ac:dyDescent="0.25">
      <c r="I3184" s="80"/>
      <c r="AB3184" s="3" t="str">
        <v>strike = 0.030101, d2CalldK2 = 7.403724, d2CalldK2mc = 8.097022</v>
      </c>
    </row>
    <row r="3185" spans="9:28" x14ac:dyDescent="0.25">
      <c r="I3185" s="80"/>
      <c r="AB3185" s="3" t="str">
        <v>strike = 0.030817, d2CalldK2 = 6.317760, d2CalldK2mc = 6.941633</v>
      </c>
    </row>
    <row r="3186" spans="9:28" x14ac:dyDescent="0.25">
      <c r="I3186" s="80"/>
      <c r="AB3186" s="3" t="str">
        <v>strike = 0.031533, d2CalldK2 = 5.377460, d2CalldK2mc = 6.049445</v>
      </c>
    </row>
    <row r="3187" spans="9:28" x14ac:dyDescent="0.25">
      <c r="I3187" s="80"/>
      <c r="AB3187" s="3" t="str">
        <v>strike = 0.032249, d2CalldK2 = 4.566374, d2CalldK2mc = 4.661266</v>
      </c>
    </row>
    <row r="3188" spans="9:28" x14ac:dyDescent="0.25">
      <c r="I3188" s="80"/>
      <c r="AB3188" s="3" t="str">
        <v>strike = 0.032965, d2CalldK2 = 3.869186, d2CalldK2mc = 3.612525</v>
      </c>
    </row>
    <row r="3189" spans="9:28" x14ac:dyDescent="0.25">
      <c r="I3189" s="80"/>
      <c r="AB3189" s="3" t="str">
        <v>strike = 0.033681, d2CalldK2 = 3.271826, d2CalldK2mc = 3.569936</v>
      </c>
    </row>
    <row r="3190" spans="9:28" x14ac:dyDescent="0.25">
      <c r="I3190" s="80"/>
      <c r="AB3190" s="3" t="str">
        <v>strike = 0.034397, d2CalldK2 = 2.761514, d2CalldK2mc = 3.118089</v>
      </c>
    </row>
    <row r="3191" spans="9:28" x14ac:dyDescent="0.25">
      <c r="I3191" s="80"/>
      <c r="AB3191" s="3" t="str">
        <v>strike = 0.035113, d2CalldK2 = 2.326753, d2CalldK2mc = 2.248408</v>
      </c>
    </row>
    <row r="3192" spans="9:28" x14ac:dyDescent="0.25">
      <c r="I3192" s="80"/>
      <c r="AB3192" s="3" t="str">
        <v>strike = 0.035829, d2CalldK2 = 1.957290, d2CalldK2mc = 1.768946</v>
      </c>
    </row>
    <row r="3193" spans="9:28" x14ac:dyDescent="0.25">
      <c r="I3193" s="80"/>
      <c r="AB3193" s="3" t="str">
        <v>strike = 0.036545, d2CalldK2 = 1.644045, d2CalldK2mc = 1.933823</v>
      </c>
    </row>
    <row r="3194" spans="9:28" x14ac:dyDescent="0.25">
      <c r="I3194" s="80"/>
      <c r="AB3194" s="3" t="str">
        <v>T = 1.583333, fixingDate = 0, swapRate = 0.015782, annuity = 9.350832, stdDev = 0.007159, avgCalcStrikes = 7.967529</v>
      </c>
    </row>
    <row r="3195" spans="9:28" x14ac:dyDescent="0.25">
      <c r="I3195" s="80"/>
      <c r="AB3195" s="3" t="str">
        <v>strike = -0.004980, dCalldT = 0.000137, localVol = 0.012387</v>
      </c>
    </row>
    <row r="3196" spans="9:28" x14ac:dyDescent="0.25">
      <c r="I3196" s="80"/>
      <c r="AB3196" s="3" t="str">
        <v>strike = -0.004264, dCalldT = 0.000150, localVol = 0.011693</v>
      </c>
    </row>
    <row r="3197" spans="9:28" x14ac:dyDescent="0.25">
      <c r="I3197" s="80"/>
      <c r="AB3197" s="3" t="str">
        <v>strike = -0.003548, dCalldT = 0.000164, localVol = 0.011977</v>
      </c>
    </row>
    <row r="3198" spans="9:28" x14ac:dyDescent="0.25">
      <c r="I3198" s="80"/>
      <c r="AB3198" s="3" t="str">
        <v>strike = -0.002832, dCalldT = 0.000179, localVol = 0.012576</v>
      </c>
    </row>
    <row r="3199" spans="9:28" x14ac:dyDescent="0.25">
      <c r="I3199" s="80"/>
      <c r="AB3199" s="3" t="str">
        <v>strike = -0.002116, dCalldT = 0.000200, localVol = 0.013600</v>
      </c>
    </row>
    <row r="3200" spans="9:28" x14ac:dyDescent="0.25">
      <c r="I3200" s="80"/>
      <c r="AB3200" s="3" t="str">
        <v>strike = -0.001401, dCalldT = 0.000229, localVol = 0.012124</v>
      </c>
    </row>
    <row r="3201" spans="9:28" x14ac:dyDescent="0.25">
      <c r="I3201" s="80"/>
      <c r="AB3201" s="3" t="str">
        <v>strike = -0.000685, dCalldT = 0.000265, localVol = 0.010308</v>
      </c>
    </row>
    <row r="3202" spans="9:28" x14ac:dyDescent="0.25">
      <c r="I3202" s="80"/>
      <c r="AB3202" s="3" t="str">
        <v>strike = 0.000031, dCalldT = 0.000300, localVol = 0.009524</v>
      </c>
    </row>
    <row r="3203" spans="9:28" x14ac:dyDescent="0.25">
      <c r="I3203" s="80"/>
      <c r="AB3203" s="3" t="str">
        <v>strike = 0.000747, dCalldT = 0.000331, localVol = 0.010958</v>
      </c>
    </row>
    <row r="3204" spans="9:28" x14ac:dyDescent="0.25">
      <c r="I3204" s="80"/>
      <c r="AB3204" s="3" t="str">
        <v>strike = 0.001463, dCalldT = 0.000369, localVol = 0.010057</v>
      </c>
    </row>
    <row r="3205" spans="9:28" x14ac:dyDescent="0.25">
      <c r="I3205" s="80"/>
      <c r="AB3205" s="3" t="str">
        <v>strike = 0.002179, dCalldT = 0.000410, localVol = 0.009437</v>
      </c>
    </row>
    <row r="3206" spans="9:28" x14ac:dyDescent="0.25">
      <c r="I3206" s="80"/>
      <c r="AB3206" s="3" t="str">
        <v>strike = 0.002895, dCalldT = 0.000450, localVol = 0.009133</v>
      </c>
    </row>
    <row r="3207" spans="9:28" x14ac:dyDescent="0.25">
      <c r="I3207" s="80"/>
      <c r="AB3207" s="3" t="str">
        <v>strike = 0.003611, dCalldT = 0.000489, localVol = 0.009266</v>
      </c>
    </row>
    <row r="3208" spans="9:28" x14ac:dyDescent="0.25">
      <c r="I3208" s="80"/>
      <c r="AB3208" s="3" t="str">
        <v>strike = 0.004327, dCalldT = 0.000533, localVol = 0.009130</v>
      </c>
    </row>
    <row r="3209" spans="9:28" x14ac:dyDescent="0.25">
      <c r="I3209" s="80"/>
      <c r="AB3209" s="3" t="str">
        <v>strike = 0.005043, dCalldT = 0.000584, localVol = 0.008370</v>
      </c>
    </row>
    <row r="3210" spans="9:28" x14ac:dyDescent="0.25">
      <c r="I3210" s="80"/>
      <c r="AB3210" s="3" t="str">
        <v>strike = 0.005759, dCalldT = 0.000631, localVol = 0.008390</v>
      </c>
    </row>
    <row r="3211" spans="9:28" x14ac:dyDescent="0.25">
      <c r="I3211" s="80"/>
      <c r="AB3211" s="3" t="str">
        <v>strike = 0.006475, dCalldT = 0.000680, localVol = 0.007681</v>
      </c>
    </row>
    <row r="3212" spans="9:28" x14ac:dyDescent="0.25">
      <c r="I3212" s="80"/>
      <c r="AB3212" s="3" t="str">
        <v>strike = 0.007191, dCalldT = 0.000716, localVol = 0.007204</v>
      </c>
    </row>
    <row r="3213" spans="9:28" x14ac:dyDescent="0.25">
      <c r="I3213" s="80"/>
      <c r="AB3213" s="3" t="str">
        <v>strike = 0.007907, dCalldT = 0.000727, localVol = 0.007716</v>
      </c>
    </row>
    <row r="3214" spans="9:28" x14ac:dyDescent="0.25">
      <c r="I3214" s="80"/>
      <c r="AB3214" s="3" t="str">
        <v>strike = 0.008623, dCalldT = 0.000752, localVol = 0.007053</v>
      </c>
    </row>
    <row r="3215" spans="9:28" x14ac:dyDescent="0.25">
      <c r="I3215" s="80"/>
      <c r="AB3215" s="3" t="str">
        <v>strike = 0.009339, dCalldT = 0.000774, localVol = 0.006815</v>
      </c>
    </row>
    <row r="3216" spans="9:28" x14ac:dyDescent="0.25">
      <c r="I3216" s="80"/>
      <c r="AB3216" s="3" t="str">
        <v>strike = 0.010055, dCalldT = 0.000797, localVol = 0.006517</v>
      </c>
    </row>
    <row r="3217" spans="9:28" x14ac:dyDescent="0.25">
      <c r="I3217" s="80"/>
      <c r="AB3217" s="3" t="str">
        <v>strike = 0.010771, dCalldT = 0.000815, localVol = 0.006378</v>
      </c>
    </row>
    <row r="3218" spans="9:28" x14ac:dyDescent="0.25">
      <c r="I3218" s="80"/>
      <c r="AB3218" s="3" t="str">
        <v>strike = 0.011486, dCalldT = 0.000838, localVol = 0.006153</v>
      </c>
    </row>
    <row r="3219" spans="9:28" x14ac:dyDescent="0.25">
      <c r="I3219" s="80"/>
      <c r="AB3219" s="3" t="str">
        <v>strike = 0.012202, dCalldT = 0.000863, localVol = 0.005836</v>
      </c>
    </row>
    <row r="3220" spans="9:28" x14ac:dyDescent="0.25">
      <c r="I3220" s="80"/>
      <c r="AB3220" s="3" t="str">
        <v>strike = 0.012918, dCalldT = 0.000874, localVol = 0.005800</v>
      </c>
    </row>
    <row r="3221" spans="9:28" x14ac:dyDescent="0.25">
      <c r="I3221" s="80"/>
      <c r="AB3221" s="3" t="str">
        <v>strike = 0.013634, dCalldT = 0.000887, localVol = 0.005600</v>
      </c>
    </row>
    <row r="3222" spans="9:28" x14ac:dyDescent="0.25">
      <c r="I3222" s="80"/>
      <c r="AB3222" s="3" t="str">
        <v>strike = 0.014350, dCalldT = 0.000895, localVol = 0.005660</v>
      </c>
    </row>
    <row r="3223" spans="9:28" x14ac:dyDescent="0.25">
      <c r="I3223" s="80"/>
      <c r="AB3223" s="3" t="str">
        <v>strike = 0.015066, dCalldT = 0.000922, localVol = 0.005481</v>
      </c>
    </row>
    <row r="3224" spans="9:28" x14ac:dyDescent="0.25">
      <c r="I3224" s="80"/>
      <c r="AB3224" s="3" t="str">
        <v>strike = 0.015782, dCalldT = 0.000953, localVol = 0.005436</v>
      </c>
    </row>
    <row r="3225" spans="9:28" x14ac:dyDescent="0.25">
      <c r="I3225" s="80"/>
      <c r="AB3225" s="3" t="str">
        <v>strike = 0.016498, dCalldT = 0.000976, localVol = 0.005558</v>
      </c>
    </row>
    <row r="3226" spans="9:28" x14ac:dyDescent="0.25">
      <c r="I3226" s="80"/>
      <c r="AB3226" s="3" t="str">
        <v>strike = 0.017214, dCalldT = 0.000991, localVol = 0.005822</v>
      </c>
    </row>
    <row r="3227" spans="9:28" x14ac:dyDescent="0.25">
      <c r="I3227" s="80"/>
      <c r="AB3227" s="3" t="str">
        <v>strike = 0.017930, dCalldT = 0.001010, localVol = 0.005791</v>
      </c>
    </row>
    <row r="3228" spans="9:28" x14ac:dyDescent="0.25">
      <c r="I3228" s="80"/>
      <c r="AB3228" s="3" t="str">
        <v>strike = 0.018646, dCalldT = 0.001001, localVol = 0.006175</v>
      </c>
    </row>
    <row r="3229" spans="9:28" x14ac:dyDescent="0.25">
      <c r="I3229" s="80"/>
      <c r="AB3229" s="3" t="str">
        <v>strike = 0.019362, dCalldT = 0.000991, localVol = 0.006273</v>
      </c>
    </row>
    <row r="3230" spans="9:28" x14ac:dyDescent="0.25">
      <c r="I3230" s="80"/>
      <c r="AB3230" s="3" t="str">
        <v>strike = 0.020078, dCalldT = 0.000969, localVol = 0.006392</v>
      </c>
    </row>
    <row r="3231" spans="9:28" x14ac:dyDescent="0.25">
      <c r="I3231" s="80"/>
      <c r="AB3231" s="3" t="str">
        <v>strike = 0.020794, dCalldT = 0.000929, localVol = 0.006607</v>
      </c>
    </row>
    <row r="3232" spans="9:28" x14ac:dyDescent="0.25">
      <c r="I3232" s="80"/>
      <c r="AB3232" s="3" t="str">
        <v>strike = 0.021510, dCalldT = 0.000879, localVol = 0.006654</v>
      </c>
    </row>
    <row r="3233" spans="9:28" x14ac:dyDescent="0.25">
      <c r="I3233" s="80"/>
      <c r="AB3233" s="3" t="str">
        <v>strike = 0.022226, dCalldT = 0.000811, localVol = 0.006769</v>
      </c>
    </row>
    <row r="3234" spans="9:28" x14ac:dyDescent="0.25">
      <c r="I3234" s="80"/>
      <c r="AB3234" s="3" t="str">
        <v>strike = 0.022942, dCalldT = 0.000731, localVol = 0.007343</v>
      </c>
    </row>
    <row r="3235" spans="9:28" x14ac:dyDescent="0.25">
      <c r="I3235" s="80"/>
      <c r="AB3235" s="3" t="str">
        <v>strike = 0.023658, dCalldT = 0.000667, localVol = 0.007133</v>
      </c>
    </row>
    <row r="3236" spans="9:28" x14ac:dyDescent="0.25">
      <c r="I3236" s="80"/>
      <c r="AB3236" s="3" t="str">
        <v>strike = 0.024374, dCalldT = 0.000606, localVol = 0.007310</v>
      </c>
    </row>
    <row r="3237" spans="9:28" x14ac:dyDescent="0.25">
      <c r="I3237" s="80"/>
      <c r="AB3237" s="3" t="str">
        <v>strike = 0.025089, dCalldT = 0.000551, localVol = 0.007527</v>
      </c>
    </row>
    <row r="3238" spans="9:28" x14ac:dyDescent="0.25">
      <c r="I3238" s="80"/>
      <c r="AB3238" s="3" t="str">
        <v>strike = 0.025805, dCalldT = 0.000504, localVol = 0.007634</v>
      </c>
    </row>
    <row r="3239" spans="9:28" x14ac:dyDescent="0.25">
      <c r="I3239" s="80"/>
      <c r="AB3239" s="3" t="str">
        <v>strike = 0.026521, dCalldT = 0.000463, localVol = 0.007530</v>
      </c>
    </row>
    <row r="3240" spans="9:28" x14ac:dyDescent="0.25">
      <c r="I3240" s="80"/>
      <c r="AB3240" s="3" t="str">
        <v>strike = 0.027237, dCalldT = 0.000421, localVol = 0.008070</v>
      </c>
    </row>
    <row r="3241" spans="9:28" x14ac:dyDescent="0.25">
      <c r="I3241" s="80"/>
      <c r="AB3241" s="3" t="str">
        <v>strike = 0.027953, dCalldT = 0.000385, localVol = 0.008262</v>
      </c>
    </row>
    <row r="3242" spans="9:28" x14ac:dyDescent="0.25">
      <c r="I3242" s="80"/>
      <c r="AB3242" s="3" t="str">
        <v>strike = 0.028669, dCalldT = 0.000354, localVol = 0.008203</v>
      </c>
    </row>
    <row r="3243" spans="9:28" x14ac:dyDescent="0.25">
      <c r="I3243" s="80"/>
      <c r="AB3243" s="3" t="str">
        <v>strike = 0.029385, dCalldT = 0.000323, localVol = 0.009290</v>
      </c>
    </row>
    <row r="3244" spans="9:28" x14ac:dyDescent="0.25">
      <c r="I3244" s="80"/>
      <c r="AB3244" s="3" t="str">
        <v>strike = 0.030101, dCalldT = 0.000303, localVol = 0.008646</v>
      </c>
    </row>
    <row r="3245" spans="9:28" x14ac:dyDescent="0.25">
      <c r="I3245" s="80"/>
      <c r="AB3245" s="3" t="str">
        <v>strike = 0.030817, dCalldT = 0.000280, localVol = 0.008987</v>
      </c>
    </row>
    <row r="3246" spans="9:28" x14ac:dyDescent="0.25">
      <c r="I3246" s="80"/>
      <c r="AB3246" s="3" t="str">
        <v>strike = 0.031533, dCalldT = 0.000257, localVol = 0.009212</v>
      </c>
    </row>
    <row r="3247" spans="9:28" x14ac:dyDescent="0.25">
      <c r="I3247" s="80"/>
      <c r="AB3247" s="3" t="str">
        <v>strike = 0.032249, dCalldT = 0.000231, localVol = 0.009963</v>
      </c>
    </row>
    <row r="3248" spans="9:28" x14ac:dyDescent="0.25">
      <c r="I3248" s="80"/>
      <c r="AB3248" s="3" t="str">
        <v>strike = 0.032965, dCalldT = 0.000208, localVol = 0.010724</v>
      </c>
    </row>
    <row r="3249" spans="9:28" x14ac:dyDescent="0.25">
      <c r="I3249" s="80"/>
      <c r="AB3249" s="3" t="str">
        <v>strike = 0.033681, dCalldT = 0.000188, localVol = 0.010256</v>
      </c>
    </row>
    <row r="3250" spans="9:28" x14ac:dyDescent="0.25">
      <c r="I3250" s="80"/>
      <c r="AB3250" s="3" t="str">
        <v>strike = 0.034397, dCalldT = 0.000168, localVol = 0.010379</v>
      </c>
    </row>
    <row r="3251" spans="9:28" x14ac:dyDescent="0.25">
      <c r="I3251" s="80"/>
      <c r="AB3251" s="3" t="str">
        <v>strike = 0.035113, dCalldT = 0.000148, localVol = 0.011463</v>
      </c>
    </row>
    <row r="3252" spans="9:28" x14ac:dyDescent="0.25">
      <c r="I3252" s="80"/>
      <c r="AB3252" s="3" t="str">
        <v>strike = 0.035829, dCalldT = 0.000130, localVol = 0.012106</v>
      </c>
    </row>
    <row r="3253" spans="9:28" x14ac:dyDescent="0.25">
      <c r="I3253" s="80"/>
      <c r="AB3253" s="3" t="str">
        <v>strike = 0.036545, dCalldT = 0.000114, localVol = 0.010866</v>
      </c>
    </row>
    <row r="3254" spans="9:28" x14ac:dyDescent="0.25">
      <c r="I3254" s="80"/>
      <c r="AB3254" s="3" t="str">
        <v>T = 1.666667, swapRate = 0.015999, k = 0, strike = -0.006162, call = 0.022184, callph = 0.022174, callmh = 0.022194, quantile = 0.005594, d2CalldK2 = 1.353646</v>
      </c>
    </row>
    <row r="3255" spans="9:28" x14ac:dyDescent="0.25">
      <c r="I3255" s="80"/>
      <c r="AB3255" s="3" t="str">
        <v>T = 1.666667, swapRate = 0.015999, k = 1, strike = -0.005424, call = 0.021450, callph = 0.021440, callmh = 0.021459, quantile = 0.006686, d2CalldK2 = 1.610724</v>
      </c>
    </row>
    <row r="3256" spans="9:28" x14ac:dyDescent="0.25">
      <c r="I3256" s="80"/>
      <c r="AB3256" s="3" t="str">
        <v>T = 1.666667, swapRate = 0.015999, k = 2, strike = -0.004685, call = 0.020716, callph = 0.020706, callmh = 0.020726, quantile = 0.007985, d2CalldK2 = 1.914181</v>
      </c>
    </row>
    <row r="3257" spans="9:28" x14ac:dyDescent="0.25">
      <c r="I3257" s="80"/>
      <c r="AB3257" s="3" t="str">
        <v>T = 1.666667, swapRate = 0.015999, k = 3, strike = -0.003946, call = 0.019984, callph = 0.019974, callmh = 0.019994, quantile = 0.009528, d2CalldK2 = 2.271659</v>
      </c>
    </row>
    <row r="3258" spans="9:28" x14ac:dyDescent="0.25">
      <c r="I3258" s="80"/>
      <c r="AB3258" s="3" t="str">
        <v>T = 1.666667, swapRate = 0.015999, k = 4, strike = -0.003208, call = 0.019253, callph = 0.019243, callmh = 0.019263, quantile = 0.011357, d2CalldK2 = 2.691848</v>
      </c>
    </row>
    <row r="3259" spans="9:28" x14ac:dyDescent="0.25">
      <c r="I3259" s="80"/>
      <c r="AB3259" s="3" t="str">
        <v>T = 1.666667, swapRate = 0.015999, k = 5, strike = -0.002469, call = 0.018523, callph = 0.018514, callmh = 0.018533, quantile = 0.013522, d2CalldK2 = 3.184569</v>
      </c>
    </row>
    <row r="3260" spans="9:28" x14ac:dyDescent="0.25">
      <c r="I3260" s="80"/>
      <c r="AB3260" s="3" t="str">
        <v>T = 1.666667, swapRate = 0.015999, k = 6, strike = -0.001730, call = 0.017796, callph = 0.017786, callmh = 0.017806, quantile = 0.016082, d2CalldK2 = 3.760843</v>
      </c>
    </row>
    <row r="3261" spans="9:28" x14ac:dyDescent="0.25">
      <c r="I3261" s="80"/>
      <c r="AB3261" s="3" t="str">
        <v>T = 1.666667, swapRate = 0.015999, k = 7, strike = -0.000991, call = 0.017070, callph = 0.017060, callmh = 0.017080, quantile = 0.019102, d2CalldK2 = 4.432932</v>
      </c>
    </row>
    <row r="3262" spans="9:28" x14ac:dyDescent="0.25">
      <c r="I3262" s="80"/>
      <c r="AB3262" s="3" t="str">
        <v>T = 1.666667, swapRate = 0.015999, k = 8, strike = -0.000253, call = 0.016347, callph = 0.016337, callmh = 0.016356, quantile = 0.022658, d2CalldK2 = 5.214358</v>
      </c>
    </row>
    <row r="3263" spans="9:28" x14ac:dyDescent="0.25">
      <c r="I3263" s="80"/>
      <c r="AB3263" s="3" t="str">
        <v>T = 1.666667, swapRate = 0.015999, k = 9, strike = 0.000486, call = 0.015626, callph = 0.015616, callmh = 0.015636, quantile = 0.026836, d2CalldK2 = 6.119867</v>
      </c>
    </row>
    <row r="3264" spans="9:28" x14ac:dyDescent="0.25">
      <c r="I3264" s="80"/>
      <c r="AB3264" s="3" t="str">
        <v>T = 1.666667, swapRate = 0.015999, k = 10, strike = 0.001225, call = 0.014909, callph = 0.014899, callmh = 0.014919, quantile = 0.031734, d2CalldK2 = 7.165333</v>
      </c>
    </row>
    <row r="3265" spans="9:28" x14ac:dyDescent="0.25">
      <c r="I3265" s="80"/>
      <c r="AB3265" s="3" t="str">
        <v>T = 1.666667, swapRate = 0.015999, k = 11, strike = 0.001963, call = 0.014196, callph = 0.014186, callmh = 0.014206, quantile = 0.037461, d2CalldK2 = 8.367577</v>
      </c>
    </row>
    <row r="3266" spans="9:28" x14ac:dyDescent="0.25">
      <c r="I3266" s="80"/>
      <c r="AB3266" s="3" t="str">
        <v>T = 1.666667, swapRate = 0.015999, k = 12, strike = 0.002702, call = 0.013487, callph = 0.013478, callmh = 0.013497, quantile = 0.044139, d2CalldK2 = 9.744091</v>
      </c>
    </row>
    <row r="3267" spans="9:28" x14ac:dyDescent="0.25">
      <c r="I3267" s="80"/>
      <c r="AB3267" s="3" t="str">
        <v>T = 1.666667, swapRate = 0.015999, k = 13, strike = 0.003441, call = 0.012784, callph = 0.012774, callmh = 0.012793, quantile = 0.051904, d2CalldK2 = 11.312620</v>
      </c>
    </row>
    <row r="3268" spans="9:28" x14ac:dyDescent="0.25">
      <c r="I3268" s="80"/>
      <c r="AB3268" s="3" t="str">
        <v>T = 1.666667, swapRate = 0.015999, k = 14, strike = 0.004179, call = 0.012087, callph = 0.012077, callmh = 0.012096, quantile = 0.060904, d2CalldK2 = 13.090595</v>
      </c>
    </row>
    <row r="3269" spans="9:28" x14ac:dyDescent="0.25">
      <c r="I3269" s="80"/>
      <c r="AB3269" s="3" t="str">
        <v>T = 1.666667, swapRate = 0.015999, k = 15, strike = 0.004918, call = 0.011397, callph = 0.011388, callmh = 0.011406, quantile = 0.071300, d2CalldK2 = 15.094378</v>
      </c>
    </row>
    <row r="3270" spans="9:28" x14ac:dyDescent="0.25">
      <c r="I3270" s="80"/>
      <c r="AB3270" s="3" t="str">
        <v>T = 1.666667, swapRate = 0.015999, k = 16, strike = 0.005657, call = 0.010715, callph = 0.010706, callmh = 0.010724, quantile = 0.083264, d2CalldK2 = 17.338300</v>
      </c>
    </row>
    <row r="3271" spans="9:28" x14ac:dyDescent="0.25">
      <c r="I3271" s="80"/>
      <c r="AB3271" s="3" t="str">
        <v>T = 1.666667, swapRate = 0.015999, k = 17, strike = 0.006396, call = 0.010043, callph = 0.010034, callmh = 0.010052, quantile = 0.096977, d2CalldK2 = 19.833463</v>
      </c>
    </row>
    <row r="3272" spans="9:28" x14ac:dyDescent="0.25">
      <c r="I3272" s="80"/>
      <c r="AB3272" s="3" t="str">
        <v>T = 1.666667, swapRate = 0.015999, k = 18, strike = 0.007134, call = 0.009382, callph = 0.009373, callmh = 0.009390, quantile = 0.112629, d2CalldK2 = 22.586294</v>
      </c>
    </row>
    <row r="3273" spans="9:28" x14ac:dyDescent="0.25">
      <c r="I3273" s="80"/>
      <c r="AB3273" s="3" t="str">
        <v>T = 1.666667, swapRate = 0.015999, k = 19, strike = 0.007873, call = 0.008732, callph = 0.008724, callmh = 0.008741, quantile = 0.130410, d2CalldK2 = 25.596854</v>
      </c>
    </row>
    <row r="3274" spans="9:28" x14ac:dyDescent="0.25">
      <c r="I3274" s="80"/>
      <c r="AB3274" s="3" t="str">
        <v>T = 1.666667, swapRate = 0.015999, k = 20, strike = 0.008612, call = 0.008097, callph = 0.008089, callmh = 0.008106, quantile = 0.150507, d2CalldK2 = 28.856920</v>
      </c>
    </row>
    <row r="3275" spans="9:28" x14ac:dyDescent="0.25">
      <c r="I3275" s="80"/>
      <c r="AB3275" s="3" t="str">
        <v>T = 1.666667, swapRate = 0.015999, k = 21, strike = 0.009350, call = 0.007478, callph = 0.007470, callmh = 0.007486, quantile = 0.173100, d2CalldK2 = 32.347892</v>
      </c>
    </row>
    <row r="3276" spans="9:28" x14ac:dyDescent="0.25">
      <c r="I3276" s="80"/>
      <c r="AB3276" s="3" t="str">
        <v>T = 1.666667, swapRate = 0.015999, k = 22, strike = 0.010089, call = 0.006876, callph = 0.006868, callmh = 0.006884, quantile = 0.198347, d2CalldK2 = 36.038602</v>
      </c>
    </row>
    <row r="3277" spans="9:28" x14ac:dyDescent="0.25">
      <c r="I3277" s="80"/>
      <c r="AB3277" s="3" t="str">
        <v>T = 1.666667, swapRate = 0.015999, k = 23, strike = 0.010828, call = 0.006294, callph = 0.006287, callmh = 0.006302, quantile = 0.226381, d2CalldK2 = 39.883173</v>
      </c>
    </row>
    <row r="3278" spans="9:28" x14ac:dyDescent="0.25">
      <c r="I3278" s="80"/>
      <c r="AB3278" s="3" t="str">
        <v>T = 1.666667, swapRate = 0.015999, k = 24, strike = 0.011566, call = 0.005734, callph = 0.005727, callmh = 0.005742, quantile = 0.257293, d2CalldK2 = 43.819100</v>
      </c>
    </row>
    <row r="3279" spans="9:28" x14ac:dyDescent="0.25">
      <c r="I3279" s="80"/>
      <c r="AB3279" s="3" t="str">
        <v>T = 1.666667, swapRate = 0.015999, k = 25, strike = 0.012305, call = 0.005198, callph = 0.005191, callmh = 0.005205, quantile = 0.291122, d2CalldK2 = 47.765815</v>
      </c>
    </row>
    <row r="3280" spans="9:28" x14ac:dyDescent="0.25">
      <c r="I3280" s="80"/>
      <c r="AB3280" s="3" t="str">
        <v>T = 1.666667, swapRate = 0.015999, k = 26, strike = 0.013044, call = 0.004688, callph = 0.004681, callmh = 0.004694, quantile = 0.327840, d2CalldK2 = 51.624033</v>
      </c>
    </row>
    <row r="3281" spans="9:28" x14ac:dyDescent="0.25">
      <c r="I3281" s="80"/>
      <c r="AB3281" s="3" t="str">
        <v>T = 1.666667, swapRate = 0.015999, k = 27, strike = 0.013782, call = 0.004205, callph = 0.004199, callmh = 0.004212, quantile = 0.367341, d2CalldK2 = 55.276250</v>
      </c>
    </row>
    <row r="3282" spans="9:28" x14ac:dyDescent="0.25">
      <c r="I3282" s="80"/>
      <c r="AB3282" s="3" t="str">
        <v>T = 1.666667, swapRate = 0.015999, k = 28, strike = 0.014521, call = 0.003754, callph = 0.003748, callmh = 0.003759, quantile = 0.409422, d2CalldK2 = 58.588779</v>
      </c>
    </row>
    <row r="3283" spans="9:28" x14ac:dyDescent="0.25">
      <c r="I3283" s="80"/>
      <c r="AB3283" s="3" t="str">
        <v>T = 1.666667, swapRate = 0.015999, k = 29, strike = 0.015260, call = 0.003333, callph = 0.003328, callmh = 0.003339, quantile = 0.453780, d2CalldK2 = 61.415717</v>
      </c>
    </row>
    <row r="3284" spans="9:28" x14ac:dyDescent="0.25">
      <c r="I3284" s="80"/>
      <c r="AB3284" s="3" t="str">
        <v>T = 1.666667, swapRate = 0.015999, k = 30, strike = 0.015999, call = 0.002947, callph = 0.002942, callmh = 0.002952, quantile = 0.500000, d2CalldK2 = 63.596936</v>
      </c>
    </row>
    <row r="3285" spans="9:28" x14ac:dyDescent="0.25">
      <c r="I3285" s="80"/>
      <c r="AB3285" s="3" t="str">
        <v>T = 1.666667, swapRate = 0.015999, k = 31, strike = 0.016737, call = 0.002595, callph = 0.002590, callmh = 0.002599, quantile = 0.546220, d2CalldK2 = 61.415717</v>
      </c>
    </row>
    <row r="3286" spans="9:28" x14ac:dyDescent="0.25">
      <c r="I3286" s="80"/>
      <c r="AB3286" s="3" t="str">
        <v>T = 1.666667, swapRate = 0.015999, k = 32, strike = 0.017476, call = 0.002276, callph = 0.002272, callmh = 0.002280, quantile = 0.590578, d2CalldK2 = 58.588779</v>
      </c>
    </row>
    <row r="3287" spans="9:28" x14ac:dyDescent="0.25">
      <c r="I3287" s="80"/>
      <c r="AB3287" s="3" t="str">
        <v>T = 1.666667, swapRate = 0.015999, k = 33, strike = 0.018215, call = 0.001989, callph = 0.001986, callmh = 0.001993, quantile = 0.632659, d2CalldK2 = 55.276250</v>
      </c>
    </row>
    <row r="3288" spans="9:28" x14ac:dyDescent="0.25">
      <c r="I3288" s="80"/>
      <c r="AB3288" s="3" t="str">
        <v>T = 1.666667, swapRate = 0.015999, k = 34, strike = 0.018953, call = 0.001733, callph = 0.001729, callmh = 0.001736, quantile = 0.672160, d2CalldK2 = 51.624033</v>
      </c>
    </row>
    <row r="3289" spans="9:28" x14ac:dyDescent="0.25">
      <c r="I3289" s="80"/>
      <c r="AB3289" s="3" t="str">
        <v>T = 1.666667, swapRate = 0.015999, k = 35, strike = 0.019692, call = 0.001504, callph = 0.001501, callmh = 0.001507, quantile = 0.708878, d2CalldK2 = 47.765815</v>
      </c>
    </row>
    <row r="3290" spans="9:28" x14ac:dyDescent="0.25">
      <c r="I3290" s="80"/>
      <c r="AB3290" s="3" t="str">
        <v>T = 1.666667, swapRate = 0.015999, k = 36, strike = 0.020431, call = 0.001302, callph = 0.001299, callmh = 0.001305, quantile = 0.742707, d2CalldK2 = 43.819100</v>
      </c>
    </row>
    <row r="3291" spans="9:28" x14ac:dyDescent="0.25">
      <c r="I3291" s="80"/>
      <c r="AB3291" s="3" t="str">
        <v>T = 1.666667, swapRate = 0.015999, k = 37, strike = 0.021169, call = 0.001123, callph = 0.001121, callmh = 0.001126, quantile = 0.773619, d2CalldK2 = 39.883173</v>
      </c>
    </row>
    <row r="3292" spans="9:28" x14ac:dyDescent="0.25">
      <c r="I3292" s="80"/>
      <c r="AB3292" s="3" t="str">
        <v>T = 1.666667, swapRate = 0.015999, k = 38, strike = 0.021908, call = 0.000967, callph = 0.000965, callmh = 0.000969, quantile = 0.801653, d2CalldK2 = 36.038602</v>
      </c>
    </row>
    <row r="3293" spans="9:28" x14ac:dyDescent="0.25">
      <c r="I3293" s="80"/>
      <c r="AB3293" s="3" t="str">
        <v>T = 1.666667, swapRate = 0.015999, k = 39, strike = 0.022647, call = 0.000830, callph = 0.000828, callmh = 0.000831, quantile = 0.826900, d2CalldK2 = 32.347892</v>
      </c>
    </row>
    <row r="3294" spans="9:28" x14ac:dyDescent="0.25">
      <c r="I3294" s="80"/>
      <c r="AB3294" s="3" t="str">
        <v>T = 1.666667, swapRate = 0.015999, k = 40, strike = 0.023386, call = 0.000710, callph = 0.000709, callmh = 0.000712, quantile = 0.849493, d2CalldK2 = 28.856920</v>
      </c>
    </row>
    <row r="3295" spans="9:28" x14ac:dyDescent="0.25">
      <c r="I3295" s="80"/>
      <c r="AB3295" s="3" t="str">
        <v>T = 1.666667, swapRate = 0.015999, k = 41, strike = 0.024124, call = 0.000607, callph = 0.000605, callmh = 0.000608, quantile = 0.869590, d2CalldK2 = 25.596854</v>
      </c>
    </row>
    <row r="3296" spans="9:28" x14ac:dyDescent="0.25">
      <c r="I3296" s="80"/>
      <c r="AB3296" s="3" t="str">
        <v>T = 1.666667, swapRate = 0.015999, k = 42, strike = 0.024863, call = 0.000517, callph = 0.000516, callmh = 0.000518, quantile = 0.887371, d2CalldK2 = 22.586294</v>
      </c>
    </row>
    <row r="3297" spans="9:28" x14ac:dyDescent="0.25">
      <c r="I3297" s="80"/>
      <c r="AB3297" s="3" t="str">
        <v>T = 1.666667, swapRate = 0.015999, k = 43, strike = 0.025602, call = 0.000440, callph = 0.000439, callmh = 0.000441, quantile = 0.903023, d2CalldK2 = 19.833463</v>
      </c>
    </row>
    <row r="3298" spans="9:28" x14ac:dyDescent="0.25">
      <c r="I3298" s="80"/>
      <c r="AB3298" s="3" t="str">
        <v>T = 1.666667, swapRate = 0.015999, k = 44, strike = 0.026340, call = 0.000373, callph = 0.000373, callmh = 0.000374, quantile = 0.916736, d2CalldK2 = 17.338300</v>
      </c>
    </row>
    <row r="3299" spans="9:28" x14ac:dyDescent="0.25">
      <c r="I3299" s="80"/>
      <c r="AB3299" s="3" t="str">
        <v>T = 1.666667, swapRate = 0.015999, k = 45, strike = 0.027079, call = 0.000316, callph = 0.000316, callmh = 0.000317, quantile = 0.928700, d2CalldK2 = 15.094378</v>
      </c>
    </row>
    <row r="3300" spans="9:28" x14ac:dyDescent="0.25">
      <c r="I3300" s="80"/>
      <c r="AB3300" s="3" t="str">
        <v>T = 1.666667, swapRate = 0.015999, k = 46, strike = 0.027818, call = 0.000268, callph = 0.000267, callmh = 0.000268, quantile = 0.939096, d2CalldK2 = 13.090595</v>
      </c>
    </row>
    <row r="3301" spans="9:28" x14ac:dyDescent="0.25">
      <c r="I3301" s="80"/>
      <c r="AB3301" s="3" t="str">
        <v>T = 1.666667, swapRate = 0.015999, k = 47, strike = 0.028556, call = 0.000226, callph = 0.000226, callmh = 0.000227, quantile = 0.948096, d2CalldK2 = 11.312620</v>
      </c>
    </row>
    <row r="3302" spans="9:28" x14ac:dyDescent="0.25">
      <c r="I3302" s="80"/>
      <c r="AB3302" s="3" t="str">
        <v>T = 1.666667, swapRate = 0.015999, k = 48, strike = 0.029295, call = 0.000191, callph = 0.000190, callmh = 0.000191, quantile = 0.955861, d2CalldK2 = 9.744091</v>
      </c>
    </row>
    <row r="3303" spans="9:28" x14ac:dyDescent="0.25">
      <c r="I3303" s="80"/>
      <c r="AB3303" s="3" t="str">
        <v>T = 1.666667, swapRate = 0.015999, k = 49, strike = 0.030034, call = 0.000161, callph = 0.000160, callmh = 0.000161, quantile = 0.962539, d2CalldK2 = 8.367577</v>
      </c>
    </row>
    <row r="3304" spans="9:28" x14ac:dyDescent="0.25">
      <c r="I3304" s="80"/>
      <c r="AB3304" s="3" t="str">
        <v>T = 1.666667, swapRate = 0.015999, k = 50, strike = 0.030773, call = 0.000135, callph = 0.000135, callmh = 0.000135, quantile = 0.968266, d2CalldK2 = 7.165332</v>
      </c>
    </row>
    <row r="3305" spans="9:28" x14ac:dyDescent="0.25">
      <c r="I3305" s="80"/>
      <c r="AB3305" s="3" t="str">
        <v>T = 1.666667, swapRate = 0.015999, k = 51, strike = 0.031511, call = 0.000114, callph = 0.000113, callmh = 0.000114, quantile = 0.973164, d2CalldK2 = 6.119867</v>
      </c>
    </row>
    <row r="3306" spans="9:28" x14ac:dyDescent="0.25">
      <c r="I3306" s="80"/>
      <c r="AB3306" s="3" t="str">
        <v>T = 1.666667, swapRate = 0.015999, k = 52, strike = 0.032250, call = 0.000095, callph = 0.000095, callmh = 0.000096, quantile = 0.977342, d2CalldK2 = 5.214358</v>
      </c>
    </row>
    <row r="3307" spans="9:28" x14ac:dyDescent="0.25">
      <c r="I3307" s="80"/>
      <c r="AB3307" s="3" t="str">
        <v>T = 1.666667, swapRate = 0.015999, k = 53, strike = 0.032989, call = 0.000080, callph = 0.000080, callmh = 0.000080, quantile = 0.980898, d2CalldK2 = 4.432932</v>
      </c>
    </row>
    <row r="3308" spans="9:28" x14ac:dyDescent="0.25">
      <c r="I3308" s="80"/>
      <c r="AB3308" s="3" t="str">
        <v>T = 1.666667, swapRate = 0.015999, k = 54, strike = 0.033727, call = 0.000067, callph = 0.000067, callmh = 0.000067, quantile = 0.983918, d2CalldK2 = 3.760843</v>
      </c>
    </row>
    <row r="3309" spans="9:28" x14ac:dyDescent="0.25">
      <c r="I3309" s="80"/>
      <c r="AB3309" s="3" t="str">
        <v>T = 1.666667, swapRate = 0.015999, k = 55, strike = 0.034466, call = 0.000056, callph = 0.000056, callmh = 0.000056, quantile = 0.986478, d2CalldK2 = 3.184570</v>
      </c>
    </row>
    <row r="3310" spans="9:28" x14ac:dyDescent="0.25">
      <c r="I3310" s="80"/>
      <c r="AB3310" s="3" t="str">
        <v>T = 1.666667, swapRate = 0.015999, k = 56, strike = 0.035205, call = 0.000047, callph = 0.000047, callmh = 0.000047, quantile = 0.988643, d2CalldK2 = 2.691848</v>
      </c>
    </row>
    <row r="3311" spans="9:28" x14ac:dyDescent="0.25">
      <c r="I3311" s="80"/>
      <c r="AB3311" s="3" t="str">
        <v>T = 1.666667, swapRate = 0.015999, k = 57, strike = 0.035943, call = 0.000039, callph = 0.000039, callmh = 0.000039, quantile = 0.990472, d2CalldK2 = 2.271659</v>
      </c>
    </row>
    <row r="3312" spans="9:28" x14ac:dyDescent="0.25">
      <c r="I3312" s="80"/>
      <c r="AB3312" s="3" t="str">
        <v>T = 1.666667, swapRate = 0.015999, k = 58, strike = 0.036682, call = 0.000033, callph = 0.000033, callmh = 0.000033, quantile = 0.992015, d2CalldK2 = 1.914181</v>
      </c>
    </row>
    <row r="3313" spans="9:28" x14ac:dyDescent="0.25">
      <c r="I3313" s="80"/>
      <c r="AB3313" s="3" t="str">
        <v>T = 1.666667, swapRate = 0.015999, k = 59, strike = 0.037421, call = 0.000027, callph = 0.000027, callmh = 0.000027, quantile = 0.993314, d2CalldK2 = 1.610724</v>
      </c>
    </row>
    <row r="3314" spans="9:28" x14ac:dyDescent="0.25">
      <c r="I3314" s="80"/>
      <c r="AB3314" s="3" t="str">
        <v>T = 1.666667, swapRate = 0.015999, k = 60, strike = 0.038160, call = 0.000023, callph = 0.000023, callmh = 0.000023, quantile = 0.994406, d2CalldK2 = 1.353646</v>
      </c>
    </row>
    <row r="3315" spans="9:28" x14ac:dyDescent="0.25">
      <c r="I3315" s="80"/>
      <c r="AB3315" s="3" t="str">
        <v>strike = -0.005424, d2CalldK2 = 1.610724, d2CalldK2mc = 1.744471</v>
      </c>
    </row>
    <row r="3316" spans="9:28" x14ac:dyDescent="0.25">
      <c r="I3316" s="80"/>
      <c r="AB3316" s="3" t="str">
        <v>strike = -0.004685, d2CalldK2 = 1.914181, d2CalldK2mc = 2.216864</v>
      </c>
    </row>
    <row r="3317" spans="9:28" x14ac:dyDescent="0.25">
      <c r="I3317" s="80"/>
      <c r="AB3317" s="3" t="str">
        <v>strike = -0.003946, d2CalldK2 = 2.271659, d2CalldK2mc = 3.630746</v>
      </c>
    </row>
    <row r="3318" spans="9:28" x14ac:dyDescent="0.25">
      <c r="I3318" s="80"/>
      <c r="AB3318" s="3" t="str">
        <v>strike = -0.003208, d2CalldK2 = 2.691848, d2CalldK2mc = 1.469725</v>
      </c>
    </row>
    <row r="3319" spans="9:28" x14ac:dyDescent="0.25">
      <c r="I3319" s="80"/>
      <c r="AB3319" s="3" t="str">
        <v>strike = -0.002469, d2CalldK2 = 3.184569, d2CalldK2mc = 3.135525</v>
      </c>
    </row>
    <row r="3320" spans="9:28" x14ac:dyDescent="0.25">
      <c r="I3320" s="80"/>
      <c r="AB3320" s="3" t="str">
        <v>strike = -0.001730, d2CalldK2 = 3.760843, d2CalldK2mc = 5.150807</v>
      </c>
    </row>
    <row r="3321" spans="9:28" x14ac:dyDescent="0.25">
      <c r="I3321" s="80"/>
      <c r="AB3321" s="3" t="str">
        <v>strike = -0.000991, d2CalldK2 = 4.432932, d2CalldK2mc = 4.047185</v>
      </c>
    </row>
    <row r="3322" spans="9:28" x14ac:dyDescent="0.25">
      <c r="I3322" s="80"/>
      <c r="AB3322" s="3" t="str">
        <v>strike = -0.000253, d2CalldK2 = 5.214358, d2CalldK2mc = 4.299905</v>
      </c>
    </row>
    <row r="3323" spans="9:28" x14ac:dyDescent="0.25">
      <c r="I3323" s="80"/>
      <c r="AB3323" s="3" t="str">
        <v>strike = 0.000486, d2CalldK2 = 6.119867, d2CalldK2mc = 5.838075</v>
      </c>
    </row>
    <row r="3324" spans="9:28" x14ac:dyDescent="0.25">
      <c r="I3324" s="80"/>
      <c r="AB3324" s="3" t="str">
        <v>strike = 0.001225, d2CalldK2 = 7.165333, d2CalldK2mc = 6.038031</v>
      </c>
    </row>
    <row r="3325" spans="9:28" x14ac:dyDescent="0.25">
      <c r="I3325" s="80"/>
      <c r="AB3325" s="3" t="str">
        <v>strike = 0.001963, d2CalldK2 = 8.367577, d2CalldK2mc = 9.523397</v>
      </c>
    </row>
    <row r="3326" spans="9:28" x14ac:dyDescent="0.25">
      <c r="I3326" s="80"/>
      <c r="AB3326" s="3" t="str">
        <v>strike = 0.002702, d2CalldK2 = 9.744091, d2CalldK2mc = 9.214370</v>
      </c>
    </row>
    <row r="3327" spans="9:28" x14ac:dyDescent="0.25">
      <c r="I3327" s="80"/>
      <c r="AB3327" s="3" t="str">
        <v>strike = 0.003441, d2CalldK2 = 11.312620, d2CalldK2mc = 10.006076</v>
      </c>
    </row>
    <row r="3328" spans="9:28" x14ac:dyDescent="0.25">
      <c r="I3328" s="80"/>
      <c r="AB3328" s="3" t="str">
        <v>strike = 0.004179, d2CalldK2 = 13.090595, d2CalldK2mc = 12.211093</v>
      </c>
    </row>
    <row r="3329" spans="9:28" x14ac:dyDescent="0.25">
      <c r="I3329" s="80"/>
      <c r="AB3329" s="3" t="str">
        <v>strike = 0.004918, d2CalldK2 = 15.094378, d2CalldK2mc = 16.593997</v>
      </c>
    </row>
    <row r="3330" spans="9:28" x14ac:dyDescent="0.25">
      <c r="I3330" s="80"/>
      <c r="AB3330" s="3" t="str">
        <v>strike = 0.005657, d2CalldK2 = 17.338300, d2CalldK2mc = 19.034693</v>
      </c>
    </row>
    <row r="3331" spans="9:28" x14ac:dyDescent="0.25">
      <c r="I3331" s="80"/>
      <c r="AB3331" s="3" t="str">
        <v>strike = 0.006396, d2CalldK2 = 19.833463, d2CalldK2mc = 20.608146</v>
      </c>
    </row>
    <row r="3332" spans="9:28" x14ac:dyDescent="0.25">
      <c r="I3332" s="80"/>
      <c r="AB3332" s="3" t="str">
        <v>strike = 0.007134, d2CalldK2 = 22.586294, d2CalldK2mc = 23.440935</v>
      </c>
    </row>
    <row r="3333" spans="9:28" x14ac:dyDescent="0.25">
      <c r="I3333" s="80"/>
      <c r="AB3333" s="3" t="str">
        <v>strike = 0.007873, d2CalldK2 = 25.596854, d2CalldK2mc = 24.644841</v>
      </c>
    </row>
    <row r="3334" spans="9:28" x14ac:dyDescent="0.25">
      <c r="I3334" s="80"/>
      <c r="AB3334" s="3" t="str">
        <v>strike = 0.008612, d2CalldK2 = 28.856920, d2CalldK2mc = 28.924152</v>
      </c>
    </row>
    <row r="3335" spans="9:28" x14ac:dyDescent="0.25">
      <c r="I3335" s="80"/>
      <c r="AB3335" s="3" t="str">
        <v>strike = 0.009350, d2CalldK2 = 32.347892, d2CalldK2mc = 32.959082</v>
      </c>
    </row>
    <row r="3336" spans="9:28" x14ac:dyDescent="0.25">
      <c r="I3336" s="80"/>
      <c r="AB3336" s="3" t="str">
        <v>strike = 0.010089, d2CalldK2 = 36.038602, d2CalldK2mc = 37.930198</v>
      </c>
    </row>
    <row r="3337" spans="9:28" x14ac:dyDescent="0.25">
      <c r="I3337" s="80"/>
      <c r="AB3337" s="3" t="str">
        <v>strike = 0.010828, d2CalldK2 = 39.883173, d2CalldK2mc = 37.717985</v>
      </c>
    </row>
    <row r="3338" spans="9:28" x14ac:dyDescent="0.25">
      <c r="I3338" s="80"/>
      <c r="AB3338" s="3" t="str">
        <v>strike = 0.011566, d2CalldK2 = 43.819100, d2CalldK2mc = 43.434661</v>
      </c>
    </row>
    <row r="3339" spans="9:28" x14ac:dyDescent="0.25">
      <c r="I3339" s="80"/>
      <c r="AB3339" s="3" t="str">
        <v>strike = 0.012305, d2CalldK2 = 47.765815, d2CalldK2mc = 48.621661</v>
      </c>
    </row>
    <row r="3340" spans="9:28" x14ac:dyDescent="0.25">
      <c r="I3340" s="80"/>
      <c r="AB3340" s="3" t="str">
        <v>strike = 0.013044, d2CalldK2 = 51.624033, d2CalldK2mc = 51.315000</v>
      </c>
    </row>
    <row r="3341" spans="9:28" x14ac:dyDescent="0.25">
      <c r="I3341" s="80"/>
      <c r="AB3341" s="3" t="str">
        <v>strike = 0.013782, d2CalldK2 = 55.276250, d2CalldK2mc = 52.088734</v>
      </c>
    </row>
    <row r="3342" spans="9:28" x14ac:dyDescent="0.25">
      <c r="I3342" s="80"/>
      <c r="AB3342" s="3" t="str">
        <v>strike = 0.014521, d2CalldK2 = 58.588779, d2CalldK2mc = 57.745628</v>
      </c>
    </row>
    <row r="3343" spans="9:28" x14ac:dyDescent="0.25">
      <c r="I3343" s="80"/>
      <c r="AB3343" s="3" t="str">
        <v>strike = 0.015260, d2CalldK2 = 61.415717, d2CalldK2mc = 59.064368</v>
      </c>
    </row>
    <row r="3344" spans="9:28" x14ac:dyDescent="0.25">
      <c r="I3344" s="80"/>
      <c r="AB3344" s="3" t="str">
        <v>strike = 0.015999, d2CalldK2 = 63.596936, d2CalldK2mc = 64.539936</v>
      </c>
    </row>
    <row r="3345" spans="9:28" x14ac:dyDescent="0.25">
      <c r="I3345" s="80"/>
      <c r="AB3345" s="3" t="str">
        <v>strike = 0.016737, d2CalldK2 = 61.415717, d2CalldK2mc = 63.757191</v>
      </c>
    </row>
    <row r="3346" spans="9:28" x14ac:dyDescent="0.25">
      <c r="I3346" s="80"/>
      <c r="AB3346" s="3" t="str">
        <v>strike = 0.017476, d2CalldK2 = 58.588779, d2CalldK2mc = 59.819359</v>
      </c>
    </row>
    <row r="3347" spans="9:28" x14ac:dyDescent="0.25">
      <c r="I3347" s="80"/>
      <c r="AB3347" s="3" t="str">
        <v>strike = 0.018215, d2CalldK2 = 55.276250, d2CalldK2mc = 57.125433</v>
      </c>
    </row>
    <row r="3348" spans="9:28" x14ac:dyDescent="0.25">
      <c r="I3348" s="80"/>
      <c r="AB3348" s="3" t="str">
        <v>strike = 0.018953, d2CalldK2 = 51.624033, d2CalldK2mc = 51.492088</v>
      </c>
    </row>
    <row r="3349" spans="9:28" x14ac:dyDescent="0.25">
      <c r="I3349" s="80"/>
      <c r="AB3349" s="3" t="str">
        <v>strike = 0.019692, d2CalldK2 = 47.765815, d2CalldK2mc = 45.848719</v>
      </c>
    </row>
    <row r="3350" spans="9:28" x14ac:dyDescent="0.25">
      <c r="I3350" s="80"/>
      <c r="AB3350" s="3" t="str">
        <v>strike = 0.020431, d2CalldK2 = 43.819100, d2CalldK2mc = 44.015988</v>
      </c>
    </row>
    <row r="3351" spans="9:28" x14ac:dyDescent="0.25">
      <c r="I3351" s="80"/>
      <c r="AB3351" s="3" t="str">
        <v>strike = 0.021169, d2CalldK2 = 39.883173, d2CalldK2mc = 41.927198</v>
      </c>
    </row>
    <row r="3352" spans="9:28" x14ac:dyDescent="0.25">
      <c r="I3352" s="80"/>
      <c r="AB3352" s="3" t="str">
        <v>strike = 0.021908, d2CalldK2 = 36.038602, d2CalldK2mc = 36.503563</v>
      </c>
    </row>
    <row r="3353" spans="9:28" x14ac:dyDescent="0.25">
      <c r="I3353" s="80"/>
      <c r="AB3353" s="3" t="str">
        <v>strike = 0.022647, d2CalldK2 = 32.347892, d2CalldK2mc = 30.617268</v>
      </c>
    </row>
    <row r="3354" spans="9:28" x14ac:dyDescent="0.25">
      <c r="I3354" s="80"/>
      <c r="AB3354" s="3" t="str">
        <v>strike = 0.023386, d2CalldK2 = 28.856920, d2CalldK2mc = 28.489458</v>
      </c>
    </row>
    <row r="3355" spans="9:28" x14ac:dyDescent="0.25">
      <c r="I3355" s="80"/>
      <c r="AB3355" s="3" t="str">
        <v>strike = 0.024124, d2CalldK2 = 25.596854, d2CalldK2mc = 25.105069</v>
      </c>
    </row>
    <row r="3356" spans="9:28" x14ac:dyDescent="0.25">
      <c r="I3356" s="80"/>
      <c r="AB3356" s="3" t="str">
        <v>strike = 0.024863, d2CalldK2 = 22.586294, d2CalldK2mc = 22.086522</v>
      </c>
    </row>
    <row r="3357" spans="9:28" x14ac:dyDescent="0.25">
      <c r="I3357" s="80"/>
      <c r="AB3357" s="3" t="str">
        <v>strike = 0.025602, d2CalldK2 = 19.833463, d2CalldK2mc = 19.351536</v>
      </c>
    </row>
    <row r="3358" spans="9:28" x14ac:dyDescent="0.25">
      <c r="I3358" s="80"/>
      <c r="AB3358" s="3" t="str">
        <v>strike = 0.026340, d2CalldK2 = 17.338300, d2CalldK2mc = 21.241697</v>
      </c>
    </row>
    <row r="3359" spans="9:28" x14ac:dyDescent="0.25">
      <c r="I3359" s="80"/>
      <c r="AB3359" s="3" t="str">
        <v>strike = 0.027079, d2CalldK2 = 15.094378, d2CalldK2mc = 14.995937</v>
      </c>
    </row>
    <row r="3360" spans="9:28" x14ac:dyDescent="0.25">
      <c r="I3360" s="80"/>
      <c r="AB3360" s="3" t="str">
        <v>strike = 0.027818, d2CalldK2 = 13.090595, d2CalldK2mc = 12.207452</v>
      </c>
    </row>
    <row r="3361" spans="9:28" x14ac:dyDescent="0.25">
      <c r="I3361" s="80"/>
      <c r="AB3361" s="3" t="str">
        <v>strike = 0.028556, d2CalldK2 = 11.312620, d2CalldK2mc = 11.024303</v>
      </c>
    </row>
    <row r="3362" spans="9:28" x14ac:dyDescent="0.25">
      <c r="I3362" s="80"/>
      <c r="AB3362" s="3" t="str">
        <v>strike = 0.029295, d2CalldK2 = 9.744091, d2CalldK2mc = 7.777624</v>
      </c>
    </row>
    <row r="3363" spans="9:28" x14ac:dyDescent="0.25">
      <c r="I3363" s="80"/>
      <c r="AB3363" s="3" t="str">
        <v>strike = 0.030034, d2CalldK2 = 8.367577, d2CalldK2mc = 7.696644</v>
      </c>
    </row>
    <row r="3364" spans="9:28" x14ac:dyDescent="0.25">
      <c r="I3364" s="80"/>
      <c r="AB3364" s="3" t="str">
        <v>strike = 0.030773, d2CalldK2 = 7.165332, d2CalldK2mc = 7.455068</v>
      </c>
    </row>
    <row r="3365" spans="9:28" x14ac:dyDescent="0.25">
      <c r="I3365" s="80"/>
      <c r="AB3365" s="3" t="str">
        <v>strike = 0.031511, d2CalldK2 = 6.119867, d2CalldK2mc = 5.965506</v>
      </c>
    </row>
    <row r="3366" spans="9:28" x14ac:dyDescent="0.25">
      <c r="I3366" s="80"/>
      <c r="AB3366" s="3" t="str">
        <v>strike = 0.032250, d2CalldK2 = 5.214358, d2CalldK2mc = 6.122100</v>
      </c>
    </row>
    <row r="3367" spans="9:28" x14ac:dyDescent="0.25">
      <c r="I3367" s="80"/>
      <c r="AB3367" s="3" t="str">
        <v>strike = 0.032989, d2CalldK2 = 4.432932, d2CalldK2mc = 5.262173</v>
      </c>
    </row>
    <row r="3368" spans="9:28" x14ac:dyDescent="0.25">
      <c r="I3368" s="80"/>
      <c r="AB3368" s="3" t="str">
        <v>strike = 0.033727, d2CalldK2 = 3.760843, d2CalldK2mc = 4.014202</v>
      </c>
    </row>
    <row r="3369" spans="9:28" x14ac:dyDescent="0.25">
      <c r="I3369" s="80"/>
      <c r="AB3369" s="3" t="str">
        <v>strike = 0.034466, d2CalldK2 = 3.184570, d2CalldK2mc = 4.393523</v>
      </c>
    </row>
    <row r="3370" spans="9:28" x14ac:dyDescent="0.25">
      <c r="I3370" s="80"/>
      <c r="AB3370" s="3" t="str">
        <v>strike = 0.035205, d2CalldK2 = 2.691848, d2CalldK2mc = 3.118708</v>
      </c>
    </row>
    <row r="3371" spans="9:28" x14ac:dyDescent="0.25">
      <c r="I3371" s="80"/>
      <c r="AB3371" s="3" t="str">
        <v>strike = 0.035943, d2CalldK2 = 2.271659, d2CalldK2mc = 2.173013</v>
      </c>
    </row>
    <row r="3372" spans="9:28" x14ac:dyDescent="0.25">
      <c r="I3372" s="80"/>
      <c r="AB3372" s="3" t="str">
        <v>strike = 0.036682, d2CalldK2 = 1.914181, d2CalldK2mc = 1.777434</v>
      </c>
    </row>
    <row r="3373" spans="9:28" x14ac:dyDescent="0.25">
      <c r="I3373" s="80"/>
      <c r="AB3373" s="3" t="str">
        <v>strike = 0.037421, d2CalldK2 = 1.610724, d2CalldK2mc = 0.921328</v>
      </c>
    </row>
    <row r="3374" spans="9:28" x14ac:dyDescent="0.25">
      <c r="I3374" s="80"/>
      <c r="AB3374" s="3" t="str">
        <v>T = 1.666667, fixingDate = 0, swapRate = 0.015999, annuity = 9.341538, stdDev = 0.007387, avgCalcStrikes = 7.934326</v>
      </c>
    </row>
    <row r="3375" spans="9:28" x14ac:dyDescent="0.25">
      <c r="I3375" s="80"/>
      <c r="AB3375" s="3" t="str">
        <v>strike = -0.005424, dCalldT = 0.000142, localVol = 0.012770</v>
      </c>
    </row>
    <row r="3376" spans="9:28" x14ac:dyDescent="0.25">
      <c r="I3376" s="80"/>
      <c r="AB3376" s="3" t="str">
        <v>strike = -0.004685, dCalldT = 0.000158, localVol = 0.011947</v>
      </c>
    </row>
    <row r="3377" spans="9:28" x14ac:dyDescent="0.25">
      <c r="I3377" s="80"/>
      <c r="AB3377" s="3" t="str">
        <v>strike = -0.003946, dCalldT = 0.000174, localVol = 0.009780</v>
      </c>
    </row>
    <row r="3378" spans="9:28" x14ac:dyDescent="0.25">
      <c r="I3378" s="80"/>
      <c r="AB3378" s="3" t="str">
        <v>strike = -0.003208, dCalldT = 0.000182, localVol = 0.015726</v>
      </c>
    </row>
    <row r="3379" spans="9:28" x14ac:dyDescent="0.25">
      <c r="I3379" s="80"/>
      <c r="AB3379" s="3" t="str">
        <v>strike = -0.002469, dCalldT = 0.000200, localVol = 0.011283</v>
      </c>
    </row>
    <row r="3380" spans="9:28" x14ac:dyDescent="0.25">
      <c r="I3380" s="80"/>
      <c r="AB3380" s="3" t="str">
        <v>strike = -0.001730, dCalldT = 0.000220, localVol = 0.009234</v>
      </c>
    </row>
    <row r="3381" spans="9:28" x14ac:dyDescent="0.25">
      <c r="I3381" s="80"/>
      <c r="AB3381" s="3" t="str">
        <v>strike = -0.000991, dCalldT = 0.000233, localVol = 0.010720</v>
      </c>
    </row>
    <row r="3382" spans="9:28" x14ac:dyDescent="0.25">
      <c r="I3382" s="80"/>
      <c r="AB3382" s="3" t="str">
        <v>strike = -0.000253, dCalldT = 0.000250, localVol = 0.010788</v>
      </c>
    </row>
    <row r="3383" spans="9:28" x14ac:dyDescent="0.25">
      <c r="I3383" s="80"/>
      <c r="AB3383" s="3" t="str">
        <v>strike = 0.000486, dCalldT = 0.000276, localVol = 0.009727</v>
      </c>
    </row>
    <row r="3384" spans="9:28" x14ac:dyDescent="0.25">
      <c r="I3384" s="80"/>
      <c r="AB3384" s="3" t="str">
        <v>strike = 0.001225, dCalldT = 0.000306, localVol = 0.010076</v>
      </c>
    </row>
    <row r="3385" spans="9:28" x14ac:dyDescent="0.25">
      <c r="I3385" s="80"/>
      <c r="AB3385" s="3" t="str">
        <v>strike = 0.001963, dCalldT = 0.000347, localVol = 0.008533</v>
      </c>
    </row>
    <row r="3386" spans="9:28" x14ac:dyDescent="0.25">
      <c r="I3386" s="80"/>
      <c r="AB3386" s="3" t="str">
        <v>strike = 0.002702, dCalldT = 0.000382, localVol = 0.009105</v>
      </c>
    </row>
    <row r="3387" spans="9:28" x14ac:dyDescent="0.25">
      <c r="I3387" s="80"/>
      <c r="AB3387" s="3" t="str">
        <v>strike = 0.003441, dCalldT = 0.000423, localVol = 0.009198</v>
      </c>
    </row>
    <row r="3388" spans="9:28" x14ac:dyDescent="0.25">
      <c r="I3388" s="80"/>
      <c r="AB3388" s="3" t="str">
        <v>strike = 0.004179, dCalldT = 0.000476, localVol = 0.008827</v>
      </c>
    </row>
    <row r="3389" spans="9:28" x14ac:dyDescent="0.25">
      <c r="I3389" s="80"/>
      <c r="AB3389" s="3" t="str">
        <v>strike = 0.004918, dCalldT = 0.000536, localVol = 0.008041</v>
      </c>
    </row>
    <row r="3390" spans="9:28" x14ac:dyDescent="0.25">
      <c r="I3390" s="80"/>
      <c r="AB3390" s="3" t="str">
        <v>strike = 0.005657, dCalldT = 0.000590, localVol = 0.007871</v>
      </c>
    </row>
    <row r="3391" spans="9:28" x14ac:dyDescent="0.25">
      <c r="I3391" s="80"/>
      <c r="AB3391" s="3" t="str">
        <v>strike = 0.006396, dCalldT = 0.000634, localVol = 0.007843</v>
      </c>
    </row>
    <row r="3392" spans="9:28" x14ac:dyDescent="0.25">
      <c r="I3392" s="80"/>
      <c r="AB3392" s="3" t="str">
        <v>strike = 0.007134, dCalldT = 0.000675, localVol = 0.007587</v>
      </c>
    </row>
    <row r="3393" spans="9:28" x14ac:dyDescent="0.25">
      <c r="I3393" s="80"/>
      <c r="AB3393" s="3" t="str">
        <v>strike = 0.007873, dCalldT = 0.000711, localVol = 0.007596</v>
      </c>
    </row>
    <row r="3394" spans="9:28" x14ac:dyDescent="0.25">
      <c r="I3394" s="80"/>
      <c r="AB3394" s="3" t="str">
        <v>strike = 0.008612, dCalldT = 0.000754, localVol = 0.007222</v>
      </c>
    </row>
    <row r="3395" spans="9:28" x14ac:dyDescent="0.25">
      <c r="I3395" s="80"/>
      <c r="AB3395" s="3" t="str">
        <v>strike = 0.009350, dCalldT = 0.000797, localVol = 0.006954</v>
      </c>
    </row>
    <row r="3396" spans="9:28" x14ac:dyDescent="0.25">
      <c r="I3396" s="80"/>
      <c r="AB3396" s="3" t="str">
        <v>strike = 0.010089, dCalldT = 0.000835, localVol = 0.006634</v>
      </c>
    </row>
    <row r="3397" spans="9:28" x14ac:dyDescent="0.25">
      <c r="I3397" s="80"/>
      <c r="AB3397" s="3" t="str">
        <v>strike = 0.010828, dCalldT = 0.000858, localVol = 0.006745</v>
      </c>
    </row>
    <row r="3398" spans="9:28" x14ac:dyDescent="0.25">
      <c r="I3398" s="80"/>
      <c r="AB3398" s="3" t="str">
        <v>strike = 0.011566, dCalldT = 0.000893, localVol = 0.006411</v>
      </c>
    </row>
    <row r="3399" spans="9:28" x14ac:dyDescent="0.25">
      <c r="I3399" s="80"/>
      <c r="AB3399" s="3" t="str">
        <v>strike = 0.012305, dCalldT = 0.000926, localVol = 0.006172</v>
      </c>
    </row>
    <row r="3400" spans="9:28" x14ac:dyDescent="0.25">
      <c r="I3400" s="80"/>
      <c r="AB3400" s="3" t="str">
        <v>strike = 0.013044, dCalldT = 0.000949, localVol = 0.006081</v>
      </c>
    </row>
    <row r="3401" spans="9:28" x14ac:dyDescent="0.25">
      <c r="I3401" s="80"/>
      <c r="AB3401" s="3" t="str">
        <v>strike = 0.013782, dCalldT = 0.000968, localVol = 0.006096</v>
      </c>
    </row>
    <row r="3402" spans="9:28" x14ac:dyDescent="0.25">
      <c r="I3402" s="80"/>
      <c r="AB3402" s="3" t="str">
        <v>strike = 0.014521, dCalldT = 0.001001, localVol = 0.005888</v>
      </c>
    </row>
    <row r="3403" spans="9:28" x14ac:dyDescent="0.25">
      <c r="I3403" s="80"/>
      <c r="AB3403" s="3" t="str">
        <v>strike = 0.015260, dCalldT = 0.001032, localVol = 0.005912</v>
      </c>
    </row>
    <row r="3404" spans="9:28" x14ac:dyDescent="0.25">
      <c r="I3404" s="80"/>
      <c r="AB3404" s="3" t="str">
        <v>strike = 0.015999, dCalldT = 0.001071, localVol = 0.005761</v>
      </c>
    </row>
    <row r="3405" spans="9:28" x14ac:dyDescent="0.25">
      <c r="I3405" s="80"/>
      <c r="AB3405" s="3" t="str">
        <v>strike = 0.016737, dCalldT = 0.001092, localVol = 0.005853</v>
      </c>
    </row>
    <row r="3406" spans="9:28" x14ac:dyDescent="0.25">
      <c r="I3406" s="80"/>
      <c r="AB3406" s="3" t="str">
        <v>strike = 0.017476, dCalldT = 0.001090, localVol = 0.006038</v>
      </c>
    </row>
    <row r="3407" spans="9:28" x14ac:dyDescent="0.25">
      <c r="I3407" s="80"/>
      <c r="AB3407" s="3" t="str">
        <v>strike = 0.018215, dCalldT = 0.001073, localVol = 0.006130</v>
      </c>
    </row>
    <row r="3408" spans="9:28" x14ac:dyDescent="0.25">
      <c r="I3408" s="80"/>
      <c r="AB3408" s="3" t="str">
        <v>strike = 0.018953, dCalldT = 0.001037, localVol = 0.006347</v>
      </c>
    </row>
    <row r="3409" spans="9:28" x14ac:dyDescent="0.25">
      <c r="I3409" s="80"/>
      <c r="AB3409" s="3" t="str">
        <v>strike = 0.019692, dCalldT = 0.000996, localVol = 0.006591</v>
      </c>
    </row>
    <row r="3410" spans="9:28" x14ac:dyDescent="0.25">
      <c r="I3410" s="80"/>
      <c r="AB3410" s="3" t="str">
        <v>strike = 0.020431, dCalldT = 0.000962, localVol = 0.006613</v>
      </c>
    </row>
    <row r="3411" spans="9:28" x14ac:dyDescent="0.25">
      <c r="I3411" s="80"/>
      <c r="AB3411" s="3" t="str">
        <v>strike = 0.021169, dCalldT = 0.000924, localVol = 0.006638</v>
      </c>
    </row>
    <row r="3412" spans="9:28" x14ac:dyDescent="0.25">
      <c r="I3412" s="80"/>
      <c r="AB3412" s="3" t="str">
        <v>strike = 0.021908, dCalldT = 0.000869, localVol = 0.006899</v>
      </c>
    </row>
    <row r="3413" spans="9:28" x14ac:dyDescent="0.25">
      <c r="I3413" s="80"/>
      <c r="AB3413" s="3" t="str">
        <v>strike = 0.022647, dCalldT = 0.000809, localVol = 0.007269</v>
      </c>
    </row>
    <row r="3414" spans="9:28" x14ac:dyDescent="0.25">
      <c r="I3414" s="80"/>
      <c r="AB3414" s="3" t="str">
        <v>strike = 0.023386, dCalldT = 0.000759, localVol = 0.007301</v>
      </c>
    </row>
    <row r="3415" spans="9:28" x14ac:dyDescent="0.25">
      <c r="I3415" s="80"/>
      <c r="AB3415" s="3" t="str">
        <v>strike = 0.024124, dCalldT = 0.000712, localVol = 0.007532</v>
      </c>
    </row>
    <row r="3416" spans="9:28" x14ac:dyDescent="0.25">
      <c r="I3416" s="80"/>
      <c r="AB3416" s="3" t="str">
        <v>strike = 0.024863, dCalldT = 0.000669, localVol = 0.007782</v>
      </c>
    </row>
    <row r="3417" spans="9:28" x14ac:dyDescent="0.25">
      <c r="I3417" s="80"/>
      <c r="AB3417" s="3" t="str">
        <v>strike = 0.025602, dCalldT = 0.000630, localVol = 0.008068</v>
      </c>
    </row>
    <row r="3418" spans="9:28" x14ac:dyDescent="0.25">
      <c r="I3418" s="80"/>
      <c r="AB3418" s="3" t="str">
        <v>strike = 0.026340, dCalldT = 0.000596, localVol = 0.007489</v>
      </c>
    </row>
    <row r="3419" spans="9:28" x14ac:dyDescent="0.25">
      <c r="I3419" s="80"/>
      <c r="AB3419" s="3" t="str">
        <v>strike = 0.027079, dCalldT = 0.000538, localVol = 0.008472</v>
      </c>
    </row>
    <row r="3420" spans="9:28" x14ac:dyDescent="0.25">
      <c r="I3420" s="80"/>
      <c r="AB3420" s="3" t="str">
        <v>strike = 0.027818, dCalldT = 0.000483, localVol = 0.008900</v>
      </c>
    </row>
    <row r="3421" spans="9:28" x14ac:dyDescent="0.25">
      <c r="I3421" s="80"/>
      <c r="AB3421" s="3" t="str">
        <v>strike = 0.028556, dCalldT = 0.000437, localVol = 0.008905</v>
      </c>
    </row>
    <row r="3422" spans="9:28" x14ac:dyDescent="0.25">
      <c r="I3422" s="80"/>
      <c r="AB3422" s="3" t="str">
        <v>strike = 0.029295, dCalldT = 0.000395, localVol = 0.010081</v>
      </c>
    </row>
    <row r="3423" spans="9:28" x14ac:dyDescent="0.25">
      <c r="I3423" s="80"/>
      <c r="AB3423" s="3" t="str">
        <v>strike = 0.030034, dCalldT = 0.000369, localVol = 0.009790</v>
      </c>
    </row>
    <row r="3424" spans="9:28" x14ac:dyDescent="0.25">
      <c r="I3424" s="80"/>
      <c r="AB3424" s="3" t="str">
        <v>strike = 0.030773, dCalldT = 0.000349, localVol = 0.009683</v>
      </c>
    </row>
    <row r="3425" spans="9:28" x14ac:dyDescent="0.25">
      <c r="I3425" s="80"/>
      <c r="AB3425" s="3" t="str">
        <v>strike = 0.031511, dCalldT = 0.000331, localVol = 0.010530</v>
      </c>
    </row>
    <row r="3426" spans="9:28" x14ac:dyDescent="0.25">
      <c r="I3426" s="80"/>
      <c r="AB3426" s="3" t="str">
        <v>strike = 0.032250, dCalldT = 0.000315, localVol = 0.010151</v>
      </c>
    </row>
    <row r="3427" spans="9:28" x14ac:dyDescent="0.25">
      <c r="I3427" s="80"/>
      <c r="AB3427" s="3" t="str">
        <v>strike = 0.032989, dCalldT = 0.000297, localVol = 0.010616</v>
      </c>
    </row>
    <row r="3428" spans="9:28" x14ac:dyDescent="0.25">
      <c r="I3428" s="80"/>
      <c r="AB3428" s="3" t="str">
        <v>strike = 0.033727, dCalldT = 0.000274, localVol = 0.011692</v>
      </c>
    </row>
    <row r="3429" spans="9:28" x14ac:dyDescent="0.25">
      <c r="I3429" s="80"/>
      <c r="AB3429" s="3" t="str">
        <v>strike = 0.034466, dCalldT = 0.000253, localVol = 0.010724</v>
      </c>
    </row>
    <row r="3430" spans="9:28" x14ac:dyDescent="0.25">
      <c r="I3430" s="80"/>
      <c r="AB3430" s="3" t="str">
        <v>strike = 0.035205, dCalldT = 0.000225, localVol = 0.012007</v>
      </c>
    </row>
    <row r="3431" spans="9:28" x14ac:dyDescent="0.25">
      <c r="I3431" s="80"/>
      <c r="AB3431" s="3" t="str">
        <v>strike = 0.035943, dCalldT = 0.000196, localVol = 0.013429</v>
      </c>
    </row>
    <row r="3432" spans="9:28" x14ac:dyDescent="0.25">
      <c r="I3432" s="80"/>
      <c r="AB3432" s="3" t="str">
        <v>strike = 0.036682, dCalldT = 0.000169, localVol = 0.013801</v>
      </c>
    </row>
    <row r="3433" spans="9:28" x14ac:dyDescent="0.25">
      <c r="I3433" s="80"/>
      <c r="AB3433" s="3" t="str">
        <v>strike = 0.037421, dCalldT = 0.000145, localVol = 0.017738</v>
      </c>
    </row>
    <row r="3434" spans="9:28" x14ac:dyDescent="0.25">
      <c r="I3434" s="80"/>
      <c r="AB3434" s="3" t="str">
        <v>T = 1.750000, swapRate = 0.016191, k = 0, strike = -0.006642, call = 0.022857, callph = 0.022848, callmh = 0.022867, quantile = 0.005732, d2CalldK2 = 1.329491</v>
      </c>
    </row>
    <row r="3435" spans="9:28" x14ac:dyDescent="0.25">
      <c r="I3435" s="80"/>
      <c r="AB3435" s="3" t="str">
        <v>T = 1.750000, swapRate = 0.016191, k = 1, strike = -0.005881, call = 0.022101, callph = 0.022091, callmh = 0.022111, quantile = 0.006837, d2CalldK2 = 1.579162</v>
      </c>
    </row>
    <row r="3436" spans="9:28" x14ac:dyDescent="0.25">
      <c r="I3436" s="80"/>
      <c r="AB3436" s="3" t="str">
        <v>T = 1.750000, swapRate = 0.016191, k = 2, strike = -0.005120, call = 0.021346, callph = 0.021336, callmh = 0.021356, quantile = 0.008148, d2CalldK2 = 1.873502</v>
      </c>
    </row>
    <row r="3437" spans="9:28" x14ac:dyDescent="0.25">
      <c r="I3437" s="80"/>
      <c r="AB3437" s="3" t="str">
        <v>T = 1.750000, swapRate = 0.016191, k = 3, strike = -0.004359, call = 0.020591, callph = 0.020582, callmh = 0.020601, quantile = 0.009702, d2CalldK2 = 2.219839</v>
      </c>
    </row>
    <row r="3438" spans="9:28" x14ac:dyDescent="0.25">
      <c r="I3438" s="80"/>
      <c r="AB3438" s="3" t="str">
        <v>T = 1.750000, swapRate = 0.016191, k = 4, strike = -0.003598, call = 0.019838, callph = 0.019828, callmh = 0.019848, quantile = 0.011542, d2CalldK2 = 2.626510</v>
      </c>
    </row>
    <row r="3439" spans="9:28" x14ac:dyDescent="0.25">
      <c r="I3439" s="80"/>
      <c r="AB3439" s="3" t="str">
        <v>T = 1.750000, swapRate = 0.016191, k = 5, strike = -0.002837, call = 0.019087, callph = 0.019077, callmh = 0.019097, quantile = 0.013717, d2CalldK2 = 3.102939</v>
      </c>
    </row>
    <row r="3440" spans="9:28" x14ac:dyDescent="0.25">
      <c r="I3440" s="80"/>
      <c r="AB3440" s="3" t="str">
        <v>T = 1.750000, swapRate = 0.016191, k = 6, strike = -0.002076, call = 0.018337, callph = 0.018327, callmh = 0.018347, quantile = 0.016286, d2CalldK2 = 3.659711</v>
      </c>
    </row>
    <row r="3441" spans="9:28" x14ac:dyDescent="0.25">
      <c r="I3441" s="80"/>
      <c r="AB3441" s="3" t="str">
        <v>T = 1.750000, swapRate = 0.016191, k = 7, strike = -0.001315, call = 0.017590, callph = 0.017580, callmh = 0.017599, quantile = 0.019312, d2CalldK2 = 4.308616</v>
      </c>
    </row>
    <row r="3442" spans="9:28" x14ac:dyDescent="0.25">
      <c r="I3442" s="80"/>
      <c r="AB3442" s="3" t="str">
        <v>T = 1.750000, swapRate = 0.016191, k = 8, strike = -0.000554, call = 0.016844, callph = 0.016835, callmh = 0.016854, quantile = 0.022871, d2CalldK2 = 5.062673</v>
      </c>
    </row>
    <row r="3443" spans="9:28" x14ac:dyDescent="0.25">
      <c r="I3443" s="80"/>
      <c r="AB3443" s="3" t="str">
        <v>T = 1.750000, swapRate = 0.016191, k = 9, strike = 0.000208, call = 0.016102, callph = 0.016093, callmh = 0.016112, quantile = 0.027048, d2CalldK2 = 5.936105</v>
      </c>
    </row>
    <row r="3444" spans="9:28" x14ac:dyDescent="0.25">
      <c r="I3444" s="80"/>
      <c r="AB3444" s="3" t="str">
        <v>T = 1.750000, swapRate = 0.016191, k = 10, strike = 0.000969, call = 0.015364, callph = 0.015354, callmh = 0.015373, quantile = 0.031941, d2CalldK2 = 6.944255</v>
      </c>
    </row>
    <row r="3445" spans="9:28" x14ac:dyDescent="0.25">
      <c r="I3445" s="80"/>
      <c r="AB3445" s="3" t="str">
        <v>T = 1.750000, swapRate = 0.016191, k = 11, strike = 0.001730, call = 0.014629, callph = 0.014619, callmh = 0.014639, quantile = 0.037657, d2CalldK2 = 8.103429</v>
      </c>
    </row>
    <row r="3446" spans="9:28" x14ac:dyDescent="0.25">
      <c r="I3446" s="80"/>
      <c r="AB3446" s="3" t="str">
        <v>T = 1.750000, swapRate = 0.016191, k = 12, strike = 0.002491, call = 0.013899, callph = 0.013889, callmh = 0.013909, quantile = 0.044319, d2CalldK2 = 9.430641</v>
      </c>
    </row>
    <row r="3447" spans="9:28" x14ac:dyDescent="0.25">
      <c r="I3447" s="80"/>
      <c r="AB3447" s="3" t="str">
        <v>T = 1.750000, swapRate = 0.016191, k = 13, strike = 0.003252, call = 0.013174, callph = 0.013165, callmh = 0.013184, quantile = 0.052060, d2CalldK2 = 10.943230</v>
      </c>
    </row>
    <row r="3448" spans="9:28" x14ac:dyDescent="0.25">
      <c r="I3448" s="80"/>
      <c r="AB3448" s="3" t="str">
        <v>T = 1.750000, swapRate = 0.016191, k = 14, strike = 0.004013, call = 0.012456, callph = 0.012447, callmh = 0.012466, quantile = 0.061028, d2CalldK2 = 12.658328</v>
      </c>
    </row>
    <row r="3449" spans="9:28" x14ac:dyDescent="0.25">
      <c r="I3449" s="80"/>
      <c r="AB3449" s="3" t="str">
        <v>T = 1.750000, swapRate = 0.016191, k = 15, strike = 0.004774, call = 0.011746, callph = 0.011736, callmh = 0.011755, quantile = 0.071384, d2CalldK2 = 14.592159</v>
      </c>
    </row>
    <row r="3450" spans="9:28" x14ac:dyDescent="0.25">
      <c r="I3450" s="80"/>
      <c r="AB3450" s="3" t="str">
        <v>T = 1.750000, swapRate = 0.016191, k = 16, strike = 0.005535, call = 0.011043, callph = 0.011034, callmh = 0.011052, quantile = 0.083299, d2CalldK2 = 16.759117</v>
      </c>
    </row>
    <row r="3451" spans="9:28" x14ac:dyDescent="0.25">
      <c r="I3451" s="80"/>
      <c r="AB3451" s="3" t="str">
        <v>T = 1.750000, swapRate = 0.016191, k = 17, strike = 0.006296, call = 0.010351, callph = 0.010342, callmh = 0.010360, quantile = 0.096957, d2CalldK2 = 19.170629</v>
      </c>
    </row>
    <row r="3452" spans="9:28" x14ac:dyDescent="0.25">
      <c r="I3452" s="80"/>
      <c r="AB3452" s="3" t="str">
        <v>T = 1.750000, swapRate = 0.016191, k = 18, strike = 0.007057, call = 0.009669, callph = 0.009660, callmh = 0.009678, quantile = 0.112545, d2CalldK2 = 21.833762</v>
      </c>
    </row>
    <row r="3453" spans="9:28" x14ac:dyDescent="0.25">
      <c r="I3453" s="80"/>
      <c r="AB3453" s="3" t="str">
        <v>T = 1.750000, swapRate = 0.016191, k = 19, strike = 0.007819, call = 0.009000, callph = 0.008992, callmh = 0.009009, quantile = 0.130256, d2CalldK2 = 24.749586</v>
      </c>
    </row>
    <row r="3454" spans="9:28" x14ac:dyDescent="0.25">
      <c r="I3454" s="80"/>
      <c r="AB3454" s="3" t="str">
        <v>T = 1.750000, swapRate = 0.016191, k = 20, strike = 0.008580, call = 0.008346, callph = 0.008337, callmh = 0.008354, quantile = 0.150281, d2CalldK2 = 27.911293</v>
      </c>
    </row>
    <row r="3455" spans="9:28" x14ac:dyDescent="0.25">
      <c r="I3455" s="80"/>
      <c r="AB3455" s="3" t="str">
        <v>T = 1.750000, swapRate = 0.016191, k = 21, strike = 0.009341, call = 0.007707, callph = 0.007699, callmh = 0.007716, quantile = 0.172801, d2CalldK2 = 31.302128</v>
      </c>
    </row>
    <row r="3456" spans="9:28" x14ac:dyDescent="0.25">
      <c r="I3456" s="80"/>
      <c r="AB3456" s="3" t="str">
        <v>T = 1.750000, swapRate = 0.016191, k = 22, strike = 0.010102, call = 0.007087, callph = 0.007079, callmh = 0.007095, quantile = 0.197981, d2CalldK2 = 34.893200</v>
      </c>
    </row>
    <row r="3457" spans="9:28" x14ac:dyDescent="0.25">
      <c r="I3457" s="80"/>
      <c r="AB3457" s="3" t="str">
        <v>T = 1.750000, swapRate = 0.016191, k = 23, strike = 0.010863, call = 0.006487, callph = 0.006480, callmh = 0.006495, quantile = 0.225956, d2CalldK2 = 38.641295</v>
      </c>
    </row>
    <row r="3458" spans="9:28" x14ac:dyDescent="0.25">
      <c r="I3458" s="80"/>
      <c r="AB3458" s="3" t="str">
        <v>T = 1.750000, swapRate = 0.016191, k = 24, strike = 0.011624, call = 0.005910, callph = 0.005902, callmh = 0.005917, quantile = 0.256825, d2CalldK2 = 42.486879</v>
      </c>
    </row>
    <row r="3459" spans="9:28" x14ac:dyDescent="0.25">
      <c r="I3459" s="80"/>
      <c r="AB3459" s="3" t="str">
        <v>T = 1.750000, swapRate = 0.016191, k = 25, strike = 0.012385, call = 0.005357, callph = 0.005350, callmh = 0.005364, quantile = 0.290635, d2CalldK2 = 46.352521</v>
      </c>
    </row>
    <row r="3460" spans="9:28" x14ac:dyDescent="0.25">
      <c r="I3460" s="80"/>
      <c r="AB3460" s="3" t="str">
        <v>T = 1.750000, swapRate = 0.016191, k = 26, strike = 0.013146, call = 0.004831, callph = 0.004824, callmh = 0.004837, quantile = 0.327364, d2CalldK2 = 50.142053</v>
      </c>
    </row>
    <row r="3461" spans="9:28" x14ac:dyDescent="0.25">
      <c r="I3461" s="80"/>
      <c r="AB3461" s="3" t="str">
        <v>T = 1.750000, swapRate = 0.016191, k = 27, strike = 0.013907, call = 0.004334, callph = 0.004327, callmh = 0.004340, quantile = 0.366913, d2CalldK2 = 53.740819</v>
      </c>
    </row>
    <row r="3462" spans="9:28" x14ac:dyDescent="0.25">
      <c r="I3462" s="80"/>
      <c r="AB3462" s="3" t="str">
        <v>T = 1.750000, swapRate = 0.016191, k = 28, strike = 0.014668, call = 0.003868, callph = 0.003862, callmh = 0.003874, quantile = 0.409087, d2CalldK2 = 57.017430</v>
      </c>
    </row>
    <row r="3463" spans="9:28" x14ac:dyDescent="0.25">
      <c r="I3463" s="80"/>
      <c r="AB3463" s="3" t="str">
        <v>T = 1.750000, swapRate = 0.016191, k = 29, strike = 0.015430, call = 0.003435, callph = 0.003429, callmh = 0.003440, quantile = 0.453587, d2CalldK2 = 59.827436</v>
      </c>
    </row>
    <row r="3464" spans="9:28" x14ac:dyDescent="0.25">
      <c r="I3464" s="80"/>
      <c r="AB3464" s="3" t="str">
        <v>T = 1.750000, swapRate = 0.016191, k = 30, strike = 0.016191, call = 0.003036, callph = 0.003031, callmh = 0.003041, quantile = 0.500000, d2CalldK2 = 62.011242</v>
      </c>
    </row>
    <row r="3465" spans="9:28" x14ac:dyDescent="0.25">
      <c r="I3465" s="80"/>
      <c r="AB3465" s="3" t="str">
        <v>T = 1.750000, swapRate = 0.016191, k = 31, strike = 0.016952, call = 0.002674, callph = 0.002669, callmh = 0.002678, quantile = 0.546413, d2CalldK2 = 59.827437</v>
      </c>
    </row>
    <row r="3466" spans="9:28" x14ac:dyDescent="0.25">
      <c r="I3466" s="80"/>
      <c r="AB3466" s="3" t="str">
        <v>T = 1.750000, swapRate = 0.016191, k = 32, strike = 0.017713, call = 0.002345, callph = 0.002341, callmh = 0.002350, quantile = 0.590913, d2CalldK2 = 57.017430</v>
      </c>
    </row>
    <row r="3467" spans="9:28" x14ac:dyDescent="0.25">
      <c r="I3467" s="80"/>
      <c r="AB3467" s="3" t="str">
        <v>T = 1.750000, swapRate = 0.016191, k = 33, strike = 0.018474, call = 0.002050, callph = 0.002047, callmh = 0.002054, quantile = 0.633087, d2CalldK2 = 53.740819</v>
      </c>
    </row>
    <row r="3468" spans="9:28" x14ac:dyDescent="0.25">
      <c r="I3468" s="80"/>
      <c r="AB3468" s="3" t="str">
        <v>T = 1.750000, swapRate = 0.016191, k = 34, strike = 0.019235, call = 0.001786, callph = 0.001783, callmh = 0.001790, quantile = 0.672636, d2CalldK2 = 50.142053</v>
      </c>
    </row>
    <row r="3469" spans="9:28" x14ac:dyDescent="0.25">
      <c r="I3469" s="80"/>
      <c r="AB3469" s="3" t="str">
        <v>T = 1.750000, swapRate = 0.016191, k = 35, strike = 0.019996, call = 0.001551, callph = 0.001548, callmh = 0.001554, quantile = 0.709365, d2CalldK2 = 46.352521</v>
      </c>
    </row>
    <row r="3470" spans="9:28" x14ac:dyDescent="0.25">
      <c r="I3470" s="80"/>
      <c r="AB3470" s="3" t="str">
        <v>T = 1.750000, swapRate = 0.016191, k = 36, strike = 0.020757, call = 0.001343, callph = 0.001341, callmh = 0.001346, quantile = 0.743175, d2CalldK2 = 42.486879</v>
      </c>
    </row>
    <row r="3471" spans="9:28" x14ac:dyDescent="0.25">
      <c r="I3471" s="80"/>
      <c r="AB3471" s="3" t="str">
        <v>T = 1.750000, swapRate = 0.016191, k = 37, strike = 0.021518, call = 0.001160, callph = 0.001157, callmh = 0.001162, quantile = 0.774044, d2CalldK2 = 38.641295</v>
      </c>
    </row>
    <row r="3472" spans="9:28" x14ac:dyDescent="0.25">
      <c r="I3472" s="80"/>
      <c r="AB3472" s="3" t="str">
        <v>T = 1.750000, swapRate = 0.016191, k = 38, strike = 0.022280, call = 0.000998, callph = 0.000996, callmh = 0.001000, quantile = 0.802019, d2CalldK2 = 34.893200</v>
      </c>
    </row>
    <row r="3473" spans="9:28" x14ac:dyDescent="0.25">
      <c r="I3473" s="80"/>
      <c r="AB3473" s="3" t="str">
        <v>T = 1.750000, swapRate = 0.016191, k = 39, strike = 0.023041, call = 0.000857, callph = 0.000856, callmh = 0.000859, quantile = 0.827199, d2CalldK2 = 31.302128</v>
      </c>
    </row>
    <row r="3474" spans="9:28" x14ac:dyDescent="0.25">
      <c r="I3474" s="80"/>
      <c r="AB3474" s="3" t="str">
        <v>T = 1.750000, swapRate = 0.016191, k = 40, strike = 0.023802, call = 0.000735, callph = 0.000733, callmh = 0.000736, quantile = 0.849719, d2CalldK2 = 27.911293</v>
      </c>
    </row>
    <row r="3475" spans="9:28" x14ac:dyDescent="0.25">
      <c r="I3475" s="80"/>
      <c r="AB3475" s="3" t="str">
        <v>T = 1.750000, swapRate = 0.016191, k = 41, strike = 0.024563, call = 0.000628, callph = 0.000627, callmh = 0.000629, quantile = 0.869744, d2CalldK2 = 24.749586</v>
      </c>
    </row>
    <row r="3476" spans="9:28" x14ac:dyDescent="0.25">
      <c r="I3476" s="80"/>
      <c r="AB3476" s="3" t="str">
        <v>T = 1.750000, swapRate = 0.016191, k = 42, strike = 0.025324, call = 0.000536, callph = 0.000535, callmh = 0.000537, quantile = 0.887455, d2CalldK2 = 21.833762</v>
      </c>
    </row>
    <row r="3477" spans="9:28" x14ac:dyDescent="0.25">
      <c r="I3477" s="80"/>
      <c r="AB3477" s="3" t="str">
        <v>T = 1.750000, swapRate = 0.016191, k = 43, strike = 0.026085, call = 0.000456, callph = 0.000455, callmh = 0.000457, quantile = 0.903043, d2CalldK2 = 19.170629</v>
      </c>
    </row>
    <row r="3478" spans="9:28" x14ac:dyDescent="0.25">
      <c r="I3478" s="80"/>
      <c r="AB3478" s="3" t="str">
        <v>T = 1.750000, swapRate = 0.016191, k = 44, strike = 0.026846, call = 0.000388, callph = 0.000387, callmh = 0.000389, quantile = 0.916701, d2CalldK2 = 16.759117</v>
      </c>
    </row>
    <row r="3479" spans="9:28" x14ac:dyDescent="0.25">
      <c r="I3479" s="80"/>
      <c r="AB3479" s="3" t="str">
        <v>T = 1.750000, swapRate = 0.016191, k = 45, strike = 0.027607, call = 0.000329, callph = 0.000328, callmh = 0.000330, quantile = 0.928616, d2CalldK2 = 14.592159</v>
      </c>
    </row>
    <row r="3480" spans="9:28" x14ac:dyDescent="0.25">
      <c r="I3480" s="80"/>
      <c r="AB3480" s="3" t="str">
        <v>T = 1.750000, swapRate = 0.016191, k = 46, strike = 0.028368, call = 0.000279, callph = 0.000278, callmh = 0.000279, quantile = 0.938972, d2CalldK2 = 12.658329</v>
      </c>
    </row>
    <row r="3481" spans="9:28" x14ac:dyDescent="0.25">
      <c r="I3481" s="80"/>
      <c r="AB3481" s="3" t="str">
        <v>T = 1.750000, swapRate = 0.016191, k = 47, strike = 0.029129, call = 0.000236, callph = 0.000235, callmh = 0.000236, quantile = 0.947940, d2CalldK2 = 10.943230</v>
      </c>
    </row>
    <row r="3482" spans="9:28" x14ac:dyDescent="0.25">
      <c r="I3482" s="80"/>
      <c r="AB3482" s="3" t="str">
        <v>T = 1.750000, swapRate = 0.016191, k = 48, strike = 0.029891, call = 0.000199, callph = 0.000199, callmh = 0.000200, quantile = 0.955681, d2CalldK2 = 9.430641</v>
      </c>
    </row>
    <row r="3483" spans="9:28" x14ac:dyDescent="0.25">
      <c r="I3483" s="80"/>
      <c r="AB3483" s="3" t="str">
        <v>T = 1.750000, swapRate = 0.016191, k = 49, strike = 0.030652, call = 0.000168, callph = 0.000168, callmh = 0.000168, quantile = 0.962343, d2CalldK2 = 8.103429</v>
      </c>
    </row>
    <row r="3484" spans="9:28" x14ac:dyDescent="0.25">
      <c r="I3484" s="80"/>
      <c r="AB3484" s="3" t="str">
        <v>T = 1.750000, swapRate = 0.016191, k = 50, strike = 0.031413, call = 0.000142, callph = 0.000141, callmh = 0.000142, quantile = 0.968059, d2CalldK2 = 6.944255</v>
      </c>
    </row>
    <row r="3485" spans="9:28" x14ac:dyDescent="0.25">
      <c r="I3485" s="80"/>
      <c r="AB3485" s="3" t="str">
        <v>T = 1.750000, swapRate = 0.016191, k = 51, strike = 0.032174, call = 0.000119, callph = 0.000119, callmh = 0.000119, quantile = 0.972952, d2CalldK2 = 5.936105</v>
      </c>
    </row>
    <row r="3486" spans="9:28" x14ac:dyDescent="0.25">
      <c r="I3486" s="80"/>
      <c r="AB3486" s="3" t="str">
        <v>T = 1.750000, swapRate = 0.016191, k = 52, strike = 0.032935, call = 0.000100, callph = 0.000100, callmh = 0.000100, quantile = 0.977129, d2CalldK2 = 5.062673</v>
      </c>
    </row>
    <row r="3487" spans="9:28" x14ac:dyDescent="0.25">
      <c r="I3487" s="80"/>
      <c r="AB3487" s="3" t="str">
        <v>T = 1.750000, swapRate = 0.016191, k = 53, strike = 0.033696, call = 0.000084, callph = 0.000084, callmh = 0.000084, quantile = 0.980688, d2CalldK2 = 4.308616</v>
      </c>
    </row>
    <row r="3488" spans="9:28" x14ac:dyDescent="0.25">
      <c r="I3488" s="80"/>
      <c r="AB3488" s="3" t="str">
        <v>T = 1.750000, swapRate = 0.016191, k = 54, strike = 0.034457, call = 0.000071, callph = 0.000071, callmh = 0.000071, quantile = 0.983714, d2CalldK2 = 3.659711</v>
      </c>
    </row>
    <row r="3489" spans="9:28" x14ac:dyDescent="0.25">
      <c r="I3489" s="80"/>
      <c r="AB3489" s="3" t="str">
        <v>T = 1.750000, swapRate = 0.016191, k = 55, strike = 0.035218, call = 0.000059, callph = 0.000059, callmh = 0.000059, quantile = 0.986283, d2CalldK2 = 3.102939</v>
      </c>
    </row>
    <row r="3490" spans="9:28" x14ac:dyDescent="0.25">
      <c r="I3490" s="80"/>
      <c r="AB3490" s="3" t="str">
        <v>T = 1.750000, swapRate = 0.016191, k = 56, strike = 0.035979, call = 0.000050, callph = 0.000050, callmh = 0.000050, quantile = 0.988458, d2CalldK2 = 2.626510</v>
      </c>
    </row>
    <row r="3491" spans="9:28" x14ac:dyDescent="0.25">
      <c r="I3491" s="80"/>
      <c r="AB3491" s="3" t="str">
        <v>T = 1.750000, swapRate = 0.016191, k = 57, strike = 0.036740, call = 0.000042, callph = 0.000042, callmh = 0.000042, quantile = 0.990298, d2CalldK2 = 2.219839</v>
      </c>
    </row>
    <row r="3492" spans="9:28" x14ac:dyDescent="0.25">
      <c r="I3492" s="80"/>
      <c r="AB3492" s="3" t="str">
        <v>T = 1.750000, swapRate = 0.016191, k = 58, strike = 0.037502, call = 0.000035, callph = 0.000035, callmh = 0.000035, quantile = 0.991852, d2CalldK2 = 1.873502</v>
      </c>
    </row>
    <row r="3493" spans="9:28" x14ac:dyDescent="0.25">
      <c r="I3493" s="80"/>
      <c r="AB3493" s="3" t="str">
        <v>T = 1.750000, swapRate = 0.016191, k = 59, strike = 0.038263, call = 0.000029, callph = 0.000029, callmh = 0.000029, quantile = 0.993163, d2CalldK2 = 1.579162</v>
      </c>
    </row>
    <row r="3494" spans="9:28" x14ac:dyDescent="0.25">
      <c r="I3494" s="80"/>
      <c r="AB3494" s="3" t="str">
        <v>T = 1.750000, swapRate = 0.016191, k = 60, strike = 0.039024, call = 0.000024, callph = 0.000024, callmh = 0.000024, quantile = 0.994268, d2CalldK2 = 1.329492</v>
      </c>
    </row>
    <row r="3495" spans="9:28" x14ac:dyDescent="0.25">
      <c r="I3495" s="80"/>
      <c r="AB3495" s="3" t="str">
        <v>strike = -0.005881, d2CalldK2 = 1.579162, d2CalldK2mc = 1.180848</v>
      </c>
    </row>
    <row r="3496" spans="9:28" x14ac:dyDescent="0.25">
      <c r="I3496" s="80"/>
      <c r="AB3496" s="3" t="str">
        <v>strike = -0.005120, d2CalldK2 = 1.873502, d2CalldK2mc = 2.157319</v>
      </c>
    </row>
    <row r="3497" spans="9:28" x14ac:dyDescent="0.25">
      <c r="I3497" s="80"/>
      <c r="AB3497" s="3" t="str">
        <v>strike = -0.004359, d2CalldK2 = 2.219839, d2CalldK2mc = 2.310473</v>
      </c>
    </row>
    <row r="3498" spans="9:28" x14ac:dyDescent="0.25">
      <c r="I3498" s="80"/>
      <c r="AB3498" s="3" t="str">
        <v>strike = -0.003598, d2CalldK2 = 2.626510, d2CalldK2mc = 2.282028</v>
      </c>
    </row>
    <row r="3499" spans="9:28" x14ac:dyDescent="0.25">
      <c r="I3499" s="80"/>
      <c r="AB3499" s="3" t="str">
        <v>strike = -0.002837, d2CalldK2 = 3.102939, d2CalldK2mc = 3.957271</v>
      </c>
    </row>
    <row r="3500" spans="9:28" x14ac:dyDescent="0.25">
      <c r="I3500" s="80"/>
      <c r="AB3500" s="3" t="str">
        <v>strike = -0.002076, d2CalldK2 = 3.659711, d2CalldK2mc = 4.443848</v>
      </c>
    </row>
    <row r="3501" spans="9:28" x14ac:dyDescent="0.25">
      <c r="I3501" s="80"/>
      <c r="AB3501" s="3" t="str">
        <v>strike = -0.001315, d2CalldK2 = 4.308616, d2CalldK2mc = 4.878057</v>
      </c>
    </row>
    <row r="3502" spans="9:28" x14ac:dyDescent="0.25">
      <c r="I3502" s="80"/>
      <c r="AB3502" s="3" t="str">
        <v>strike = -0.000554, d2CalldK2 = 5.062673, d2CalldK2mc = 3.623682</v>
      </c>
    </row>
    <row r="3503" spans="9:28" x14ac:dyDescent="0.25">
      <c r="I3503" s="80"/>
      <c r="AB3503" s="3" t="str">
        <v>strike = 0.000208, d2CalldK2 = 5.936105, d2CalldK2mc = 5.015317</v>
      </c>
    </row>
    <row r="3504" spans="9:28" x14ac:dyDescent="0.25">
      <c r="I3504" s="80"/>
      <c r="AB3504" s="3" t="str">
        <v>strike = 0.000969, d2CalldK2 = 6.944255, d2CalldK2mc = 6.363881</v>
      </c>
    </row>
    <row r="3505" spans="9:28" x14ac:dyDescent="0.25">
      <c r="I3505" s="80"/>
      <c r="AB3505" s="3" t="str">
        <v>strike = 0.001730, d2CalldK2 = 8.103429, d2CalldK2mc = 7.650764</v>
      </c>
    </row>
    <row r="3506" spans="9:28" x14ac:dyDescent="0.25">
      <c r="I3506" s="80"/>
      <c r="AB3506" s="3" t="str">
        <v>strike = 0.002491, d2CalldK2 = 9.430641, d2CalldK2mc = 7.677457</v>
      </c>
    </row>
    <row r="3507" spans="9:28" x14ac:dyDescent="0.25">
      <c r="I3507" s="80"/>
      <c r="AB3507" s="3" t="str">
        <v>strike = 0.003252, d2CalldK2 = 10.943230, d2CalldK2mc = 10.715352</v>
      </c>
    </row>
    <row r="3508" spans="9:28" x14ac:dyDescent="0.25">
      <c r="I3508" s="80"/>
      <c r="AB3508" s="3" t="str">
        <v>strike = 0.004013, d2CalldK2 = 12.658328, d2CalldK2mc = 13.908811</v>
      </c>
    </row>
    <row r="3509" spans="9:28" x14ac:dyDescent="0.25">
      <c r="I3509" s="80"/>
      <c r="AB3509" s="3" t="str">
        <v>strike = 0.004774, d2CalldK2 = 14.592159, d2CalldK2mc = 15.405337</v>
      </c>
    </row>
    <row r="3510" spans="9:28" x14ac:dyDescent="0.25">
      <c r="I3510" s="80"/>
      <c r="AB3510" s="3" t="str">
        <v>strike = 0.005535, d2CalldK2 = 16.759117, d2CalldK2mc = 17.611987</v>
      </c>
    </row>
    <row r="3511" spans="9:28" x14ac:dyDescent="0.25">
      <c r="I3511" s="80"/>
      <c r="AB3511" s="3" t="str">
        <v>strike = 0.006296, d2CalldK2 = 19.170629, d2CalldK2mc = 20.956943</v>
      </c>
    </row>
    <row r="3512" spans="9:28" x14ac:dyDescent="0.25">
      <c r="I3512" s="80"/>
      <c r="AB3512" s="3" t="str">
        <v>strike = 0.007057, d2CalldK2 = 21.833762, d2CalldK2mc = 21.923231</v>
      </c>
    </row>
    <row r="3513" spans="9:28" x14ac:dyDescent="0.25">
      <c r="I3513" s="80"/>
      <c r="AB3513" s="3" t="str">
        <v>strike = 0.007819, d2CalldK2 = 24.749586, d2CalldK2mc = 24.340994</v>
      </c>
    </row>
    <row r="3514" spans="9:28" x14ac:dyDescent="0.25">
      <c r="I3514" s="80"/>
      <c r="AB3514" s="3" t="str">
        <v>strike = 0.008580, d2CalldK2 = 27.911293, d2CalldK2mc = 28.660816</v>
      </c>
    </row>
    <row r="3515" spans="9:28" x14ac:dyDescent="0.25">
      <c r="I3515" s="80"/>
      <c r="AB3515" s="3" t="str">
        <v>strike = 0.009341, d2CalldK2 = 31.302128, d2CalldK2mc = 30.889442</v>
      </c>
    </row>
    <row r="3516" spans="9:28" x14ac:dyDescent="0.25">
      <c r="I3516" s="80"/>
      <c r="AB3516" s="3" t="str">
        <v>strike = 0.010102, d2CalldK2 = 34.893200, d2CalldK2mc = 36.696597</v>
      </c>
    </row>
    <row r="3517" spans="9:28" x14ac:dyDescent="0.25">
      <c r="I3517" s="80"/>
      <c r="AB3517" s="3" t="str">
        <v>strike = 0.010863, d2CalldK2 = 38.641295, d2CalldK2mc = 36.541366</v>
      </c>
    </row>
    <row r="3518" spans="9:28" x14ac:dyDescent="0.25">
      <c r="I3518" s="80"/>
      <c r="AB3518" s="3" t="str">
        <v>strike = 0.011624, d2CalldK2 = 42.486879, d2CalldK2mc = 41.859393</v>
      </c>
    </row>
    <row r="3519" spans="9:28" x14ac:dyDescent="0.25">
      <c r="I3519" s="80"/>
      <c r="AB3519" s="3" t="str">
        <v>strike = 0.012385, d2CalldK2 = 46.352521, d2CalldK2mc = 47.241292</v>
      </c>
    </row>
    <row r="3520" spans="9:28" x14ac:dyDescent="0.25">
      <c r="I3520" s="80"/>
      <c r="AB3520" s="3" t="str">
        <v>strike = 0.013146, d2CalldK2 = 50.142053, d2CalldK2mc = 53.337767</v>
      </c>
    </row>
    <row r="3521" spans="9:28" x14ac:dyDescent="0.25">
      <c r="I3521" s="80"/>
      <c r="AB3521" s="3" t="str">
        <v>strike = 0.013907, d2CalldK2 = 53.740819, d2CalldK2mc = 57.517993</v>
      </c>
    </row>
    <row r="3522" spans="9:28" x14ac:dyDescent="0.25">
      <c r="I3522" s="80"/>
      <c r="AB3522" s="3" t="str">
        <v>strike = 0.014668, d2CalldK2 = 57.017430, d2CalldK2mc = 57.101948</v>
      </c>
    </row>
    <row r="3523" spans="9:28" x14ac:dyDescent="0.25">
      <c r="I3523" s="80"/>
      <c r="AB3523" s="3" t="str">
        <v>strike = 0.015430, d2CalldK2 = 59.827436, d2CalldK2mc = 55.992331</v>
      </c>
    </row>
    <row r="3524" spans="9:28" x14ac:dyDescent="0.25">
      <c r="I3524" s="80"/>
      <c r="AB3524" s="3" t="str">
        <v>strike = 0.016191, d2CalldK2 = 62.011242, d2CalldK2mc = 57.398313</v>
      </c>
    </row>
    <row r="3525" spans="9:28" x14ac:dyDescent="0.25">
      <c r="I3525" s="80"/>
      <c r="AB3525" s="3" t="str">
        <v>strike = 0.016952, d2CalldK2 = 59.827437, d2CalldK2mc = 58.165274</v>
      </c>
    </row>
    <row r="3526" spans="9:28" x14ac:dyDescent="0.25">
      <c r="I3526" s="80"/>
      <c r="AB3526" s="3" t="str">
        <v>strike = 0.017713, d2CalldK2 = 57.017430, d2CalldK2mc = 59.351149</v>
      </c>
    </row>
    <row r="3527" spans="9:28" x14ac:dyDescent="0.25">
      <c r="I3527" s="80"/>
      <c r="AB3527" s="3" t="str">
        <v>strike = 0.018474, d2CalldK2 = 53.740819, d2CalldK2mc = 54.714729</v>
      </c>
    </row>
    <row r="3528" spans="9:28" x14ac:dyDescent="0.25">
      <c r="I3528" s="80"/>
      <c r="AB3528" s="3" t="str">
        <v>strike = 0.019235, d2CalldK2 = 50.142053, d2CalldK2mc = 52.008249</v>
      </c>
    </row>
    <row r="3529" spans="9:28" x14ac:dyDescent="0.25">
      <c r="I3529" s="80"/>
      <c r="AB3529" s="3" t="str">
        <v>strike = 0.019996, d2CalldK2 = 46.352521, d2CalldK2mc = 44.513089</v>
      </c>
    </row>
    <row r="3530" spans="9:28" x14ac:dyDescent="0.25">
      <c r="I3530" s="80"/>
      <c r="AB3530" s="3" t="str">
        <v>strike = 0.020757, d2CalldK2 = 42.486879, d2CalldK2mc = 45.540916</v>
      </c>
    </row>
    <row r="3531" spans="9:28" x14ac:dyDescent="0.25">
      <c r="I3531" s="80"/>
      <c r="AB3531" s="3" t="str">
        <v>strike = 0.021518, d2CalldK2 = 38.641295, d2CalldK2mc = 38.152342</v>
      </c>
    </row>
    <row r="3532" spans="9:28" x14ac:dyDescent="0.25">
      <c r="I3532" s="80"/>
      <c r="AB3532" s="3" t="str">
        <v>strike = 0.022280, d2CalldK2 = 34.893200, d2CalldK2mc = 34.850114</v>
      </c>
    </row>
    <row r="3533" spans="9:28" x14ac:dyDescent="0.25">
      <c r="I3533" s="80"/>
      <c r="AB3533" s="3" t="str">
        <v>strike = 0.023041, d2CalldK2 = 31.302128, d2CalldK2mc = 30.916447</v>
      </c>
    </row>
    <row r="3534" spans="9:28" x14ac:dyDescent="0.25">
      <c r="I3534" s="80"/>
      <c r="AB3534" s="3" t="str">
        <v>strike = 0.023802, d2CalldK2 = 27.911293, d2CalldK2mc = 26.401871</v>
      </c>
    </row>
    <row r="3535" spans="9:28" x14ac:dyDescent="0.25">
      <c r="I3535" s="80"/>
      <c r="AB3535" s="3" t="str">
        <v>strike = 0.024563, d2CalldK2 = 24.749586, d2CalldK2mc = 23.866394</v>
      </c>
    </row>
    <row r="3536" spans="9:28" x14ac:dyDescent="0.25">
      <c r="I3536" s="80"/>
      <c r="AB3536" s="3" t="str">
        <v>strike = 0.025324, d2CalldK2 = 21.833762, d2CalldK2mc = 21.069655</v>
      </c>
    </row>
    <row r="3537" spans="9:28" x14ac:dyDescent="0.25">
      <c r="I3537" s="80"/>
      <c r="AB3537" s="3" t="str">
        <v>strike = 0.026085, d2CalldK2 = 19.170629, d2CalldK2mc = 18.932273</v>
      </c>
    </row>
    <row r="3538" spans="9:28" x14ac:dyDescent="0.25">
      <c r="I3538" s="80"/>
      <c r="AB3538" s="3" t="str">
        <v>strike = 0.026846, d2CalldK2 = 16.759117, d2CalldK2mc = 17.351751</v>
      </c>
    </row>
    <row r="3539" spans="9:28" x14ac:dyDescent="0.25">
      <c r="I3539" s="80"/>
      <c r="AB3539" s="3" t="str">
        <v>strike = 0.027607, d2CalldK2 = 14.592159, d2CalldK2mc = 15.059258</v>
      </c>
    </row>
    <row r="3540" spans="9:28" x14ac:dyDescent="0.25">
      <c r="I3540" s="80"/>
      <c r="AB3540" s="3" t="str">
        <v>strike = 0.028368, d2CalldK2 = 12.658329, d2CalldK2mc = 12.894404</v>
      </c>
    </row>
    <row r="3541" spans="9:28" x14ac:dyDescent="0.25">
      <c r="I3541" s="80"/>
      <c r="AB3541" s="3" t="str">
        <v>strike = 0.029129, d2CalldK2 = 10.943230, d2CalldK2mc = 10.849274</v>
      </c>
    </row>
    <row r="3542" spans="9:28" x14ac:dyDescent="0.25">
      <c r="I3542" s="80"/>
      <c r="AB3542" s="3" t="str">
        <v>strike = 0.029891, d2CalldK2 = 9.430641, d2CalldK2mc = 8.452865</v>
      </c>
    </row>
    <row r="3543" spans="9:28" x14ac:dyDescent="0.25">
      <c r="I3543" s="80"/>
      <c r="AB3543" s="3" t="str">
        <v>strike = 0.030652, d2CalldK2 = 8.103429, d2CalldK2mc = 7.800088</v>
      </c>
    </row>
    <row r="3544" spans="9:28" x14ac:dyDescent="0.25">
      <c r="I3544" s="80"/>
      <c r="AB3544" s="3" t="str">
        <v>strike = 0.031413, d2CalldK2 = 6.944255, d2CalldK2mc = 6.926630</v>
      </c>
    </row>
    <row r="3545" spans="9:28" x14ac:dyDescent="0.25">
      <c r="I3545" s="80"/>
      <c r="AB3545" s="3" t="str">
        <v>strike = 0.032174, d2CalldK2 = 5.936105, d2CalldK2mc = 4.874236</v>
      </c>
    </row>
    <row r="3546" spans="9:28" x14ac:dyDescent="0.25">
      <c r="I3546" s="80"/>
      <c r="AB3546" s="3" t="str">
        <v>strike = 0.032935, d2CalldK2 = 5.062673, d2CalldK2mc = 3.357619</v>
      </c>
    </row>
    <row r="3547" spans="9:28" x14ac:dyDescent="0.25">
      <c r="I3547" s="80"/>
      <c r="AB3547" s="3" t="str">
        <v>strike = 0.033696, d2CalldK2 = 4.308616, d2CalldK2mc = 4.823017</v>
      </c>
    </row>
    <row r="3548" spans="9:28" x14ac:dyDescent="0.25">
      <c r="I3548" s="80"/>
      <c r="AB3548" s="3" t="str">
        <v>strike = 0.034457, d2CalldK2 = 3.659711, d2CalldK2mc = 5.561912</v>
      </c>
    </row>
    <row r="3549" spans="9:28" x14ac:dyDescent="0.25">
      <c r="I3549" s="80"/>
      <c r="AB3549" s="3" t="str">
        <v>strike = 0.035218, d2CalldK2 = 3.102939, d2CalldK2mc = 4.622317</v>
      </c>
    </row>
    <row r="3550" spans="9:28" x14ac:dyDescent="0.25">
      <c r="I3550" s="80"/>
      <c r="AB3550" s="3" t="str">
        <v>strike = 0.035979, d2CalldK2 = 2.626510, d2CalldK2mc = 3.288675</v>
      </c>
    </row>
    <row r="3551" spans="9:28" x14ac:dyDescent="0.25">
      <c r="I3551" s="80"/>
      <c r="AB3551" s="3" t="str">
        <v>strike = 0.036740, d2CalldK2 = 2.219839, d2CalldK2mc = 2.634411</v>
      </c>
    </row>
    <row r="3552" spans="9:28" x14ac:dyDescent="0.25">
      <c r="I3552" s="80"/>
      <c r="AB3552" s="3" t="str">
        <v>strike = 0.037502, d2CalldK2 = 1.873502, d2CalldK2mc = 1.382586</v>
      </c>
    </row>
    <row r="3553" spans="9:28" x14ac:dyDescent="0.25">
      <c r="I3553" s="80"/>
      <c r="AB3553" s="3" t="str">
        <v>strike = 0.038263, d2CalldK2 = 1.579162, d2CalldK2mc = 2.060016</v>
      </c>
    </row>
    <row r="3554" spans="9:28" x14ac:dyDescent="0.25">
      <c r="I3554" s="80"/>
      <c r="AB3554" s="3" t="str">
        <v>T = 1.750000, fixingDate = 0, swapRate = 0.016191, annuity = 9.323817, stdDev = 0.007611, avgCalcStrikes = 7.940063</v>
      </c>
    </row>
    <row r="3555" spans="9:28" x14ac:dyDescent="0.25">
      <c r="I3555" s="80"/>
      <c r="AB3555" s="3" t="str">
        <v>strike = -0.005881, dCalldT = 0.000125, localVol = 0.014569</v>
      </c>
    </row>
    <row r="3556" spans="9:28" x14ac:dyDescent="0.25">
      <c r="I3556" s="80"/>
      <c r="AB3556" s="3" t="str">
        <v>strike = -0.005120, dCalldT = 0.000146, localVol = 0.011643</v>
      </c>
    </row>
    <row r="3557" spans="9:28" x14ac:dyDescent="0.25">
      <c r="I3557" s="80"/>
      <c r="AB3557" s="3" t="str">
        <v>strike = -0.004359, dCalldT = 0.000167, localVol = 0.012008</v>
      </c>
    </row>
    <row r="3558" spans="9:28" x14ac:dyDescent="0.25">
      <c r="I3558" s="80"/>
      <c r="AB3558" s="3" t="str">
        <v>strike = -0.003598, dCalldT = 0.000188, localVol = 0.012831</v>
      </c>
    </row>
    <row r="3559" spans="9:28" x14ac:dyDescent="0.25">
      <c r="I3559" s="80"/>
      <c r="AB3559" s="3" t="str">
        <v>strike = -0.002837, dCalldT = 0.000213, localVol = 0.010381</v>
      </c>
    </row>
    <row r="3560" spans="9:28" x14ac:dyDescent="0.25">
      <c r="I3560" s="80"/>
      <c r="AB3560" s="3" t="str">
        <v>strike = -0.002076, dCalldT = 0.000235, localVol = 0.010275</v>
      </c>
    </row>
    <row r="3561" spans="9:28" x14ac:dyDescent="0.25">
      <c r="I3561" s="80"/>
      <c r="AB3561" s="3" t="str">
        <v>strike = -0.001315, dCalldT = 0.000252, localVol = 0.010174</v>
      </c>
    </row>
    <row r="3562" spans="9:28" x14ac:dyDescent="0.25">
      <c r="I3562" s="80"/>
      <c r="AB3562" s="3" t="str">
        <v>strike = -0.000554, dCalldT = 0.000269, localVol = 0.012174</v>
      </c>
    </row>
    <row r="3563" spans="9:28" x14ac:dyDescent="0.25">
      <c r="I3563" s="80"/>
      <c r="AB3563" s="3" t="str">
        <v>strike = 0.000208, dCalldT = 0.000297, localVol = 0.010882</v>
      </c>
    </row>
    <row r="3564" spans="9:28" x14ac:dyDescent="0.25">
      <c r="I3564" s="80"/>
      <c r="AB3564" s="3" t="str">
        <v>strike = 0.000969, dCalldT = 0.000334, localVol = 0.010248</v>
      </c>
    </row>
    <row r="3565" spans="9:28" x14ac:dyDescent="0.25">
      <c r="I3565" s="80"/>
      <c r="AB3565" s="3" t="str">
        <v>strike = 0.001730, dCalldT = 0.000378, localVol = 0.009939</v>
      </c>
    </row>
    <row r="3566" spans="9:28" x14ac:dyDescent="0.25">
      <c r="I3566" s="80"/>
      <c r="AB3566" s="3" t="str">
        <v>strike = 0.002491, dCalldT = 0.000427, localVol = 0.010552</v>
      </c>
    </row>
    <row r="3567" spans="9:28" x14ac:dyDescent="0.25">
      <c r="I3567" s="80"/>
      <c r="AB3567" s="3" t="str">
        <v>strike = 0.003252, dCalldT = 0.000492, localVol = 0.009580</v>
      </c>
    </row>
    <row r="3568" spans="9:28" x14ac:dyDescent="0.25">
      <c r="I3568" s="80"/>
      <c r="AB3568" s="3" t="str">
        <v>strike = 0.004013, dCalldT = 0.000560, localVol = 0.008974</v>
      </c>
    </row>
    <row r="3569" spans="9:28" x14ac:dyDescent="0.25">
      <c r="I3569" s="80"/>
      <c r="AB3569" s="3" t="str">
        <v>strike = 0.004774, dCalldT = 0.000622, localVol = 0.008988</v>
      </c>
    </row>
    <row r="3570" spans="9:28" x14ac:dyDescent="0.25">
      <c r="I3570" s="80"/>
      <c r="AB3570" s="3" t="str">
        <v>strike = 0.005535, dCalldT = 0.000681, localVol = 0.008795</v>
      </c>
    </row>
    <row r="3571" spans="9:28" x14ac:dyDescent="0.25">
      <c r="I3571" s="80"/>
      <c r="AB3571" s="3" t="str">
        <v>strike = 0.006296, dCalldT = 0.000736, localVol = 0.008381</v>
      </c>
    </row>
    <row r="3572" spans="9:28" x14ac:dyDescent="0.25">
      <c r="I3572" s="80"/>
      <c r="AB3572" s="3" t="str">
        <v>strike = 0.007057, dCalldT = 0.000780, localVol = 0.008437</v>
      </c>
    </row>
    <row r="3573" spans="9:28" x14ac:dyDescent="0.25">
      <c r="I3573" s="80"/>
      <c r="AB3573" s="3" t="str">
        <v>strike = 0.007819, dCalldT = 0.000825, localVol = 0.008233</v>
      </c>
    </row>
    <row r="3574" spans="9:28" x14ac:dyDescent="0.25">
      <c r="I3574" s="80"/>
      <c r="AB3574" s="3" t="str">
        <v>strike = 0.008580, dCalldT = 0.000873, localVol = 0.007806</v>
      </c>
    </row>
    <row r="3575" spans="9:28" x14ac:dyDescent="0.25">
      <c r="I3575" s="80"/>
      <c r="AB3575" s="3" t="str">
        <v>strike = 0.009341, dCalldT = 0.000916, localVol = 0.007701</v>
      </c>
    </row>
    <row r="3576" spans="9:28" x14ac:dyDescent="0.25">
      <c r="I3576" s="80"/>
      <c r="AB3576" s="3" t="str">
        <v>strike = 0.010102, dCalldT = 0.000961, localVol = 0.007236</v>
      </c>
    </row>
    <row r="3577" spans="9:28" x14ac:dyDescent="0.25">
      <c r="I3577" s="80"/>
      <c r="AB3577" s="3" t="str">
        <v>strike = 0.010863, dCalldT = 0.000991, localVol = 0.007366</v>
      </c>
    </row>
    <row r="3578" spans="9:28" x14ac:dyDescent="0.25">
      <c r="I3578" s="80"/>
      <c r="AB3578" s="3" t="str">
        <v>strike = 0.011624, dCalldT = 0.001033, localVol = 0.007027</v>
      </c>
    </row>
    <row r="3579" spans="9:28" x14ac:dyDescent="0.25">
      <c r="I3579" s="80"/>
      <c r="AB3579" s="3" t="str">
        <v>strike = 0.012385, dCalldT = 0.001076, localVol = 0.006749</v>
      </c>
    </row>
    <row r="3580" spans="9:28" x14ac:dyDescent="0.25">
      <c r="I3580" s="80"/>
      <c r="AB3580" s="3" t="str">
        <v>strike = 0.013146, dCalldT = 0.001108, localVol = 0.006444</v>
      </c>
    </row>
    <row r="3581" spans="9:28" x14ac:dyDescent="0.25">
      <c r="I3581" s="80"/>
      <c r="AB3581" s="3" t="str">
        <v>strike = 0.013907, dCalldT = 0.001111, localVol = 0.006216</v>
      </c>
    </row>
    <row r="3582" spans="9:28" x14ac:dyDescent="0.25">
      <c r="I3582" s="80"/>
      <c r="AB3582" s="3" t="str">
        <v>strike = 0.014668, dCalldT = 0.001082, localVol = 0.006155</v>
      </c>
    </row>
    <row r="3583" spans="9:28" x14ac:dyDescent="0.25">
      <c r="I3583" s="80"/>
      <c r="AB3583" s="3" t="str">
        <v>strike = 0.015430, dCalldT = 0.001044, localVol = 0.006107</v>
      </c>
    </row>
    <row r="3584" spans="9:28" x14ac:dyDescent="0.25">
      <c r="I3584" s="80"/>
      <c r="AB3584" s="3" t="str">
        <v>strike = 0.016191, dCalldT = 0.001026, localVol = 0.005979</v>
      </c>
    </row>
    <row r="3585" spans="9:28" x14ac:dyDescent="0.25">
      <c r="I3585" s="80"/>
      <c r="AB3585" s="3" t="str">
        <v>strike = 0.016952, dCalldT = 0.001028, localVol = 0.005945</v>
      </c>
    </row>
    <row r="3586" spans="9:28" x14ac:dyDescent="0.25">
      <c r="I3586" s="80"/>
      <c r="AB3586" s="3" t="str">
        <v>strike = 0.017713, dCalldT = 0.001034, localVol = 0.005902</v>
      </c>
    </row>
    <row r="3587" spans="9:28" x14ac:dyDescent="0.25">
      <c r="I3587" s="80"/>
      <c r="AB3587" s="3" t="str">
        <v>strike = 0.018474, dCalldT = 0.001016, localVol = 0.006093</v>
      </c>
    </row>
    <row r="3588" spans="9:28" x14ac:dyDescent="0.25">
      <c r="I3588" s="80"/>
      <c r="AB3588" s="3" t="str">
        <v>strike = 0.019235, dCalldT = 0.000985, localVol = 0.006153</v>
      </c>
    </row>
    <row r="3589" spans="9:28" x14ac:dyDescent="0.25">
      <c r="I3589" s="80"/>
      <c r="AB3589" s="3" t="str">
        <v>strike = 0.019996, dCalldT = 0.000935, localVol = 0.006480</v>
      </c>
    </row>
    <row r="3590" spans="9:28" x14ac:dyDescent="0.25">
      <c r="I3590" s="80"/>
      <c r="AB3590" s="3" t="str">
        <v>strike = 0.020757, dCalldT = 0.000892, localVol = 0.006260</v>
      </c>
    </row>
    <row r="3591" spans="9:28" x14ac:dyDescent="0.25">
      <c r="I3591" s="80"/>
      <c r="AB3591" s="3" t="str">
        <v>strike = 0.021518, dCalldT = 0.000825, localVol = 0.006577</v>
      </c>
    </row>
    <row r="3592" spans="9:28" x14ac:dyDescent="0.25">
      <c r="I3592" s="80"/>
      <c r="AB3592" s="3" t="str">
        <v>strike = 0.022280, dCalldT = 0.000758, localVol = 0.006597</v>
      </c>
    </row>
    <row r="3593" spans="9:28" x14ac:dyDescent="0.25">
      <c r="I3593" s="80"/>
      <c r="AB3593" s="3" t="str">
        <v>strike = 0.023041, dCalldT = 0.000690, localVol = 0.006681</v>
      </c>
    </row>
    <row r="3594" spans="9:28" x14ac:dyDescent="0.25">
      <c r="I3594" s="80"/>
      <c r="AB3594" s="3" t="str">
        <v>strike = 0.023802, dCalldT = 0.000624, localVol = 0.006873</v>
      </c>
    </row>
    <row r="3595" spans="9:28" x14ac:dyDescent="0.25">
      <c r="I3595" s="80"/>
      <c r="AB3595" s="3" t="str">
        <v>strike = 0.024563, dCalldT = 0.000567, localVol = 0.006895</v>
      </c>
    </row>
    <row r="3596" spans="9:28" x14ac:dyDescent="0.25">
      <c r="I3596" s="80"/>
      <c r="AB3596" s="3" t="str">
        <v>strike = 0.025324, dCalldT = 0.000518, localVol = 0.007012</v>
      </c>
    </row>
    <row r="3597" spans="9:28" x14ac:dyDescent="0.25">
      <c r="I3597" s="80"/>
      <c r="AB3597" s="3" t="str">
        <v>strike = 0.026085, dCalldT = 0.000475, localVol = 0.007084</v>
      </c>
    </row>
    <row r="3598" spans="9:28" x14ac:dyDescent="0.25">
      <c r="I3598" s="80"/>
      <c r="AB3598" s="3" t="str">
        <v>strike = 0.026846, dCalldT = 0.000435, localVol = 0.007085</v>
      </c>
    </row>
    <row r="3599" spans="9:28" x14ac:dyDescent="0.25">
      <c r="I3599" s="80"/>
      <c r="AB3599" s="3" t="str">
        <v>strike = 0.027607, dCalldT = 0.000394, localVol = 0.007232</v>
      </c>
    </row>
    <row r="3600" spans="9:28" x14ac:dyDescent="0.25">
      <c r="I3600" s="80"/>
      <c r="AB3600" s="3" t="str">
        <v>strike = 0.028368, dCalldT = 0.000351, localVol = 0.007380</v>
      </c>
    </row>
    <row r="3601" spans="9:28" x14ac:dyDescent="0.25">
      <c r="I3601" s="80"/>
      <c r="AB3601" s="3" t="str">
        <v>strike = 0.029129, dCalldT = 0.000309, localVol = 0.007552</v>
      </c>
    </row>
    <row r="3602" spans="9:28" x14ac:dyDescent="0.25">
      <c r="I3602" s="80"/>
      <c r="AB3602" s="3" t="str">
        <v>strike = 0.029891, dCalldT = 0.000271, localVol = 0.008004</v>
      </c>
    </row>
    <row r="3603" spans="9:28" x14ac:dyDescent="0.25">
      <c r="I3603" s="80"/>
      <c r="AB3603" s="3" t="str">
        <v>strike = 0.030652, dCalldT = 0.000242, localVol = 0.007870</v>
      </c>
    </row>
    <row r="3604" spans="9:28" x14ac:dyDescent="0.25">
      <c r="I3604" s="80"/>
      <c r="AB3604" s="3" t="str">
        <v>strike = 0.031413, dCalldT = 0.000217, localVol = 0.007916</v>
      </c>
    </row>
    <row r="3605" spans="9:28" x14ac:dyDescent="0.25">
      <c r="I3605" s="80"/>
      <c r="AB3605" s="3" t="str">
        <v>strike = 0.032174, dCalldT = 0.000195, localVol = 0.008949</v>
      </c>
    </row>
    <row r="3606" spans="9:28" x14ac:dyDescent="0.25">
      <c r="I3606" s="80"/>
      <c r="AB3606" s="3" t="str">
        <v>strike = 0.032935, dCalldT = 0.000183, localVol = 0.010443</v>
      </c>
    </row>
    <row r="3607" spans="9:28" x14ac:dyDescent="0.25">
      <c r="I3607" s="80"/>
      <c r="AB3607" s="3" t="str">
        <v>strike = 0.033696, dCalldT = 0.000185, localVol = 0.008763</v>
      </c>
    </row>
    <row r="3608" spans="9:28" x14ac:dyDescent="0.25">
      <c r="I3608" s="80"/>
      <c r="AB3608" s="3" t="str">
        <v>strike = 0.034457, dCalldT = 0.000186, localVol = 0.008175</v>
      </c>
    </row>
    <row r="3609" spans="9:28" x14ac:dyDescent="0.25">
      <c r="I3609" s="80"/>
      <c r="AB3609" s="3" t="str">
        <v>strike = 0.035218, dCalldT = 0.000175, localVol = 0.008709</v>
      </c>
    </row>
    <row r="3610" spans="9:28" x14ac:dyDescent="0.25">
      <c r="I3610" s="80"/>
      <c r="AB3610" s="3" t="str">
        <v>strike = 0.035979, dCalldT = 0.000156, localVol = 0.009742</v>
      </c>
    </row>
    <row r="3611" spans="9:28" x14ac:dyDescent="0.25">
      <c r="I3611" s="80"/>
      <c r="AB3611" s="3" t="str">
        <v>strike = 0.036740, dCalldT = 0.000134, localVol = 0.010083</v>
      </c>
    </row>
    <row r="3612" spans="9:28" x14ac:dyDescent="0.25">
      <c r="I3612" s="80"/>
      <c r="AB3612" s="3" t="str">
        <v>strike = 0.037502, dCalldT = 0.000110, localVol = 0.012642</v>
      </c>
    </row>
    <row r="3613" spans="9:28" x14ac:dyDescent="0.25">
      <c r="I3613" s="80"/>
      <c r="AB3613" s="3" t="str">
        <v>strike = 0.038263, dCalldT = 0.000092, localVol = 0.009444</v>
      </c>
    </row>
    <row r="3614" spans="9:28" x14ac:dyDescent="0.25">
      <c r="I3614" s="80"/>
      <c r="AB3614" s="3" t="str">
        <v>T = 1.833333, swapRate = 0.016381, k = 0, strike = -0.007115, call = 0.023522, callph = 0.023512, callmh = 0.023532, quantile = 0.005870, d2CalldK2 = 1.306847</v>
      </c>
    </row>
    <row r="3615" spans="9:28" x14ac:dyDescent="0.25">
      <c r="I3615" s="80"/>
      <c r="AB3615" s="3" t="str">
        <v>T = 1.833333, swapRate = 0.016381, k = 1, strike = -0.006332, call = 0.022744, callph = 0.022734, callmh = 0.022754, quantile = 0.006985, d2CalldK2 = 1.549603</v>
      </c>
    </row>
    <row r="3616" spans="9:28" x14ac:dyDescent="0.25">
      <c r="I3616" s="80"/>
      <c r="AB3616" s="3" t="str">
        <v>T = 1.833333, swapRate = 0.016381, k = 2, strike = -0.005548, call = 0.021966, callph = 0.021957, callmh = 0.021976, quantile = 0.008308, d2CalldK2 = 1.835444</v>
      </c>
    </row>
    <row r="3617" spans="9:28" x14ac:dyDescent="0.25">
      <c r="I3617" s="80"/>
      <c r="AB3617" s="3" t="str">
        <v>T = 1.833333, swapRate = 0.016381, k = 3, strike = -0.004765, call = 0.021190, callph = 0.021180, callmh = 0.021200, quantile = 0.009874, d2CalldK2 = 2.171407</v>
      </c>
    </row>
    <row r="3618" spans="9:28" x14ac:dyDescent="0.25">
      <c r="I3618" s="80"/>
      <c r="AB3618" s="3" t="str">
        <v>T = 1.833333, swapRate = 0.016381, k = 4, strike = -0.003982, call = 0.020416, callph = 0.020406, callmh = 0.020426, quantile = 0.011724, d2CalldK2 = 2.565499</v>
      </c>
    </row>
    <row r="3619" spans="9:28" x14ac:dyDescent="0.25">
      <c r="I3619" s="80"/>
      <c r="AB3619" s="3" t="str">
        <v>T = 1.833333, swapRate = 0.016381, k = 5, strike = -0.003199, call = 0.019642, callph = 0.019633, callmh = 0.019652, quantile = 0.013910, d2CalldK2 = 3.026780</v>
      </c>
    </row>
    <row r="3620" spans="9:28" x14ac:dyDescent="0.25">
      <c r="I3620" s="80"/>
      <c r="AB3620" s="3" t="str">
        <v>T = 1.833333, swapRate = 0.016381, k = 6, strike = -0.002416, call = 0.018871, callph = 0.018861, callmh = 0.018881, quantile = 0.016486, d2CalldK2 = 3.565431</v>
      </c>
    </row>
    <row r="3621" spans="9:28" x14ac:dyDescent="0.25">
      <c r="I3621" s="80"/>
      <c r="AB3621" s="3" t="str">
        <v>T = 1.833333, swapRate = 0.016381, k = 7, strike = -0.001632, call = 0.018102, callph = 0.018092, callmh = 0.018112, quantile = 0.019518, d2CalldK2 = 4.192804</v>
      </c>
    </row>
    <row r="3622" spans="9:28" x14ac:dyDescent="0.25">
      <c r="I3622" s="80"/>
      <c r="AB3622" s="3" t="str">
        <v>T = 1.833333, swapRate = 0.016381, k = 8, strike = -0.000849, call = 0.017335, callph = 0.017326, callmh = 0.017345, quantile = 0.023080, d2CalldK2 = 4.921452</v>
      </c>
    </row>
    <row r="3623" spans="9:28" x14ac:dyDescent="0.25">
      <c r="I3623" s="80"/>
      <c r="AB3623" s="3" t="str">
        <v>T = 1.833333, swapRate = 0.016381, k = 9, strike = -0.000066, call = 0.016572, callph = 0.016562, callmh = 0.016582, quantile = 0.027257, d2CalldK2 = 5.765109</v>
      </c>
    </row>
    <row r="3624" spans="9:28" x14ac:dyDescent="0.25">
      <c r="I3624" s="80"/>
      <c r="AB3624" s="3" t="str">
        <v>T = 1.833333, swapRate = 0.016381, k = 10, strike = 0.000717, call = 0.015812, callph = 0.015802, callmh = 0.015822, quantile = 0.032144, d2CalldK2 = 6.738625</v>
      </c>
    </row>
    <row r="3625" spans="9:28" x14ac:dyDescent="0.25">
      <c r="I3625" s="80"/>
      <c r="AB3625" s="3" t="str">
        <v>T = 1.833333, swapRate = 0.016381, k = 11, strike = 0.001500, call = 0.015056, callph = 0.015046, callmh = 0.015066, quantile = 0.037850, d2CalldK2 = 7.857824</v>
      </c>
    </row>
    <row r="3626" spans="9:28" x14ac:dyDescent="0.25">
      <c r="I3626" s="80"/>
      <c r="AB3626" s="3" t="str">
        <v>T = 1.833333, swapRate = 0.016381, k = 12, strike = 0.002284, call = 0.014305, callph = 0.014296, callmh = 0.014315, quantile = 0.044495, d2CalldK2 = 9.139270</v>
      </c>
    </row>
    <row r="3627" spans="9:28" x14ac:dyDescent="0.25">
      <c r="I3627" s="80"/>
      <c r="AB3627" s="3" t="str">
        <v>T = 1.833333, swapRate = 0.016381, k = 13, strike = 0.003067, call = 0.013560, callph = 0.013550, callmh = 0.013569, quantile = 0.052212, d2CalldK2 = 10.599915</v>
      </c>
    </row>
    <row r="3628" spans="9:28" x14ac:dyDescent="0.25">
      <c r="I3628" s="80"/>
      <c r="AB3628" s="3" t="str">
        <v>T = 1.833333, swapRate = 0.016381, k = 14, strike = 0.003850, call = 0.012821, callph = 0.012811, callmh = 0.012830, quantile = 0.061149, d2CalldK2 = 12.256610</v>
      </c>
    </row>
    <row r="3629" spans="9:28" x14ac:dyDescent="0.25">
      <c r="I3629" s="80"/>
      <c r="AB3629" s="3" t="str">
        <v>T = 1.833333, swapRate = 0.016381, k = 15, strike = 0.004633, call = 0.012089, callph = 0.012080, callmh = 0.012099, quantile = 0.071466, d2CalldK2 = 14.125432</v>
      </c>
    </row>
    <row r="3630" spans="9:28" x14ac:dyDescent="0.25">
      <c r="I3630" s="80"/>
      <c r="AB3630" s="3" t="str">
        <v>T = 1.833333, swapRate = 0.016381, k = 16, strike = 0.005416, call = 0.011367, callph = 0.011358, callmh = 0.011376, quantile = 0.083335, d2CalldK2 = 16.220826</v>
      </c>
    </row>
    <row r="3631" spans="9:28" x14ac:dyDescent="0.25">
      <c r="I3631" s="80"/>
      <c r="AB3631" s="3" t="str">
        <v>T = 1.833333, swapRate = 0.016381, k = 17, strike = 0.006200, call = 0.010654, callph = 0.010645, callmh = 0.010663, quantile = 0.096937, d2CalldK2 = 18.554506</v>
      </c>
    </row>
    <row r="3632" spans="9:28" x14ac:dyDescent="0.25">
      <c r="I3632" s="80"/>
      <c r="AB3632" s="3" t="str">
        <v>T = 1.833333, swapRate = 0.016381, k = 18, strike = 0.006983, call = 0.009953, callph = 0.009944, callmh = 0.009962, quantile = 0.112462, d2CalldK2 = 21.134127</v>
      </c>
    </row>
    <row r="3633" spans="9:28" x14ac:dyDescent="0.25">
      <c r="I3633" s="80"/>
      <c r="AB3633" s="3" t="str">
        <v>T = 1.833333, swapRate = 0.016381, k = 19, strike = 0.007766, call = 0.009264, callph = 0.009256, callmh = 0.009273, quantile = 0.130106, d2CalldK2 = 23.961689</v>
      </c>
    </row>
    <row r="3634" spans="9:28" x14ac:dyDescent="0.25">
      <c r="I3634" s="80"/>
      <c r="AB3634" s="3" t="str">
        <v>T = 1.833333, swapRate = 0.016381, k = 20, strike = 0.008549, call = 0.008591, callph = 0.008582, callmh = 0.008599, quantile = 0.150059, d2CalldK2 = 27.031701</v>
      </c>
    </row>
    <row r="3635" spans="9:28" x14ac:dyDescent="0.25">
      <c r="I3635" s="80"/>
      <c r="AB3635" s="3" t="str">
        <v>T = 1.833333, swapRate = 0.016381, k = 21, strike = 0.009332, call = 0.007934, callph = 0.007925, callmh = 0.007942, quantile = 0.172507, d2CalldK2 = 30.329140</v>
      </c>
    </row>
    <row r="3636" spans="9:28" x14ac:dyDescent="0.25">
      <c r="I3636" s="80"/>
      <c r="AB3636" s="3" t="str">
        <v>T = 1.833333, swapRate = 0.016381, k = 22, strike = 0.010115, call = 0.007295, callph = 0.007287, callmh = 0.007303, quantile = 0.197619, d2CalldK2 = 33.827258</v>
      </c>
    </row>
    <row r="3637" spans="9:28" x14ac:dyDescent="0.25">
      <c r="I3637" s="80"/>
      <c r="AB3637" s="3" t="str">
        <v>T = 1.833333, swapRate = 0.016381, k = 23, strike = 0.010899, call = 0.006678, callph = 0.006670, callmh = 0.006685, quantile = 0.225535, d2CalldK2 = 37.485368</v>
      </c>
    </row>
    <row r="3638" spans="9:28" x14ac:dyDescent="0.25">
      <c r="I3638" s="80"/>
      <c r="AB3638" s="3" t="str">
        <v>T = 1.833333, swapRate = 0.016381, k = 24, strike = 0.011682, call = 0.006083, callph = 0.006075, callmh = 0.006090, quantile = 0.256362, d2CalldK2 = 41.246764</v>
      </c>
    </row>
    <row r="3639" spans="9:28" x14ac:dyDescent="0.25">
      <c r="I3639" s="80"/>
      <c r="AB3639" s="3" t="str">
        <v>T = 1.833333, swapRate = 0.016381, k = 25, strike = 0.012465, call = 0.005514, callph = 0.005506, callmh = 0.005521, quantile = 0.290151, d2CalldK2 = 45.037025</v>
      </c>
    </row>
    <row r="3640" spans="9:28" x14ac:dyDescent="0.25">
      <c r="I3640" s="80"/>
      <c r="AB3640" s="3" t="str">
        <v>T = 1.833333, swapRate = 0.016381, k = 26, strike = 0.013248, call = 0.004972, callph = 0.004965, callmh = 0.004979, quantile = 0.326891, d2CalldK2 = 48.762983</v>
      </c>
    </row>
    <row r="3641" spans="9:28" x14ac:dyDescent="0.25">
      <c r="I3641" s="80"/>
      <c r="AB3641" s="3" t="str">
        <v>T = 1.833333, swapRate = 0.016381, k = 27, strike = 0.014031, call = 0.004460, callph = 0.004454, callmh = 0.004466, quantile = 0.366487, d2CalldK2 = 52.312738</v>
      </c>
    </row>
    <row r="3642" spans="9:28" x14ac:dyDescent="0.25">
      <c r="I3642" s="80"/>
      <c r="AB3642" s="3" t="str">
        <v>T = 1.833333, swapRate = 0.016381, k = 28, strike = 0.014815, call = 0.003980, callph = 0.003974, callmh = 0.003986, quantile = 0.408753, d2CalldK2 = 55.557140</v>
      </c>
    </row>
    <row r="3643" spans="9:28" x14ac:dyDescent="0.25">
      <c r="I3643" s="80"/>
      <c r="AB3643" s="3" t="str">
        <v>T = 1.833333, swapRate = 0.016381, k = 29, strike = 0.015598, call = 0.003534, callph = 0.003529, callmh = 0.003540, quantile = 0.453394, d2CalldK2 = 58.353147</v>
      </c>
    </row>
    <row r="3644" spans="9:28" x14ac:dyDescent="0.25">
      <c r="I3644" s="80"/>
      <c r="AB3644" s="3" t="str">
        <v>T = 1.833333, swapRate = 0.016381, k = 30, strike = 0.016381, call = 0.003124, callph = 0.003119, callmh = 0.003129, quantile = 0.500000, d2CalldK2 = 60.541644</v>
      </c>
    </row>
    <row r="3645" spans="9:28" x14ac:dyDescent="0.25">
      <c r="I3645" s="80"/>
      <c r="AB3645" s="3" t="str">
        <v>T = 1.833333, swapRate = 0.016381, k = 31, strike = 0.017164, call = 0.002751, callph = 0.002747, callmh = 0.002756, quantile = 0.546606, d2CalldK2 = 58.353147</v>
      </c>
    </row>
    <row r="3646" spans="9:28" x14ac:dyDescent="0.25">
      <c r="I3646" s="80"/>
      <c r="AB3646" s="3" t="str">
        <v>T = 1.833333, swapRate = 0.016381, k = 32, strike = 0.017947, call = 0.002414, callph = 0.002410, callmh = 0.002418, quantile = 0.591247, d2CalldK2 = 55.557140</v>
      </c>
    </row>
    <row r="3647" spans="9:28" x14ac:dyDescent="0.25">
      <c r="I3647" s="80"/>
      <c r="AB3647" s="3" t="str">
        <v>T = 1.833333, swapRate = 0.016381, k = 33, strike = 0.018731, call = 0.002110, callph = 0.002107, callmh = 0.002114, quantile = 0.633513, d2CalldK2 = 52.312738</v>
      </c>
    </row>
    <row r="3648" spans="9:28" x14ac:dyDescent="0.25">
      <c r="I3648" s="80"/>
      <c r="AB3648" s="3" t="str">
        <v>T = 1.833333, swapRate = 0.016381, k = 34, strike = 0.019514, call = 0.001839, callph = 0.001836, callmh = 0.001842, quantile = 0.673109, d2CalldK2 = 48.762983</v>
      </c>
    </row>
    <row r="3649" spans="9:28" x14ac:dyDescent="0.25">
      <c r="I3649" s="80"/>
      <c r="AB3649" s="3" t="str">
        <v>T = 1.833333, swapRate = 0.016381, k = 35, strike = 0.020297, call = 0.001598, callph = 0.001595, callmh = 0.001600, quantile = 0.709849, d2CalldK2 = 45.037025</v>
      </c>
    </row>
    <row r="3650" spans="9:28" x14ac:dyDescent="0.25">
      <c r="I3650" s="80"/>
      <c r="AB3650" s="3" t="str">
        <v>T = 1.833333, swapRate = 0.016381, k = 36, strike = 0.021080, call = 0.001384, callph = 0.001381, callmh = 0.001386, quantile = 0.743638, d2CalldK2 = 41.246764</v>
      </c>
    </row>
    <row r="3651" spans="9:28" x14ac:dyDescent="0.25">
      <c r="I3651" s="80"/>
      <c r="AB3651" s="3" t="str">
        <v>T = 1.833333, swapRate = 0.016381, k = 37, strike = 0.021863, call = 0.001195, callph = 0.001193, callmh = 0.001198, quantile = 0.774465, d2CalldK2 = 37.485368</v>
      </c>
    </row>
    <row r="3652" spans="9:28" x14ac:dyDescent="0.25">
      <c r="I3652" s="80"/>
      <c r="AB3652" s="3" t="str">
        <v>T = 1.833333, swapRate = 0.016381, k = 38, strike = 0.022647, call = 0.001030, callph = 0.001028, callmh = 0.001032, quantile = 0.802381, d2CalldK2 = 33.827258</v>
      </c>
    </row>
    <row r="3653" spans="9:28" x14ac:dyDescent="0.25">
      <c r="I3653" s="80"/>
      <c r="AB3653" s="3" t="str">
        <v>T = 1.833333, swapRate = 0.016381, k = 39, strike = 0.023430, call = 0.000885, callph = 0.000883, callmh = 0.000887, quantile = 0.827493, d2CalldK2 = 30.329140</v>
      </c>
    </row>
    <row r="3654" spans="9:28" x14ac:dyDescent="0.25">
      <c r="I3654" s="80"/>
      <c r="AB3654" s="3" t="str">
        <v>T = 1.833333, swapRate = 0.016381, k = 40, strike = 0.024213, call = 0.000759, callph = 0.000757, callmh = 0.000760, quantile = 0.849941, d2CalldK2 = 27.031701</v>
      </c>
    </row>
    <row r="3655" spans="9:28" x14ac:dyDescent="0.25">
      <c r="I3655" s="80"/>
      <c r="AB3655" s="3" t="str">
        <v>T = 1.833333, swapRate = 0.016381, k = 41, strike = 0.024996, call = 0.000649, callph = 0.000648, callmh = 0.000651, quantile = 0.869894, d2CalldK2 = 23.961689</v>
      </c>
    </row>
    <row r="3656" spans="9:28" x14ac:dyDescent="0.25">
      <c r="I3656" s="80"/>
      <c r="AB3656" s="3" t="str">
        <v>T = 1.833333, swapRate = 0.016381, k = 42, strike = 0.025779, call = 0.000554, callph = 0.000553, callmh = 0.000556, quantile = 0.887538, d2CalldK2 = 21.134127</v>
      </c>
    </row>
    <row r="3657" spans="9:28" x14ac:dyDescent="0.25">
      <c r="I3657" s="80"/>
      <c r="AB3657" s="3" t="str">
        <v>T = 1.833333, swapRate = 0.016381, k = 43, strike = 0.026563, call = 0.000473, callph = 0.000472, callmh = 0.000474, quantile = 0.903063, d2CalldK2 = 18.554506</v>
      </c>
    </row>
    <row r="3658" spans="9:28" x14ac:dyDescent="0.25">
      <c r="I3658" s="80"/>
      <c r="AB3658" s="3" t="str">
        <v>T = 1.833333, swapRate = 0.016381, k = 44, strike = 0.027346, call = 0.000402, callph = 0.000401, callmh = 0.000403, quantile = 0.916665, d2CalldK2 = 16.220826</v>
      </c>
    </row>
    <row r="3659" spans="9:28" x14ac:dyDescent="0.25">
      <c r="I3659" s="80"/>
      <c r="AB3659" s="3" t="str">
        <v>T = 1.833333, swapRate = 0.016381, k = 45, strike = 0.028129, call = 0.000342, callph = 0.000341, callmh = 0.000342, quantile = 0.928534, d2CalldK2 = 14.125432</v>
      </c>
    </row>
    <row r="3660" spans="9:28" x14ac:dyDescent="0.25">
      <c r="I3660" s="80"/>
      <c r="AB3660" s="3" t="str">
        <v>T = 1.833333, swapRate = 0.016381, k = 46, strike = 0.028912, call = 0.000290, callph = 0.000289, callmh = 0.000290, quantile = 0.938851, d2CalldK2 = 12.256610</v>
      </c>
    </row>
    <row r="3661" spans="9:28" x14ac:dyDescent="0.25">
      <c r="I3661" s="80"/>
      <c r="AB3661" s="3" t="str">
        <v>T = 1.833333, swapRate = 0.016381, k = 47, strike = 0.029695, call = 0.000245, callph = 0.000245, callmh = 0.000246, quantile = 0.947788, d2CalldK2 = 10.599915</v>
      </c>
    </row>
    <row r="3662" spans="9:28" x14ac:dyDescent="0.25">
      <c r="I3662" s="80"/>
      <c r="AB3662" s="3" t="str">
        <v>T = 1.833333, swapRate = 0.016381, k = 48, strike = 0.030479, call = 0.000208, callph = 0.000207, callmh = 0.000208, quantile = 0.955505, d2CalldK2 = 9.139270</v>
      </c>
    </row>
    <row r="3663" spans="9:28" x14ac:dyDescent="0.25">
      <c r="I3663" s="80"/>
      <c r="AB3663" s="3" t="str">
        <v>T = 1.833333, swapRate = 0.016381, k = 49, strike = 0.031262, call = 0.000175, callph = 0.000175, callmh = 0.000176, quantile = 0.962150, d2CalldK2 = 7.857824</v>
      </c>
    </row>
    <row r="3664" spans="9:28" x14ac:dyDescent="0.25">
      <c r="I3664" s="80"/>
      <c r="AB3664" s="3" t="str">
        <v>T = 1.833333, swapRate = 0.016381, k = 50, strike = 0.032045, call = 0.000148, callph = 0.000148, callmh = 0.000148, quantile = 0.967856, d2CalldK2 = 6.738625</v>
      </c>
    </row>
    <row r="3665" spans="9:28" x14ac:dyDescent="0.25">
      <c r="I3665" s="80"/>
      <c r="AB3665" s="3" t="str">
        <v>T = 1.833333, swapRate = 0.016381, k = 51, strike = 0.032828, call = 0.000125, callph = 0.000125, callmh = 0.000125, quantile = 0.972743, d2CalldK2 = 5.765109</v>
      </c>
    </row>
    <row r="3666" spans="9:28" x14ac:dyDescent="0.25">
      <c r="I3666" s="80"/>
      <c r="AB3666" s="3" t="str">
        <v>T = 1.833333, swapRate = 0.016381, k = 52, strike = 0.033611, call = 0.000105, callph = 0.000105, callmh = 0.000105, quantile = 0.976920, d2CalldK2 = 4.921452</v>
      </c>
    </row>
    <row r="3667" spans="9:28" x14ac:dyDescent="0.25">
      <c r="I3667" s="80"/>
      <c r="AB3667" s="3" t="str">
        <v>T = 1.833333, swapRate = 0.016381, k = 53, strike = 0.034394, call = 0.000089, callph = 0.000088, callmh = 0.000089, quantile = 0.980482, d2CalldK2 = 4.192804</v>
      </c>
    </row>
    <row r="3668" spans="9:28" x14ac:dyDescent="0.25">
      <c r="I3668" s="80"/>
      <c r="AB3668" s="3" t="str">
        <v>T = 1.833333, swapRate = 0.016381, k = 54, strike = 0.035178, call = 0.000075, callph = 0.000074, callmh = 0.000075, quantile = 0.983514, d2CalldK2 = 3.565431</v>
      </c>
    </row>
    <row r="3669" spans="9:28" x14ac:dyDescent="0.25">
      <c r="I3669" s="80"/>
      <c r="AB3669" s="3" t="str">
        <v>T = 1.833333, swapRate = 0.016381, k = 55, strike = 0.035961, call = 0.000063, callph = 0.000062, callmh = 0.000063, quantile = 0.986090, d2CalldK2 = 3.026781</v>
      </c>
    </row>
    <row r="3670" spans="9:28" x14ac:dyDescent="0.25">
      <c r="I3670" s="80"/>
      <c r="AB3670" s="3" t="str">
        <v>T = 1.833333, swapRate = 0.016381, k = 56, strike = 0.036744, call = 0.000053, callph = 0.000053, callmh = 0.000053, quantile = 0.988276, d2CalldK2 = 2.565499</v>
      </c>
    </row>
    <row r="3671" spans="9:28" x14ac:dyDescent="0.25">
      <c r="I3671" s="80"/>
      <c r="AB3671" s="3" t="str">
        <v>T = 1.833333, swapRate = 0.016381, k = 57, strike = 0.037527, call = 0.000044, callph = 0.000044, callmh = 0.000044, quantile = 0.990126, d2CalldK2 = 2.171407</v>
      </c>
    </row>
    <row r="3672" spans="9:28" x14ac:dyDescent="0.25">
      <c r="I3672" s="80"/>
      <c r="AB3672" s="3" t="str">
        <v>T = 1.833333, swapRate = 0.016381, k = 58, strike = 0.038310, call = 0.000037, callph = 0.000037, callmh = 0.000037, quantile = 0.991692, d2CalldK2 = 1.835444</v>
      </c>
    </row>
    <row r="3673" spans="9:28" x14ac:dyDescent="0.25">
      <c r="I3673" s="80"/>
      <c r="AB3673" s="3" t="str">
        <v>T = 1.833333, swapRate = 0.016381, k = 59, strike = 0.039094, call = 0.000031, callph = 0.000031, callmh = 0.000031, quantile = 0.993015, d2CalldK2 = 1.549603</v>
      </c>
    </row>
    <row r="3674" spans="9:28" x14ac:dyDescent="0.25">
      <c r="I3674" s="80"/>
      <c r="AB3674" s="3" t="str">
        <v>T = 1.833333, swapRate = 0.016381, k = 60, strike = 0.039877, call = 0.000026, callph = 0.000026, callmh = 0.000026, quantile = 0.994130, d2CalldK2 = 1.306847</v>
      </c>
    </row>
    <row r="3675" spans="9:28" x14ac:dyDescent="0.25">
      <c r="I3675" s="80"/>
      <c r="AB3675" s="3" t="str">
        <v>strike = -0.006332, d2CalldK2 = 1.549603, d2CalldK2mc = 0.868686</v>
      </c>
    </row>
    <row r="3676" spans="9:28" x14ac:dyDescent="0.25">
      <c r="I3676" s="80"/>
      <c r="AB3676" s="3" t="str">
        <v>strike = -0.005548, d2CalldK2 = 1.835444, d2CalldK2mc = 1.290881</v>
      </c>
    </row>
    <row r="3677" spans="9:28" x14ac:dyDescent="0.25">
      <c r="I3677" s="80"/>
      <c r="AB3677" s="3" t="str">
        <v>strike = -0.004765, d2CalldK2 = 2.171407, d2CalldK2mc = 3.395906</v>
      </c>
    </row>
    <row r="3678" spans="9:28" x14ac:dyDescent="0.25">
      <c r="I3678" s="80"/>
      <c r="AB3678" s="3" t="str">
        <v>strike = -0.003982, d2CalldK2 = 2.565499, d2CalldK2mc = 3.069448</v>
      </c>
    </row>
    <row r="3679" spans="9:28" x14ac:dyDescent="0.25">
      <c r="I3679" s="80"/>
      <c r="AB3679" s="3" t="str">
        <v>strike = -0.003199, d2CalldK2 = 3.026780, d2CalldK2mc = 3.330243</v>
      </c>
    </row>
    <row r="3680" spans="9:28" x14ac:dyDescent="0.25">
      <c r="I3680" s="80"/>
      <c r="AB3680" s="3" t="str">
        <v>strike = -0.002416, d2CalldK2 = 3.565431, d2CalldK2mc = 2.816332</v>
      </c>
    </row>
    <row r="3681" spans="9:28" x14ac:dyDescent="0.25">
      <c r="I3681" s="80"/>
      <c r="AB3681" s="3" t="str">
        <v>strike = -0.001632, d2CalldK2 = 4.192804, d2CalldK2mc = 4.290064</v>
      </c>
    </row>
    <row r="3682" spans="9:28" x14ac:dyDescent="0.25">
      <c r="I3682" s="80"/>
      <c r="AB3682" s="3" t="str">
        <v>strike = -0.000849, d2CalldK2 = 4.921452, d2CalldK2mc = 5.113355</v>
      </c>
    </row>
    <row r="3683" spans="9:28" x14ac:dyDescent="0.25">
      <c r="I3683" s="80"/>
      <c r="AB3683" s="3" t="str">
        <v>strike = -0.000066, d2CalldK2 = 5.765109, d2CalldK2mc = 6.475623</v>
      </c>
    </row>
    <row r="3684" spans="9:28" x14ac:dyDescent="0.25">
      <c r="I3684" s="80"/>
      <c r="AB3684" s="3" t="str">
        <v>strike = 0.000717, d2CalldK2 = 6.738625, d2CalldK2mc = 5.235159</v>
      </c>
    </row>
    <row r="3685" spans="9:28" x14ac:dyDescent="0.25">
      <c r="I3685" s="80"/>
      <c r="AB3685" s="3" t="str">
        <v>strike = 0.001500, d2CalldK2 = 7.857824, d2CalldK2mc = 8.656626</v>
      </c>
    </row>
    <row r="3686" spans="9:28" x14ac:dyDescent="0.25">
      <c r="I3686" s="80"/>
      <c r="AB3686" s="3" t="str">
        <v>strike = 0.002284, d2CalldK2 = 9.139270, d2CalldK2mc = 9.868427</v>
      </c>
    </row>
    <row r="3687" spans="9:28" x14ac:dyDescent="0.25">
      <c r="I3687" s="80"/>
      <c r="AB3687" s="3" t="str">
        <v>strike = 0.003067, d2CalldK2 = 10.599915, d2CalldK2mc = 9.885622</v>
      </c>
    </row>
    <row r="3688" spans="9:28" x14ac:dyDescent="0.25">
      <c r="I3688" s="80"/>
      <c r="AB3688" s="3" t="str">
        <v>strike = 0.003850, d2CalldK2 = 12.256610, d2CalldK2mc = 11.487880</v>
      </c>
    </row>
    <row r="3689" spans="9:28" x14ac:dyDescent="0.25">
      <c r="I3689" s="80"/>
      <c r="AB3689" s="3" t="str">
        <v>strike = 0.004633, d2CalldK2 = 14.125432, d2CalldK2mc = 13.488729</v>
      </c>
    </row>
    <row r="3690" spans="9:28" x14ac:dyDescent="0.25">
      <c r="I3690" s="80"/>
      <c r="AB3690" s="3" t="str">
        <v>strike = 0.005416, d2CalldK2 = 16.220826, d2CalldK2mc = 17.757782</v>
      </c>
    </row>
    <row r="3691" spans="9:28" x14ac:dyDescent="0.25">
      <c r="I3691" s="80"/>
      <c r="AB3691" s="3" t="str">
        <v>strike = 0.006200, d2CalldK2 = 18.554506, d2CalldK2mc = 21.201712</v>
      </c>
    </row>
    <row r="3692" spans="9:28" x14ac:dyDescent="0.25">
      <c r="I3692" s="80"/>
      <c r="AB3692" s="3" t="str">
        <v>strike = 0.006983, d2CalldK2 = 21.134127, d2CalldK2mc = 19.440569</v>
      </c>
    </row>
    <row r="3693" spans="9:28" x14ac:dyDescent="0.25">
      <c r="I3693" s="80"/>
      <c r="AB3693" s="3" t="str">
        <v>strike = 0.007766, d2CalldK2 = 23.961689, d2CalldK2mc = 23.309815</v>
      </c>
    </row>
    <row r="3694" spans="9:28" x14ac:dyDescent="0.25">
      <c r="I3694" s="80"/>
      <c r="AB3694" s="3" t="str">
        <v>strike = 0.008549, d2CalldK2 = 27.031701, d2CalldK2mc = 27.047261</v>
      </c>
    </row>
    <row r="3695" spans="9:28" x14ac:dyDescent="0.25">
      <c r="I3695" s="80"/>
      <c r="AB3695" s="3" t="str">
        <v>strike = 0.009332, d2CalldK2 = 30.329140, d2CalldK2mc = 30.043193</v>
      </c>
    </row>
    <row r="3696" spans="9:28" x14ac:dyDescent="0.25">
      <c r="I3696" s="80"/>
      <c r="AB3696" s="3" t="str">
        <v>strike = 0.010115, d2CalldK2 = 33.827258, d2CalldK2mc = 31.561222</v>
      </c>
    </row>
    <row r="3697" spans="9:28" x14ac:dyDescent="0.25">
      <c r="I3697" s="80"/>
      <c r="AB3697" s="3" t="str">
        <v>strike = 0.010899, d2CalldK2 = 37.485368, d2CalldK2mc = 39.332941</v>
      </c>
    </row>
    <row r="3698" spans="9:28" x14ac:dyDescent="0.25">
      <c r="I3698" s="80"/>
      <c r="AB3698" s="3" t="str">
        <v>strike = 0.011682, d2CalldK2 = 41.246764, d2CalldK2mc = 39.261676</v>
      </c>
    </row>
    <row r="3699" spans="9:28" x14ac:dyDescent="0.25">
      <c r="I3699" s="80"/>
      <c r="AB3699" s="3" t="str">
        <v>strike = 0.012465, d2CalldK2 = 45.037025, d2CalldK2mc = 45.396940</v>
      </c>
    </row>
    <row r="3700" spans="9:28" x14ac:dyDescent="0.25">
      <c r="I3700" s="80"/>
      <c r="AB3700" s="3" t="str">
        <v>strike = 0.013248, d2CalldK2 = 48.762983, d2CalldK2mc = 51.720820</v>
      </c>
    </row>
    <row r="3701" spans="9:28" x14ac:dyDescent="0.25">
      <c r="I3701" s="80"/>
      <c r="AB3701" s="3" t="str">
        <v>strike = 0.014031, d2CalldK2 = 52.312738, d2CalldK2mc = 59.083763</v>
      </c>
    </row>
    <row r="3702" spans="9:28" x14ac:dyDescent="0.25">
      <c r="I3702" s="80"/>
      <c r="AB3702" s="3" t="str">
        <v>strike = 0.014815, d2CalldK2 = 55.557140, d2CalldK2mc = 56.685370</v>
      </c>
    </row>
    <row r="3703" spans="9:28" x14ac:dyDescent="0.25">
      <c r="I3703" s="80"/>
      <c r="AB3703" s="3" t="str">
        <v>strike = 0.015598, d2CalldK2 = 58.353147, d2CalldK2mc = 57.062893</v>
      </c>
    </row>
    <row r="3704" spans="9:28" x14ac:dyDescent="0.25">
      <c r="I3704" s="80"/>
      <c r="AB3704" s="3" t="str">
        <v>strike = 0.016381, d2CalldK2 = 60.541644, d2CalldK2mc = 56.854093</v>
      </c>
    </row>
    <row r="3705" spans="9:28" x14ac:dyDescent="0.25">
      <c r="I3705" s="80"/>
      <c r="AB3705" s="3" t="str">
        <v>strike = 0.017164, d2CalldK2 = 58.353147, d2CalldK2mc = 60.508907</v>
      </c>
    </row>
    <row r="3706" spans="9:28" x14ac:dyDescent="0.25">
      <c r="I3706" s="80"/>
      <c r="AB3706" s="3" t="str">
        <v>strike = 0.017947, d2CalldK2 = 55.557140, d2CalldK2mc = 57.423885</v>
      </c>
    </row>
    <row r="3707" spans="9:28" x14ac:dyDescent="0.25">
      <c r="I3707" s="80"/>
      <c r="AB3707" s="3" t="str">
        <v>strike = 0.018731, d2CalldK2 = 52.312738, d2CalldK2mc = 47.322125</v>
      </c>
    </row>
    <row r="3708" spans="9:28" x14ac:dyDescent="0.25">
      <c r="I3708" s="80"/>
      <c r="AB3708" s="3" t="str">
        <v>strike = 0.019514, d2CalldK2 = 48.762983, d2CalldK2mc = 47.218081</v>
      </c>
    </row>
    <row r="3709" spans="9:28" x14ac:dyDescent="0.25">
      <c r="I3709" s="80"/>
      <c r="AB3709" s="3" t="str">
        <v>strike = 0.020297, d2CalldK2 = 45.037025, d2CalldK2mc = 43.124071</v>
      </c>
    </row>
    <row r="3710" spans="9:28" x14ac:dyDescent="0.25">
      <c r="I3710" s="80"/>
      <c r="AB3710" s="3" t="str">
        <v>strike = 0.021080, d2CalldK2 = 41.246764, d2CalldK2mc = 42.745827</v>
      </c>
    </row>
    <row r="3711" spans="9:28" x14ac:dyDescent="0.25">
      <c r="I3711" s="80"/>
      <c r="AB3711" s="3" t="str">
        <v>strike = 0.021863, d2CalldK2 = 37.485368, d2CalldK2mc = 36.995343</v>
      </c>
    </row>
    <row r="3712" spans="9:28" x14ac:dyDescent="0.25">
      <c r="I3712" s="80"/>
      <c r="AB3712" s="3" t="str">
        <v>strike = 0.022647, d2CalldK2 = 33.827258, d2CalldK2mc = 34.013654</v>
      </c>
    </row>
    <row r="3713" spans="9:28" x14ac:dyDescent="0.25">
      <c r="I3713" s="80"/>
      <c r="AB3713" s="3" t="str">
        <v>strike = 0.023430, d2CalldK2 = 30.329140, d2CalldK2mc = 30.176189</v>
      </c>
    </row>
    <row r="3714" spans="9:28" x14ac:dyDescent="0.25">
      <c r="I3714" s="80"/>
      <c r="AB3714" s="3" t="str">
        <v>strike = 0.024213, d2CalldK2 = 27.031701, d2CalldK2mc = 26.962954</v>
      </c>
    </row>
    <row r="3715" spans="9:28" x14ac:dyDescent="0.25">
      <c r="I3715" s="80"/>
      <c r="AB3715" s="3" t="str">
        <v>strike = 0.024996, d2CalldK2 = 23.961689, d2CalldK2mc = 25.182127</v>
      </c>
    </row>
    <row r="3716" spans="9:28" x14ac:dyDescent="0.25">
      <c r="I3716" s="80"/>
      <c r="AB3716" s="3" t="str">
        <v>strike = 0.025779, d2CalldK2 = 21.134127, d2CalldK2mc = 18.881477</v>
      </c>
    </row>
    <row r="3717" spans="9:28" x14ac:dyDescent="0.25">
      <c r="I3717" s="80"/>
      <c r="AB3717" s="3" t="str">
        <v>strike = 0.026563, d2CalldK2 = 18.554506, d2CalldK2mc = 19.442360</v>
      </c>
    </row>
    <row r="3718" spans="9:28" x14ac:dyDescent="0.25">
      <c r="I3718" s="80"/>
      <c r="AB3718" s="3" t="str">
        <v>strike = 0.027346, d2CalldK2 = 16.220826, d2CalldK2mc = 15.965952</v>
      </c>
    </row>
    <row r="3719" spans="9:28" x14ac:dyDescent="0.25">
      <c r="I3719" s="80"/>
      <c r="AB3719" s="3" t="str">
        <v>strike = 0.028129, d2CalldK2 = 14.125432, d2CalldK2mc = 14.331286</v>
      </c>
    </row>
    <row r="3720" spans="9:28" x14ac:dyDescent="0.25">
      <c r="I3720" s="80"/>
      <c r="AB3720" s="3" t="str">
        <v>strike = 0.028912, d2CalldK2 = 12.256610, d2CalldK2mc = 11.559882</v>
      </c>
    </row>
    <row r="3721" spans="9:28" x14ac:dyDescent="0.25">
      <c r="I3721" s="80"/>
      <c r="AB3721" s="3" t="str">
        <v>strike = 0.029695, d2CalldK2 = 10.599915, d2CalldK2mc = 10.133783</v>
      </c>
    </row>
    <row r="3722" spans="9:28" x14ac:dyDescent="0.25">
      <c r="I3722" s="80"/>
      <c r="AB3722" s="3" t="str">
        <v>strike = 0.030479, d2CalldK2 = 9.139270, d2CalldK2mc = 10.218457</v>
      </c>
    </row>
    <row r="3723" spans="9:28" x14ac:dyDescent="0.25">
      <c r="I3723" s="80"/>
      <c r="AB3723" s="3" t="str">
        <v>strike = 0.031262, d2CalldK2 = 7.857824, d2CalldK2mc = 7.515763</v>
      </c>
    </row>
    <row r="3724" spans="9:28" x14ac:dyDescent="0.25">
      <c r="I3724" s="80"/>
      <c r="AB3724" s="3" t="str">
        <v>strike = 0.032045, d2CalldK2 = 6.738625, d2CalldK2mc = 6.884992</v>
      </c>
    </row>
    <row r="3725" spans="9:28" x14ac:dyDescent="0.25">
      <c r="I3725" s="80"/>
      <c r="AB3725" s="3" t="str">
        <v>strike = 0.032828, d2CalldK2 = 5.765109, d2CalldK2mc = 5.292737</v>
      </c>
    </row>
    <row r="3726" spans="9:28" x14ac:dyDescent="0.25">
      <c r="I3726" s="80"/>
      <c r="AB3726" s="3" t="str">
        <v>strike = 0.033611, d2CalldK2 = 4.921452, d2CalldK2mc = 4.709954</v>
      </c>
    </row>
    <row r="3727" spans="9:28" x14ac:dyDescent="0.25">
      <c r="I3727" s="80"/>
      <c r="AB3727" s="3" t="str">
        <v>strike = 0.034394, d2CalldK2 = 4.192804, d2CalldK2mc = 4.546795</v>
      </c>
    </row>
    <row r="3728" spans="9:28" x14ac:dyDescent="0.25">
      <c r="I3728" s="80"/>
      <c r="AB3728" s="3" t="str">
        <v>strike = 0.035178, d2CalldK2 = 3.565431, d2CalldK2mc = 3.622750</v>
      </c>
    </row>
    <row r="3729" spans="9:28" x14ac:dyDescent="0.25">
      <c r="I3729" s="80"/>
      <c r="AB3729" s="3" t="str">
        <v>strike = 0.035961, d2CalldK2 = 3.026781, d2CalldK2mc = 3.702235</v>
      </c>
    </row>
    <row r="3730" spans="9:28" x14ac:dyDescent="0.25">
      <c r="I3730" s="80"/>
      <c r="AB3730" s="3" t="str">
        <v>strike = 0.036744, d2CalldK2 = 2.565499, d2CalldK2mc = 2.964007</v>
      </c>
    </row>
    <row r="3731" spans="9:28" x14ac:dyDescent="0.25">
      <c r="I3731" s="80"/>
      <c r="AB3731" s="3" t="str">
        <v>strike = 0.037527, d2CalldK2 = 2.171407, d2CalldK2mc = 2.425894</v>
      </c>
    </row>
    <row r="3732" spans="9:28" x14ac:dyDescent="0.25">
      <c r="I3732" s="80"/>
      <c r="AB3732" s="3" t="str">
        <v>strike = 0.038310, d2CalldK2 = 1.835444, d2CalldK2mc = 1.746682</v>
      </c>
    </row>
    <row r="3733" spans="9:28" x14ac:dyDescent="0.25">
      <c r="I3733" s="80"/>
      <c r="AB3733" s="3" t="str">
        <v>strike = 0.039094, d2CalldK2 = 1.549603, d2CalldK2mc = 1.072685</v>
      </c>
    </row>
    <row r="3734" spans="9:28" x14ac:dyDescent="0.25">
      <c r="I3734" s="80"/>
      <c r="AB3734" s="3" t="str">
        <v>T = 1.833333, fixingDate = 0, swapRate = 0.016381, annuity = 9.310998, stdDev = 0.007832, avgCalcStrikes = 7.933716</v>
      </c>
    </row>
    <row r="3735" spans="9:28" x14ac:dyDescent="0.25">
      <c r="I3735" s="80"/>
      <c r="AB3735" s="3" t="str">
        <v>strike = -0.006332, dCalldT = 0.000088, localVol = 0.014238</v>
      </c>
    </row>
    <row r="3736" spans="9:28" x14ac:dyDescent="0.25">
      <c r="I3736" s="80"/>
      <c r="AB3736" s="3" t="str">
        <v>strike = -0.005548, dCalldT = 0.000114, localVol = 0.013296</v>
      </c>
    </row>
    <row r="3737" spans="9:28" x14ac:dyDescent="0.25">
      <c r="I3737" s="80"/>
      <c r="AB3737" s="3" t="str">
        <v>strike = -0.004765, dCalldT = 0.000146, localVol = 0.009258</v>
      </c>
    </row>
    <row r="3738" spans="9:28" x14ac:dyDescent="0.25">
      <c r="I3738" s="80"/>
      <c r="AB3738" s="3" t="str">
        <v>strike = -0.003982, dCalldT = 0.000169, localVol = 0.010508</v>
      </c>
    </row>
    <row r="3739" spans="9:28" x14ac:dyDescent="0.25">
      <c r="I3739" s="80"/>
      <c r="AB3739" s="3" t="str">
        <v>strike = -0.003199, dCalldT = 0.000191, localVol = 0.010720</v>
      </c>
    </row>
    <row r="3740" spans="9:28" x14ac:dyDescent="0.25">
      <c r="I3740" s="80"/>
      <c r="AB3740" s="3" t="str">
        <v>strike = -0.002416, dCalldT = 0.000213, localVol = 0.012293</v>
      </c>
    </row>
    <row r="3741" spans="9:28" x14ac:dyDescent="0.25">
      <c r="I3741" s="80"/>
      <c r="AB3741" s="3" t="str">
        <v>strike = -0.001632, dCalldT = 0.000242, localVol = 0.010614</v>
      </c>
    </row>
    <row r="3742" spans="9:28" x14ac:dyDescent="0.25">
      <c r="I3742" s="80"/>
      <c r="AB3742" s="3" t="str">
        <v>strike = -0.000849, dCalldT = 0.000272, localVol = 0.010313</v>
      </c>
    </row>
    <row r="3743" spans="9:28" x14ac:dyDescent="0.25">
      <c r="I3743" s="80"/>
      <c r="AB3743" s="3" t="str">
        <v>strike = -0.000066, dCalldT = 0.000303, localVol = 0.009673</v>
      </c>
    </row>
    <row r="3744" spans="9:28" x14ac:dyDescent="0.25">
      <c r="I3744" s="80"/>
      <c r="AB3744" s="3" t="str">
        <v>strike = 0.000717, dCalldT = 0.000331, localVol = 0.011247</v>
      </c>
    </row>
    <row r="3745" spans="9:28" x14ac:dyDescent="0.25">
      <c r="I3745" s="80"/>
      <c r="AB3745" s="3" t="str">
        <v>strike = 0.001500, dCalldT = 0.000373, localVol = 0.009280</v>
      </c>
    </row>
    <row r="3746" spans="9:28" x14ac:dyDescent="0.25">
      <c r="I3746" s="80"/>
      <c r="AB3746" s="3" t="str">
        <v>strike = 0.002284, dCalldT = 0.000411, localVol = 0.009126</v>
      </c>
    </row>
    <row r="3747" spans="9:28" x14ac:dyDescent="0.25">
      <c r="I3747" s="80"/>
      <c r="AB3747" s="3" t="str">
        <v>strike = 0.003067, dCalldT = 0.000446, localVol = 0.009502</v>
      </c>
    </row>
    <row r="3748" spans="9:28" x14ac:dyDescent="0.25">
      <c r="I3748" s="80"/>
      <c r="AB3748" s="3" t="str">
        <v>strike = 0.003850, dCalldT = 0.000489, localVol = 0.009230</v>
      </c>
    </row>
    <row r="3749" spans="9:28" x14ac:dyDescent="0.25">
      <c r="I3749" s="80"/>
      <c r="AB3749" s="3" t="str">
        <v>strike = 0.004633, dCalldT = 0.000540, localVol = 0.008952</v>
      </c>
    </row>
    <row r="3750" spans="9:28" x14ac:dyDescent="0.25">
      <c r="I3750" s="80"/>
      <c r="AB3750" s="3" t="str">
        <v>strike = 0.005416, dCalldT = 0.000598, localVol = 0.008210</v>
      </c>
    </row>
    <row r="3751" spans="9:28" x14ac:dyDescent="0.25">
      <c r="I3751" s="80"/>
      <c r="AB3751" s="3" t="str">
        <v>strike = 0.006200, dCalldT = 0.000647, localVol = 0.007813</v>
      </c>
    </row>
    <row r="3752" spans="9:28" x14ac:dyDescent="0.25">
      <c r="I3752" s="80"/>
      <c r="AB3752" s="3" t="str">
        <v>strike = 0.006983, dCalldT = 0.000678, localVol = 0.008351</v>
      </c>
    </row>
    <row r="3753" spans="9:28" x14ac:dyDescent="0.25">
      <c r="I3753" s="80"/>
      <c r="AB3753" s="3" t="str">
        <v>strike = 0.007766, dCalldT = 0.000722, localVol = 0.007872</v>
      </c>
    </row>
    <row r="3754" spans="9:28" x14ac:dyDescent="0.25">
      <c r="I3754" s="80"/>
      <c r="AB3754" s="3" t="str">
        <v>strike = 0.008549, dCalldT = 0.000772, localVol = 0.007555</v>
      </c>
    </row>
    <row r="3755" spans="9:28" x14ac:dyDescent="0.25">
      <c r="I3755" s="80"/>
      <c r="AB3755" s="3" t="str">
        <v>strike = 0.009332, dCalldT = 0.000822, localVol = 0.007395</v>
      </c>
    </row>
    <row r="3756" spans="9:28" x14ac:dyDescent="0.25">
      <c r="I3756" s="80"/>
      <c r="AB3756" s="3" t="str">
        <v>strike = 0.010115, dCalldT = 0.000872, localVol = 0.007435</v>
      </c>
    </row>
    <row r="3757" spans="9:28" x14ac:dyDescent="0.25">
      <c r="I3757" s="80"/>
      <c r="AB3757" s="3" t="str">
        <v>strike = 0.010899, dCalldT = 0.000938, localVol = 0.006906</v>
      </c>
    </row>
    <row r="3758" spans="9:28" x14ac:dyDescent="0.25">
      <c r="I3758" s="80"/>
      <c r="AB3758" s="3" t="str">
        <v>strike = 0.011682, dCalldT = 0.000987, localVol = 0.007092</v>
      </c>
    </row>
    <row r="3759" spans="9:28" x14ac:dyDescent="0.25">
      <c r="I3759" s="80"/>
      <c r="AB3759" s="3" t="str">
        <v>strike = 0.012465, dCalldT = 0.001048, localVol = 0.006793</v>
      </c>
    </row>
    <row r="3760" spans="9:28" x14ac:dyDescent="0.25">
      <c r="I3760" s="80"/>
      <c r="AB3760" s="3" t="str">
        <v>strike = 0.013248, dCalldT = 0.001100, localVol = 0.006523</v>
      </c>
    </row>
    <row r="3761" spans="9:28" x14ac:dyDescent="0.25">
      <c r="I3761" s="80"/>
      <c r="AB3761" s="3" t="str">
        <v>strike = 0.014031, dCalldT = 0.001126, localVol = 0.006173</v>
      </c>
    </row>
    <row r="3762" spans="9:28" x14ac:dyDescent="0.25">
      <c r="I3762" s="80"/>
      <c r="AB3762" s="3" t="str">
        <v>strike = 0.014815, dCalldT = 0.001095, localVol = 0.006216</v>
      </c>
    </row>
    <row r="3763" spans="9:28" x14ac:dyDescent="0.25">
      <c r="I3763" s="80"/>
      <c r="AB3763" s="3" t="str">
        <v>strike = 0.015598, dCalldT = 0.001049, localVol = 0.006063</v>
      </c>
    </row>
    <row r="3764" spans="9:28" x14ac:dyDescent="0.25">
      <c r="I3764" s="80"/>
      <c r="AB3764" s="3" t="str">
        <v>strike = 0.016381, dCalldT = 0.001005, localVol = 0.005945</v>
      </c>
    </row>
    <row r="3765" spans="9:28" x14ac:dyDescent="0.25">
      <c r="I3765" s="80"/>
      <c r="AB3765" s="3" t="str">
        <v>strike = 0.017164, dCalldT = 0.000976, localVol = 0.005679</v>
      </c>
    </row>
    <row r="3766" spans="9:28" x14ac:dyDescent="0.25">
      <c r="I3766" s="80"/>
      <c r="AB3766" s="3" t="str">
        <v>strike = 0.017947, dCalldT = 0.000924, localVol = 0.005672</v>
      </c>
    </row>
    <row r="3767" spans="9:28" x14ac:dyDescent="0.25">
      <c r="I3767" s="80"/>
      <c r="AB3767" s="3" t="str">
        <v>strike = 0.018731, dCalldT = 0.000851, localVol = 0.005996</v>
      </c>
    </row>
    <row r="3768" spans="9:28" x14ac:dyDescent="0.25">
      <c r="I3768" s="80"/>
      <c r="AB3768" s="3" t="str">
        <v>strike = 0.019514, dCalldT = 0.000808, localVol = 0.005851</v>
      </c>
    </row>
    <row r="3769" spans="9:28" x14ac:dyDescent="0.25">
      <c r="I3769" s="80"/>
      <c r="AB3769" s="3" t="str">
        <v>strike = 0.020297, dCalldT = 0.000771, localVol = 0.005980</v>
      </c>
    </row>
    <row r="3770" spans="9:28" x14ac:dyDescent="0.25">
      <c r="I3770" s="80"/>
      <c r="AB3770" s="3" t="str">
        <v>strike = 0.021080, dCalldT = 0.000744, localVol = 0.005899</v>
      </c>
    </row>
    <row r="3771" spans="9:28" x14ac:dyDescent="0.25">
      <c r="I3771" s="80"/>
      <c r="AB3771" s="3" t="str">
        <v>strike = 0.021863, dCalldT = 0.000701, localVol = 0.006157</v>
      </c>
    </row>
    <row r="3772" spans="9:28" x14ac:dyDescent="0.25">
      <c r="I3772" s="80"/>
      <c r="AB3772" s="3" t="str">
        <v>strike = 0.022647, dCalldT = 0.000660, localVol = 0.006229</v>
      </c>
    </row>
    <row r="3773" spans="9:28" x14ac:dyDescent="0.25">
      <c r="I3773" s="80"/>
      <c r="AB3773" s="3" t="str">
        <v>strike = 0.023430, dCalldT = 0.000615, localVol = 0.006386</v>
      </c>
    </row>
    <row r="3774" spans="9:28" x14ac:dyDescent="0.25">
      <c r="I3774" s="80"/>
      <c r="AB3774" s="3" t="str">
        <v>strike = 0.024213, dCalldT = 0.000571, localVol = 0.006508</v>
      </c>
    </row>
    <row r="3775" spans="9:28" x14ac:dyDescent="0.25">
      <c r="I3775" s="80"/>
      <c r="AB3775" s="3" t="str">
        <v>strike = 0.024996, dCalldT = 0.000527, localVol = 0.006469</v>
      </c>
    </row>
    <row r="3776" spans="9:28" x14ac:dyDescent="0.25">
      <c r="I3776" s="80"/>
      <c r="AB3776" s="3" t="str">
        <v>strike = 0.025779, dCalldT = 0.000475, localVol = 0.007091</v>
      </c>
    </row>
    <row r="3777" spans="9:28" x14ac:dyDescent="0.25">
      <c r="I3777" s="80"/>
      <c r="AB3777" s="3" t="str">
        <v>strike = 0.026563, dCalldT = 0.000440, localVol = 0.006728</v>
      </c>
    </row>
    <row r="3778" spans="9:28" x14ac:dyDescent="0.25">
      <c r="I3778" s="80"/>
      <c r="AB3778" s="3" t="str">
        <v>strike = 0.027346, dCalldT = 0.000401, localVol = 0.007083</v>
      </c>
    </row>
    <row r="3779" spans="9:28" x14ac:dyDescent="0.25">
      <c r="I3779" s="80"/>
      <c r="AB3779" s="3" t="str">
        <v>strike = 0.028129, dCalldT = 0.000365, localVol = 0.007135</v>
      </c>
    </row>
    <row r="3780" spans="9:28" x14ac:dyDescent="0.25">
      <c r="I3780" s="80"/>
      <c r="AB3780" s="3" t="str">
        <v>strike = 0.028912, dCalldT = 0.000330, localVol = 0.007554</v>
      </c>
    </row>
    <row r="3781" spans="9:28" x14ac:dyDescent="0.25">
      <c r="I3781" s="80"/>
      <c r="AB3781" s="3" t="str">
        <v>strike = 0.029695, dCalldT = 0.000302, localVol = 0.007724</v>
      </c>
    </row>
    <row r="3782" spans="9:28" x14ac:dyDescent="0.25">
      <c r="I3782" s="80"/>
      <c r="AB3782" s="3" t="str">
        <v>strike = 0.030479, dCalldT = 0.000281, localVol = 0.007412</v>
      </c>
    </row>
    <row r="3783" spans="9:28" x14ac:dyDescent="0.25">
      <c r="I3783" s="80"/>
      <c r="AB3783" s="3" t="str">
        <v>strike = 0.031262, dCalldT = 0.000254, localVol = 0.008215</v>
      </c>
    </row>
    <row r="3784" spans="9:28" x14ac:dyDescent="0.25">
      <c r="I3784" s="80"/>
      <c r="AB3784" s="3" t="str">
        <v>strike = 0.032045, dCalldT = 0.000232, localVol = 0.008201</v>
      </c>
    </row>
    <row r="3785" spans="9:28" x14ac:dyDescent="0.25">
      <c r="I3785" s="80"/>
      <c r="AB3785" s="3" t="str">
        <v>strike = 0.032828, dCalldT = 0.000211, localVol = 0.008925</v>
      </c>
    </row>
    <row r="3786" spans="9:28" x14ac:dyDescent="0.25">
      <c r="I3786" s="80"/>
      <c r="AB3786" s="3" t="str">
        <v>strike = 0.033611, dCalldT = 0.000196, localVol = 0.009120</v>
      </c>
    </row>
    <row r="3787" spans="9:28" x14ac:dyDescent="0.25">
      <c r="I3787" s="80"/>
      <c r="AB3787" s="3" t="str">
        <v>strike = 0.034394, dCalldT = 0.000185, localVol = 0.009013</v>
      </c>
    </row>
    <row r="3788" spans="9:28" x14ac:dyDescent="0.25">
      <c r="I3788" s="80"/>
      <c r="AB3788" s="3" t="str">
        <v>strike = 0.035178, dCalldT = 0.000173, localVol = 0.009773</v>
      </c>
    </row>
    <row r="3789" spans="9:28" x14ac:dyDescent="0.25">
      <c r="I3789" s="80"/>
      <c r="AB3789" s="3" t="str">
        <v>strike = 0.035961, dCalldT = 0.000163, localVol = 0.009379</v>
      </c>
    </row>
    <row r="3790" spans="9:28" x14ac:dyDescent="0.25">
      <c r="I3790" s="80"/>
      <c r="AB3790" s="3" t="str">
        <v>strike = 0.036744, dCalldT = 0.000149, localVol = 0.010043</v>
      </c>
    </row>
    <row r="3791" spans="9:28" x14ac:dyDescent="0.25">
      <c r="I3791" s="80"/>
      <c r="AB3791" s="3" t="str">
        <v>strike = 0.037527, dCalldT = 0.000135, localVol = 0.010544</v>
      </c>
    </row>
    <row r="3792" spans="9:28" x14ac:dyDescent="0.25">
      <c r="I3792" s="80"/>
      <c r="AB3792" s="3" t="str">
        <v>strike = 0.038310, dCalldT = 0.000120, localVol = 0.011714</v>
      </c>
    </row>
    <row r="3793" spans="9:28" x14ac:dyDescent="0.25">
      <c r="I3793" s="80"/>
      <c r="AB3793" s="3" t="str">
        <v>strike = 0.039094, dCalldT = 0.000107, localVol = 0.014116</v>
      </c>
    </row>
    <row r="3794" spans="9:28" x14ac:dyDescent="0.25">
      <c r="I3794" s="80"/>
      <c r="AB3794" s="3" t="str">
        <v>T = 1.916667, swapRate = 0.016600, k = 0, strike = -0.007550, call = 0.024178, callph = 0.024168, callmh = 0.024188, quantile = 0.006003, d2CalldK2 = 1.285164</v>
      </c>
    </row>
    <row r="3795" spans="9:28" x14ac:dyDescent="0.25">
      <c r="I3795" s="80"/>
      <c r="AB3795" s="3" t="str">
        <v>T = 1.916667, swapRate = 0.016600, k = 1, strike = -0.006745, call = 0.023378, callph = 0.023368, callmh = 0.023388, quantile = 0.007130, d2CalldK2 = 1.521423</v>
      </c>
    </row>
    <row r="3796" spans="9:28" x14ac:dyDescent="0.25">
      <c r="I3796" s="80"/>
      <c r="AB3796" s="3" t="str">
        <v>T = 1.916667, swapRate = 0.016600, k = 2, strike = -0.005940, call = 0.022579, callph = 0.022569, callmh = 0.022589, quantile = 0.008463, d2CalldK2 = 1.799293</v>
      </c>
    </row>
    <row r="3797" spans="9:28" x14ac:dyDescent="0.25">
      <c r="I3797" s="80"/>
      <c r="AB3797" s="3" t="str">
        <v>T = 1.916667, swapRate = 0.016600, k = 3, strike = -0.005135, call = 0.021782, callph = 0.021772, callmh = 0.021792, quantile = 0.010040, d2CalldK2 = 2.125545</v>
      </c>
    </row>
    <row r="3798" spans="9:28" x14ac:dyDescent="0.25">
      <c r="I3798" s="80"/>
      <c r="AB3798" s="3" t="str">
        <v>T = 1.916667, swapRate = 0.016600, k = 4, strike = -0.004330, call = 0.020985, callph = 0.020976, callmh = 0.020995, quantile = 0.011901, d2CalldK2 = 2.507886</v>
      </c>
    </row>
    <row r="3799" spans="9:28" x14ac:dyDescent="0.25">
      <c r="I3799" s="80"/>
      <c r="AB3799" s="3" t="str">
        <v>T = 1.916667, swapRate = 0.016600, k = 5, strike = -0.003525, call = 0.020191, callph = 0.020181, callmh = 0.020201, quantile = 0.014095, d2CalldK2 = 2.955037</v>
      </c>
    </row>
    <row r="3800" spans="9:28" x14ac:dyDescent="0.25">
      <c r="I3800" s="80"/>
      <c r="AB3800" s="3" t="str">
        <v>T = 1.916667, swapRate = 0.016600, k = 6, strike = -0.002720, call = 0.019398, callph = 0.019388, callmh = 0.019408, quantile = 0.016678, d2CalldK2 = 3.476807</v>
      </c>
    </row>
    <row r="3801" spans="9:28" x14ac:dyDescent="0.25">
      <c r="I3801" s="80"/>
      <c r="AB3801" s="3" t="str">
        <v>T = 1.916667, swapRate = 0.016600, k = 7, strike = -0.001915, call = 0.018608, callph = 0.018598, callmh = 0.018618, quantile = 0.019715, d2CalldK2 = 4.084146</v>
      </c>
    </row>
    <row r="3802" spans="9:28" x14ac:dyDescent="0.25">
      <c r="I3802" s="80"/>
      <c r="AB3802" s="3" t="str">
        <v>T = 1.916667, swapRate = 0.016600, k = 8, strike = -0.001110, call = 0.017820, callph = 0.017810, callmh = 0.017830, quantile = 0.023280, d2CalldK2 = 4.789174</v>
      </c>
    </row>
    <row r="3803" spans="9:28" x14ac:dyDescent="0.25">
      <c r="I3803" s="80"/>
      <c r="AB3803" s="3" t="str">
        <v>T = 1.916667, swapRate = 0.016600, k = 9, strike = -0.000305, call = 0.017036, callph = 0.017026, callmh = 0.017045, quantile = 0.027456, d2CalldK2 = 5.605177</v>
      </c>
    </row>
    <row r="3804" spans="9:28" x14ac:dyDescent="0.25">
      <c r="I3804" s="80"/>
      <c r="AB3804" s="3" t="str">
        <v>T = 1.916667, swapRate = 0.016600, k = 10, strike = 0.000500, call = 0.016255, callph = 0.016245, callmh = 0.016264, quantile = 0.032338, d2CalldK2 = 6.546546</v>
      </c>
    </row>
    <row r="3805" spans="9:28" x14ac:dyDescent="0.25">
      <c r="I3805" s="80"/>
      <c r="AB3805" s="3" t="str">
        <v>T = 1.916667, swapRate = 0.016600, k = 11, strike = 0.001305, call = 0.015478, callph = 0.015468, callmh = 0.015487, quantile = 0.038033, d2CalldK2 = 7.628656</v>
      </c>
    </row>
    <row r="3806" spans="9:28" x14ac:dyDescent="0.25">
      <c r="I3806" s="80"/>
      <c r="AB3806" s="3" t="str">
        <v>T = 1.916667, swapRate = 0.016600, k = 12, strike = 0.002110, call = 0.014706, callph = 0.014696, callmh = 0.014716, quantile = 0.044662, d2CalldK2 = 8.867650</v>
      </c>
    </row>
    <row r="3807" spans="9:28" x14ac:dyDescent="0.25">
      <c r="I3807" s="80"/>
      <c r="AB3807" s="3" t="str">
        <v>T = 1.916667, swapRate = 0.016600, k = 13, strike = 0.002915, call = 0.013940, callph = 0.013931, callmh = 0.013949, quantile = 0.052357, d2CalldK2 = 10.280120</v>
      </c>
    </row>
    <row r="3808" spans="9:28" x14ac:dyDescent="0.25">
      <c r="I3808" s="80"/>
      <c r="AB3808" s="3" t="str">
        <v>T = 1.916667, swapRate = 0.016600, k = 14, strike = 0.003720, call = 0.013181, callph = 0.013171, callmh = 0.013190, quantile = 0.061264, d2CalldK2 = 11.882641</v>
      </c>
    </row>
    <row r="3809" spans="9:28" x14ac:dyDescent="0.25">
      <c r="I3809" s="80"/>
      <c r="AB3809" s="3" t="str">
        <v>T = 1.916667, swapRate = 0.016600, k = 15, strike = 0.004525, call = 0.012429, callph = 0.012420, callmh = 0.012438, quantile = 0.071543, d2CalldK2 = 13.691148</v>
      </c>
    </row>
    <row r="3810" spans="9:28" x14ac:dyDescent="0.25">
      <c r="I3810" s="80"/>
      <c r="AB3810" s="3" t="str">
        <v>T = 1.916667, swapRate = 0.016600, k = 16, strike = 0.005330, call = 0.011686, callph = 0.011677, callmh = 0.011695, quantile = 0.083365, d2CalldK2 = 15.720113</v>
      </c>
    </row>
    <row r="3811" spans="9:28" x14ac:dyDescent="0.25">
      <c r="I3811" s="80"/>
      <c r="AB3811" s="3" t="str">
        <v>T = 1.916667, swapRate = 0.016600, k = 17, strike = 0.006135, call = 0.010954, callph = 0.010945, callmh = 0.010963, quantile = 0.096914, d2CalldK2 = 17.981501</v>
      </c>
    </row>
    <row r="3812" spans="9:28" x14ac:dyDescent="0.25">
      <c r="I3812" s="80"/>
      <c r="AB3812" s="3" t="str">
        <v>T = 1.916667, swapRate = 0.016600, k = 18, strike = 0.006940, call = 0.010233, callph = 0.010224, callmh = 0.010242, quantile = 0.112380, d2CalldK2 = 20.483487</v>
      </c>
    </row>
    <row r="3813" spans="9:28" x14ac:dyDescent="0.25">
      <c r="I3813" s="80"/>
      <c r="AB3813" s="3" t="str">
        <v>T = 1.916667, swapRate = 0.016600, k = 19, strike = 0.007745, call = 0.009525, callph = 0.009517, callmh = 0.009534, quantile = 0.129958, d2CalldK2 = 23.228908</v>
      </c>
    </row>
    <row r="3814" spans="9:28" x14ac:dyDescent="0.25">
      <c r="I3814" s="80"/>
      <c r="AB3814" s="3" t="str">
        <v>T = 1.916667, swapRate = 0.016600, k = 20, strike = 0.008550, call = 0.008833, callph = 0.008824, callmh = 0.008841, quantile = 0.149843, d2CalldK2 = 26.213473</v>
      </c>
    </row>
    <row r="3815" spans="9:28" x14ac:dyDescent="0.25">
      <c r="I3815" s="80"/>
      <c r="AB3815" s="3" t="str">
        <v>T = 1.916667, swapRate = 0.016600, k = 21, strike = 0.009355, call = 0.008157, callph = 0.008149, callmh = 0.008165, quantile = 0.172222, d2CalldK2 = 29.423737</v>
      </c>
    </row>
    <row r="3816" spans="9:28" x14ac:dyDescent="0.25">
      <c r="I3816" s="80"/>
      <c r="AB3816" s="3" t="str">
        <v>T = 1.916667, swapRate = 0.016600, k = 22, strike = 0.010160, call = 0.007501, callph = 0.007493, callmh = 0.007509, quantile = 0.197269, d2CalldK2 = 32.834922</v>
      </c>
    </row>
    <row r="3817" spans="9:28" x14ac:dyDescent="0.25">
      <c r="I3817" s="80"/>
      <c r="AB3817" s="3" t="str">
        <v>T = 1.916667, swapRate = 0.016600, k = 23, strike = 0.010965, call = 0.006866, callph = 0.006858, callmh = 0.006873, quantile = 0.225130, d2CalldK2 = 36.408668</v>
      </c>
    </row>
    <row r="3818" spans="9:28" x14ac:dyDescent="0.25">
      <c r="I3818" s="80"/>
      <c r="AB3818" s="3" t="str">
        <v>T = 1.916667, swapRate = 0.016600, k = 24, strike = 0.011770, call = 0.006254, callph = 0.006246, callmh = 0.006261, quantile = 0.255915, d2CalldK2 = 40.090888</v>
      </c>
    </row>
    <row r="3819" spans="9:28" x14ac:dyDescent="0.25">
      <c r="I3819" s="80"/>
      <c r="AB3819" s="3" t="str">
        <v>T = 1.916667, swapRate = 0.016600, k = 25, strike = 0.012575, call = 0.005668, callph = 0.005661, callmh = 0.005675, quantile = 0.289686, d2CalldK2 = 43.809955</v>
      </c>
    </row>
    <row r="3820" spans="9:28" x14ac:dyDescent="0.25">
      <c r="I3820" s="80"/>
      <c r="AB3820" s="3" t="str">
        <v>T = 1.916667, swapRate = 0.016600, k = 26, strike = 0.013380, call = 0.005111, callph = 0.005104, callmh = 0.005118, quantile = 0.326435, d2CalldK2 = 47.475501</v>
      </c>
    </row>
    <row r="3821" spans="9:28" x14ac:dyDescent="0.25">
      <c r="I3821" s="80"/>
      <c r="AB3821" s="3" t="str">
        <v>T = 1.916667, swapRate = 0.016600, k = 27, strike = 0.014185, call = 0.004585, callph = 0.004578, callmh = 0.004591, quantile = 0.366077, d2CalldK2 = 50.978212</v>
      </c>
    </row>
    <row r="3822" spans="9:28" x14ac:dyDescent="0.25">
      <c r="I3822" s="80"/>
      <c r="AB3822" s="3" t="str">
        <v>T = 1.916667, swapRate = 0.016600, k = 28, strike = 0.014990, call = 0.004091, callph = 0.004085, callmh = 0.004097, quantile = 0.408432, d2CalldK2 = 54.191041</v>
      </c>
    </row>
    <row r="3823" spans="9:28" x14ac:dyDescent="0.25">
      <c r="I3823" s="80"/>
      <c r="AB3823" s="3" t="str">
        <v>T = 1.916667, swapRate = 0.016600, k = 29, strike = 0.015795, call = 0.003633, callph = 0.003627, callmh = 0.003638, quantile = 0.453208, d2CalldK2 = 56.972298</v>
      </c>
    </row>
    <row r="3824" spans="9:28" x14ac:dyDescent="0.25">
      <c r="I3824" s="80"/>
      <c r="AB3824" s="3" t="str">
        <v>T = 1.916667, swapRate = 0.016600, k = 30, strike = 0.016600, call = 0.003211, callph = 0.003206, callmh = 0.003216, quantile = 0.500000, d2CalldK2 = 59.163355</v>
      </c>
    </row>
    <row r="3825" spans="9:28" x14ac:dyDescent="0.25">
      <c r="I3825" s="80"/>
      <c r="AB3825" s="3" t="str">
        <v>T = 1.916667, swapRate = 0.016600, k = 31, strike = 0.017405, call = 0.002828, callph = 0.002823, callmh = 0.002832, quantile = 0.546792, d2CalldK2 = 56.972298</v>
      </c>
    </row>
    <row r="3826" spans="9:28" x14ac:dyDescent="0.25">
      <c r="I3826" s="80"/>
      <c r="AB3826" s="3" t="str">
        <v>T = 1.916667, swapRate = 0.016600, k = 32, strike = 0.018210, call = 0.002481, callph = 0.002477, callmh = 0.002485, quantile = 0.591568, d2CalldK2 = 54.191041</v>
      </c>
    </row>
    <row r="3827" spans="9:28" x14ac:dyDescent="0.25">
      <c r="I3827" s="80"/>
      <c r="AB3827" s="3" t="str">
        <v>T = 1.916667, swapRate = 0.016600, k = 33, strike = 0.019015, call = 0.002170, callph = 0.002166, callmh = 0.002173, quantile = 0.633923, d2CalldK2 = 50.978212</v>
      </c>
    </row>
    <row r="3828" spans="9:28" x14ac:dyDescent="0.25">
      <c r="I3828" s="80"/>
      <c r="AB3828" s="3" t="str">
        <v>T = 1.916667, swapRate = 0.016600, k = 34, strike = 0.019820, call = 0.001891, callph = 0.001888, callmh = 0.001894, quantile = 0.673565, d2CalldK2 = 47.475501</v>
      </c>
    </row>
    <row r="3829" spans="9:28" x14ac:dyDescent="0.25">
      <c r="I3829" s="80"/>
      <c r="AB3829" s="3" t="str">
        <v>T = 1.916667, swapRate = 0.016600, k = 35, strike = 0.020625, call = 0.001643, callph = 0.001640, callmh = 0.001646, quantile = 0.710314, d2CalldK2 = 43.809955</v>
      </c>
    </row>
    <row r="3830" spans="9:28" x14ac:dyDescent="0.25">
      <c r="I3830" s="80"/>
      <c r="AB3830" s="3" t="str">
        <v>T = 1.916667, swapRate = 0.016600, k = 36, strike = 0.021430, call = 0.001424, callph = 0.001421, callmh = 0.001427, quantile = 0.744085, d2CalldK2 = 40.090888</v>
      </c>
    </row>
    <row r="3831" spans="9:28" x14ac:dyDescent="0.25">
      <c r="I3831" s="80"/>
      <c r="AB3831" s="3" t="str">
        <v>T = 1.916667, swapRate = 0.016600, k = 37, strike = 0.022235, call = 0.001231, callph = 0.001228, callmh = 0.001233, quantile = 0.774870, d2CalldK2 = 36.408667</v>
      </c>
    </row>
    <row r="3832" spans="9:28" x14ac:dyDescent="0.25">
      <c r="I3832" s="80"/>
      <c r="AB3832" s="3" t="str">
        <v>T = 1.916667, swapRate = 0.016600, k = 38, strike = 0.023040, call = 0.001061, callph = 0.001059, callmh = 0.001063, quantile = 0.802731, d2CalldK2 = 32.834922</v>
      </c>
    </row>
    <row r="3833" spans="9:28" x14ac:dyDescent="0.25">
      <c r="I3833" s="80"/>
      <c r="AB3833" s="3" t="str">
        <v>T = 1.916667, swapRate = 0.016600, k = 39, strike = 0.023845, call = 0.000912, callph = 0.000910, callmh = 0.000914, quantile = 0.827778, d2CalldK2 = 29.423737</v>
      </c>
    </row>
    <row r="3834" spans="9:28" x14ac:dyDescent="0.25">
      <c r="I3834" s="80"/>
      <c r="AB3834" s="3" t="str">
        <v>T = 1.916667, swapRate = 0.016600, k = 40, strike = 0.024650, call = 0.000783, callph = 0.000781, callmh = 0.000784, quantile = 0.850157, d2CalldK2 = 26.213473</v>
      </c>
    </row>
    <row r="3835" spans="9:28" x14ac:dyDescent="0.25">
      <c r="I3835" s="80"/>
      <c r="AB3835" s="3" t="str">
        <v>T = 1.916667, swapRate = 0.016600, k = 41, strike = 0.025455, call = 0.000670, callph = 0.000669, callmh = 0.000672, quantile = 0.870042, d2CalldK2 = 23.228908</v>
      </c>
    </row>
    <row r="3836" spans="9:28" x14ac:dyDescent="0.25">
      <c r="I3836" s="80"/>
      <c r="AB3836" s="3" t="str">
        <v>T = 1.916667, swapRate = 0.016600, k = 42, strike = 0.026260, call = 0.000573, callph = 0.000572, callmh = 0.000574, quantile = 0.887620, d2CalldK2 = 20.483487</v>
      </c>
    </row>
    <row r="3837" spans="9:28" x14ac:dyDescent="0.25">
      <c r="I3837" s="80"/>
      <c r="AB3837" s="3" t="str">
        <v>T = 1.916667, swapRate = 0.016600, k = 43, strike = 0.027065, call = 0.000489, callph = 0.000488, callmh = 0.000490, quantile = 0.903086, d2CalldK2 = 17.981501</v>
      </c>
    </row>
    <row r="3838" spans="9:28" x14ac:dyDescent="0.25">
      <c r="I3838" s="80"/>
      <c r="AB3838" s="3" t="str">
        <v>T = 1.916667, swapRate = 0.016600, k = 44, strike = 0.027870, call = 0.000416, callph = 0.000416, callmh = 0.000417, quantile = 0.916635, d2CalldK2 = 15.720113</v>
      </c>
    </row>
    <row r="3839" spans="9:28" x14ac:dyDescent="0.25">
      <c r="I3839" s="80"/>
      <c r="AB3839" s="3" t="str">
        <v>T = 1.916667, swapRate = 0.016600, k = 45, strike = 0.028675, call = 0.000354, callph = 0.000353, callmh = 0.000355, quantile = 0.928457, d2CalldK2 = 13.691148</v>
      </c>
    </row>
    <row r="3840" spans="9:28" x14ac:dyDescent="0.25">
      <c r="I3840" s="80"/>
      <c r="AB3840" s="3" t="str">
        <v>T = 1.916667, swapRate = 0.016600, k = 46, strike = 0.029480, call = 0.000301, callph = 0.000300, callmh = 0.000301, quantile = 0.938736, d2CalldK2 = 11.882641</v>
      </c>
    </row>
    <row r="3841" spans="9:28" x14ac:dyDescent="0.25">
      <c r="I3841" s="80"/>
      <c r="AB3841" s="3" t="str">
        <v>T = 1.916667, swapRate = 0.016600, k = 47, strike = 0.030285, call = 0.000255, callph = 0.000255, callmh = 0.000256, quantile = 0.947643, d2CalldK2 = 10.280120</v>
      </c>
    </row>
    <row r="3842" spans="9:28" x14ac:dyDescent="0.25">
      <c r="I3842" s="80"/>
      <c r="AB3842" s="3" t="str">
        <v>T = 1.916667, swapRate = 0.016600, k = 48, strike = 0.031090, call = 0.000216, callph = 0.000216, callmh = 0.000217, quantile = 0.955338, d2CalldK2 = 8.867650</v>
      </c>
    </row>
    <row r="3843" spans="9:28" x14ac:dyDescent="0.25">
      <c r="I3843" s="80"/>
      <c r="AB3843" s="3" t="str">
        <v>T = 1.916667, swapRate = 0.016600, k = 49, strike = 0.031895, call = 0.000183, callph = 0.000183, callmh = 0.000183, quantile = 0.961967, d2CalldK2 = 7.628656</v>
      </c>
    </row>
    <row r="3844" spans="9:28" x14ac:dyDescent="0.25">
      <c r="I3844" s="80"/>
      <c r="AB3844" s="3" t="str">
        <v>T = 1.916667, swapRate = 0.016600, k = 50, strike = 0.032700, call = 0.000155, callph = 0.000154, callmh = 0.000155, quantile = 0.967662, d2CalldK2 = 6.546546</v>
      </c>
    </row>
    <row r="3845" spans="9:28" x14ac:dyDescent="0.25">
      <c r="I3845" s="80"/>
      <c r="AB3845" s="3" t="str">
        <v>T = 1.916667, swapRate = 0.016600, k = 51, strike = 0.033505, call = 0.000131, callph = 0.000130, callmh = 0.000131, quantile = 0.972544, d2CalldK2 = 5.605177</v>
      </c>
    </row>
    <row r="3846" spans="9:28" x14ac:dyDescent="0.25">
      <c r="I3846" s="80"/>
      <c r="AB3846" s="3" t="str">
        <v>T = 1.916667, swapRate = 0.016600, k = 52, strike = 0.034310, call = 0.000110, callph = 0.000110, callmh = 0.000110, quantile = 0.976720, d2CalldK2 = 4.789174</v>
      </c>
    </row>
    <row r="3847" spans="9:28" x14ac:dyDescent="0.25">
      <c r="I3847" s="80"/>
      <c r="AB3847" s="3" t="str">
        <v>T = 1.916667, swapRate = 0.016600, k = 53, strike = 0.035115, call = 0.000093, callph = 0.000093, callmh = 0.000093, quantile = 0.980285, d2CalldK2 = 4.084146</v>
      </c>
    </row>
    <row r="3848" spans="9:28" x14ac:dyDescent="0.25">
      <c r="I3848" s="80"/>
      <c r="AB3848" s="3" t="str">
        <v>T = 1.916667, swapRate = 0.016600, k = 54, strike = 0.035920, call = 0.000078, callph = 0.000078, callmh = 0.000079, quantile = 0.983322, d2CalldK2 = 3.476807</v>
      </c>
    </row>
    <row r="3849" spans="9:28" x14ac:dyDescent="0.25">
      <c r="I3849" s="80"/>
      <c r="AB3849" s="3" t="str">
        <v>T = 1.916667, swapRate = 0.016600, k = 55, strike = 0.036725, call = 0.000066, callph = 0.000066, callmh = 0.000066, quantile = 0.985905, d2CalldK2 = 2.955037</v>
      </c>
    </row>
    <row r="3850" spans="9:28" x14ac:dyDescent="0.25">
      <c r="I3850" s="80"/>
      <c r="AB3850" s="3" t="str">
        <v>T = 1.916667, swapRate = 0.016600, k = 56, strike = 0.037530, call = 0.000056, callph = 0.000055, callmh = 0.000056, quantile = 0.988099, d2CalldK2 = 2.507886</v>
      </c>
    </row>
    <row r="3851" spans="9:28" x14ac:dyDescent="0.25">
      <c r="I3851" s="80"/>
      <c r="AB3851" s="3" t="str">
        <v>T = 1.916667, swapRate = 0.016600, k = 57, strike = 0.038335, call = 0.000047, callph = 0.000047, callmh = 0.000047, quantile = 0.989960, d2CalldK2 = 2.125545</v>
      </c>
    </row>
    <row r="3852" spans="9:28" x14ac:dyDescent="0.25">
      <c r="I3852" s="80"/>
      <c r="AB3852" s="3" t="str">
        <v>T = 1.916667, swapRate = 0.016600, k = 58, strike = 0.039140, call = 0.000039, callph = 0.000039, callmh = 0.000039, quantile = 0.991537, d2CalldK2 = 1.799293</v>
      </c>
    </row>
    <row r="3853" spans="9:28" x14ac:dyDescent="0.25">
      <c r="I3853" s="80"/>
      <c r="AB3853" s="3" t="str">
        <v>T = 1.916667, swapRate = 0.016600, k = 59, strike = 0.039944, call = 0.000033, callph = 0.000033, callmh = 0.000033, quantile = 0.992870, d2CalldK2 = 1.521422</v>
      </c>
    </row>
    <row r="3854" spans="9:28" x14ac:dyDescent="0.25">
      <c r="I3854" s="80"/>
      <c r="AB3854" s="3" t="str">
        <v>T = 1.916667, swapRate = 0.016600, k = 60, strike = 0.040749, call = 0.000028, callph = 0.000028, callmh = 0.000028, quantile = 0.993997, d2CalldK2 = 1.285164</v>
      </c>
    </row>
    <row r="3855" spans="9:28" x14ac:dyDescent="0.25">
      <c r="I3855" s="80"/>
      <c r="AB3855" s="3" t="str">
        <v>strike = -0.006745, d2CalldK2 = 1.521423, d2CalldK2mc = 0.685315</v>
      </c>
    </row>
    <row r="3856" spans="9:28" x14ac:dyDescent="0.25">
      <c r="I3856" s="80"/>
      <c r="AB3856" s="3" t="str">
        <v>strike = -0.005940, d2CalldK2 = 1.799293, d2CalldK2mc = 2.048859</v>
      </c>
    </row>
    <row r="3857" spans="9:28" x14ac:dyDescent="0.25">
      <c r="I3857" s="80"/>
      <c r="AB3857" s="3" t="str">
        <v>strike = -0.005135, d2CalldK2 = 2.125545, d2CalldK2mc = 3.110651</v>
      </c>
    </row>
    <row r="3858" spans="9:28" x14ac:dyDescent="0.25">
      <c r="I3858" s="80"/>
      <c r="AB3858" s="3" t="str">
        <v>strike = -0.004330, d2CalldK2 = 2.507886, d2CalldK2mc = 2.956486</v>
      </c>
    </row>
    <row r="3859" spans="9:28" x14ac:dyDescent="0.25">
      <c r="I3859" s="80"/>
      <c r="AB3859" s="3" t="str">
        <v>strike = -0.003525, d2CalldK2 = 2.955037, d2CalldK2mc = 2.981083</v>
      </c>
    </row>
    <row r="3860" spans="9:28" x14ac:dyDescent="0.25">
      <c r="I3860" s="80"/>
      <c r="AB3860" s="3" t="str">
        <v>strike = -0.002720, d2CalldK2 = 3.476807, d2CalldK2mc = 4.235817</v>
      </c>
    </row>
    <row r="3861" spans="9:28" x14ac:dyDescent="0.25">
      <c r="I3861" s="80"/>
      <c r="AB3861" s="3" t="str">
        <v>strike = -0.001915, d2CalldK2 = 4.084146, d2CalldK2mc = 4.016411</v>
      </c>
    </row>
    <row r="3862" spans="9:28" x14ac:dyDescent="0.25">
      <c r="I3862" s="80"/>
      <c r="AB3862" s="3" t="str">
        <v>strike = -0.001110, d2CalldK2 = 4.789174, d2CalldK2mc = 4.450249</v>
      </c>
    </row>
    <row r="3863" spans="9:28" x14ac:dyDescent="0.25">
      <c r="I3863" s="80"/>
      <c r="AB3863" s="3" t="str">
        <v>strike = -0.000305, d2CalldK2 = 5.605177, d2CalldK2mc = 5.899591</v>
      </c>
    </row>
    <row r="3864" spans="9:28" x14ac:dyDescent="0.25">
      <c r="I3864" s="80"/>
      <c r="AB3864" s="3" t="str">
        <v>strike = 0.000500, d2CalldK2 = 6.546546, d2CalldK2mc = 7.381848</v>
      </c>
    </row>
    <row r="3865" spans="9:28" x14ac:dyDescent="0.25">
      <c r="I3865" s="80"/>
      <c r="AB3865" s="3" t="str">
        <v>strike = 0.001305, d2CalldK2 = 7.628656, d2CalldK2mc = 7.269934</v>
      </c>
    </row>
    <row r="3866" spans="9:28" x14ac:dyDescent="0.25">
      <c r="I3866" s="80"/>
      <c r="AB3866" s="3" t="str">
        <v>strike = 0.002110, d2CalldK2 = 8.867650, d2CalldK2mc = 8.587306</v>
      </c>
    </row>
    <row r="3867" spans="9:28" x14ac:dyDescent="0.25">
      <c r="I3867" s="80"/>
      <c r="AB3867" s="3" t="str">
        <v>strike = 0.002915, d2CalldK2 = 10.280120, d2CalldK2mc = 10.146275</v>
      </c>
    </row>
    <row r="3868" spans="9:28" x14ac:dyDescent="0.25">
      <c r="I3868" s="80"/>
      <c r="AB3868" s="3" t="str">
        <v>strike = 0.003720, d2CalldK2 = 11.882641, d2CalldK2mc = 11.662359</v>
      </c>
    </row>
    <row r="3869" spans="9:28" x14ac:dyDescent="0.25">
      <c r="I3869" s="80"/>
      <c r="AB3869" s="3" t="str">
        <v>strike = 0.004525, d2CalldK2 = 13.691148, d2CalldK2mc = 13.865049</v>
      </c>
    </row>
    <row r="3870" spans="9:28" x14ac:dyDescent="0.25">
      <c r="I3870" s="80"/>
      <c r="AB3870" s="3" t="str">
        <v>strike = 0.005330, d2CalldK2 = 15.720113, d2CalldK2mc = 12.606049</v>
      </c>
    </row>
    <row r="3871" spans="9:28" x14ac:dyDescent="0.25">
      <c r="I3871" s="80"/>
      <c r="AB3871" s="3" t="str">
        <v>strike = 0.006135, d2CalldK2 = 17.981501, d2CalldK2mc = 17.565349</v>
      </c>
    </row>
    <row r="3872" spans="9:28" x14ac:dyDescent="0.25">
      <c r="I3872" s="80"/>
      <c r="AB3872" s="3" t="str">
        <v>strike = 0.006940, d2CalldK2 = 20.483487, d2CalldK2mc = 20.936974</v>
      </c>
    </row>
    <row r="3873" spans="9:28" x14ac:dyDescent="0.25">
      <c r="I3873" s="80"/>
      <c r="AB3873" s="3" t="str">
        <v>strike = 0.007745, d2CalldK2 = 23.228908, d2CalldK2mc = 24.786284</v>
      </c>
    </row>
    <row r="3874" spans="9:28" x14ac:dyDescent="0.25">
      <c r="I3874" s="80"/>
      <c r="AB3874" s="3" t="str">
        <v>strike = 0.008550, d2CalldK2 = 26.213473, d2CalldK2mc = 25.500008</v>
      </c>
    </row>
    <row r="3875" spans="9:28" x14ac:dyDescent="0.25">
      <c r="I3875" s="80"/>
      <c r="AB3875" s="3" t="str">
        <v>strike = 0.009355, d2CalldK2 = 29.423737, d2CalldK2mc = 30.540742</v>
      </c>
    </row>
    <row r="3876" spans="9:28" x14ac:dyDescent="0.25">
      <c r="I3876" s="80"/>
      <c r="AB3876" s="3" t="str">
        <v>strike = 0.010160, d2CalldK2 = 32.834922, d2CalldK2mc = 33.572725</v>
      </c>
    </row>
    <row r="3877" spans="9:28" x14ac:dyDescent="0.25">
      <c r="I3877" s="80"/>
      <c r="AB3877" s="3" t="str">
        <v>strike = 0.010965, d2CalldK2 = 36.408668, d2CalldK2mc = 38.234770</v>
      </c>
    </row>
    <row r="3878" spans="9:28" x14ac:dyDescent="0.25">
      <c r="I3878" s="80"/>
      <c r="AB3878" s="3" t="str">
        <v>strike = 0.011770, d2CalldK2 = 40.090888, d2CalldK2mc = 36.541321</v>
      </c>
    </row>
    <row r="3879" spans="9:28" x14ac:dyDescent="0.25">
      <c r="I3879" s="80"/>
      <c r="AB3879" s="3" t="str">
        <v>strike = 0.012575, d2CalldK2 = 43.809955, d2CalldK2mc = 38.702866</v>
      </c>
    </row>
    <row r="3880" spans="9:28" x14ac:dyDescent="0.25">
      <c r="I3880" s="80"/>
      <c r="AB3880" s="3" t="str">
        <v>strike = 0.013380, d2CalldK2 = 47.475501, d2CalldK2mc = 48.764545</v>
      </c>
    </row>
    <row r="3881" spans="9:28" x14ac:dyDescent="0.25">
      <c r="I3881" s="80"/>
      <c r="AB3881" s="3" t="str">
        <v>strike = 0.014185, d2CalldK2 = 50.978212, d2CalldK2mc = 56.545939</v>
      </c>
    </row>
    <row r="3882" spans="9:28" x14ac:dyDescent="0.25">
      <c r="I3882" s="80"/>
      <c r="AB3882" s="3" t="str">
        <v>strike = 0.014990, d2CalldK2 = 54.191041, d2CalldK2mc = 55.985287</v>
      </c>
    </row>
    <row r="3883" spans="9:28" x14ac:dyDescent="0.25">
      <c r="I3883" s="80"/>
      <c r="AB3883" s="3" t="str">
        <v>strike = 0.015795, d2CalldK2 = 56.972298, d2CalldK2mc = 58.075000</v>
      </c>
    </row>
    <row r="3884" spans="9:28" x14ac:dyDescent="0.25">
      <c r="I3884" s="80"/>
      <c r="AB3884" s="3" t="str">
        <v>strike = 0.016600, d2CalldK2 = 59.163355, d2CalldK2mc = 54.232792</v>
      </c>
    </row>
    <row r="3885" spans="9:28" x14ac:dyDescent="0.25">
      <c r="I3885" s="80"/>
      <c r="AB3885" s="3" t="str">
        <v>strike = 0.017405, d2CalldK2 = 56.972298, d2CalldK2mc = 56.732957</v>
      </c>
    </row>
    <row r="3886" spans="9:28" x14ac:dyDescent="0.25">
      <c r="I3886" s="80"/>
      <c r="AB3886" s="3" t="str">
        <v>strike = 0.018210, d2CalldK2 = 54.191041, d2CalldK2mc = 58.272661</v>
      </c>
    </row>
    <row r="3887" spans="9:28" x14ac:dyDescent="0.25">
      <c r="I3887" s="80"/>
      <c r="AB3887" s="3" t="str">
        <v>strike = 0.019015, d2CalldK2 = 50.978212, d2CalldK2mc = 50.876226</v>
      </c>
    </row>
    <row r="3888" spans="9:28" x14ac:dyDescent="0.25">
      <c r="I3888" s="80"/>
      <c r="AB3888" s="3" t="str">
        <v>strike = 0.019820, d2CalldK2 = 47.475501, d2CalldK2mc = 47.014251</v>
      </c>
    </row>
    <row r="3889" spans="9:28" x14ac:dyDescent="0.25">
      <c r="I3889" s="80"/>
      <c r="AB3889" s="3" t="str">
        <v>strike = 0.020625, d2CalldK2 = 43.809955, d2CalldK2mc = 43.863925</v>
      </c>
    </row>
    <row r="3890" spans="9:28" x14ac:dyDescent="0.25">
      <c r="I3890" s="80"/>
      <c r="AB3890" s="3" t="str">
        <v>strike = 0.021430, d2CalldK2 = 40.090888, d2CalldK2mc = 39.695587</v>
      </c>
    </row>
    <row r="3891" spans="9:28" x14ac:dyDescent="0.25">
      <c r="I3891" s="80"/>
      <c r="AB3891" s="3" t="str">
        <v>strike = 0.022235, d2CalldK2 = 36.408667, d2CalldK2mc = 35.598396</v>
      </c>
    </row>
    <row r="3892" spans="9:28" x14ac:dyDescent="0.25">
      <c r="I3892" s="80"/>
      <c r="AB3892" s="3" t="str">
        <v>strike = 0.023040, d2CalldK2 = 32.834922, d2CalldK2mc = 34.025218</v>
      </c>
    </row>
    <row r="3893" spans="9:28" x14ac:dyDescent="0.25">
      <c r="I3893" s="80"/>
      <c r="AB3893" s="3" t="str">
        <v>strike = 0.023845, d2CalldK2 = 29.423737, d2CalldK2mc = 29.492432</v>
      </c>
    </row>
    <row r="3894" spans="9:28" x14ac:dyDescent="0.25">
      <c r="I3894" s="80"/>
      <c r="AB3894" s="3" t="str">
        <v>strike = 0.024650, d2CalldK2 = 26.213473, d2CalldK2mc = 26.260858</v>
      </c>
    </row>
    <row r="3895" spans="9:28" x14ac:dyDescent="0.25">
      <c r="I3895" s="80"/>
      <c r="AB3895" s="3" t="str">
        <v>strike = 0.025455, d2CalldK2 = 23.228908, d2CalldK2mc = 21.884757</v>
      </c>
    </row>
    <row r="3896" spans="9:28" x14ac:dyDescent="0.25">
      <c r="I3896" s="80"/>
      <c r="AB3896" s="3" t="str">
        <v>strike = 0.026260, d2CalldK2 = 20.483487, d2CalldK2mc = 21.951684</v>
      </c>
    </row>
    <row r="3897" spans="9:28" x14ac:dyDescent="0.25">
      <c r="I3897" s="80"/>
      <c r="AB3897" s="3" t="str">
        <v>strike = 0.027065, d2CalldK2 = 17.981501, d2CalldK2mc = 18.716023</v>
      </c>
    </row>
    <row r="3898" spans="9:28" x14ac:dyDescent="0.25">
      <c r="I3898" s="80"/>
      <c r="AB3898" s="3" t="str">
        <v>strike = 0.027870, d2CalldK2 = 15.720113, d2CalldK2mc = 17.783239</v>
      </c>
    </row>
    <row r="3899" spans="9:28" x14ac:dyDescent="0.25">
      <c r="I3899" s="80"/>
      <c r="AB3899" s="3" t="str">
        <v>strike = 0.028675, d2CalldK2 = 13.691148, d2CalldK2mc = 11.394085</v>
      </c>
    </row>
    <row r="3900" spans="9:28" x14ac:dyDescent="0.25">
      <c r="I3900" s="80"/>
      <c r="AB3900" s="3" t="str">
        <v>strike = 0.029480, d2CalldK2 = 11.882641, d2CalldK2mc = 10.280729</v>
      </c>
    </row>
    <row r="3901" spans="9:28" x14ac:dyDescent="0.25">
      <c r="I3901" s="80"/>
      <c r="AB3901" s="3" t="str">
        <v>strike = 0.030285, d2CalldK2 = 10.280120, d2CalldK2mc = 8.433556</v>
      </c>
    </row>
    <row r="3902" spans="9:28" x14ac:dyDescent="0.25">
      <c r="I3902" s="80"/>
      <c r="AB3902" s="3" t="str">
        <v>strike = 0.031090, d2CalldK2 = 8.867650, d2CalldK2mc = 8.780554</v>
      </c>
    </row>
    <row r="3903" spans="9:28" x14ac:dyDescent="0.25">
      <c r="I3903" s="80"/>
      <c r="AB3903" s="3" t="str">
        <v>strike = 0.031895, d2CalldK2 = 7.628656, d2CalldK2mc = 8.296683</v>
      </c>
    </row>
    <row r="3904" spans="9:28" x14ac:dyDescent="0.25">
      <c r="I3904" s="80"/>
      <c r="AB3904" s="3" t="str">
        <v>strike = 0.032700, d2CalldK2 = 6.546546, d2CalldK2mc = 6.078442</v>
      </c>
    </row>
    <row r="3905" spans="9:28" x14ac:dyDescent="0.25">
      <c r="I3905" s="80"/>
      <c r="AB3905" s="3" t="str">
        <v>strike = 0.033505, d2CalldK2 = 5.605177, d2CalldK2mc = 6.069395</v>
      </c>
    </row>
    <row r="3906" spans="9:28" x14ac:dyDescent="0.25">
      <c r="I3906" s="80"/>
      <c r="AB3906" s="3" t="str">
        <v>strike = 0.034310, d2CalldK2 = 4.789174, d2CalldK2mc = 5.024270</v>
      </c>
    </row>
    <row r="3907" spans="9:28" x14ac:dyDescent="0.25">
      <c r="I3907" s="80"/>
      <c r="AB3907" s="3" t="str">
        <v>strike = 0.035115, d2CalldK2 = 4.084146, d2CalldK2mc = 4.507732</v>
      </c>
    </row>
    <row r="3908" spans="9:28" x14ac:dyDescent="0.25">
      <c r="I3908" s="80"/>
      <c r="AB3908" s="3" t="str">
        <v>strike = 0.035920, d2CalldK2 = 3.476807, d2CalldK2mc = 4.266638</v>
      </c>
    </row>
    <row r="3909" spans="9:28" x14ac:dyDescent="0.25">
      <c r="I3909" s="80"/>
      <c r="AB3909" s="3" t="str">
        <v>strike = 0.036725, d2CalldK2 = 2.955037, d2CalldK2mc = 3.775545</v>
      </c>
    </row>
    <row r="3910" spans="9:28" x14ac:dyDescent="0.25">
      <c r="I3910" s="80"/>
      <c r="AB3910" s="3" t="str">
        <v>strike = 0.037530, d2CalldK2 = 2.507886, d2CalldK2mc = 2.508338</v>
      </c>
    </row>
    <row r="3911" spans="9:28" x14ac:dyDescent="0.25">
      <c r="I3911" s="80"/>
      <c r="AB3911" s="3" t="str">
        <v>strike = 0.038335, d2CalldK2 = 2.125545, d2CalldK2mc = 2.423258</v>
      </c>
    </row>
    <row r="3912" spans="9:28" x14ac:dyDescent="0.25">
      <c r="I3912" s="80"/>
      <c r="AB3912" s="3" t="str">
        <v>strike = 0.039140, d2CalldK2 = 1.799293, d2CalldK2mc = 1.700349</v>
      </c>
    </row>
    <row r="3913" spans="9:28" x14ac:dyDescent="0.25">
      <c r="I3913" s="80"/>
      <c r="AB3913" s="3" t="str">
        <v>strike = 0.039944, d2CalldK2 = 1.521422, d2CalldK2mc = 1.034796</v>
      </c>
    </row>
    <row r="3914" spans="9:28" x14ac:dyDescent="0.25">
      <c r="I3914" s="80"/>
      <c r="AB3914" s="3" t="str">
        <v>T = 1.916667, fixingDate = 0, swapRate = 0.016600, annuity = 9.298532, stdDev = 0.008050, avgCalcStrikes = 7.900024</v>
      </c>
    </row>
    <row r="3915" spans="9:28" x14ac:dyDescent="0.25">
      <c r="I3915" s="80"/>
      <c r="AB3915" s="3" t="str">
        <v>strike = -0.006745, dCalldT = 0.000124, localVol = 0.019034</v>
      </c>
    </row>
    <row r="3916" spans="9:28" x14ac:dyDescent="0.25">
      <c r="I3916" s="80"/>
      <c r="AB3916" s="3" t="str">
        <v>strike = -0.005940, dCalldT = 0.000152, localVol = 0.012175</v>
      </c>
    </row>
    <row r="3917" spans="9:28" x14ac:dyDescent="0.25">
      <c r="I3917" s="80"/>
      <c r="AB3917" s="3" t="str">
        <v>strike = -0.005135, dCalldT = 0.000179, localVol = 0.010727</v>
      </c>
    </row>
    <row r="3918" spans="9:28" x14ac:dyDescent="0.25">
      <c r="I3918" s="80"/>
      <c r="AB3918" s="3" t="str">
        <v>strike = -0.004330, dCalldT = 0.000200, localVol = 0.011630</v>
      </c>
    </row>
    <row r="3919" spans="9:28" x14ac:dyDescent="0.25">
      <c r="I3919" s="80"/>
      <c r="AB3919" s="3" t="str">
        <v>strike = -0.003525, dCalldT = 0.000219, localVol = 0.012124</v>
      </c>
    </row>
    <row r="3920" spans="9:28" x14ac:dyDescent="0.25">
      <c r="I3920" s="80"/>
      <c r="AB3920" s="3" t="str">
        <v>strike = -0.002720, dCalldT = 0.000240, localVol = 0.010641</v>
      </c>
    </row>
    <row r="3921" spans="9:28" x14ac:dyDescent="0.25">
      <c r="I3921" s="80"/>
      <c r="AB3921" s="3" t="str">
        <v>strike = -0.001915, dCalldT = 0.000257, localVol = 0.011302</v>
      </c>
    </row>
    <row r="3922" spans="9:28" x14ac:dyDescent="0.25">
      <c r="I3922" s="80"/>
      <c r="AB3922" s="3" t="str">
        <v>strike = -0.001110, dCalldT = 0.000276, localVol = 0.011134</v>
      </c>
    </row>
    <row r="3923" spans="9:28" x14ac:dyDescent="0.25">
      <c r="I3923" s="80"/>
      <c r="AB3923" s="3" t="str">
        <v>strike = -0.000305, dCalldT = 0.000300, localVol = 0.010085</v>
      </c>
    </row>
    <row r="3924" spans="9:28" x14ac:dyDescent="0.25">
      <c r="I3924" s="80"/>
      <c r="AB3924" s="3" t="str">
        <v>strike = 0.000500, dCalldT = 0.000324, localVol = 0.009372</v>
      </c>
    </row>
    <row r="3925" spans="9:28" x14ac:dyDescent="0.25">
      <c r="I3925" s="80"/>
      <c r="AB3925" s="3" t="str">
        <v>strike = 0.001305, dCalldT = 0.000344, localVol = 0.009732</v>
      </c>
    </row>
    <row r="3926" spans="9:28" x14ac:dyDescent="0.25">
      <c r="I3926" s="80"/>
      <c r="AB3926" s="3" t="str">
        <v>strike = 0.002110, dCalldT = 0.000370, localVol = 0.009278</v>
      </c>
    </row>
    <row r="3927" spans="9:28" x14ac:dyDescent="0.25">
      <c r="I3927" s="80"/>
      <c r="AB3927" s="3" t="str">
        <v>strike = 0.002915, dCalldT = 0.000400, localVol = 0.008875</v>
      </c>
    </row>
    <row r="3928" spans="9:28" x14ac:dyDescent="0.25">
      <c r="I3928" s="80"/>
      <c r="AB3928" s="3" t="str">
        <v>strike = 0.003720, dCalldT = 0.000433, localVol = 0.008617</v>
      </c>
    </row>
    <row r="3929" spans="9:28" x14ac:dyDescent="0.25">
      <c r="I3929" s="80"/>
      <c r="AB3929" s="3" t="str">
        <v>strike = 0.004525, dCalldT = 0.000471, localVol = 0.008238</v>
      </c>
    </row>
    <row r="3930" spans="9:28" x14ac:dyDescent="0.25">
      <c r="I3930" s="80"/>
      <c r="AB3930" s="3" t="str">
        <v>strike = 0.005330, dCalldT = 0.000509, localVol = 0.008985</v>
      </c>
    </row>
    <row r="3931" spans="9:28" x14ac:dyDescent="0.25">
      <c r="I3931" s="80"/>
      <c r="AB3931" s="3" t="str">
        <v>strike = 0.006135, dCalldT = 0.000573, localVol = 0.008080</v>
      </c>
    </row>
    <row r="3932" spans="9:28" x14ac:dyDescent="0.25">
      <c r="I3932" s="80"/>
      <c r="AB3932" s="3" t="str">
        <v>strike = 0.006940, dCalldT = 0.000643, localVol = 0.007836</v>
      </c>
    </row>
    <row r="3933" spans="9:28" x14ac:dyDescent="0.25">
      <c r="I3933" s="80"/>
      <c r="AB3933" s="3" t="str">
        <v>strike = 0.007745, dCalldT = 0.000710, localVol = 0.007567</v>
      </c>
    </row>
    <row r="3934" spans="9:28" x14ac:dyDescent="0.25">
      <c r="I3934" s="80"/>
      <c r="AB3934" s="3" t="str">
        <v>strike = 0.008550, dCalldT = 0.000765, localVol = 0.007746</v>
      </c>
    </row>
    <row r="3935" spans="9:28" x14ac:dyDescent="0.25">
      <c r="I3935" s="80"/>
      <c r="AB3935" s="3" t="str">
        <v>strike = 0.009355, dCalldT = 0.000826, localVol = 0.007355</v>
      </c>
    </row>
    <row r="3936" spans="9:28" x14ac:dyDescent="0.25">
      <c r="I3936" s="80"/>
      <c r="AB3936" s="3" t="str">
        <v>strike = 0.010160, dCalldT = 0.000877, localVol = 0.007229</v>
      </c>
    </row>
    <row r="3937" spans="9:28" x14ac:dyDescent="0.25">
      <c r="I3937" s="80"/>
      <c r="AB3937" s="3" t="str">
        <v>strike = 0.010965, dCalldT = 0.000921, localVol = 0.006941</v>
      </c>
    </row>
    <row r="3938" spans="9:28" x14ac:dyDescent="0.25">
      <c r="I3938" s="80"/>
      <c r="AB3938" s="3" t="str">
        <v>strike = 0.011770, dCalldT = 0.000948, localVol = 0.007204</v>
      </c>
    </row>
    <row r="3939" spans="9:28" x14ac:dyDescent="0.25">
      <c r="I3939" s="80"/>
      <c r="AB3939" s="3" t="str">
        <v>strike = 0.012575, dCalldT = 0.000999, localVol = 0.007185</v>
      </c>
    </row>
    <row r="3940" spans="9:28" x14ac:dyDescent="0.25">
      <c r="I3940" s="80"/>
      <c r="AB3940" s="3" t="str">
        <v>strike = 0.013380, dCalldT = 0.001085, localVol = 0.006670</v>
      </c>
    </row>
    <row r="3941" spans="9:28" x14ac:dyDescent="0.25">
      <c r="I3941" s="80"/>
      <c r="AB3941" s="3" t="str">
        <v>strike = 0.014185, dCalldT = 0.001155, localVol = 0.006391</v>
      </c>
    </row>
    <row r="3942" spans="9:28" x14ac:dyDescent="0.25">
      <c r="I3942" s="80"/>
      <c r="AB3942" s="3" t="str">
        <v>strike = 0.014990, dCalldT = 0.001175, localVol = 0.006480</v>
      </c>
    </row>
    <row r="3943" spans="9:28" x14ac:dyDescent="0.25">
      <c r="I3943" s="80"/>
      <c r="AB3943" s="3" t="str">
        <v>strike = 0.015795, dCalldT = 0.001175, localVol = 0.006361</v>
      </c>
    </row>
    <row r="3944" spans="9:28" x14ac:dyDescent="0.25">
      <c r="I3944" s="80"/>
      <c r="AB3944" s="3" t="str">
        <v>strike = 0.016600, dCalldT = 0.001158, localVol = 0.006536</v>
      </c>
    </row>
    <row r="3945" spans="9:28" x14ac:dyDescent="0.25">
      <c r="I3945" s="80"/>
      <c r="AB3945" s="3" t="str">
        <v>strike = 0.017405, dCalldT = 0.001168, localVol = 0.006417</v>
      </c>
    </row>
    <row r="3946" spans="9:28" x14ac:dyDescent="0.25">
      <c r="I3946" s="80"/>
      <c r="AB3946" s="3" t="str">
        <v>strike = 0.018210, dCalldT = 0.001172, localVol = 0.006343</v>
      </c>
    </row>
    <row r="3947" spans="9:28" x14ac:dyDescent="0.25">
      <c r="I3947" s="80"/>
      <c r="AB3947" s="3" t="str">
        <v>strike = 0.019015, dCalldT = 0.001138, localVol = 0.006688</v>
      </c>
    </row>
    <row r="3948" spans="9:28" x14ac:dyDescent="0.25">
      <c r="I3948" s="80"/>
      <c r="AB3948" s="3" t="str">
        <v>strike = 0.019820, dCalldT = 0.001098, localVol = 0.006833</v>
      </c>
    </row>
    <row r="3949" spans="9:28" x14ac:dyDescent="0.25">
      <c r="I3949" s="80"/>
      <c r="AB3949" s="3" t="str">
        <v>strike = 0.020625, dCalldT = 0.001055, localVol = 0.006937</v>
      </c>
    </row>
    <row r="3950" spans="9:28" x14ac:dyDescent="0.25">
      <c r="I3950" s="80"/>
      <c r="AB3950" s="3" t="str">
        <v>strike = 0.021430, dCalldT = 0.001008, localVol = 0.007126</v>
      </c>
    </row>
    <row r="3951" spans="9:28" x14ac:dyDescent="0.25">
      <c r="I3951" s="80"/>
      <c r="AB3951" s="3" t="str">
        <v>strike = 0.022235, dCalldT = 0.000960, localVol = 0.007344</v>
      </c>
    </row>
    <row r="3952" spans="9:28" x14ac:dyDescent="0.25">
      <c r="I3952" s="80"/>
      <c r="AB3952" s="3" t="str">
        <v>strike = 0.023040, dCalldT = 0.000916, localVol = 0.007336</v>
      </c>
    </row>
    <row r="3953" spans="9:28" x14ac:dyDescent="0.25">
      <c r="I3953" s="80"/>
      <c r="AB3953" s="3" t="str">
        <v>strike = 0.023845, dCalldT = 0.000860, localVol = 0.007637</v>
      </c>
    </row>
    <row r="3954" spans="9:28" x14ac:dyDescent="0.25">
      <c r="I3954" s="80"/>
      <c r="AB3954" s="3" t="str">
        <v>strike = 0.024650, dCalldT = 0.000803, localVol = 0.007822</v>
      </c>
    </row>
    <row r="3955" spans="9:28" x14ac:dyDescent="0.25">
      <c r="I3955" s="80"/>
      <c r="AB3955" s="3" t="str">
        <v>strike = 0.025455, dCalldT = 0.000746, localVol = 0.008257</v>
      </c>
    </row>
    <row r="3956" spans="9:28" x14ac:dyDescent="0.25">
      <c r="I3956" s="80"/>
      <c r="AB3956" s="3" t="str">
        <v>strike = 0.026260, dCalldT = 0.000700, localVol = 0.007985</v>
      </c>
    </row>
    <row r="3957" spans="9:28" x14ac:dyDescent="0.25">
      <c r="I3957" s="80"/>
      <c r="AB3957" s="3" t="str">
        <v>strike = 0.027065, dCalldT = 0.000643, localVol = 0.008291</v>
      </c>
    </row>
    <row r="3958" spans="9:28" x14ac:dyDescent="0.25">
      <c r="I3958" s="80"/>
      <c r="AB3958" s="3" t="str">
        <v>strike = 0.027870, dCalldT = 0.000583, localVol = 0.008095</v>
      </c>
    </row>
    <row r="3959" spans="9:28" x14ac:dyDescent="0.25">
      <c r="I3959" s="80"/>
      <c r="AB3959" s="3" t="str">
        <v>strike = 0.028675, dCalldT = 0.000508, localVol = 0.009443</v>
      </c>
    </row>
    <row r="3960" spans="9:28" x14ac:dyDescent="0.25">
      <c r="I3960" s="80"/>
      <c r="AB3960" s="3" t="str">
        <v>strike = 0.029480, dCalldT = 0.000453, localVol = 0.009391</v>
      </c>
    </row>
    <row r="3961" spans="9:28" x14ac:dyDescent="0.25">
      <c r="I3961" s="80"/>
      <c r="AB3961" s="3" t="str">
        <v>strike = 0.030285, dCalldT = 0.000413, localVol = 0.009901</v>
      </c>
    </row>
    <row r="3962" spans="9:28" x14ac:dyDescent="0.25">
      <c r="I3962" s="80"/>
      <c r="AB3962" s="3" t="str">
        <v>strike = 0.031090, dCalldT = 0.000390, localVol = 0.009429</v>
      </c>
    </row>
    <row r="3963" spans="9:28" x14ac:dyDescent="0.25">
      <c r="I3963" s="80"/>
      <c r="AB3963" s="3" t="str">
        <v>strike = 0.031895, dCalldT = 0.000370, localVol = 0.009449</v>
      </c>
    </row>
    <row r="3964" spans="9:28" x14ac:dyDescent="0.25">
      <c r="I3964" s="80"/>
      <c r="AB3964" s="3" t="str">
        <v>strike = 0.032700, dCalldT = 0.000348, localVol = 0.010697</v>
      </c>
    </row>
    <row r="3965" spans="9:28" x14ac:dyDescent="0.25">
      <c r="I3965" s="80"/>
      <c r="AB3965" s="3" t="str">
        <v>strike = 0.033505, dCalldT = 0.000331, localVol = 0.010446</v>
      </c>
    </row>
    <row r="3966" spans="9:28" x14ac:dyDescent="0.25">
      <c r="I3966" s="80"/>
      <c r="AB3966" s="3" t="str">
        <v>strike = 0.034310, dCalldT = 0.000313, localVol = 0.011166</v>
      </c>
    </row>
    <row r="3967" spans="9:28" x14ac:dyDescent="0.25">
      <c r="I3967" s="80"/>
      <c r="AB3967" s="3" t="str">
        <v>strike = 0.035115, dCalldT = 0.000296, localVol = 0.011453</v>
      </c>
    </row>
    <row r="3968" spans="9:28" x14ac:dyDescent="0.25">
      <c r="I3968" s="80"/>
      <c r="AB3968" s="3" t="str">
        <v>strike = 0.035920, dCalldT = 0.000277, localVol = 0.011391</v>
      </c>
    </row>
    <row r="3969" spans="9:28" x14ac:dyDescent="0.25">
      <c r="I3969" s="80"/>
      <c r="AB3969" s="3" t="str">
        <v>strike = 0.036725, dCalldT = 0.000254, localVol = 0.011595</v>
      </c>
    </row>
    <row r="3970" spans="9:28" x14ac:dyDescent="0.25">
      <c r="I3970" s="80"/>
      <c r="AB3970" s="3" t="str">
        <v>strike = 0.037530, dCalldT = 0.000226, localVol = 0.013430</v>
      </c>
    </row>
    <row r="3971" spans="9:28" x14ac:dyDescent="0.25">
      <c r="I3971" s="80"/>
      <c r="AB3971" s="3" t="str">
        <v>strike = 0.038335, dCalldT = 0.000200, localVol = 0.012856</v>
      </c>
    </row>
    <row r="3972" spans="9:28" x14ac:dyDescent="0.25">
      <c r="I3972" s="80"/>
      <c r="AB3972" s="3" t="str">
        <v>strike = 0.039140, dCalldT = 0.000173, localVol = 0.014284</v>
      </c>
    </row>
    <row r="3973" spans="9:28" x14ac:dyDescent="0.25">
      <c r="I3973" s="80"/>
      <c r="AB3973" s="3" t="str">
        <v>strike = 0.039944, dCalldT = 0.000149, localVol = 0.016960</v>
      </c>
    </row>
    <row r="3974" spans="9:28" x14ac:dyDescent="0.25">
      <c r="I3974" s="80"/>
      <c r="AB3974" s="3" t="str">
        <v>T = 2.000000, swapRate = 0.016787, k = 0, strike = -0.008009, call = 0.024826, callph = 0.024816, callmh = 0.024836, quantile = 0.006135, d2CalldK2 = 1.264713</v>
      </c>
    </row>
    <row r="3975" spans="9:28" x14ac:dyDescent="0.25">
      <c r="I3975" s="80"/>
      <c r="AB3975" s="3" t="str">
        <v>T = 2.000000, swapRate = 0.016787, k = 1, strike = -0.007183, call = 0.024005, callph = 0.023995, callmh = 0.024014, quantile = 0.007273, d2CalldK2 = 1.494869</v>
      </c>
    </row>
    <row r="3976" spans="9:28" x14ac:dyDescent="0.25">
      <c r="I3976" s="80"/>
      <c r="AB3976" s="3" t="str">
        <v>T = 2.000000, swapRate = 0.016787, k = 2, strike = -0.006356, call = 0.023185, callph = 0.023175, callmh = 0.023194, quantile = 0.008617, d2CalldK2 = 1.765262</v>
      </c>
    </row>
    <row r="3977" spans="9:28" x14ac:dyDescent="0.25">
      <c r="I3977" s="80"/>
      <c r="AB3977" s="3" t="str">
        <v>T = 2.000000, swapRate = 0.016787, k = 3, strike = -0.005530, call = 0.022366, callph = 0.022356, callmh = 0.022376, quantile = 0.010204, d2CalldK2 = 2.082414</v>
      </c>
    </row>
    <row r="3978" spans="9:28" x14ac:dyDescent="0.25">
      <c r="I3978" s="80"/>
      <c r="AB3978" s="3" t="str">
        <v>T = 2.000000, swapRate = 0.016787, k = 4, strike = -0.004703, call = 0.021548, callph = 0.021539, callmh = 0.021558, quantile = 0.012075, d2CalldK2 = 2.453750</v>
      </c>
    </row>
    <row r="3979" spans="9:28" x14ac:dyDescent="0.25">
      <c r="I3979" s="80"/>
      <c r="AB3979" s="3" t="str">
        <v>T = 2.000000, swapRate = 0.016787, k = 5, strike = -0.003877, call = 0.020733, callph = 0.020723, callmh = 0.020743, quantile = 0.014277, d2CalldK2 = 2.887677</v>
      </c>
    </row>
    <row r="3980" spans="9:28" x14ac:dyDescent="0.25">
      <c r="I3980" s="80"/>
      <c r="AB3980" s="3" t="str">
        <v>T = 2.000000, swapRate = 0.016787, k = 6, strike = -0.003050, call = 0.019919, callph = 0.019909, callmh = 0.019929, quantile = 0.016868, d2CalldK2 = 3.393658</v>
      </c>
    </row>
    <row r="3981" spans="9:28" x14ac:dyDescent="0.25">
      <c r="I3981" s="80"/>
      <c r="AB3981" s="3" t="str">
        <v>T = 2.000000, swapRate = 0.016787, k = 7, strike = -0.002224, call = 0.019108, callph = 0.019098, callmh = 0.019118, quantile = 0.019910, d2CalldK2 = 3.982265</v>
      </c>
    </row>
    <row r="3982" spans="9:28" x14ac:dyDescent="0.25">
      <c r="I3982" s="80"/>
      <c r="AB3982" s="3" t="str">
        <v>T = 2.000000, swapRate = 0.016787, k = 8, strike = -0.001397, call = 0.018299, callph = 0.018289, callmh = 0.018309, quantile = 0.023477, d2CalldK2 = 4.665217</v>
      </c>
    </row>
    <row r="3983" spans="9:28" x14ac:dyDescent="0.25">
      <c r="I3983" s="80"/>
      <c r="AB3983" s="3" t="str">
        <v>T = 2.000000, swapRate = 0.016787, k = 9, strike = -0.000571, call = 0.017494, callph = 0.017484, callmh = 0.017503, quantile = 0.027651, d2CalldK2 = 5.455377</v>
      </c>
    </row>
    <row r="3984" spans="9:28" x14ac:dyDescent="0.25">
      <c r="I3984" s="80"/>
      <c r="AB3984" s="3" t="str">
        <v>T = 2.000000, swapRate = 0.016787, k = 10, strike = 0.000256, call = 0.016692, callph = 0.016682, callmh = 0.016702, quantile = 0.032528, d2CalldK2 = 6.366707</v>
      </c>
    </row>
    <row r="3985" spans="9:28" x14ac:dyDescent="0.25">
      <c r="I3985" s="80"/>
      <c r="AB3985" s="3" t="str">
        <v>T = 2.000000, swapRate = 0.016787, k = 11, strike = 0.001082, call = 0.015895, callph = 0.015885, callmh = 0.015904, quantile = 0.038214, d2CalldK2 = 7.414158</v>
      </c>
    </row>
    <row r="3986" spans="9:28" x14ac:dyDescent="0.25">
      <c r="I3986" s="80"/>
      <c r="AB3986" s="3" t="str">
        <v>T = 2.000000, swapRate = 0.016787, k = 12, strike = 0.001909, call = 0.015102, callph = 0.015093, callmh = 0.015112, quantile = 0.044826, d2CalldK2 = 8.613476</v>
      </c>
    </row>
    <row r="3987" spans="9:28" x14ac:dyDescent="0.25">
      <c r="I3987" s="80"/>
      <c r="AB3987" s="3" t="str">
        <v>T = 2.000000, swapRate = 0.016787, k = 13, strike = 0.002735, call = 0.014316, callph = 0.014306, callmh = 0.014325, quantile = 0.052499, d2CalldK2 = 9.980909</v>
      </c>
    </row>
    <row r="3988" spans="9:28" x14ac:dyDescent="0.25">
      <c r="I3988" s="80"/>
      <c r="AB3988" s="3" t="str">
        <v>T = 2.000000, swapRate = 0.016787, k = 14, strike = 0.003562, call = 0.013536, callph = 0.013527, callmh = 0.013546, quantile = 0.061376, d2CalldK2 = 11.532766</v>
      </c>
    </row>
    <row r="3989" spans="9:28" x14ac:dyDescent="0.25">
      <c r="I3989" s="80"/>
      <c r="AB3989" s="3" t="str">
        <v>T = 2.000000, swapRate = 0.016787, k = 15, strike = 0.004389, call = 0.012765, callph = 0.012755, callmh = 0.012774, quantile = 0.071618, d2CalldK2 = 13.284840</v>
      </c>
    </row>
    <row r="3990" spans="9:28" x14ac:dyDescent="0.25">
      <c r="I3990" s="80"/>
      <c r="AB3990" s="3" t="str">
        <v>T = 2.000000, swapRate = 0.016787, k = 16, strike = 0.005215, call = 0.012002, callph = 0.011993, callmh = 0.012011, quantile = 0.083396, d2CalldK2 = 15.251617</v>
      </c>
    </row>
    <row r="3991" spans="9:28" x14ac:dyDescent="0.25">
      <c r="I3991" s="80"/>
      <c r="AB3991" s="3" t="str">
        <v>T = 2.000000, swapRate = 0.016787, k = 17, strike = 0.006042, call = 0.011250, callph = 0.011241, callmh = 0.011259, quantile = 0.096893, d2CalldK2 = 17.445287</v>
      </c>
    </row>
    <row r="3992" spans="9:28" x14ac:dyDescent="0.25">
      <c r="I3992" s="80"/>
      <c r="AB3992" s="3" t="str">
        <v>T = 2.000000, swapRate = 0.016787, k = 18, strike = 0.006868, call = 0.010510, callph = 0.010501, callmh = 0.010519, quantile = 0.112299, d2CalldK2 = 19.874503</v>
      </c>
    </row>
    <row r="3993" spans="9:28" x14ac:dyDescent="0.25">
      <c r="I3993" s="80"/>
      <c r="AB3993" s="3" t="str">
        <v>T = 2.000000, swapRate = 0.016787, k = 19, strike = 0.007695, call = 0.009783, callph = 0.009774, callmh = 0.009792, quantile = 0.129813, d2CalldK2 = 22.542883</v>
      </c>
    </row>
    <row r="3994" spans="9:28" x14ac:dyDescent="0.25">
      <c r="I3994" s="80"/>
      <c r="AB3994" s="3" t="str">
        <v>T = 2.000000, swapRate = 0.016787, k = 20, strike = 0.008521, call = 0.009072, callph = 0.009063, callmh = 0.009080, quantile = 0.149629, d2CalldK2 = 25.447256</v>
      </c>
    </row>
    <row r="3995" spans="9:28" x14ac:dyDescent="0.25">
      <c r="I3995" s="80"/>
      <c r="AB3995" s="3" t="str">
        <v>T = 2.000000, swapRate = 0.016787, k = 21, strike = 0.009348, call = 0.008378, callph = 0.008370, callmh = 0.008386, quantile = 0.171940, d2CalldK2 = 28.575670</v>
      </c>
    </row>
    <row r="3996" spans="9:28" x14ac:dyDescent="0.25">
      <c r="I3996" s="80"/>
      <c r="AB3996" s="3" t="str">
        <v>T = 2.000000, swapRate = 0.016787, k = 22, strike = 0.010174, call = 0.007704, callph = 0.007696, callmh = 0.007712, quantile = 0.196922, d2CalldK2 = 31.905213</v>
      </c>
    </row>
    <row r="3997" spans="9:28" x14ac:dyDescent="0.25">
      <c r="I3997" s="80"/>
      <c r="AB3997" s="3" t="str">
        <v>T = 2.000000, swapRate = 0.016787, k = 23, strike = 0.011001, call = 0.007051, callph = 0.007044, callmh = 0.007059, quantile = 0.224728, d2CalldK2 = 35.399745</v>
      </c>
    </row>
    <row r="3998" spans="9:28" x14ac:dyDescent="0.25">
      <c r="I3998" s="80"/>
      <c r="AB3998" s="3" t="str">
        <v>T = 2.000000, swapRate = 0.016787, k = 24, strike = 0.011827, call = 0.006423, callph = 0.006416, callmh = 0.006430, quantile = 0.255472, d2CalldK2 = 39.007693</v>
      </c>
    </row>
    <row r="3999" spans="9:28" x14ac:dyDescent="0.25">
      <c r="I3999" s="80"/>
      <c r="AB3999" s="3" t="str">
        <v>T = 2.000000, swapRate = 0.016787, k = 25, strike = 0.012654, call = 0.005821, callph = 0.005814, callmh = 0.005828, quantile = 0.289222, d2CalldK2 = 42.660124</v>
      </c>
    </row>
    <row r="4000" spans="9:28" x14ac:dyDescent="0.25">
      <c r="I4000" s="80"/>
      <c r="AB4000" s="3" t="str">
        <v>T = 2.000000, swapRate = 0.016787, k = 26, strike = 0.013480, call = 0.005249, callph = 0.005242, callmh = 0.005256, quantile = 0.325980, d2CalldK2 = 46.269384</v>
      </c>
    </row>
    <row r="4001" spans="9:28" x14ac:dyDescent="0.25">
      <c r="I4001" s="80"/>
      <c r="AB4001" s="3" t="str">
        <v>T = 2.000000, swapRate = 0.016787, k = 27, strike = 0.014307, call = 0.004708, callph = 0.004702, callmh = 0.004714, quantile = 0.365668, d2CalldK2 = 49.728680</v>
      </c>
    </row>
    <row r="4002" spans="9:28" x14ac:dyDescent="0.25">
      <c r="I4002" s="80"/>
      <c r="AB4002" s="3" t="str">
        <v>T = 2.000000, swapRate = 0.016787, k = 28, strike = 0.015134, call = 0.004201, callph = 0.004195, callmh = 0.004207, quantile = 0.408110, d2CalldK2 = 52.913028</v>
      </c>
    </row>
    <row r="4003" spans="9:28" x14ac:dyDescent="0.25">
      <c r="I4003" s="80"/>
      <c r="AB4003" s="3" t="str">
        <v>T = 2.000000, swapRate = 0.016787, k = 29, strike = 0.015960, call = 0.003730, callph = 0.003725, callmh = 0.003736, quantile = 0.453022, d2CalldK2 = 55.682056</v>
      </c>
    </row>
    <row r="4004" spans="9:28" x14ac:dyDescent="0.25">
      <c r="I4004" s="80"/>
      <c r="AB4004" s="3" t="str">
        <v>T = 2.000000, swapRate = 0.016787, k = 30, strike = 0.016787, call = 0.003297, callph = 0.003292, callmh = 0.003302, quantile = 0.500000, d2CalldK2 = 57.877589</v>
      </c>
    </row>
    <row r="4005" spans="9:28" x14ac:dyDescent="0.25">
      <c r="I4005" s="80"/>
      <c r="AB4005" s="3" t="str">
        <v>T = 2.000000, swapRate = 0.016787, k = 31, strike = 0.017613, call = 0.002904, callph = 0.002899, callmh = 0.002908, quantile = 0.546978, d2CalldK2 = 55.682057</v>
      </c>
    </row>
    <row r="4006" spans="9:28" x14ac:dyDescent="0.25">
      <c r="I4006" s="80"/>
      <c r="AB4006" s="3" t="str">
        <v>T = 2.000000, swapRate = 0.016787, k = 32, strike = 0.018440, call = 0.002548, callph = 0.002544, callmh = 0.002552, quantile = 0.591890, d2CalldK2 = 52.913028</v>
      </c>
    </row>
    <row r="4007" spans="9:28" x14ac:dyDescent="0.25">
      <c r="I4007" s="80"/>
      <c r="AB4007" s="3" t="str">
        <v>T = 2.000000, swapRate = 0.016787, k = 33, strike = 0.019266, call = 0.002228, callph = 0.002225, callmh = 0.002232, quantile = 0.634332, d2CalldK2 = 49.728680</v>
      </c>
    </row>
    <row r="4008" spans="9:28" x14ac:dyDescent="0.25">
      <c r="I4008" s="80"/>
      <c r="AB4008" s="3" t="str">
        <v>T = 2.000000, swapRate = 0.016787, k = 34, strike = 0.020093, call = 0.001943, callph = 0.001939, callmh = 0.001946, quantile = 0.674020, d2CalldK2 = 46.269384</v>
      </c>
    </row>
    <row r="4009" spans="9:28" x14ac:dyDescent="0.25">
      <c r="I4009" s="80"/>
      <c r="AB4009" s="3" t="str">
        <v>T = 2.000000, swapRate = 0.016787, k = 35, strike = 0.020919, call = 0.001689, callph = 0.001686, callmh = 0.001692, quantile = 0.710778, d2CalldK2 = 42.660124</v>
      </c>
    </row>
    <row r="4010" spans="9:28" x14ac:dyDescent="0.25">
      <c r="I4010" s="80"/>
      <c r="AB4010" s="3" t="str">
        <v>T = 2.000000, swapRate = 0.016787, k = 36, strike = 0.021746, call = 0.001464, callph = 0.001461, callmh = 0.001466, quantile = 0.744528, d2CalldK2 = 39.007693</v>
      </c>
    </row>
    <row r="4011" spans="9:28" x14ac:dyDescent="0.25">
      <c r="I4011" s="80"/>
      <c r="AB4011" s="3" t="str">
        <v>T = 2.000000, swapRate = 0.016787, k = 37, strike = 0.022572, call = 0.001266, callph = 0.001263, callmh = 0.001268, quantile = 0.775272, d2CalldK2 = 35.399745</v>
      </c>
    </row>
    <row r="4012" spans="9:28" x14ac:dyDescent="0.25">
      <c r="I4012" s="80"/>
      <c r="AB4012" s="3" t="str">
        <v>T = 2.000000, swapRate = 0.016787, k = 38, strike = 0.023399, call = 0.001091, callph = 0.001090, callmh = 0.001093, quantile = 0.803078, d2CalldK2 = 31.905213</v>
      </c>
    </row>
    <row r="4013" spans="9:28" x14ac:dyDescent="0.25">
      <c r="I4013" s="80"/>
      <c r="AB4013" s="3" t="str">
        <v>T = 2.000000, swapRate = 0.016787, k = 39, strike = 0.024225, call = 0.000939, callph = 0.000938, callmh = 0.000941, quantile = 0.828060, d2CalldK2 = 28.575670</v>
      </c>
    </row>
    <row r="4014" spans="9:28" x14ac:dyDescent="0.25">
      <c r="I4014" s="80"/>
      <c r="AB4014" s="3" t="str">
        <v>T = 2.000000, swapRate = 0.016787, k = 40, strike = 0.025052, call = 0.000807, callph = 0.000805, callmh = 0.000808, quantile = 0.850371, d2CalldK2 = 25.447256</v>
      </c>
    </row>
    <row r="4015" spans="9:28" x14ac:dyDescent="0.25">
      <c r="I4015" s="80"/>
      <c r="AB4015" s="3" t="str">
        <v>T = 2.000000, swapRate = 0.016787, k = 41, strike = 0.025878, call = 0.000691, callph = 0.000690, callmh = 0.000692, quantile = 0.870187, d2CalldK2 = 22.542883</v>
      </c>
    </row>
    <row r="4016" spans="9:28" x14ac:dyDescent="0.25">
      <c r="I4016" s="80"/>
      <c r="AB4016" s="3" t="str">
        <v>T = 2.000000, swapRate = 0.016787, k = 42, strike = 0.026705, call = 0.000591, callph = 0.000590, callmh = 0.000592, quantile = 0.887701, d2CalldK2 = 19.874503</v>
      </c>
    </row>
    <row r="4017" spans="9:28" x14ac:dyDescent="0.25">
      <c r="I4017" s="80"/>
      <c r="AB4017" s="3" t="str">
        <v>T = 2.000000, swapRate = 0.016787, k = 43, strike = 0.027532, call = 0.000505, callph = 0.000504, callmh = 0.000506, quantile = 0.903107, d2CalldK2 = 17.445287</v>
      </c>
    </row>
    <row r="4018" spans="9:28" x14ac:dyDescent="0.25">
      <c r="I4018" s="80"/>
      <c r="AB4018" s="3" t="str">
        <v>T = 2.000000, swapRate = 0.016787, k = 44, strike = 0.028358, call = 0.000431, callph = 0.000430, callmh = 0.000431, quantile = 0.916604, d2CalldK2 = 15.251617</v>
      </c>
    </row>
    <row r="4019" spans="9:28" x14ac:dyDescent="0.25">
      <c r="I4019" s="80"/>
      <c r="AB4019" s="3" t="str">
        <v>T = 2.000000, swapRate = 0.016787, k = 45, strike = 0.029185, call = 0.000367, callph = 0.000366, callmh = 0.000367, quantile = 0.928382, d2CalldK2 = 13.284840</v>
      </c>
    </row>
    <row r="4020" spans="9:28" x14ac:dyDescent="0.25">
      <c r="I4020" s="80"/>
      <c r="AB4020" s="3" t="str">
        <v>T = 2.000000, swapRate = 0.016787, k = 46, strike = 0.030011, call = 0.000312, callph = 0.000311, callmh = 0.000312, quantile = 0.938624, d2CalldK2 = 11.532766</v>
      </c>
    </row>
    <row r="4021" spans="9:28" x14ac:dyDescent="0.25">
      <c r="I4021" s="80"/>
      <c r="AB4021" s="3" t="str">
        <v>T = 2.000000, swapRate = 0.016787, k = 47, strike = 0.030838, call = 0.000265, callph = 0.000264, callmh = 0.000265, quantile = 0.947501, d2CalldK2 = 9.980909</v>
      </c>
    </row>
    <row r="4022" spans="9:28" x14ac:dyDescent="0.25">
      <c r="I4022" s="80"/>
      <c r="AB4022" s="3" t="str">
        <v>T = 2.000000, swapRate = 0.016787, k = 48, strike = 0.031664, call = 0.000225, callph = 0.000224, callmh = 0.000225, quantile = 0.955174, d2CalldK2 = 8.613476</v>
      </c>
    </row>
    <row r="4023" spans="9:28" x14ac:dyDescent="0.25">
      <c r="I4023" s="80"/>
      <c r="AB4023" s="3" t="str">
        <v>T = 2.000000, swapRate = 0.016787, k = 49, strike = 0.032491, call = 0.000190, callph = 0.000190, callmh = 0.000191, quantile = 0.961786, d2CalldK2 = 7.414157</v>
      </c>
    </row>
    <row r="4024" spans="9:28" x14ac:dyDescent="0.25">
      <c r="I4024" s="80"/>
      <c r="AB4024" s="3" t="str">
        <v>T = 2.000000, swapRate = 0.016787, k = 50, strike = 0.033317, call = 0.000161, callph = 0.000161, callmh = 0.000162, quantile = 0.967472, d2CalldK2 = 6.366707</v>
      </c>
    </row>
    <row r="4025" spans="9:28" x14ac:dyDescent="0.25">
      <c r="I4025" s="80"/>
      <c r="AB4025" s="3" t="str">
        <v>T = 2.000000, swapRate = 0.016787, k = 51, strike = 0.034144, call = 0.000136, callph = 0.000136, callmh = 0.000137, quantile = 0.972349, d2CalldK2 = 5.455377</v>
      </c>
    </row>
    <row r="4026" spans="9:28" x14ac:dyDescent="0.25">
      <c r="I4026" s="80"/>
      <c r="AB4026" s="3" t="str">
        <v>T = 2.000000, swapRate = 0.016787, k = 52, strike = 0.034970, call = 0.000115, callph = 0.000115, callmh = 0.000116, quantile = 0.976523, d2CalldK2 = 4.665217</v>
      </c>
    </row>
    <row r="4027" spans="9:28" x14ac:dyDescent="0.25">
      <c r="I4027" s="80"/>
      <c r="AB4027" s="3" t="str">
        <v>T = 2.000000, swapRate = 0.016787, k = 53, strike = 0.035797, call = 0.000097, callph = 0.000097, callmh = 0.000098, quantile = 0.980090, d2CalldK2 = 3.982265</v>
      </c>
    </row>
    <row r="4028" spans="9:28" x14ac:dyDescent="0.25">
      <c r="I4028" s="80"/>
      <c r="AB4028" s="3" t="str">
        <v>T = 2.000000, swapRate = 0.016787, k = 54, strike = 0.036623, call = 0.000082, callph = 0.000082, callmh = 0.000082, quantile = 0.983132, d2CalldK2 = 3.393658</v>
      </c>
    </row>
    <row r="4029" spans="9:28" x14ac:dyDescent="0.25">
      <c r="I4029" s="80"/>
      <c r="AB4029" s="3" t="str">
        <v>T = 2.000000, swapRate = 0.016787, k = 55, strike = 0.037450, call = 0.000069, callph = 0.000069, callmh = 0.000070, quantile = 0.985723, d2CalldK2 = 2.887677</v>
      </c>
    </row>
    <row r="4030" spans="9:28" x14ac:dyDescent="0.25">
      <c r="I4030" s="80"/>
      <c r="AB4030" s="3" t="str">
        <v>T = 2.000000, swapRate = 0.016787, k = 56, strike = 0.038276, call = 0.000059, callph = 0.000058, callmh = 0.000059, quantile = 0.987925, d2CalldK2 = 2.453750</v>
      </c>
    </row>
    <row r="4031" spans="9:28" x14ac:dyDescent="0.25">
      <c r="I4031" s="80"/>
      <c r="AB4031" s="3" t="str">
        <v>T = 2.000000, swapRate = 0.016787, k = 57, strike = 0.039103, call = 0.000049, callph = 0.000049, callmh = 0.000049, quantile = 0.989796, d2CalldK2 = 2.082414</v>
      </c>
    </row>
    <row r="4032" spans="9:28" x14ac:dyDescent="0.25">
      <c r="I4032" s="80"/>
      <c r="AB4032" s="3" t="str">
        <v>T = 2.000000, swapRate = 0.016787, k = 58, strike = 0.039930, call = 0.000042, callph = 0.000042, callmh = 0.000042, quantile = 0.991383, d2CalldK2 = 1.765262</v>
      </c>
    </row>
    <row r="4033" spans="9:28" x14ac:dyDescent="0.25">
      <c r="I4033" s="80"/>
      <c r="AB4033" s="3" t="str">
        <v>T = 2.000000, swapRate = 0.016787, k = 59, strike = 0.040756, call = 0.000035, callph = 0.000035, callmh = 0.000035, quantile = 0.992727, d2CalldK2 = 1.494869</v>
      </c>
    </row>
    <row r="4034" spans="9:28" x14ac:dyDescent="0.25">
      <c r="I4034" s="80"/>
      <c r="AB4034" s="3" t="str">
        <v>T = 2.000000, swapRate = 0.016787, k = 60, strike = 0.041583, call = 0.000030, callph = 0.000029, callmh = 0.000030, quantile = 0.993865, d2CalldK2 = 1.264713</v>
      </c>
    </row>
    <row r="4035" spans="9:28" x14ac:dyDescent="0.25">
      <c r="I4035" s="80"/>
      <c r="AB4035" s="3" t="str">
        <v>strike = -0.007183, d2CalldK2 = 1.494869, d2CalldK2mc = 0.990987</v>
      </c>
    </row>
    <row r="4036" spans="9:28" x14ac:dyDescent="0.25">
      <c r="I4036" s="80"/>
      <c r="AB4036" s="3" t="str">
        <v>strike = -0.006356, d2CalldK2 = 1.765262, d2CalldK2mc = 1.560629</v>
      </c>
    </row>
    <row r="4037" spans="9:28" x14ac:dyDescent="0.25">
      <c r="I4037" s="80"/>
      <c r="AB4037" s="3" t="str">
        <v>strike = -0.005530, d2CalldK2 = 2.082414, d2CalldK2mc = 2.616422</v>
      </c>
    </row>
    <row r="4038" spans="9:28" x14ac:dyDescent="0.25">
      <c r="I4038" s="80"/>
      <c r="AB4038" s="3" t="str">
        <v>strike = -0.004703, d2CalldK2 = 2.453750, d2CalldK2mc = 3.218870</v>
      </c>
    </row>
    <row r="4039" spans="9:28" x14ac:dyDescent="0.25">
      <c r="I4039" s="80"/>
      <c r="AB4039" s="3" t="str">
        <v>strike = -0.003877, d2CalldK2 = 2.887677, d2CalldK2mc = 2.671305</v>
      </c>
    </row>
    <row r="4040" spans="9:28" x14ac:dyDescent="0.25">
      <c r="I4040" s="80"/>
      <c r="AB4040" s="3" t="str">
        <v>strike = -0.003050, d2CalldK2 = 3.393658, d2CalldK2mc = 3.099741</v>
      </c>
    </row>
    <row r="4041" spans="9:28" x14ac:dyDescent="0.25">
      <c r="I4041" s="80"/>
      <c r="AB4041" s="3" t="str">
        <v>strike = -0.002224, d2CalldK2 = 3.982265, d2CalldK2mc = 4.160119</v>
      </c>
    </row>
    <row r="4042" spans="9:28" x14ac:dyDescent="0.25">
      <c r="I4042" s="80"/>
      <c r="AB4042" s="3" t="str">
        <v>strike = -0.001397, d2CalldK2 = 4.665217, d2CalldK2mc = 4.413560</v>
      </c>
    </row>
    <row r="4043" spans="9:28" x14ac:dyDescent="0.25">
      <c r="I4043" s="80"/>
      <c r="AB4043" s="3" t="str">
        <v>strike = -0.000571, d2CalldK2 = 5.455377, d2CalldK2mc = 6.682938</v>
      </c>
    </row>
    <row r="4044" spans="9:28" x14ac:dyDescent="0.25">
      <c r="I4044" s="80"/>
      <c r="AB4044" s="3" t="str">
        <v>strike = 0.000256, d2CalldK2 = 6.366707, d2CalldK2mc = 7.576797</v>
      </c>
    </row>
    <row r="4045" spans="9:28" x14ac:dyDescent="0.25">
      <c r="I4045" s="80"/>
      <c r="AB4045" s="3" t="str">
        <v>strike = 0.001082, d2CalldK2 = 7.414158, d2CalldK2mc = 6.927154</v>
      </c>
    </row>
    <row r="4046" spans="9:28" x14ac:dyDescent="0.25">
      <c r="I4046" s="80"/>
      <c r="AB4046" s="3" t="str">
        <v>strike = 0.001909, d2CalldK2 = 8.613476, d2CalldK2mc = 9.137454</v>
      </c>
    </row>
    <row r="4047" spans="9:28" x14ac:dyDescent="0.25">
      <c r="I4047" s="80"/>
      <c r="AB4047" s="3" t="str">
        <v>strike = 0.002735, d2CalldK2 = 9.980909, d2CalldK2mc = 10.775447</v>
      </c>
    </row>
    <row r="4048" spans="9:28" x14ac:dyDescent="0.25">
      <c r="I4048" s="80"/>
      <c r="AB4048" s="3" t="str">
        <v>strike = 0.003562, d2CalldK2 = 11.532766, d2CalldK2mc = 9.745562</v>
      </c>
    </row>
    <row r="4049" spans="9:28" x14ac:dyDescent="0.25">
      <c r="I4049" s="80"/>
      <c r="AB4049" s="3" t="str">
        <v>strike = 0.004389, d2CalldK2 = 13.284840, d2CalldK2mc = 11.332258</v>
      </c>
    </row>
    <row r="4050" spans="9:28" x14ac:dyDescent="0.25">
      <c r="I4050" s="80"/>
      <c r="AB4050" s="3" t="str">
        <v>strike = 0.005215, d2CalldK2 = 15.251617, d2CalldK2mc = 16.889357</v>
      </c>
    </row>
    <row r="4051" spans="9:28" x14ac:dyDescent="0.25">
      <c r="I4051" s="80"/>
      <c r="AB4051" s="3" t="str">
        <v>strike = 0.006042, d2CalldK2 = 17.445287, d2CalldK2mc = 18.489924</v>
      </c>
    </row>
    <row r="4052" spans="9:28" x14ac:dyDescent="0.25">
      <c r="I4052" s="80"/>
      <c r="AB4052" s="3" t="str">
        <v>strike = 0.006868, d2CalldK2 = 19.874503, d2CalldK2mc = 21.153745</v>
      </c>
    </row>
    <row r="4053" spans="9:28" x14ac:dyDescent="0.25">
      <c r="I4053" s="80"/>
      <c r="AB4053" s="3" t="str">
        <v>strike = 0.007695, d2CalldK2 = 22.542883, d2CalldK2mc = 21.980106</v>
      </c>
    </row>
    <row r="4054" spans="9:28" x14ac:dyDescent="0.25">
      <c r="I4054" s="80"/>
      <c r="AB4054" s="3" t="str">
        <v>strike = 0.008521, d2CalldK2 = 25.447256, d2CalldK2mc = 27.548366</v>
      </c>
    </row>
    <row r="4055" spans="9:28" x14ac:dyDescent="0.25">
      <c r="I4055" s="80"/>
      <c r="AB4055" s="3" t="str">
        <v>strike = 0.009348, d2CalldK2 = 28.575670, d2CalldK2mc = 28.848237</v>
      </c>
    </row>
    <row r="4056" spans="9:28" x14ac:dyDescent="0.25">
      <c r="I4056" s="80"/>
      <c r="AB4056" s="3" t="str">
        <v>strike = 0.010174, d2CalldK2 = 31.905213, d2CalldK2mc = 31.317008</v>
      </c>
    </row>
    <row r="4057" spans="9:28" x14ac:dyDescent="0.25">
      <c r="I4057" s="80"/>
      <c r="AB4057" s="3" t="str">
        <v>strike = 0.011001, d2CalldK2 = 35.399745, d2CalldK2mc = 35.650164</v>
      </c>
    </row>
    <row r="4058" spans="9:28" x14ac:dyDescent="0.25">
      <c r="I4058" s="80"/>
      <c r="AB4058" s="3" t="str">
        <v>strike = 0.011827, d2CalldK2 = 39.007693, d2CalldK2mc = 35.615010</v>
      </c>
    </row>
    <row r="4059" spans="9:28" x14ac:dyDescent="0.25">
      <c r="I4059" s="80"/>
      <c r="AB4059" s="3" t="str">
        <v>strike = 0.012654, d2CalldK2 = 42.660124, d2CalldK2mc = 40.684645</v>
      </c>
    </row>
    <row r="4060" spans="9:28" x14ac:dyDescent="0.25">
      <c r="I4060" s="80"/>
      <c r="AB4060" s="3" t="str">
        <v>strike = 0.013480, d2CalldK2 = 46.269384, d2CalldK2mc = 45.795671</v>
      </c>
    </row>
    <row r="4061" spans="9:28" x14ac:dyDescent="0.25">
      <c r="I4061" s="80"/>
      <c r="AB4061" s="3" t="str">
        <v>strike = 0.014307, d2CalldK2 = 49.728680, d2CalldK2mc = 52.182345</v>
      </c>
    </row>
    <row r="4062" spans="9:28" x14ac:dyDescent="0.25">
      <c r="I4062" s="80"/>
      <c r="AB4062" s="3" t="str">
        <v>strike = 0.015134, d2CalldK2 = 52.913028, d2CalldK2mc = 55.281038</v>
      </c>
    </row>
    <row r="4063" spans="9:28" x14ac:dyDescent="0.25">
      <c r="I4063" s="80"/>
      <c r="AB4063" s="3" t="str">
        <v>strike = 0.015960, d2CalldK2 = 55.682056, d2CalldK2mc = 57.672320</v>
      </c>
    </row>
    <row r="4064" spans="9:28" x14ac:dyDescent="0.25">
      <c r="I4064" s="80"/>
      <c r="AB4064" s="3" t="str">
        <v>strike = 0.016787, d2CalldK2 = 57.877589, d2CalldK2mc = 53.079037</v>
      </c>
    </row>
    <row r="4065" spans="9:28" x14ac:dyDescent="0.25">
      <c r="I4065" s="80"/>
      <c r="AB4065" s="3" t="str">
        <v>strike = 0.017613, d2CalldK2 = 55.682057, d2CalldK2mc = 51.825058</v>
      </c>
    </row>
    <row r="4066" spans="9:28" x14ac:dyDescent="0.25">
      <c r="I4066" s="80"/>
      <c r="AB4066" s="3" t="str">
        <v>strike = 0.018440, d2CalldK2 = 52.913028, d2CalldK2mc = 57.730115</v>
      </c>
    </row>
    <row r="4067" spans="9:28" x14ac:dyDescent="0.25">
      <c r="I4067" s="80"/>
      <c r="AB4067" s="3" t="str">
        <v>strike = 0.019266, d2CalldK2 = 49.728680, d2CalldK2mc = 50.092446</v>
      </c>
    </row>
    <row r="4068" spans="9:28" x14ac:dyDescent="0.25">
      <c r="I4068" s="80"/>
      <c r="AB4068" s="3" t="str">
        <v>strike = 0.020093, d2CalldK2 = 46.269384, d2CalldK2mc = 48.525066</v>
      </c>
    </row>
    <row r="4069" spans="9:28" x14ac:dyDescent="0.25">
      <c r="I4069" s="80"/>
      <c r="AB4069" s="3" t="str">
        <v>strike = 0.020919, d2CalldK2 = 42.660124, d2CalldK2mc = 43.038495</v>
      </c>
    </row>
    <row r="4070" spans="9:28" x14ac:dyDescent="0.25">
      <c r="I4070" s="80"/>
      <c r="AB4070" s="3" t="str">
        <v>strike = 0.021746, d2CalldK2 = 39.007693, d2CalldK2mc = 37.715917</v>
      </c>
    </row>
    <row r="4071" spans="9:28" x14ac:dyDescent="0.25">
      <c r="I4071" s="80"/>
      <c r="AB4071" s="3" t="str">
        <v>strike = 0.022572, d2CalldK2 = 35.399745, d2CalldK2mc = 34.324776</v>
      </c>
    </row>
    <row r="4072" spans="9:28" x14ac:dyDescent="0.25">
      <c r="I4072" s="80"/>
      <c r="AB4072" s="3" t="str">
        <v>strike = 0.023399, d2CalldK2 = 31.905213, d2CalldK2mc = 31.323225</v>
      </c>
    </row>
    <row r="4073" spans="9:28" x14ac:dyDescent="0.25">
      <c r="I4073" s="80"/>
      <c r="AB4073" s="3" t="str">
        <v>strike = 0.024225, d2CalldK2 = 28.575670, d2CalldK2mc = 27.828910</v>
      </c>
    </row>
    <row r="4074" spans="9:28" x14ac:dyDescent="0.25">
      <c r="I4074" s="80"/>
      <c r="AB4074" s="3" t="str">
        <v>strike = 0.025052, d2CalldK2 = 25.447256, d2CalldK2mc = 21.788877</v>
      </c>
    </row>
    <row r="4075" spans="9:28" x14ac:dyDescent="0.25">
      <c r="I4075" s="80"/>
      <c r="AB4075" s="3" t="str">
        <v>strike = 0.025878, d2CalldK2 = 22.542883, d2CalldK2mc = 22.594194</v>
      </c>
    </row>
    <row r="4076" spans="9:28" x14ac:dyDescent="0.25">
      <c r="I4076" s="80"/>
      <c r="AB4076" s="3" t="str">
        <v>strike = 0.026705, d2CalldK2 = 19.874503, d2CalldK2mc = 18.088316</v>
      </c>
    </row>
    <row r="4077" spans="9:28" x14ac:dyDescent="0.25">
      <c r="I4077" s="80"/>
      <c r="AB4077" s="3" t="str">
        <v>strike = 0.027532, d2CalldK2 = 17.445287, d2CalldK2mc = 18.737322</v>
      </c>
    </row>
    <row r="4078" spans="9:28" x14ac:dyDescent="0.25">
      <c r="I4078" s="80"/>
      <c r="AB4078" s="3" t="str">
        <v>strike = 0.028358, d2CalldK2 = 15.251617, d2CalldK2mc = 15.747548</v>
      </c>
    </row>
    <row r="4079" spans="9:28" x14ac:dyDescent="0.25">
      <c r="I4079" s="80"/>
      <c r="AB4079" s="3" t="str">
        <v>strike = 0.029185, d2CalldK2 = 13.284840, d2CalldK2mc = 11.806694</v>
      </c>
    </row>
    <row r="4080" spans="9:28" x14ac:dyDescent="0.25">
      <c r="I4080" s="80"/>
      <c r="AB4080" s="3" t="str">
        <v>strike = 0.030011, d2CalldK2 = 11.532766, d2CalldK2mc = 10.531704</v>
      </c>
    </row>
    <row r="4081" spans="9:28" x14ac:dyDescent="0.25">
      <c r="I4081" s="80"/>
      <c r="AB4081" s="3" t="str">
        <v>strike = 0.030838, d2CalldK2 = 9.980909, d2CalldK2mc = 10.476026</v>
      </c>
    </row>
    <row r="4082" spans="9:28" x14ac:dyDescent="0.25">
      <c r="I4082" s="80"/>
      <c r="AB4082" s="3" t="str">
        <v>strike = 0.031664, d2CalldK2 = 8.613476, d2CalldK2mc = 8.674479</v>
      </c>
    </row>
    <row r="4083" spans="9:28" x14ac:dyDescent="0.25">
      <c r="I4083" s="80"/>
      <c r="AB4083" s="3" t="str">
        <v>strike = 0.032491, d2CalldK2 = 7.414157, d2CalldK2mc = 8.839573</v>
      </c>
    </row>
    <row r="4084" spans="9:28" x14ac:dyDescent="0.25">
      <c r="I4084" s="80"/>
      <c r="AB4084" s="3" t="str">
        <v>strike = 0.033317, d2CalldK2 = 6.366707, d2CalldK2mc = 7.754105</v>
      </c>
    </row>
    <row r="4085" spans="9:28" x14ac:dyDescent="0.25">
      <c r="I4085" s="80"/>
      <c r="AB4085" s="3" t="str">
        <v>strike = 0.034144, d2CalldK2 = 5.455377, d2CalldK2mc = 5.981478</v>
      </c>
    </row>
    <row r="4086" spans="9:28" x14ac:dyDescent="0.25">
      <c r="I4086" s="80"/>
      <c r="AB4086" s="3" t="str">
        <v>strike = 0.034970, d2CalldK2 = 4.665217, d2CalldK2mc = 5.912510</v>
      </c>
    </row>
    <row r="4087" spans="9:28" x14ac:dyDescent="0.25">
      <c r="I4087" s="80"/>
      <c r="AB4087" s="3" t="str">
        <v>strike = 0.035797, d2CalldK2 = 3.982265, d2CalldK2mc = 4.068541</v>
      </c>
    </row>
    <row r="4088" spans="9:28" x14ac:dyDescent="0.25">
      <c r="I4088" s="80"/>
      <c r="AB4088" s="3" t="str">
        <v>strike = 0.036623, d2CalldK2 = 3.393658, d2CalldK2mc = 3.967490</v>
      </c>
    </row>
    <row r="4089" spans="9:28" x14ac:dyDescent="0.25">
      <c r="I4089" s="80"/>
      <c r="AB4089" s="3" t="str">
        <v>strike = 0.037450, d2CalldK2 = 2.887677, d2CalldK2mc = 3.061074</v>
      </c>
    </row>
    <row r="4090" spans="9:28" x14ac:dyDescent="0.25">
      <c r="I4090" s="80"/>
      <c r="AB4090" s="3" t="str">
        <v>strike = 0.038276, d2CalldK2 = 2.453750, d2CalldK2mc = 2.315621</v>
      </c>
    </row>
    <row r="4091" spans="9:28" x14ac:dyDescent="0.25">
      <c r="I4091" s="80"/>
      <c r="AB4091" s="3" t="str">
        <v>strike = 0.039103, d2CalldK2 = 2.082414, d2CalldK2mc = 2.100204</v>
      </c>
    </row>
    <row r="4092" spans="9:28" x14ac:dyDescent="0.25">
      <c r="I4092" s="80"/>
      <c r="AB4092" s="3" t="str">
        <v>strike = 0.039930, d2CalldK2 = 1.765262, d2CalldK2mc = 1.676893</v>
      </c>
    </row>
    <row r="4093" spans="9:28" x14ac:dyDescent="0.25">
      <c r="I4093" s="80"/>
      <c r="AB4093" s="3" t="str">
        <v>strike = 0.040756, d2CalldK2 = 1.494869, d2CalldK2mc = 1.761328</v>
      </c>
    </row>
    <row r="4094" spans="9:28" x14ac:dyDescent="0.25">
      <c r="I4094" s="80"/>
      <c r="AB4094" s="3" t="str">
        <v>T = 2.000000, fixingDate = 0, swapRate = 0.016787, annuity = 9.283189, stdDev = 0.008265, avgCalcStrikes = 7.985718</v>
      </c>
    </row>
    <row r="4095" spans="9:28" x14ac:dyDescent="0.25">
      <c r="I4095" s="80"/>
      <c r="AB4095" s="3" t="str">
        <v>strike = -0.007183, dCalldT = 0.000129, localVol = 0.016137</v>
      </c>
    </row>
    <row r="4096" spans="9:28" x14ac:dyDescent="0.25">
      <c r="I4096" s="80"/>
      <c r="AB4096" s="3" t="str">
        <v>strike = -0.006356, dCalldT = 0.000152, localVol = 0.013940</v>
      </c>
    </row>
    <row r="4097" spans="9:28" x14ac:dyDescent="0.25">
      <c r="I4097" s="80"/>
      <c r="AB4097" s="3" t="str">
        <v>strike = -0.005530, dCalldT = 0.000177, localVol = 0.011640</v>
      </c>
    </row>
    <row r="4098" spans="9:28" x14ac:dyDescent="0.25">
      <c r="I4098" s="80"/>
      <c r="AB4098" s="3" t="str">
        <v>strike = -0.004703, dCalldT = 0.000200, localVol = 0.011146</v>
      </c>
    </row>
    <row r="4099" spans="9:28" x14ac:dyDescent="0.25">
      <c r="I4099" s="80"/>
      <c r="AB4099" s="3" t="str">
        <v>strike = -0.003877, dCalldT = 0.000218, localVol = 0.012774</v>
      </c>
    </row>
    <row r="4100" spans="9:28" x14ac:dyDescent="0.25">
      <c r="I4100" s="80"/>
      <c r="AB4100" s="3" t="str">
        <v>strike = -0.003050, dCalldT = 0.000239, localVol = 0.012430</v>
      </c>
    </row>
    <row r="4101" spans="9:28" x14ac:dyDescent="0.25">
      <c r="I4101" s="80"/>
      <c r="AB4101" s="3" t="str">
        <v>strike = -0.002224, dCalldT = 0.000265, localVol = 0.011292</v>
      </c>
    </row>
    <row r="4102" spans="9:28" x14ac:dyDescent="0.25">
      <c r="I4102" s="80"/>
      <c r="AB4102" s="3" t="str">
        <v>strike = -0.001397, dCalldT = 0.000292, localVol = 0.011494</v>
      </c>
    </row>
    <row r="4103" spans="9:28" x14ac:dyDescent="0.25">
      <c r="I4103" s="80"/>
      <c r="AB4103" s="3" t="str">
        <v>strike = -0.000571, dCalldT = 0.000322, localVol = 0.009816</v>
      </c>
    </row>
    <row r="4104" spans="9:28" x14ac:dyDescent="0.25">
      <c r="I4104" s="80"/>
      <c r="AB4104" s="3" t="str">
        <v>strike = 0.000256, dCalldT = 0.000345, localVol = 0.009538</v>
      </c>
    </row>
    <row r="4105" spans="9:28" x14ac:dyDescent="0.25">
      <c r="I4105" s="80"/>
      <c r="AB4105" s="3" t="str">
        <v>strike = 0.001082, dCalldT = 0.000360, localVol = 0.010190</v>
      </c>
    </row>
    <row r="4106" spans="9:28" x14ac:dyDescent="0.25">
      <c r="I4106" s="80"/>
      <c r="AB4106" s="3" t="str">
        <v>strike = 0.001909, dCalldT = 0.000381, localVol = 0.009132</v>
      </c>
    </row>
    <row r="4107" spans="9:28" x14ac:dyDescent="0.25">
      <c r="I4107" s="80"/>
      <c r="AB4107" s="3" t="str">
        <v>strike = 0.002735, dCalldT = 0.000400, localVol = 0.008622</v>
      </c>
    </row>
    <row r="4108" spans="9:28" x14ac:dyDescent="0.25">
      <c r="I4108" s="80"/>
      <c r="AB4108" s="3" t="str">
        <v>strike = 0.003562, dCalldT = 0.000416, localVol = 0.009237</v>
      </c>
    </row>
    <row r="4109" spans="9:28" x14ac:dyDescent="0.25">
      <c r="I4109" s="80"/>
      <c r="AB4109" s="3" t="str">
        <v>strike = 0.004389, dCalldT = 0.000448, localVol = 0.008892</v>
      </c>
    </row>
    <row r="4110" spans="9:28" x14ac:dyDescent="0.25">
      <c r="I4110" s="80"/>
      <c r="AB4110" s="3" t="str">
        <v>strike = 0.005215, dCalldT = 0.000498, localVol = 0.007682</v>
      </c>
    </row>
    <row r="4111" spans="9:28" x14ac:dyDescent="0.25">
      <c r="I4111" s="80"/>
      <c r="AB4111" s="3" t="str">
        <v>strike = 0.006042, dCalldT = 0.000537, localVol = 0.007622</v>
      </c>
    </row>
    <row r="4112" spans="9:28" x14ac:dyDescent="0.25">
      <c r="I4112" s="80"/>
      <c r="AB4112" s="3" t="str">
        <v>strike = 0.006868, dCalldT = 0.000569, localVol = 0.007334</v>
      </c>
    </row>
    <row r="4113" spans="9:28" x14ac:dyDescent="0.25">
      <c r="I4113" s="80"/>
      <c r="AB4113" s="3" t="str">
        <v>strike = 0.007695, dCalldT = 0.000591, localVol = 0.007335</v>
      </c>
    </row>
    <row r="4114" spans="9:28" x14ac:dyDescent="0.25">
      <c r="I4114" s="80"/>
      <c r="AB4114" s="3" t="str">
        <v>strike = 0.008521, dCalldT = 0.000619, localVol = 0.006703</v>
      </c>
    </row>
    <row r="4115" spans="9:28" x14ac:dyDescent="0.25">
      <c r="I4115" s="80"/>
      <c r="AB4115" s="3" t="str">
        <v>strike = 0.009348, dCalldT = 0.000629, localVol = 0.006604</v>
      </c>
    </row>
    <row r="4116" spans="9:28" x14ac:dyDescent="0.25">
      <c r="I4116" s="80"/>
      <c r="AB4116" s="3" t="str">
        <v>strike = 0.010174, dCalldT = 0.000636, localVol = 0.006374</v>
      </c>
    </row>
    <row r="4117" spans="9:28" x14ac:dyDescent="0.25">
      <c r="I4117" s="80"/>
      <c r="AB4117" s="3" t="str">
        <v>strike = 0.011001, dCalldT = 0.000647, localVol = 0.006023</v>
      </c>
    </row>
    <row r="4118" spans="9:28" x14ac:dyDescent="0.25">
      <c r="I4118" s="80"/>
      <c r="AB4118" s="3" t="str">
        <v>strike = 0.011827, dCalldT = 0.000652, localVol = 0.006052</v>
      </c>
    </row>
    <row r="4119" spans="9:28" x14ac:dyDescent="0.25">
      <c r="I4119" s="80"/>
      <c r="AB4119" s="3" t="str">
        <v>strike = 0.012654, dCalldT = 0.000682, localVol = 0.005791</v>
      </c>
    </row>
    <row r="4120" spans="9:28" x14ac:dyDescent="0.25">
      <c r="I4120" s="80"/>
      <c r="AB4120" s="3" t="str">
        <v>strike = 0.013480, dCalldT = 0.000724, localVol = 0.005622</v>
      </c>
    </row>
    <row r="4121" spans="9:28" x14ac:dyDescent="0.25">
      <c r="I4121" s="80"/>
      <c r="AB4121" s="3" t="str">
        <v>strike = 0.014307, dCalldT = 0.000764, localVol = 0.005411</v>
      </c>
    </row>
    <row r="4122" spans="9:28" x14ac:dyDescent="0.25">
      <c r="I4122" s="80"/>
      <c r="AB4122" s="3" t="str">
        <v>strike = 0.015134, dCalldT = 0.000778, localVol = 0.005304</v>
      </c>
    </row>
    <row r="4123" spans="9:28" x14ac:dyDescent="0.25">
      <c r="I4123" s="80"/>
      <c r="AB4123" s="3" t="str">
        <v>strike = 0.015960, dCalldT = 0.000765, localVol = 0.005151</v>
      </c>
    </row>
    <row r="4124" spans="9:28" x14ac:dyDescent="0.25">
      <c r="I4124" s="80"/>
      <c r="AB4124" s="3" t="str">
        <v>strike = 0.016787, dCalldT = 0.000729, localVol = 0.005242</v>
      </c>
    </row>
    <row r="4125" spans="9:28" x14ac:dyDescent="0.25">
      <c r="I4125" s="80"/>
      <c r="AB4125" s="3" t="str">
        <v>strike = 0.017613, dCalldT = 0.000720, localVol = 0.005272</v>
      </c>
    </row>
    <row r="4126" spans="9:28" x14ac:dyDescent="0.25">
      <c r="I4126" s="80"/>
      <c r="AB4126" s="3" t="str">
        <v>strike = 0.018440, dCalldT = 0.000736, localVol = 0.005049</v>
      </c>
    </row>
    <row r="4127" spans="9:28" x14ac:dyDescent="0.25">
      <c r="I4127" s="80"/>
      <c r="AB4127" s="3" t="str">
        <v>strike = 0.019266, dCalldT = 0.000705, localVol = 0.005306</v>
      </c>
    </row>
    <row r="4128" spans="9:28" x14ac:dyDescent="0.25">
      <c r="I4128" s="80"/>
      <c r="AB4128" s="3" t="str">
        <v>strike = 0.020093, dCalldT = 0.000665, localVol = 0.005237</v>
      </c>
    </row>
    <row r="4129" spans="9:28" x14ac:dyDescent="0.25">
      <c r="I4129" s="80"/>
      <c r="AB4129" s="3" t="str">
        <v>strike = 0.020919, dCalldT = 0.000602, localVol = 0.005287</v>
      </c>
    </row>
    <row r="4130" spans="9:28" x14ac:dyDescent="0.25">
      <c r="I4130" s="80"/>
      <c r="AB4130" s="3" t="str">
        <v>strike = 0.021746, dCalldT = 0.000530, localVol = 0.005302</v>
      </c>
    </row>
    <row r="4131" spans="9:28" x14ac:dyDescent="0.25">
      <c r="I4131" s="80"/>
      <c r="AB4131" s="3" t="str">
        <v>strike = 0.022572, dCalldT = 0.000466, localVol = 0.005210</v>
      </c>
    </row>
    <row r="4132" spans="9:28" x14ac:dyDescent="0.25">
      <c r="I4132" s="80"/>
      <c r="AB4132" s="3" t="str">
        <v>strike = 0.023399, dCalldT = 0.000408, localVol = 0.005101</v>
      </c>
    </row>
    <row r="4133" spans="9:28" x14ac:dyDescent="0.25">
      <c r="I4133" s="80"/>
      <c r="AB4133" s="3" t="str">
        <v>strike = 0.024225, dCalldT = 0.000352, localVol = 0.005033</v>
      </c>
    </row>
    <row r="4134" spans="9:28" x14ac:dyDescent="0.25">
      <c r="I4134" s="80"/>
      <c r="AB4134" s="3" t="str">
        <v>strike = 0.025052, dCalldT = 0.000303, localVol = 0.005271</v>
      </c>
    </row>
    <row r="4135" spans="9:28" x14ac:dyDescent="0.25">
      <c r="I4135" s="80"/>
      <c r="AB4135" s="3" t="str">
        <v>strike = 0.025878, dCalldT = 0.000283, localVol = 0.005003</v>
      </c>
    </row>
    <row r="4136" spans="9:28" x14ac:dyDescent="0.25">
      <c r="I4136" s="80"/>
      <c r="AB4136" s="3" t="str">
        <v>strike = 0.026705, dCalldT = 0.000263, localVol = 0.005393</v>
      </c>
    </row>
    <row r="4137" spans="9:28" x14ac:dyDescent="0.25">
      <c r="I4137" s="80"/>
      <c r="AB4137" s="3" t="str">
        <v>strike = 0.027532, dCalldT = 0.000259, localVol = 0.005259</v>
      </c>
    </row>
    <row r="4138" spans="9:28" x14ac:dyDescent="0.25">
      <c r="I4138" s="80"/>
      <c r="AB4138" s="3" t="str">
        <v>strike = 0.028358, dCalldT = 0.000246, localVol = 0.005590</v>
      </c>
    </row>
    <row r="4139" spans="9:28" x14ac:dyDescent="0.25">
      <c r="I4139" s="80"/>
      <c r="AB4139" s="3" t="str">
        <v>strike = 0.029185, dCalldT = 0.000231, localVol = 0.006253</v>
      </c>
    </row>
    <row r="4140" spans="9:28" x14ac:dyDescent="0.25">
      <c r="I4140" s="80"/>
      <c r="AB4140" s="3" t="str">
        <v>strike = 0.030011, dCalldT = 0.000230, localVol = 0.006606</v>
      </c>
    </row>
    <row r="4141" spans="9:28" x14ac:dyDescent="0.25">
      <c r="I4141" s="80"/>
      <c r="AB4141" s="3" t="str">
        <v>strike = 0.030838, dCalldT = 0.000239, localVol = 0.006759</v>
      </c>
    </row>
    <row r="4142" spans="9:28" x14ac:dyDescent="0.25">
      <c r="I4142" s="80"/>
      <c r="AB4142" s="3" t="str">
        <v>strike = 0.031664, dCalldT = 0.000247, localVol = 0.007547</v>
      </c>
    </row>
    <row r="4143" spans="9:28" x14ac:dyDescent="0.25">
      <c r="I4143" s="80"/>
      <c r="AB4143" s="3" t="str">
        <v>strike = 0.032491, dCalldT = 0.000257, localVol = 0.007621</v>
      </c>
    </row>
    <row r="4144" spans="9:28" x14ac:dyDescent="0.25">
      <c r="I4144" s="80"/>
      <c r="AB4144" s="3" t="str">
        <v>strike = 0.033317, dCalldT = 0.000257, localVol = 0.008142</v>
      </c>
    </row>
    <row r="4145" spans="9:28" x14ac:dyDescent="0.25">
      <c r="I4145" s="80"/>
      <c r="AB4145" s="3" t="str">
        <v>strike = 0.034144, dCalldT = 0.000248, localVol = 0.009111</v>
      </c>
    </row>
    <row r="4146" spans="9:28" x14ac:dyDescent="0.25">
      <c r="I4146" s="80"/>
      <c r="AB4146" s="3" t="str">
        <v>strike = 0.034970, dCalldT = 0.000237, localVol = 0.008962</v>
      </c>
    </row>
    <row r="4147" spans="9:28" x14ac:dyDescent="0.25">
      <c r="I4147" s="80"/>
      <c r="AB4147" s="3" t="str">
        <v>strike = 0.035797, dCalldT = 0.000218, localVol = 0.010363</v>
      </c>
    </row>
    <row r="4148" spans="9:28" x14ac:dyDescent="0.25">
      <c r="I4148" s="80"/>
      <c r="AB4148" s="3" t="str">
        <v>strike = 0.036623, dCalldT = 0.000201, localVol = 0.010061</v>
      </c>
    </row>
    <row r="4149" spans="9:28" x14ac:dyDescent="0.25">
      <c r="I4149" s="80"/>
      <c r="AB4149" s="3" t="str">
        <v>strike = 0.037450, dCalldT = 0.000180, localVol = 0.010853</v>
      </c>
    </row>
    <row r="4150" spans="9:28" x14ac:dyDescent="0.25">
      <c r="I4150" s="80"/>
      <c r="AB4150" s="3" t="str">
        <v>strike = 0.038276, dCalldT = 0.000160, localVol = 0.011758</v>
      </c>
    </row>
    <row r="4151" spans="9:28" x14ac:dyDescent="0.25">
      <c r="I4151" s="80"/>
      <c r="AB4151" s="3" t="str">
        <v>strike = 0.039103, dCalldT = 0.000143, localVol = 0.011652</v>
      </c>
    </row>
    <row r="4152" spans="9:28" x14ac:dyDescent="0.25">
      <c r="I4152" s="80"/>
      <c r="AB4152" s="3" t="str">
        <v>strike = 0.039930, dCalldT = 0.000126, localVol = 0.012278</v>
      </c>
    </row>
    <row r="4153" spans="9:28" x14ac:dyDescent="0.25">
      <c r="I4153" s="80"/>
      <c r="AB4153" s="3" t="str">
        <v>strike = 0.040756, dCalldT = 0.000112, localVol = 0.011290</v>
      </c>
    </row>
    <row r="4154" spans="9:28" x14ac:dyDescent="0.25">
      <c r="I4154" s="80"/>
      <c r="AB4154" s="3" t="str">
        <v>T = 2.083333, swapRate = 0.016976, k = 0, strike = -0.008465, call = 0.025472, callph = 0.025462, callmh = 0.025482, quantile = 0.006265, d2CalldK2 = 1.244927</v>
      </c>
    </row>
    <row r="4155" spans="9:28" x14ac:dyDescent="0.25">
      <c r="I4155" s="80"/>
      <c r="AB4155" s="3" t="str">
        <v>T = 2.083333, swapRate = 0.016976, k = 1, strike = -0.007617, call = 0.024630, callph = 0.024620, callmh = 0.024640, quantile = 0.007413, d2CalldK2 = 1.469277</v>
      </c>
    </row>
    <row r="4156" spans="9:28" x14ac:dyDescent="0.25">
      <c r="I4156" s="80"/>
      <c r="AB4156" s="3" t="str">
        <v>T = 2.083333, swapRate = 0.016976, k = 2, strike = -0.006769, call = 0.023788, callph = 0.023779, callmh = 0.023798, quantile = 0.008768, d2CalldK2 = 1.732570</v>
      </c>
    </row>
    <row r="4157" spans="9:28" x14ac:dyDescent="0.25">
      <c r="I4157" s="80"/>
      <c r="AB4157" s="3" t="str">
        <v>T = 2.083333, swapRate = 0.016976, k = 3, strike = -0.005921, call = 0.022949, callph = 0.022939, callmh = 0.022958, quantile = 0.010365, d2CalldK2 = 2.041094</v>
      </c>
    </row>
    <row r="4158" spans="9:28" x14ac:dyDescent="0.25">
      <c r="I4158" s="80"/>
      <c r="AB4158" s="3" t="str">
        <v>T = 2.083333, swapRate = 0.016976, k = 4, strike = -0.005073, call = 0.022110, callph = 0.022100, callmh = 0.022120, quantile = 0.012245, d2CalldK2 = 2.402013</v>
      </c>
    </row>
    <row r="4159" spans="9:28" x14ac:dyDescent="0.25">
      <c r="I4159" s="80"/>
      <c r="AB4159" s="3" t="str">
        <v>T = 2.083333, swapRate = 0.016976, k = 5, strike = -0.004225, call = 0.021273, callph = 0.021264, callmh = 0.021283, quantile = 0.014456, d2CalldK2 = 2.823438</v>
      </c>
    </row>
    <row r="4160" spans="9:28" x14ac:dyDescent="0.25">
      <c r="I4160" s="80"/>
      <c r="AB4160" s="3" t="str">
        <v>T = 2.083333, swapRate = 0.016976, k = 6, strike = -0.003377, call = 0.020439, callph = 0.020429, callmh = 0.020449, quantile = 0.017053, d2CalldK2 = 3.314509</v>
      </c>
    </row>
    <row r="4161" spans="9:28" x14ac:dyDescent="0.25">
      <c r="I4161" s="80"/>
      <c r="AB4161" s="3" t="str">
        <v>T = 2.083333, swapRate = 0.016976, k = 7, strike = -0.002529, call = 0.019606, callph = 0.019597, callmh = 0.019616, quantile = 0.020100, d2CalldK2 = 3.885445</v>
      </c>
    </row>
    <row r="4162" spans="9:28" x14ac:dyDescent="0.25">
      <c r="I4162" s="80"/>
      <c r="AB4162" s="3" t="str">
        <v>T = 2.083333, swapRate = 0.016976, k = 8, strike = -0.001681, call = 0.018777, callph = 0.018767, callmh = 0.018787, quantile = 0.023668, d2CalldK2 = 4.547584</v>
      </c>
    </row>
    <row r="4163" spans="9:28" x14ac:dyDescent="0.25">
      <c r="I4163" s="80"/>
      <c r="AB4163" s="3" t="str">
        <v>T = 2.083333, swapRate = 0.016976, k = 9, strike = -0.000833, call = 0.017951, callph = 0.017941, callmh = 0.017960, quantile = 0.027842, d2CalldK2 = 5.313393</v>
      </c>
    </row>
    <row r="4164" spans="9:28" x14ac:dyDescent="0.25">
      <c r="I4164" s="80"/>
      <c r="AB4164" s="3" t="str">
        <v>T = 2.083333, swapRate = 0.016976, k = 10, strike = 0.000015, call = 0.017128, callph = 0.017119, callmh = 0.017138, quantile = 0.032713, d2CalldK2 = 6.196430</v>
      </c>
    </row>
    <row r="4165" spans="9:28" x14ac:dyDescent="0.25">
      <c r="I4165" s="80"/>
      <c r="AB4165" s="3" t="str">
        <v>T = 2.083333, swapRate = 0.016976, k = 11, strike = 0.000863, call = 0.016310, callph = 0.016301, callmh = 0.016320, quantile = 0.038388, d2CalldK2 = 7.211243</v>
      </c>
    </row>
    <row r="4166" spans="9:28" x14ac:dyDescent="0.25">
      <c r="I4166" s="80"/>
      <c r="AB4166" s="3" t="str">
        <v>T = 2.083333, swapRate = 0.016976, k = 12, strike = 0.001711, call = 0.015498, callph = 0.015488, callmh = 0.015507, quantile = 0.044985, d2CalldK2 = 8.373202</v>
      </c>
    </row>
    <row r="4167" spans="9:28" x14ac:dyDescent="0.25">
      <c r="I4167" s="80"/>
      <c r="AB4167" s="3" t="str">
        <v>T = 2.083333, swapRate = 0.016976, k = 13, strike = 0.002559, call = 0.014691, callph = 0.014681, callmh = 0.014700, quantile = 0.052636, d2CalldK2 = 9.698221</v>
      </c>
    </row>
    <row r="4168" spans="9:28" x14ac:dyDescent="0.25">
      <c r="I4168" s="80"/>
      <c r="AB4168" s="3" t="str">
        <v>T = 2.083333, swapRate = 0.016976, k = 14, strike = 0.003407, call = 0.013891, callph = 0.013882, callmh = 0.013901, quantile = 0.061485, d2CalldK2 = 11.202354</v>
      </c>
    </row>
    <row r="4169" spans="9:28" x14ac:dyDescent="0.25">
      <c r="I4169" s="80"/>
      <c r="AB4169" s="3" t="str">
        <v>T = 2.083333, swapRate = 0.016976, k = 15, strike = 0.004255, call = 0.013100, callph = 0.013090, callmh = 0.013109, quantile = 0.071690, d2CalldK2 = 12.901243</v>
      </c>
    </row>
    <row r="4170" spans="9:28" x14ac:dyDescent="0.25">
      <c r="I4170" s="80"/>
      <c r="AB4170" s="3" t="str">
        <v>T = 2.083333, swapRate = 0.016976, k = 16, strike = 0.005103, call = 0.012317, callph = 0.012308, callmh = 0.012326, quantile = 0.083425, d2CalldK2 = 14.809377</v>
      </c>
    </row>
    <row r="4171" spans="9:28" x14ac:dyDescent="0.25">
      <c r="I4171" s="80"/>
      <c r="AB4171" s="3" t="str">
        <v>T = 2.083333, swapRate = 0.016976, k = 17, strike = 0.005951, call = 0.011545, callph = 0.011536, callmh = 0.011555, quantile = 0.096870, d2CalldK2 = 16.939139</v>
      </c>
    </row>
    <row r="4172" spans="9:28" x14ac:dyDescent="0.25">
      <c r="I4172" s="80"/>
      <c r="AB4172" s="3" t="str">
        <v>T = 2.083333, swapRate = 0.016976, k = 18, strike = 0.006799, call = 0.010786, callph = 0.010777, callmh = 0.010795, quantile = 0.112219, d2CalldK2 = 19.299612</v>
      </c>
    </row>
    <row r="4173" spans="9:28" x14ac:dyDescent="0.25">
      <c r="I4173" s="80"/>
      <c r="AB4173" s="3" t="str">
        <v>T = 2.083333, swapRate = 0.016976, k = 19, strike = 0.007648, call = 0.010040, callph = 0.010032, callmh = 0.010049, quantile = 0.129670, d2CalldK2 = 21.895132</v>
      </c>
    </row>
    <row r="4174" spans="9:28" x14ac:dyDescent="0.25">
      <c r="I4174" s="80"/>
      <c r="AB4174" s="3" t="str">
        <v>T = 2.083333, swapRate = 0.016976, k = 20, strike = 0.008496, call = 0.009311, callph = 0.009302, callmh = 0.009319, quantile = 0.149420, d2CalldK2 = 24.723566</v>
      </c>
    </row>
    <row r="4175" spans="9:28" x14ac:dyDescent="0.25">
      <c r="I4175" s="80"/>
      <c r="AB4175" s="3" t="str">
        <v>T = 2.083333, swapRate = 0.016976, k = 21, strike = 0.009344, call = 0.008598, callph = 0.008590, callmh = 0.008607, quantile = 0.171665, d2CalldK2 = 27.774354</v>
      </c>
    </row>
    <row r="4176" spans="9:28" x14ac:dyDescent="0.25">
      <c r="I4176" s="80"/>
      <c r="AB4176" s="3" t="str">
        <v>T = 2.083333, swapRate = 0.016976, k = 22, strike = 0.010192, call = 0.007906, callph = 0.007898, callmh = 0.007914, quantile = 0.196583, d2CalldK2 = 31.026337</v>
      </c>
    </row>
    <row r="4177" spans="9:28" x14ac:dyDescent="0.25">
      <c r="I4177" s="80"/>
      <c r="AB4177" s="3" t="str">
        <v>T = 2.083333, swapRate = 0.016976, k = 23, strike = 0.011040, call = 0.007237, callph = 0.007229, callmh = 0.007244, quantile = 0.224334, d2CalldK2 = 34.445472</v>
      </c>
    </row>
    <row r="4178" spans="9:28" x14ac:dyDescent="0.25">
      <c r="I4178" s="80"/>
      <c r="AB4178" s="3" t="str">
        <v>T = 2.083333, swapRate = 0.016976, k = 24, strike = 0.011888, call = 0.006592, callph = 0.006584, callmh = 0.006599, quantile = 0.255038, d2CalldK2 = 37.982574</v>
      </c>
    </row>
    <row r="4179" spans="9:28" x14ac:dyDescent="0.25">
      <c r="I4179" s="80"/>
      <c r="AB4179" s="3" t="str">
        <v>T = 2.083333, swapRate = 0.016976, k = 25, strike = 0.012736, call = 0.005974, callph = 0.005967, callmh = 0.005981, quantile = 0.288768, d2CalldK2 = 41.571282</v>
      </c>
    </row>
    <row r="4180" spans="9:28" x14ac:dyDescent="0.25">
      <c r="I4180" s="80"/>
      <c r="AB4180" s="3" t="str">
        <v>T = 2.083333, swapRate = 0.016976, k = 26, strike = 0.013584, call = 0.005386, callph = 0.005380, callmh = 0.005393, quantile = 0.325535, d2CalldK2 = 45.126553</v>
      </c>
    </row>
    <row r="4181" spans="9:28" x14ac:dyDescent="0.25">
      <c r="I4181" s="80"/>
      <c r="AB4181" s="3" t="str">
        <v>T = 2.083333, swapRate = 0.016976, k = 27, strike = 0.014432, call = 0.004831, callph = 0.004825, callmh = 0.004837, quantile = 0.365266, d2CalldK2 = 48.544034</v>
      </c>
    </row>
    <row r="4182" spans="9:28" x14ac:dyDescent="0.25">
      <c r="I4182" s="80"/>
      <c r="AB4182" s="3" t="str">
        <v>T = 2.083333, swapRate = 0.016976, k = 28, strike = 0.015280, call = 0.004311, callph = 0.004305, callmh = 0.004316, quantile = 0.407793, d2CalldK2 = 51.700757</v>
      </c>
    </row>
    <row r="4183" spans="9:28" x14ac:dyDescent="0.25">
      <c r="I4183" s="80"/>
      <c r="AB4183" s="3" t="str">
        <v>T = 2.083333, swapRate = 0.016976, k = 29, strike = 0.016128, call = 0.003827, callph = 0.003822, callmh = 0.003833, quantile = 0.452839, d2CalldK2 = 54.457665</v>
      </c>
    </row>
    <row r="4184" spans="9:28" x14ac:dyDescent="0.25">
      <c r="I4184" s="80"/>
      <c r="AB4184" s="3" t="str">
        <v>T = 2.083333, swapRate = 0.016976, k = 30, strike = 0.016976, call = 0.003383, callph = 0.003378, callmh = 0.003388, quantile = 0.500000, d2CalldK2 = 56.657057</v>
      </c>
    </row>
    <row r="4185" spans="9:28" x14ac:dyDescent="0.25">
      <c r="I4185" s="80"/>
      <c r="AB4185" s="3" t="str">
        <v>T = 2.083333, swapRate = 0.016976, k = 31, strike = 0.017824, call = 0.002979, callph = 0.002975, callmh = 0.002984, quantile = 0.547161, d2CalldK2 = 54.457665</v>
      </c>
    </row>
    <row r="4186" spans="9:28" x14ac:dyDescent="0.25">
      <c r="I4186" s="80"/>
      <c r="AB4186" s="3" t="str">
        <v>T = 2.083333, swapRate = 0.016976, k = 32, strike = 0.018672, call = 0.002614, callph = 0.002610, callmh = 0.002619, quantile = 0.592207, d2CalldK2 = 51.700757</v>
      </c>
    </row>
    <row r="4187" spans="9:28" x14ac:dyDescent="0.25">
      <c r="I4187" s="80"/>
      <c r="AB4187" s="3" t="str">
        <v>T = 2.083333, swapRate = 0.016976, k = 33, strike = 0.019520, call = 0.002287, callph = 0.002283, callmh = 0.002291, quantile = 0.634734, d2CalldK2 = 48.544034</v>
      </c>
    </row>
    <row r="4188" spans="9:28" x14ac:dyDescent="0.25">
      <c r="I4188" s="80"/>
      <c r="AB4188" s="3" t="str">
        <v>T = 2.083333, swapRate = 0.016976, k = 34, strike = 0.020368, call = 0.001994, callph = 0.001991, callmh = 0.001997, quantile = 0.674465, d2CalldK2 = 45.126553</v>
      </c>
    </row>
    <row r="4189" spans="9:28" x14ac:dyDescent="0.25">
      <c r="I4189" s="80"/>
      <c r="AB4189" s="3" t="str">
        <v>T = 2.083333, swapRate = 0.016976, k = 35, strike = 0.021216, call = 0.001734, callph = 0.001731, callmh = 0.001737, quantile = 0.711232, d2CalldK2 = 41.571282</v>
      </c>
    </row>
    <row r="4190" spans="9:28" x14ac:dyDescent="0.25">
      <c r="I4190" s="80"/>
      <c r="AB4190" s="3" t="str">
        <v>T = 2.083333, swapRate = 0.016976, k = 36, strike = 0.022064, call = 0.001504, callph = 0.001501, callmh = 0.001506, quantile = 0.744962, d2CalldK2 = 37.982574</v>
      </c>
    </row>
    <row r="4191" spans="9:28" x14ac:dyDescent="0.25">
      <c r="I4191" s="80"/>
      <c r="AB4191" s="3" t="str">
        <v>T = 2.083333, swapRate = 0.016976, k = 37, strike = 0.022912, call = 0.001301, callph = 0.001298, callmh = 0.001303, quantile = 0.775666, d2CalldK2 = 34.445472</v>
      </c>
    </row>
    <row r="4192" spans="9:28" x14ac:dyDescent="0.25">
      <c r="I4192" s="80"/>
      <c r="AB4192" s="3" t="str">
        <v>T = 2.083333, swapRate = 0.016976, k = 38, strike = 0.023760, call = 0.001122, callph = 0.001120, callmh = 0.001124, quantile = 0.803417, d2CalldK2 = 31.026337</v>
      </c>
    </row>
    <row r="4193" spans="9:28" x14ac:dyDescent="0.25">
      <c r="I4193" s="80"/>
      <c r="AB4193" s="3" t="str">
        <v>T = 2.083333, swapRate = 0.016976, k = 39, strike = 0.024608, call = 0.000966, callph = 0.000965, callmh = 0.000968, quantile = 0.828335, d2CalldK2 = 27.774354</v>
      </c>
    </row>
    <row r="4194" spans="9:28" x14ac:dyDescent="0.25">
      <c r="I4194" s="80"/>
      <c r="AB4194" s="3" t="str">
        <v>T = 2.083333, swapRate = 0.016976, k = 40, strike = 0.025456, call = 0.000830, callph = 0.000829, callmh = 0.000832, quantile = 0.850580, d2CalldK2 = 24.723566</v>
      </c>
    </row>
    <row r="4195" spans="9:28" x14ac:dyDescent="0.25">
      <c r="I4195" s="80"/>
      <c r="AB4195" s="3" t="str">
        <v>T = 2.083333, swapRate = 0.016976, k = 41, strike = 0.026304, call = 0.000712, callph = 0.000711, callmh = 0.000713, quantile = 0.870330, d2CalldK2 = 21.895132</v>
      </c>
    </row>
    <row r="4196" spans="9:28" x14ac:dyDescent="0.25">
      <c r="I4196" s="80"/>
      <c r="AB4196" s="3" t="str">
        <v>T = 2.083333, swapRate = 0.016976, k = 42, strike = 0.027152, call = 0.000610, callph = 0.000609, callmh = 0.000611, quantile = 0.887781, d2CalldK2 = 19.299612</v>
      </c>
    </row>
    <row r="4197" spans="9:28" x14ac:dyDescent="0.25">
      <c r="I4197" s="80"/>
      <c r="AB4197" s="3" t="str">
        <v>T = 2.083333, swapRate = 0.016976, k = 43, strike = 0.028000, call = 0.000521, callph = 0.000520, callmh = 0.000522, quantile = 0.903130, d2CalldK2 = 16.939139</v>
      </c>
    </row>
    <row r="4198" spans="9:28" x14ac:dyDescent="0.25">
      <c r="I4198" s="80"/>
      <c r="AB4198" s="3" t="str">
        <v>T = 2.083333, swapRate = 0.016976, k = 44, strike = 0.028848, call = 0.000445, callph = 0.000444, callmh = 0.000446, quantile = 0.916575, d2CalldK2 = 14.809377</v>
      </c>
    </row>
    <row r="4199" spans="9:28" x14ac:dyDescent="0.25">
      <c r="I4199" s="80"/>
      <c r="AB4199" s="3" t="str">
        <v>T = 2.083333, swapRate = 0.016976, k = 45, strike = 0.029696, call = 0.000379, callph = 0.000379, callmh = 0.000380, quantile = 0.928310, d2CalldK2 = 12.901243</v>
      </c>
    </row>
    <row r="4200" spans="9:28" x14ac:dyDescent="0.25">
      <c r="I4200" s="80"/>
      <c r="AB4200" s="3" t="str">
        <v>T = 2.083333, swapRate = 0.016976, k = 46, strike = 0.030544, call = 0.000323, callph = 0.000322, callmh = 0.000324, quantile = 0.938515, d2CalldK2 = 11.202354</v>
      </c>
    </row>
    <row r="4201" spans="9:28" x14ac:dyDescent="0.25">
      <c r="I4201" s="80"/>
      <c r="AB4201" s="3" t="str">
        <v>T = 2.083333, swapRate = 0.016976, k = 47, strike = 0.031392, call = 0.000275, callph = 0.000274, callmh = 0.000275, quantile = 0.947364, d2CalldK2 = 9.698221</v>
      </c>
    </row>
    <row r="4202" spans="9:28" x14ac:dyDescent="0.25">
      <c r="I4202" s="80"/>
      <c r="AB4202" s="3" t="str">
        <v>T = 2.083333, swapRate = 0.016976, k = 48, strike = 0.032240, call = 0.000233, callph = 0.000233, callmh = 0.000234, quantile = 0.955015, d2CalldK2 = 8.373202</v>
      </c>
    </row>
    <row r="4203" spans="9:28" x14ac:dyDescent="0.25">
      <c r="I4203" s="80"/>
      <c r="AB4203" s="3" t="str">
        <v>T = 2.083333, swapRate = 0.016976, k = 49, strike = 0.033088, call = 0.000198, callph = 0.000198, callmh = 0.000198, quantile = 0.961612, d2CalldK2 = 7.211243</v>
      </c>
    </row>
    <row r="4204" spans="9:28" x14ac:dyDescent="0.25">
      <c r="I4204" s="80"/>
      <c r="AB4204" s="3" t="str">
        <v>T = 2.083333, swapRate = 0.016976, k = 50, strike = 0.033936, call = 0.000168, callph = 0.000168, callmh = 0.000168, quantile = 0.967287, d2CalldK2 = 6.196430</v>
      </c>
    </row>
    <row r="4205" spans="9:28" x14ac:dyDescent="0.25">
      <c r="I4205" s="80"/>
      <c r="AB4205" s="3" t="str">
        <v>T = 2.083333, swapRate = 0.016976, k = 51, strike = 0.034784, call = 0.000142, callph = 0.000142, callmh = 0.000143, quantile = 0.972158, d2CalldK2 = 5.313393</v>
      </c>
    </row>
    <row r="4206" spans="9:28" x14ac:dyDescent="0.25">
      <c r="I4206" s="80"/>
      <c r="AB4206" s="3" t="str">
        <v>T = 2.083333, swapRate = 0.016976, k = 52, strike = 0.035632, call = 0.000121, callph = 0.000120, callmh = 0.000121, quantile = 0.976332, d2CalldK2 = 4.547584</v>
      </c>
    </row>
    <row r="4207" spans="9:28" x14ac:dyDescent="0.25">
      <c r="I4207" s="80"/>
      <c r="AB4207" s="3" t="str">
        <v>T = 2.083333, swapRate = 0.016976, k = 53, strike = 0.036480, call = 0.000102, callph = 0.000102, callmh = 0.000102, quantile = 0.979900, d2CalldK2 = 3.885445</v>
      </c>
    </row>
    <row r="4208" spans="9:28" x14ac:dyDescent="0.25">
      <c r="I4208" s="80"/>
      <c r="AB4208" s="3" t="str">
        <v>T = 2.083333, swapRate = 0.016976, k = 54, strike = 0.037328, call = 0.000086, callph = 0.000086, callmh = 0.000086, quantile = 0.982947, d2CalldK2 = 3.314509</v>
      </c>
    </row>
    <row r="4209" spans="9:28" x14ac:dyDescent="0.25">
      <c r="I4209" s="80"/>
      <c r="AB4209" s="3" t="str">
        <v>T = 2.083333, swapRate = 0.016976, k = 55, strike = 0.038176, call = 0.000073, callph = 0.000073, callmh = 0.000073, quantile = 0.985544, d2CalldK2 = 2.823438</v>
      </c>
    </row>
    <row r="4210" spans="9:28" x14ac:dyDescent="0.25">
      <c r="I4210" s="80"/>
      <c r="AB4210" s="3" t="str">
        <v>T = 2.083333, swapRate = 0.016976, k = 56, strike = 0.039024, call = 0.000062, callph = 0.000062, callmh = 0.000062, quantile = 0.987755, d2CalldK2 = 2.402013</v>
      </c>
    </row>
    <row r="4211" spans="9:28" x14ac:dyDescent="0.25">
      <c r="I4211" s="80"/>
      <c r="AB4211" s="3" t="str">
        <v>T = 2.083333, swapRate = 0.016976, k = 57, strike = 0.039872, call = 0.000052, callph = 0.000052, callmh = 0.000052, quantile = 0.989635, d2CalldK2 = 2.041094</v>
      </c>
    </row>
    <row r="4212" spans="9:28" x14ac:dyDescent="0.25">
      <c r="I4212" s="80"/>
      <c r="AB4212" s="3" t="str">
        <v>T = 2.083333, swapRate = 0.016976, k = 58, strike = 0.040720, call = 0.000044, callph = 0.000044, callmh = 0.000044, quantile = 0.991232, d2CalldK2 = 1.732570</v>
      </c>
    </row>
    <row r="4213" spans="9:28" x14ac:dyDescent="0.25">
      <c r="I4213" s="80"/>
      <c r="AB4213" s="3" t="str">
        <v>T = 2.083333, swapRate = 0.016976, k = 59, strike = 0.041568, call = 0.000037, callph = 0.000037, callmh = 0.000037, quantile = 0.992587, d2CalldK2 = 1.469277</v>
      </c>
    </row>
    <row r="4214" spans="9:28" x14ac:dyDescent="0.25">
      <c r="I4214" s="80"/>
      <c r="AB4214" s="3" t="str">
        <v>T = 2.083333, swapRate = 0.016976, k = 60, strike = 0.042416, call = 0.000031, callph = 0.000031, callmh = 0.000031, quantile = 0.993735, d2CalldK2 = 1.244927</v>
      </c>
    </row>
    <row r="4215" spans="9:28" x14ac:dyDescent="0.25">
      <c r="I4215" s="80"/>
      <c r="AB4215" s="3" t="str">
        <v>strike = -0.007617, d2CalldK2 = 1.469277, d2CalldK2mc = 1.907568</v>
      </c>
    </row>
    <row r="4216" spans="9:28" x14ac:dyDescent="0.25">
      <c r="I4216" s="80"/>
      <c r="AB4216" s="3" t="str">
        <v>strike = -0.006769, d2CalldK2 = 1.732570, d2CalldK2mc = 1.696010</v>
      </c>
    </row>
    <row r="4217" spans="9:28" x14ac:dyDescent="0.25">
      <c r="I4217" s="80"/>
      <c r="AB4217" s="3" t="str">
        <v>strike = -0.005921, d2CalldK2 = 2.041094, d2CalldK2mc = 1.312810</v>
      </c>
    </row>
    <row r="4218" spans="9:28" x14ac:dyDescent="0.25">
      <c r="I4218" s="80"/>
      <c r="AB4218" s="3" t="str">
        <v>strike = -0.005073, d2CalldK2 = 2.402013, d2CalldK2mc = 2.475636</v>
      </c>
    </row>
    <row r="4219" spans="9:28" x14ac:dyDescent="0.25">
      <c r="I4219" s="80"/>
      <c r="AB4219" s="3" t="str">
        <v>strike = -0.004225, d2CalldK2 = 2.823438, d2CalldK2mc = 3.206088</v>
      </c>
    </row>
    <row r="4220" spans="9:28" x14ac:dyDescent="0.25">
      <c r="I4220" s="80"/>
      <c r="AB4220" s="3" t="str">
        <v>strike = -0.003377, d2CalldK2 = 3.314509, d2CalldK2mc = 4.686176</v>
      </c>
    </row>
    <row r="4221" spans="9:28" x14ac:dyDescent="0.25">
      <c r="I4221" s="80"/>
      <c r="AB4221" s="3" t="str">
        <v>strike = -0.002529, d2CalldK2 = 3.885445, d2CalldK2mc = 3.382209</v>
      </c>
    </row>
    <row r="4222" spans="9:28" x14ac:dyDescent="0.25">
      <c r="I4222" s="80"/>
      <c r="AB4222" s="3" t="str">
        <v>strike = -0.001681, d2CalldK2 = 4.547584, d2CalldK2mc = 3.420162</v>
      </c>
    </row>
    <row r="4223" spans="9:28" x14ac:dyDescent="0.25">
      <c r="I4223" s="80"/>
      <c r="AB4223" s="3" t="str">
        <v>strike = -0.000833, d2CalldK2 = 5.313393, d2CalldK2mc = 3.918099</v>
      </c>
    </row>
    <row r="4224" spans="9:28" x14ac:dyDescent="0.25">
      <c r="I4224" s="80"/>
      <c r="AB4224" s="3" t="str">
        <v>strike = 0.000015, d2CalldK2 = 6.196430, d2CalldK2mc = 5.338488</v>
      </c>
    </row>
    <row r="4225" spans="9:28" x14ac:dyDescent="0.25">
      <c r="I4225" s="80"/>
      <c r="AB4225" s="3" t="str">
        <v>strike = 0.000863, d2CalldK2 = 7.211243, d2CalldK2mc = 7.760072</v>
      </c>
    </row>
    <row r="4226" spans="9:28" x14ac:dyDescent="0.25">
      <c r="I4226" s="80"/>
      <c r="AB4226" s="3" t="str">
        <v>strike = 0.001711, d2CalldK2 = 8.373202, d2CalldK2mc = 9.394120</v>
      </c>
    </row>
    <row r="4227" spans="9:28" x14ac:dyDescent="0.25">
      <c r="I4227" s="80"/>
      <c r="AB4227" s="3" t="str">
        <v>strike = 0.002559, d2CalldK2 = 9.698221, d2CalldK2mc = 9.960723</v>
      </c>
    </row>
    <row r="4228" spans="9:28" x14ac:dyDescent="0.25">
      <c r="I4228" s="80"/>
      <c r="AB4228" s="3" t="str">
        <v>strike = 0.003407, d2CalldK2 = 11.202354, d2CalldK2mc = 10.845298</v>
      </c>
    </row>
    <row r="4229" spans="9:28" x14ac:dyDescent="0.25">
      <c r="I4229" s="80"/>
      <c r="AB4229" s="3" t="str">
        <v>strike = 0.004255, d2CalldK2 = 12.901243, d2CalldK2mc = 13.058120</v>
      </c>
    </row>
    <row r="4230" spans="9:28" x14ac:dyDescent="0.25">
      <c r="I4230" s="80"/>
      <c r="AB4230" s="3" t="str">
        <v>strike = 0.005103, d2CalldK2 = 14.809377, d2CalldK2mc = 16.048664</v>
      </c>
    </row>
    <row r="4231" spans="9:28" x14ac:dyDescent="0.25">
      <c r="I4231" s="80"/>
      <c r="AB4231" s="3" t="str">
        <v>strike = 0.005951, d2CalldK2 = 16.939139, d2CalldK2mc = 15.993827</v>
      </c>
    </row>
    <row r="4232" spans="9:28" x14ac:dyDescent="0.25">
      <c r="I4232" s="80"/>
      <c r="AB4232" s="3" t="str">
        <v>strike = 0.006799, d2CalldK2 = 19.299612, d2CalldK2mc = 17.993511</v>
      </c>
    </row>
    <row r="4233" spans="9:28" x14ac:dyDescent="0.25">
      <c r="I4233" s="80"/>
      <c r="AB4233" s="3" t="str">
        <v>strike = 0.007648, d2CalldK2 = 21.895132, d2CalldK2mc = 22.395290</v>
      </c>
    </row>
    <row r="4234" spans="9:28" x14ac:dyDescent="0.25">
      <c r="I4234" s="80"/>
      <c r="AB4234" s="3" t="str">
        <v>strike = 0.008496, d2CalldK2 = 24.723566, d2CalldK2mc = 26.030679</v>
      </c>
    </row>
    <row r="4235" spans="9:28" x14ac:dyDescent="0.25">
      <c r="I4235" s="80"/>
      <c r="AB4235" s="3" t="str">
        <v>strike = 0.009344, d2CalldK2 = 27.774354, d2CalldK2mc = 28.335281</v>
      </c>
    </row>
    <row r="4236" spans="9:28" x14ac:dyDescent="0.25">
      <c r="I4236" s="80"/>
      <c r="AB4236" s="3" t="str">
        <v>strike = 0.010192, d2CalldK2 = 31.026337, d2CalldK2mc = 32.028507</v>
      </c>
    </row>
    <row r="4237" spans="9:28" x14ac:dyDescent="0.25">
      <c r="I4237" s="80"/>
      <c r="AB4237" s="3" t="str">
        <v>strike = 0.011040, d2CalldK2 = 34.445472, d2CalldK2mc = 32.756785</v>
      </c>
    </row>
    <row r="4238" spans="9:28" x14ac:dyDescent="0.25">
      <c r="I4238" s="80"/>
      <c r="AB4238" s="3" t="str">
        <v>strike = 0.011888, d2CalldK2 = 37.982574, d2CalldK2mc = 35.394769</v>
      </c>
    </row>
    <row r="4239" spans="9:28" x14ac:dyDescent="0.25">
      <c r="I4239" s="80"/>
      <c r="AB4239" s="3" t="str">
        <v>strike = 0.012736, d2CalldK2 = 41.571282, d2CalldK2mc = 42.339229</v>
      </c>
    </row>
    <row r="4240" spans="9:28" x14ac:dyDescent="0.25">
      <c r="I4240" s="80"/>
      <c r="AB4240" s="3" t="str">
        <v>strike = 0.013584, d2CalldK2 = 45.126553, d2CalldK2mc = 46.003449</v>
      </c>
    </row>
    <row r="4241" spans="9:28" x14ac:dyDescent="0.25">
      <c r="I4241" s="80"/>
      <c r="AB4241" s="3" t="str">
        <v>strike = 0.014432, d2CalldK2 = 48.544034, d2CalldK2mc = 47.440090</v>
      </c>
    </row>
    <row r="4242" spans="9:28" x14ac:dyDescent="0.25">
      <c r="I4242" s="80"/>
      <c r="AB4242" s="3" t="str">
        <v>strike = 0.015280, d2CalldK2 = 51.700757, d2CalldK2mc = 54.855980</v>
      </c>
    </row>
    <row r="4243" spans="9:28" x14ac:dyDescent="0.25">
      <c r="I4243" s="80"/>
      <c r="AB4243" s="3" t="str">
        <v>strike = 0.016128, d2CalldK2 = 54.457665, d2CalldK2mc = 56.481468</v>
      </c>
    </row>
    <row r="4244" spans="9:28" x14ac:dyDescent="0.25">
      <c r="I4244" s="80"/>
      <c r="AB4244" s="3" t="str">
        <v>strike = 0.016976, d2CalldK2 = 56.657057, d2CalldK2mc = 53.999285</v>
      </c>
    </row>
    <row r="4245" spans="9:28" x14ac:dyDescent="0.25">
      <c r="I4245" s="80"/>
      <c r="AB4245" s="3" t="str">
        <v>strike = 0.017824, d2CalldK2 = 54.457665, d2CalldK2mc = 53.929461</v>
      </c>
    </row>
    <row r="4246" spans="9:28" x14ac:dyDescent="0.25">
      <c r="I4246" s="80"/>
      <c r="AB4246" s="3" t="str">
        <v>strike = 0.018672, d2CalldK2 = 51.700757, d2CalldK2mc = 55.826800</v>
      </c>
    </row>
    <row r="4247" spans="9:28" x14ac:dyDescent="0.25">
      <c r="I4247" s="80"/>
      <c r="AB4247" s="3" t="str">
        <v>strike = 0.019520, d2CalldK2 = 48.544034, d2CalldK2mc = 49.418425</v>
      </c>
    </row>
    <row r="4248" spans="9:28" x14ac:dyDescent="0.25">
      <c r="I4248" s="80"/>
      <c r="AB4248" s="3" t="str">
        <v>strike = 0.020368, d2CalldK2 = 45.126553, d2CalldK2mc = 44.654994</v>
      </c>
    </row>
    <row r="4249" spans="9:28" x14ac:dyDescent="0.25">
      <c r="I4249" s="80"/>
      <c r="AB4249" s="3" t="str">
        <v>strike = 0.021216, d2CalldK2 = 41.571282, d2CalldK2mc = 40.095211</v>
      </c>
    </row>
    <row r="4250" spans="9:28" x14ac:dyDescent="0.25">
      <c r="I4250" s="80"/>
      <c r="AB4250" s="3" t="str">
        <v>strike = 0.022064, d2CalldK2 = 37.982574, d2CalldK2mc = 36.167667</v>
      </c>
    </row>
    <row r="4251" spans="9:28" x14ac:dyDescent="0.25">
      <c r="I4251" s="80"/>
      <c r="AB4251" s="3" t="str">
        <v>strike = 0.022912, d2CalldK2 = 34.445472, d2CalldK2mc = 34.232765</v>
      </c>
    </row>
    <row r="4252" spans="9:28" x14ac:dyDescent="0.25">
      <c r="I4252" s="80"/>
      <c r="AB4252" s="3" t="str">
        <v>strike = 0.023760, d2CalldK2 = 31.026337, d2CalldK2mc = 32.879789</v>
      </c>
    </row>
    <row r="4253" spans="9:28" x14ac:dyDescent="0.25">
      <c r="I4253" s="80"/>
      <c r="AB4253" s="3" t="str">
        <v>strike = 0.024608, d2CalldK2 = 27.774354, d2CalldK2mc = 24.753850</v>
      </c>
    </row>
    <row r="4254" spans="9:28" x14ac:dyDescent="0.25">
      <c r="I4254" s="80"/>
      <c r="AB4254" s="3" t="str">
        <v>strike = 0.025456, d2CalldK2 = 24.723566, d2CalldK2mc = 24.457347</v>
      </c>
    </row>
    <row r="4255" spans="9:28" x14ac:dyDescent="0.25">
      <c r="I4255" s="80"/>
      <c r="AB4255" s="3" t="str">
        <v>strike = 0.026304, d2CalldK2 = 21.895132, d2CalldK2mc = 21.283564</v>
      </c>
    </row>
    <row r="4256" spans="9:28" x14ac:dyDescent="0.25">
      <c r="I4256" s="80"/>
      <c r="AB4256" s="3" t="str">
        <v>strike = 0.027152, d2CalldK2 = 19.299612, d2CalldK2mc = 19.534667</v>
      </c>
    </row>
    <row r="4257" spans="9:28" x14ac:dyDescent="0.25">
      <c r="I4257" s="80"/>
      <c r="AB4257" s="3" t="str">
        <v>strike = 0.028000, d2CalldK2 = 16.939139, d2CalldK2mc = 16.976778</v>
      </c>
    </row>
    <row r="4258" spans="9:28" x14ac:dyDescent="0.25">
      <c r="I4258" s="80"/>
      <c r="AB4258" s="3" t="str">
        <v>strike = 0.028848, d2CalldK2 = 14.809377, d2CalldK2mc = 15.823669</v>
      </c>
    </row>
    <row r="4259" spans="9:28" x14ac:dyDescent="0.25">
      <c r="I4259" s="80"/>
      <c r="AB4259" s="3" t="str">
        <v>strike = 0.029696, d2CalldK2 = 12.901243, d2CalldK2mc = 12.537756</v>
      </c>
    </row>
    <row r="4260" spans="9:28" x14ac:dyDescent="0.25">
      <c r="I4260" s="80"/>
      <c r="AB4260" s="3" t="str">
        <v>strike = 0.030544, d2CalldK2 = 11.202354, d2CalldK2mc = 12.410834</v>
      </c>
    </row>
    <row r="4261" spans="9:28" x14ac:dyDescent="0.25">
      <c r="I4261" s="80"/>
      <c r="AB4261" s="3" t="str">
        <v>strike = 0.031392, d2CalldK2 = 9.698221, d2CalldK2mc = 8.215063</v>
      </c>
    </row>
    <row r="4262" spans="9:28" x14ac:dyDescent="0.25">
      <c r="I4262" s="80"/>
      <c r="AB4262" s="3" t="str">
        <v>strike = 0.032240, d2CalldK2 = 8.373202, d2CalldK2mc = 8.549695</v>
      </c>
    </row>
    <row r="4263" spans="9:28" x14ac:dyDescent="0.25">
      <c r="I4263" s="80"/>
      <c r="AB4263" s="3" t="str">
        <v>strike = 0.033088, d2CalldK2 = 7.211243, d2CalldK2mc = 7.062095</v>
      </c>
    </row>
    <row r="4264" spans="9:28" x14ac:dyDescent="0.25">
      <c r="I4264" s="80"/>
      <c r="AB4264" s="3" t="str">
        <v>strike = 0.033936, d2CalldK2 = 6.196430, d2CalldK2mc = 5.505684</v>
      </c>
    </row>
    <row r="4265" spans="9:28" x14ac:dyDescent="0.25">
      <c r="I4265" s="80"/>
      <c r="AB4265" s="3" t="str">
        <v>strike = 0.034784, d2CalldK2 = 5.313393, d2CalldK2mc = 6.083439</v>
      </c>
    </row>
    <row r="4266" spans="9:28" x14ac:dyDescent="0.25">
      <c r="I4266" s="80"/>
      <c r="AB4266" s="3" t="str">
        <v>strike = 0.035632, d2CalldK2 = 4.547584, d2CalldK2mc = 5.151291</v>
      </c>
    </row>
    <row r="4267" spans="9:28" x14ac:dyDescent="0.25">
      <c r="I4267" s="80"/>
      <c r="AB4267" s="3" t="str">
        <v>strike = 0.036480, d2CalldK2 = 3.885445, d2CalldK2mc = 3.866865</v>
      </c>
    </row>
    <row r="4268" spans="9:28" x14ac:dyDescent="0.25">
      <c r="I4268" s="80"/>
      <c r="AB4268" s="3" t="str">
        <v>strike = 0.037328, d2CalldK2 = 3.314509, d2CalldK2mc = 3.350673</v>
      </c>
    </row>
    <row r="4269" spans="9:28" x14ac:dyDescent="0.25">
      <c r="I4269" s="80"/>
      <c r="AB4269" s="3" t="str">
        <v>strike = 0.038176, d2CalldK2 = 2.823438, d2CalldK2mc = 2.902794</v>
      </c>
    </row>
    <row r="4270" spans="9:28" x14ac:dyDescent="0.25">
      <c r="I4270" s="80"/>
      <c r="AB4270" s="3" t="str">
        <v>strike = 0.039024, d2CalldK2 = 2.402013, d2CalldK2mc = 2.313442</v>
      </c>
    </row>
    <row r="4271" spans="9:28" x14ac:dyDescent="0.25">
      <c r="I4271" s="80"/>
      <c r="AB4271" s="3" t="str">
        <v>strike = 0.039872, d2CalldK2 = 2.041094, d2CalldK2mc = 2.262825</v>
      </c>
    </row>
    <row r="4272" spans="9:28" x14ac:dyDescent="0.25">
      <c r="I4272" s="80"/>
      <c r="AB4272" s="3" t="str">
        <v>strike = 0.040720, d2CalldK2 = 1.732570, d2CalldK2mc = 2.676130</v>
      </c>
    </row>
    <row r="4273" spans="9:28" x14ac:dyDescent="0.25">
      <c r="I4273" s="80"/>
      <c r="AB4273" s="3" t="str">
        <v>strike = 0.041568, d2CalldK2 = 1.469277, d2CalldK2mc = 1.422893</v>
      </c>
    </row>
    <row r="4274" spans="9:28" x14ac:dyDescent="0.25">
      <c r="I4274" s="80"/>
      <c r="AB4274" s="3" t="str">
        <v>T = 2.083333, fixingDate = 0, swapRate = 0.016976, annuity = 9.270002, stdDev = 0.008480, avgCalcStrikes = 7.908691</v>
      </c>
    </row>
    <row r="4275" spans="9:28" x14ac:dyDescent="0.25">
      <c r="I4275" s="80"/>
      <c r="AB4275" s="3" t="str">
        <v>strike = -0.007617, dCalldT = 0.000101, localVol = 0.010308</v>
      </c>
    </row>
    <row r="4276" spans="9:28" x14ac:dyDescent="0.25">
      <c r="I4276" s="80"/>
      <c r="AB4276" s="3" t="str">
        <v>strike = -0.006769, dCalldT = 0.000111, localVol = 0.011452</v>
      </c>
    </row>
    <row r="4277" spans="9:28" x14ac:dyDescent="0.25">
      <c r="I4277" s="80"/>
      <c r="AB4277" s="3" t="str">
        <v>strike = -0.005921, dCalldT = 0.000123, localVol = 0.013671</v>
      </c>
    </row>
    <row r="4278" spans="9:28" x14ac:dyDescent="0.25">
      <c r="I4278" s="80"/>
      <c r="AB4278" s="3" t="str">
        <v>strike = -0.005073, dCalldT = 0.000142, localVol = 0.010704</v>
      </c>
    </row>
    <row r="4279" spans="9:28" x14ac:dyDescent="0.25">
      <c r="I4279" s="80"/>
      <c r="AB4279" s="3" t="str">
        <v>strike = -0.004225, dCalldT = 0.000162, localVol = 0.010049</v>
      </c>
    </row>
    <row r="4280" spans="9:28" x14ac:dyDescent="0.25">
      <c r="I4280" s="80"/>
      <c r="AB4280" s="3" t="str">
        <v>strike = -0.003377, dCalldT = 0.000180, localVol = 0.008772</v>
      </c>
    </row>
    <row r="4281" spans="9:28" x14ac:dyDescent="0.25">
      <c r="I4281" s="80"/>
      <c r="AB4281" s="3" t="str">
        <v>strike = -0.002529, dCalldT = 0.000189, localVol = 0.010563</v>
      </c>
    </row>
    <row r="4282" spans="9:28" x14ac:dyDescent="0.25">
      <c r="I4282" s="80"/>
      <c r="AB4282" s="3" t="str">
        <v>strike = -0.001681, dCalldT = 0.000203, localVol = 0.010904</v>
      </c>
    </row>
    <row r="4283" spans="9:28" x14ac:dyDescent="0.25">
      <c r="I4283" s="80"/>
      <c r="AB4283" s="3" t="str">
        <v>strike = -0.000833, dCalldT = 0.000230, localVol = 0.010829</v>
      </c>
    </row>
    <row r="4284" spans="9:28" x14ac:dyDescent="0.25">
      <c r="I4284" s="80"/>
      <c r="AB4284" s="3" t="str">
        <v>strike = 0.000015, dCalldT = 0.000270, localVol = 0.010063</v>
      </c>
    </row>
    <row r="4285" spans="9:28" x14ac:dyDescent="0.25">
      <c r="I4285" s="80"/>
      <c r="AB4285" s="3" t="str">
        <v>strike = 0.000863, dCalldT = 0.000321, localVol = 0.009089</v>
      </c>
    </row>
    <row r="4286" spans="9:28" x14ac:dyDescent="0.25">
      <c r="I4286" s="80"/>
      <c r="AB4286" s="3" t="str">
        <v>strike = 0.001711, dCalldT = 0.000368, localVol = 0.008855</v>
      </c>
    </row>
    <row r="4287" spans="9:28" x14ac:dyDescent="0.25">
      <c r="I4287" s="80"/>
      <c r="AB4287" s="3" t="str">
        <v>strike = 0.002559, dCalldT = 0.000410, localVol = 0.009068</v>
      </c>
    </row>
    <row r="4288" spans="9:28" x14ac:dyDescent="0.25">
      <c r="I4288" s="80"/>
      <c r="AB4288" s="3" t="str">
        <v>strike = 0.003407, dCalldT = 0.000451, localVol = 0.009117</v>
      </c>
    </row>
    <row r="4289" spans="9:28" x14ac:dyDescent="0.25">
      <c r="I4289" s="80"/>
      <c r="AB4289" s="3" t="str">
        <v>strike = 0.004255, dCalldT = 0.000497, localVol = 0.008727</v>
      </c>
    </row>
    <row r="4290" spans="9:28" x14ac:dyDescent="0.25">
      <c r="I4290" s="80"/>
      <c r="AB4290" s="3" t="str">
        <v>strike = 0.005103, dCalldT = 0.000544, localVol = 0.008237</v>
      </c>
    </row>
    <row r="4291" spans="9:28" x14ac:dyDescent="0.25">
      <c r="I4291" s="80"/>
      <c r="AB4291" s="3" t="str">
        <v>strike = 0.005951, dCalldT = 0.000583, localVol = 0.008537</v>
      </c>
    </row>
    <row r="4292" spans="9:28" x14ac:dyDescent="0.25">
      <c r="I4292" s="80"/>
      <c r="AB4292" s="3" t="str">
        <v>strike = 0.006799, dCalldT = 0.000631, localVol = 0.008373</v>
      </c>
    </row>
    <row r="4293" spans="9:28" x14ac:dyDescent="0.25">
      <c r="I4293" s="80"/>
      <c r="AB4293" s="3" t="str">
        <v>strike = 0.007648, dCalldT = 0.000691, localVol = 0.007856</v>
      </c>
    </row>
    <row r="4294" spans="9:28" x14ac:dyDescent="0.25">
      <c r="I4294" s="80"/>
      <c r="AB4294" s="3" t="str">
        <v>strike = 0.008496, dCalldT = 0.000748, localVol = 0.007579</v>
      </c>
    </row>
    <row r="4295" spans="9:28" x14ac:dyDescent="0.25">
      <c r="I4295" s="80"/>
      <c r="AB4295" s="3" t="str">
        <v>strike = 0.009344, dCalldT = 0.000793, localVol = 0.007481</v>
      </c>
    </row>
    <row r="4296" spans="9:28" x14ac:dyDescent="0.25">
      <c r="I4296" s="80"/>
      <c r="AB4296" s="3" t="str">
        <v>strike = 0.010192, dCalldT = 0.000832, localVol = 0.007210</v>
      </c>
    </row>
    <row r="4297" spans="9:28" x14ac:dyDescent="0.25">
      <c r="I4297" s="80"/>
      <c r="AB4297" s="3" t="str">
        <v>strike = 0.011040, dCalldT = 0.000862, localVol = 0.007254</v>
      </c>
    </row>
    <row r="4298" spans="9:28" x14ac:dyDescent="0.25">
      <c r="I4298" s="80"/>
      <c r="AB4298" s="3" t="str">
        <v>strike = 0.011888, dCalldT = 0.000903, localVol = 0.007144</v>
      </c>
    </row>
    <row r="4299" spans="9:28" x14ac:dyDescent="0.25">
      <c r="I4299" s="80"/>
      <c r="AB4299" s="3" t="str">
        <v>strike = 0.012736, dCalldT = 0.000963, localVol = 0.006746</v>
      </c>
    </row>
    <row r="4300" spans="9:28" x14ac:dyDescent="0.25">
      <c r="I4300" s="80"/>
      <c r="AB4300" s="3" t="str">
        <v>strike = 0.013584, dCalldT = 0.001013, localVol = 0.006635</v>
      </c>
    </row>
    <row r="4301" spans="9:28" x14ac:dyDescent="0.25">
      <c r="I4301" s="80"/>
      <c r="AB4301" s="3" t="str">
        <v>strike = 0.014432, dCalldT = 0.001049, localVol = 0.006651</v>
      </c>
    </row>
    <row r="4302" spans="9:28" x14ac:dyDescent="0.25">
      <c r="I4302" s="80"/>
      <c r="AB4302" s="3" t="str">
        <v>strike = 0.015280, dCalldT = 0.001089, localVol = 0.006302</v>
      </c>
    </row>
    <row r="4303" spans="9:28" x14ac:dyDescent="0.25">
      <c r="I4303" s="80"/>
      <c r="AB4303" s="3" t="str">
        <v>strike = 0.016128, dCalldT = 0.001095, localVol = 0.006228</v>
      </c>
    </row>
    <row r="4304" spans="9:28" x14ac:dyDescent="0.25">
      <c r="I4304" s="80"/>
      <c r="AB4304" s="3" t="str">
        <v>strike = 0.016976, dCalldT = 0.001077, localVol = 0.006316</v>
      </c>
    </row>
    <row r="4305" spans="9:28" x14ac:dyDescent="0.25">
      <c r="I4305" s="80"/>
      <c r="AB4305" s="3" t="str">
        <v>strike = 0.017824, dCalldT = 0.001069, localVol = 0.006298</v>
      </c>
    </row>
    <row r="4306" spans="9:28" x14ac:dyDescent="0.25">
      <c r="I4306" s="80"/>
      <c r="AB4306" s="3" t="str">
        <v>strike = 0.018672, dCalldT = 0.001060, localVol = 0.006161</v>
      </c>
    </row>
    <row r="4307" spans="9:28" x14ac:dyDescent="0.25">
      <c r="I4307" s="80"/>
      <c r="AB4307" s="3" t="str">
        <v>strike = 0.019520, dCalldT = 0.001007, localVol = 0.006385</v>
      </c>
    </row>
    <row r="4308" spans="9:28" x14ac:dyDescent="0.25">
      <c r="I4308" s="80"/>
      <c r="AB4308" s="3" t="str">
        <v>strike = 0.020368, dCalldT = 0.000942, localVol = 0.006494</v>
      </c>
    </row>
    <row r="4309" spans="9:28" x14ac:dyDescent="0.25">
      <c r="I4309" s="80"/>
      <c r="AB4309" s="3" t="str">
        <v>strike = 0.021216, dCalldT = 0.000875, localVol = 0.006605</v>
      </c>
    </row>
    <row r="4310" spans="9:28" x14ac:dyDescent="0.25">
      <c r="I4310" s="80"/>
      <c r="AB4310" s="3" t="str">
        <v>strike = 0.022064, dCalldT = 0.000816, localVol = 0.006718</v>
      </c>
    </row>
    <row r="4311" spans="9:28" x14ac:dyDescent="0.25">
      <c r="I4311" s="80"/>
      <c r="AB4311" s="3" t="str">
        <v>strike = 0.022912, dCalldT = 0.000770, localVol = 0.006706</v>
      </c>
    </row>
    <row r="4312" spans="9:28" x14ac:dyDescent="0.25">
      <c r="I4312" s="80"/>
      <c r="AB4312" s="3" t="str">
        <v>strike = 0.023760, dCalldT = 0.000723, localVol = 0.006631</v>
      </c>
    </row>
    <row r="4313" spans="9:28" x14ac:dyDescent="0.25">
      <c r="I4313" s="80"/>
      <c r="AB4313" s="3" t="str">
        <v>strike = 0.024608, dCalldT = 0.000658, localVol = 0.007293</v>
      </c>
    </row>
    <row r="4314" spans="9:28" x14ac:dyDescent="0.25">
      <c r="I4314" s="80"/>
      <c r="AB4314" s="3" t="str">
        <v>strike = 0.025456, dCalldT = 0.000619, localVol = 0.007114</v>
      </c>
    </row>
    <row r="4315" spans="9:28" x14ac:dyDescent="0.25">
      <c r="I4315" s="80"/>
      <c r="AB4315" s="3" t="str">
        <v>strike = 0.026304, dCalldT = 0.000582, localVol = 0.007394</v>
      </c>
    </row>
    <row r="4316" spans="9:28" x14ac:dyDescent="0.25">
      <c r="I4316" s="80"/>
      <c r="AB4316" s="3" t="str">
        <v>strike = 0.027152, dCalldT = 0.000551, localVol = 0.007508</v>
      </c>
    </row>
    <row r="4317" spans="9:28" x14ac:dyDescent="0.25">
      <c r="I4317" s="80"/>
      <c r="AB4317" s="3" t="str">
        <v>strike = 0.028000, dCalldT = 0.000518, localVol = 0.007815</v>
      </c>
    </row>
    <row r="4318" spans="9:28" x14ac:dyDescent="0.25">
      <c r="I4318" s="80"/>
      <c r="AB4318" s="3" t="str">
        <v>strike = 0.028848, dCalldT = 0.000487, localVol = 0.007848</v>
      </c>
    </row>
    <row r="4319" spans="9:28" x14ac:dyDescent="0.25">
      <c r="I4319" s="80"/>
      <c r="AB4319" s="3" t="str">
        <v>strike = 0.029696, dCalldT = 0.000449, localVol = 0.008466</v>
      </c>
    </row>
    <row r="4320" spans="9:28" x14ac:dyDescent="0.25">
      <c r="I4320" s="80"/>
      <c r="AB4320" s="3" t="str">
        <v>strike = 0.030544, dCalldT = 0.000417, localVol = 0.008193</v>
      </c>
    </row>
    <row r="4321" spans="9:28" x14ac:dyDescent="0.25">
      <c r="I4321" s="80"/>
      <c r="AB4321" s="3" t="str">
        <v>strike = 0.031392, dCalldT = 0.000376, localVol = 0.009561</v>
      </c>
    </row>
    <row r="4322" spans="9:28" x14ac:dyDescent="0.25">
      <c r="I4322" s="80"/>
      <c r="AB4322" s="3" t="str">
        <v>strike = 0.032240, dCalldT = 0.000350, localVol = 0.009043</v>
      </c>
    </row>
    <row r="4323" spans="9:28" x14ac:dyDescent="0.25">
      <c r="I4323" s="80"/>
      <c r="AB4323" s="3" t="str">
        <v>strike = 0.033088, dCalldT = 0.000324, localVol = 0.009584</v>
      </c>
    </row>
    <row r="4324" spans="9:28" x14ac:dyDescent="0.25">
      <c r="I4324" s="80"/>
      <c r="AB4324" s="3" t="str">
        <v>strike = 0.033936, dCalldT = 0.000303, localVol = 0.010486</v>
      </c>
    </row>
    <row r="4325" spans="9:28" x14ac:dyDescent="0.25">
      <c r="I4325" s="80"/>
      <c r="AB4325" s="3" t="str">
        <v>strike = 0.034784, dCalldT = 0.000289, localVol = 0.009752</v>
      </c>
    </row>
    <row r="4326" spans="9:28" x14ac:dyDescent="0.25">
      <c r="I4326" s="80"/>
      <c r="AB4326" s="3" t="str">
        <v>strike = 0.035632, dCalldT = 0.000271, localVol = 0.010263</v>
      </c>
    </row>
    <row r="4327" spans="9:28" x14ac:dyDescent="0.25">
      <c r="I4327" s="80"/>
      <c r="AB4327" s="3" t="str">
        <v>strike = 0.036480, dCalldT = 0.000250, localVol = 0.011375</v>
      </c>
    </row>
    <row r="4328" spans="9:28" x14ac:dyDescent="0.25">
      <c r="I4328" s="80"/>
      <c r="AB4328" s="3" t="str">
        <v>strike = 0.037328, dCalldT = 0.000231, localVol = 0.011745</v>
      </c>
    </row>
    <row r="4329" spans="9:28" x14ac:dyDescent="0.25">
      <c r="I4329" s="80"/>
      <c r="AB4329" s="3" t="str">
        <v>strike = 0.038176, dCalldT = 0.000214, localVol = 0.012130</v>
      </c>
    </row>
    <row r="4330" spans="9:28" x14ac:dyDescent="0.25">
      <c r="I4330" s="80"/>
      <c r="AB4330" s="3" t="str">
        <v>strike = 0.039024, dCalldT = 0.000197, localVol = 0.013049</v>
      </c>
    </row>
    <row r="4331" spans="9:28" x14ac:dyDescent="0.25">
      <c r="I4331" s="80"/>
      <c r="AB4331" s="3" t="str">
        <v>strike = 0.039872, dCalldT = 0.000183, localVol = 0.012707</v>
      </c>
    </row>
    <row r="4332" spans="9:28" x14ac:dyDescent="0.25">
      <c r="I4332" s="80"/>
      <c r="AB4332" s="3" t="str">
        <v>strike = 0.040720, dCalldT = 0.000168, localVol = 0.011201</v>
      </c>
    </row>
    <row r="4333" spans="9:28" x14ac:dyDescent="0.25">
      <c r="I4333" s="80"/>
      <c r="AB4333" s="3" t="str">
        <v>strike = 0.041568, dCalldT = 0.000146, localVol = 0.014336</v>
      </c>
    </row>
    <row r="4334" spans="9:28" x14ac:dyDescent="0.25">
      <c r="I4334" s="80"/>
      <c r="AB4334" s="3" t="str">
        <v>T = 2.166667, swapRate = 0.017193, k = 0, strike = -0.008886, call = 0.026112, callph = 0.026102, callmh = 0.026122, quantile = 0.006392, d2CalldK2 = 1.225836</v>
      </c>
    </row>
    <row r="4335" spans="9:28" x14ac:dyDescent="0.25">
      <c r="I4335" s="80"/>
      <c r="AB4335" s="3" t="str">
        <v>T = 2.166667, swapRate = 0.017193, k = 1, strike = -0.008017, call = 0.025249, callph = 0.025239, callmh = 0.025259, quantile = 0.007550, d2CalldK2 = 1.444685</v>
      </c>
    </row>
    <row r="4336" spans="9:28" x14ac:dyDescent="0.25">
      <c r="I4336" s="80"/>
      <c r="AB4336" s="3" t="str">
        <v>T = 2.166667, swapRate = 0.017193, k = 2, strike = -0.007147, call = 0.024387, callph = 0.024377, callmh = 0.024396, quantile = 0.008914, d2CalldK2 = 1.701264</v>
      </c>
    </row>
    <row r="4337" spans="9:28" x14ac:dyDescent="0.25">
      <c r="I4337" s="80"/>
      <c r="AB4337" s="3" t="str">
        <v>T = 2.166667, swapRate = 0.017193, k = 3, strike = -0.006278, call = 0.023526, callph = 0.023516, callmh = 0.023536, quantile = 0.010520, d2CalldK2 = 2.001646</v>
      </c>
    </row>
    <row r="4338" spans="9:28" x14ac:dyDescent="0.25">
      <c r="I4338" s="80"/>
      <c r="AB4338" s="3" t="str">
        <v>T = 2.166667, swapRate = 0.017193, k = 4, strike = -0.005409, call = 0.022666, callph = 0.022656, callmh = 0.022676, quantile = 0.012409, d2CalldK2 = 2.352749</v>
      </c>
    </row>
    <row r="4339" spans="9:28" x14ac:dyDescent="0.25">
      <c r="I4339" s="80"/>
      <c r="AB4339" s="3" t="str">
        <v>T = 2.166667, swapRate = 0.017193, k = 5, strike = -0.004539, call = 0.021809, callph = 0.021799, callmh = 0.021819, quantile = 0.014628, d2CalldK2 = 2.762413</v>
      </c>
    </row>
    <row r="4340" spans="9:28" x14ac:dyDescent="0.25">
      <c r="I4340" s="80"/>
      <c r="AB4340" s="3" t="str">
        <v>T = 2.166667, swapRate = 0.017193, k = 6, strike = -0.003670, call = 0.020953, callph = 0.020944, callmh = 0.020963, quantile = 0.017231, d2CalldK2 = 3.239473</v>
      </c>
    </row>
    <row r="4341" spans="9:28" x14ac:dyDescent="0.25">
      <c r="I4341" s="80"/>
      <c r="AB4341" s="3" t="str">
        <v>T = 2.166667, swapRate = 0.017193, k = 7, strike = -0.002801, call = 0.020100, callph = 0.020091, callmh = 0.020110, quantile = 0.020282, d2CalldK2 = 3.793820</v>
      </c>
    </row>
    <row r="4342" spans="9:28" x14ac:dyDescent="0.25">
      <c r="I4342" s="80"/>
      <c r="AB4342" s="3" t="str">
        <v>T = 2.166667, swapRate = 0.017193, k = 8, strike = -0.001932, call = 0.019250, callph = 0.019240, callmh = 0.019260, quantile = 0.023853, d2CalldK2 = 4.436441</v>
      </c>
    </row>
    <row r="4343" spans="9:28" x14ac:dyDescent="0.25">
      <c r="I4343" s="80"/>
      <c r="AB4343" s="3" t="str">
        <v>T = 2.166667, swapRate = 0.017193, k = 9, strike = -0.001062, call = 0.018403, callph = 0.018394, callmh = 0.018413, quantile = 0.028024, d2CalldK2 = 5.179432</v>
      </c>
    </row>
    <row r="4344" spans="9:28" x14ac:dyDescent="0.25">
      <c r="I4344" s="80"/>
      <c r="AB4344" s="3" t="str">
        <v>T = 2.166667, swapRate = 0.017193, k = 10, strike = -0.000193, call = 0.017560, callph = 0.017551, callmh = 0.017570, quantile = 0.032890, d2CalldK2 = 6.035970</v>
      </c>
    </row>
    <row r="4345" spans="9:28" x14ac:dyDescent="0.25">
      <c r="I4345" s="80"/>
      <c r="AB4345" s="3" t="str">
        <v>T = 2.166667, swapRate = 0.017193, k = 11, strike = 0.000676, call = 0.016722, callph = 0.016713, callmh = 0.016732, quantile = 0.038555, d2CalldK2 = 7.020229</v>
      </c>
    </row>
    <row r="4346" spans="9:28" x14ac:dyDescent="0.25">
      <c r="I4346" s="80"/>
      <c r="AB4346" s="3" t="str">
        <v>T = 2.166667, swapRate = 0.017193, k = 12, strike = 0.001546, call = 0.015889, callph = 0.015880, callmh = 0.015899, quantile = 0.045137, d2CalldK2 = 8.147223</v>
      </c>
    </row>
    <row r="4347" spans="9:28" x14ac:dyDescent="0.25">
      <c r="I4347" s="80"/>
      <c r="AB4347" s="3" t="str">
        <v>T = 2.166667, swapRate = 0.017193, k = 13, strike = 0.002415, call = 0.015062, callph = 0.015053, callmh = 0.015072, quantile = 0.052766, d2CalldK2 = 9.432548</v>
      </c>
    </row>
    <row r="4348" spans="9:28" x14ac:dyDescent="0.25">
      <c r="I4348" s="80"/>
      <c r="AB4348" s="3" t="str">
        <v>T = 2.166667, swapRate = 0.017193, k = 14, strike = 0.003284, call = 0.014243, callph = 0.014233, callmh = 0.014252, quantile = 0.061587, d2CalldK2 = 10.892014</v>
      </c>
    </row>
    <row r="4349" spans="9:28" x14ac:dyDescent="0.25">
      <c r="I4349" s="80"/>
      <c r="AB4349" s="3" t="str">
        <v>T = 2.166667, swapRate = 0.017193, k = 15, strike = 0.004154, call = 0.013431, callph = 0.013422, callmh = 0.013441, quantile = 0.071758, d2CalldK2 = 12.541114</v>
      </c>
    </row>
    <row r="4350" spans="9:28" x14ac:dyDescent="0.25">
      <c r="I4350" s="80"/>
      <c r="AB4350" s="3" t="str">
        <v>T = 2.166667, swapRate = 0.017193, k = 16, strike = 0.005023, call = 0.012629, callph = 0.012620, callmh = 0.012638, quantile = 0.083450, d2CalldK2 = 14.394324</v>
      </c>
    </row>
    <row r="4351" spans="9:28" x14ac:dyDescent="0.25">
      <c r="I4351" s="80"/>
      <c r="AB4351" s="3" t="str">
        <v>T = 2.166667, swapRate = 0.017193, k = 17, strike = 0.005892, call = 0.011838, callph = 0.011829, callmh = 0.011847, quantile = 0.096846, d2CalldK2 = 16.464193</v>
      </c>
    </row>
    <row r="4352" spans="9:28" x14ac:dyDescent="0.25">
      <c r="I4352" s="80"/>
      <c r="AB4352" s="3" t="str">
        <v>T = 2.166667, swapRate = 0.017193, k = 18, strike = 0.006761, call = 0.011060, callph = 0.011051, callmh = 0.011069, quantile = 0.112140, d2CalldK2 = 18.760190</v>
      </c>
    </row>
    <row r="4353" spans="9:28" x14ac:dyDescent="0.25">
      <c r="I4353" s="80"/>
      <c r="AB4353" s="3" t="str">
        <v>T = 2.166667, swapRate = 0.017193, k = 19, strike = 0.007631, call = 0.010295, callph = 0.010287, callmh = 0.010304, quantile = 0.129529, d2CalldK2 = 21.287297</v>
      </c>
    </row>
    <row r="4354" spans="9:28" x14ac:dyDescent="0.25">
      <c r="I4354" s="80"/>
      <c r="AB4354" s="3" t="str">
        <v>T = 2.166667, swapRate = 0.017193, k = 20, strike = 0.008500, call = 0.009547, callph = 0.009538, callmh = 0.009555, quantile = 0.149216, d2CalldK2 = 24.044336</v>
      </c>
    </row>
    <row r="4355" spans="9:28" x14ac:dyDescent="0.25">
      <c r="I4355" s="80"/>
      <c r="AB4355" s="3" t="str">
        <v>T = 2.166667, swapRate = 0.017193, k = 21, strike = 0.009369, call = 0.008817, callph = 0.008809, callmh = 0.008825, quantile = 0.171397, d2CalldK2 = 27.022024</v>
      </c>
    </row>
    <row r="4356" spans="9:28" x14ac:dyDescent="0.25">
      <c r="I4356" s="80"/>
      <c r="AB4356" s="3" t="str">
        <v>T = 2.166667, swapRate = 0.017193, k = 22, strike = 0.010239, call = 0.008107, callph = 0.008099, callmh = 0.008115, quantile = 0.196255, d2CalldK2 = 30.200823</v>
      </c>
    </row>
    <row r="4357" spans="9:28" x14ac:dyDescent="0.25">
      <c r="I4357" s="80"/>
      <c r="AB4357" s="3" t="str">
        <v>T = 2.166667, swapRate = 0.017193, k = 23, strike = 0.011108, call = 0.007420, callph = 0.007412, callmh = 0.007428, quantile = 0.223952, d2CalldK2 = 33.548639</v>
      </c>
    </row>
    <row r="4358" spans="9:28" x14ac:dyDescent="0.25">
      <c r="I4358" s="80"/>
      <c r="AB4358" s="3" t="str">
        <v>T = 2.166667, swapRate = 0.017193, k = 24, strike = 0.011977, call = 0.006759, callph = 0.006751, callmh = 0.006766, quantile = 0.254617, d2CalldK2 = 37.018508</v>
      </c>
    </row>
    <row r="4359" spans="9:28" x14ac:dyDescent="0.25">
      <c r="I4359" s="80"/>
      <c r="AB4359" s="3" t="str">
        <v>T = 2.166667, swapRate = 0.017193, k = 25, strike = 0.012846, call = 0.006125, callph = 0.006118, callmh = 0.006132, quantile = 0.288329, d2CalldK2 = 40.546479</v>
      </c>
    </row>
    <row r="4360" spans="9:28" x14ac:dyDescent="0.25">
      <c r="I4360" s="80"/>
      <c r="AB4360" s="3" t="str">
        <v>T = 2.166667, swapRate = 0.017193, k = 26, strike = 0.013716, call = 0.005522, callph = 0.005516, callmh = 0.005529, quantile = 0.325104, d2CalldK2 = 44.049962</v>
      </c>
    </row>
    <row r="4361" spans="9:28" x14ac:dyDescent="0.25">
      <c r="I4361" s="80"/>
      <c r="AB4361" s="3" t="str">
        <v>T = 2.166667, swapRate = 0.017193, k = 27, strike = 0.014585, call = 0.004953, callph = 0.004946, callmh = 0.004959, quantile = 0.364877, d2CalldK2 = 47.426904</v>
      </c>
    </row>
    <row r="4362" spans="9:28" x14ac:dyDescent="0.25">
      <c r="I4362" s="80"/>
      <c r="AB4362" s="3" t="str">
        <v>T = 2.166667, swapRate = 0.017193, k = 28, strike = 0.015454, call = 0.004419, callph = 0.004413, callmh = 0.004425, quantile = 0.407488, d2CalldK2 = 50.556254</v>
      </c>
    </row>
    <row r="4363" spans="9:28" x14ac:dyDescent="0.25">
      <c r="I4363" s="80"/>
      <c r="AB4363" s="3" t="str">
        <v>T = 2.166667, swapRate = 0.017193, k = 29, strike = 0.016324, call = 0.003923, callph = 0.003918, callmh = 0.003929, quantile = 0.452662, d2CalldK2 = 53.300214</v>
      </c>
    </row>
    <row r="4364" spans="9:28" x14ac:dyDescent="0.25">
      <c r="I4364" s="80"/>
      <c r="AB4364" s="3" t="str">
        <v>T = 2.166667, swapRate = 0.017193, k = 30, strike = 0.017193, call = 0.003468, callph = 0.003463, callmh = 0.003473, quantile = 0.500000, d2CalldK2 = 55.501578</v>
      </c>
    </row>
    <row r="4365" spans="9:28" x14ac:dyDescent="0.25">
      <c r="I4365" s="80"/>
      <c r="AB4365" s="3" t="str">
        <v>T = 2.166667, swapRate = 0.017193, k = 31, strike = 0.018062, call = 0.003054, callph = 0.003050, callmh = 0.003059, quantile = 0.547338, d2CalldK2 = 53.300214</v>
      </c>
    </row>
    <row r="4366" spans="9:28" x14ac:dyDescent="0.25">
      <c r="I4366" s="80"/>
      <c r="AB4366" s="3" t="str">
        <v>T = 2.166667, swapRate = 0.017193, k = 32, strike = 0.018931, call = 0.002680, callph = 0.002676, callmh = 0.002684, quantile = 0.592512, d2CalldK2 = 50.556254</v>
      </c>
    </row>
    <row r="4367" spans="9:28" x14ac:dyDescent="0.25">
      <c r="I4367" s="80"/>
      <c r="AB4367" s="3" t="str">
        <v>T = 2.166667, swapRate = 0.017193, k = 33, strike = 0.019801, call = 0.002345, callph = 0.002341, callmh = 0.002348, quantile = 0.635123, d2CalldK2 = 47.426904</v>
      </c>
    </row>
    <row r="4368" spans="9:28" x14ac:dyDescent="0.25">
      <c r="I4368" s="80"/>
      <c r="AB4368" s="3" t="str">
        <v>T = 2.166667, swapRate = 0.017193, k = 34, strike = 0.020670, call = 0.002045, callph = 0.002042, callmh = 0.002048, quantile = 0.674896, d2CalldK2 = 44.049962</v>
      </c>
    </row>
    <row r="4369" spans="9:28" x14ac:dyDescent="0.25">
      <c r="I4369" s="80"/>
      <c r="AB4369" s="3" t="str">
        <v>T = 2.166667, swapRate = 0.017193, k = 35, strike = 0.021539, call = 0.001779, callph = 0.001776, callmh = 0.001782, quantile = 0.711671, d2CalldK2 = 40.546480</v>
      </c>
    </row>
    <row r="4370" spans="9:28" x14ac:dyDescent="0.25">
      <c r="I4370" s="80"/>
      <c r="AB4370" s="3" t="str">
        <v>T = 2.166667, swapRate = 0.017193, k = 36, strike = 0.022409, call = 0.001543, callph = 0.001540, callmh = 0.001546, quantile = 0.745383, d2CalldK2 = 37.018508</v>
      </c>
    </row>
    <row r="4371" spans="9:28" x14ac:dyDescent="0.25">
      <c r="I4371" s="80"/>
      <c r="AB4371" s="3" t="str">
        <v>T = 2.166667, swapRate = 0.017193, k = 37, strike = 0.023278, call = 0.001335, callph = 0.001333, callmh = 0.001337, quantile = 0.776048, d2CalldK2 = 33.548639</v>
      </c>
    </row>
    <row r="4372" spans="9:28" x14ac:dyDescent="0.25">
      <c r="I4372" s="80"/>
      <c r="AB4372" s="3" t="str">
        <v>T = 2.166667, swapRate = 0.017193, k = 38, strike = 0.024147, call = 0.001153, callph = 0.001151, callmh = 0.001155, quantile = 0.803745, d2CalldK2 = 30.200823</v>
      </c>
    </row>
    <row r="4373" spans="9:28" x14ac:dyDescent="0.25">
      <c r="I4373" s="80"/>
      <c r="AB4373" s="3" t="str">
        <v>T = 2.166667, swapRate = 0.017193, k = 39, strike = 0.025017, call = 0.000993, callph = 0.000991, callmh = 0.000995, quantile = 0.828603, d2CalldK2 = 27.022024</v>
      </c>
    </row>
    <row r="4374" spans="9:28" x14ac:dyDescent="0.25">
      <c r="I4374" s="80"/>
      <c r="AB4374" s="3" t="str">
        <v>T = 2.166667, swapRate = 0.017193, k = 40, strike = 0.025886, call = 0.000854, callph = 0.000853, callmh = 0.000855, quantile = 0.850784, d2CalldK2 = 24.044336</v>
      </c>
    </row>
    <row r="4375" spans="9:28" x14ac:dyDescent="0.25">
      <c r="I4375" s="80"/>
      <c r="AB4375" s="3" t="str">
        <v>T = 2.166667, swapRate = 0.017193, k = 41, strike = 0.026755, call = 0.000733, callph = 0.000732, callmh = 0.000734, quantile = 0.870471, d2CalldK2 = 21.287297</v>
      </c>
    </row>
    <row r="4376" spans="9:28" x14ac:dyDescent="0.25">
      <c r="I4376" s="80"/>
      <c r="AB4376" s="3" t="str">
        <v>T = 2.166667, swapRate = 0.017193, k = 42, strike = 0.027624, call = 0.000628, callph = 0.000627, callmh = 0.000629, quantile = 0.887860, d2CalldK2 = 18.760190</v>
      </c>
    </row>
    <row r="4377" spans="9:28" x14ac:dyDescent="0.25">
      <c r="I4377" s="80"/>
      <c r="AB4377" s="3" t="str">
        <v>T = 2.166667, swapRate = 0.017193, k = 43, strike = 0.028494, call = 0.000537, callph = 0.000536, callmh = 0.000538, quantile = 0.903154, d2CalldK2 = 16.464193</v>
      </c>
    </row>
    <row r="4378" spans="9:28" x14ac:dyDescent="0.25">
      <c r="I4378" s="80"/>
      <c r="AB4378" s="3" t="str">
        <v>T = 2.166667, swapRate = 0.017193, k = 44, strike = 0.029363, call = 0.000459, callph = 0.000458, callmh = 0.000460, quantile = 0.916550, d2CalldK2 = 14.394324</v>
      </c>
    </row>
    <row r="4379" spans="9:28" x14ac:dyDescent="0.25">
      <c r="I4379" s="80"/>
      <c r="AB4379" s="3" t="str">
        <v>T = 2.166667, swapRate = 0.017193, k = 45, strike = 0.030232, call = 0.000392, callph = 0.000391, callmh = 0.000393, quantile = 0.928242, d2CalldK2 = 12.541114</v>
      </c>
    </row>
    <row r="4380" spans="9:28" x14ac:dyDescent="0.25">
      <c r="I4380" s="80"/>
      <c r="AB4380" s="3" t="str">
        <v>T = 2.166667, swapRate = 0.017193, k = 46, strike = 0.031102, call = 0.000334, callph = 0.000333, callmh = 0.000335, quantile = 0.938413, d2CalldK2 = 10.892014</v>
      </c>
    </row>
    <row r="4381" spans="9:28" x14ac:dyDescent="0.25">
      <c r="I4381" s="80"/>
      <c r="AB4381" s="3" t="str">
        <v>T = 2.166667, swapRate = 0.017193, k = 47, strike = 0.031971, call = 0.000284, callph = 0.000284, callmh = 0.000285, quantile = 0.947234, d2CalldK2 = 9.432548</v>
      </c>
    </row>
    <row r="4382" spans="9:28" x14ac:dyDescent="0.25">
      <c r="I4382" s="80"/>
      <c r="AB4382" s="3" t="str">
        <v>T = 2.166667, swapRate = 0.017193, k = 48, strike = 0.032840, call = 0.000242, callph = 0.000241, callmh = 0.000242, quantile = 0.954863, d2CalldK2 = 8.147223</v>
      </c>
    </row>
    <row r="4383" spans="9:28" x14ac:dyDescent="0.25">
      <c r="I4383" s="80"/>
      <c r="AB4383" s="3" t="str">
        <v>T = 2.166667, swapRate = 0.017193, k = 49, strike = 0.033709, call = 0.000206, callph = 0.000205, callmh = 0.000206, quantile = 0.961445, d2CalldK2 = 7.020229</v>
      </c>
    </row>
    <row r="4384" spans="9:28" x14ac:dyDescent="0.25">
      <c r="I4384" s="80"/>
      <c r="AB4384" s="3" t="str">
        <v>T = 2.166667, swapRate = 0.017193, k = 50, strike = 0.034579, call = 0.000175, callph = 0.000174, callmh = 0.000175, quantile = 0.967110, d2CalldK2 = 6.035970</v>
      </c>
    </row>
    <row r="4385" spans="9:28" x14ac:dyDescent="0.25">
      <c r="I4385" s="80"/>
      <c r="AB4385" s="3" t="str">
        <v>T = 2.166667, swapRate = 0.017193, k = 51, strike = 0.035448, call = 0.000148, callph = 0.000148, callmh = 0.000148, quantile = 0.971976, d2CalldK2 = 5.179432</v>
      </c>
    </row>
    <row r="4386" spans="9:28" x14ac:dyDescent="0.25">
      <c r="I4386" s="80"/>
      <c r="AB4386" s="3" t="str">
        <v>T = 2.166667, swapRate = 0.017193, k = 52, strike = 0.036317, call = 0.000126, callph = 0.000125, callmh = 0.000126, quantile = 0.976147, d2CalldK2 = 4.436441</v>
      </c>
    </row>
    <row r="4387" spans="9:28" x14ac:dyDescent="0.25">
      <c r="I4387" s="80"/>
      <c r="AB4387" s="3" t="str">
        <v>T = 2.166667, swapRate = 0.017193, k = 53, strike = 0.037187, call = 0.000107, callph = 0.000106, callmh = 0.000107, quantile = 0.979718, d2CalldK2 = 3.793820</v>
      </c>
    </row>
    <row r="4388" spans="9:28" x14ac:dyDescent="0.25">
      <c r="I4388" s="80"/>
      <c r="AB4388" s="3" t="str">
        <v>T = 2.166667, swapRate = 0.017193, k = 54, strike = 0.038056, call = 0.000090, callph = 0.000090, callmh = 0.000090, quantile = 0.982769, d2CalldK2 = 3.239473</v>
      </c>
    </row>
    <row r="4389" spans="9:28" x14ac:dyDescent="0.25">
      <c r="I4389" s="80"/>
      <c r="AB4389" s="3" t="str">
        <v>T = 2.166667, swapRate = 0.017193, k = 55, strike = 0.038925, call = 0.000076, callph = 0.000076, callmh = 0.000077, quantile = 0.985372, d2CalldK2 = 2.762413</v>
      </c>
    </row>
    <row r="4390" spans="9:28" x14ac:dyDescent="0.25">
      <c r="I4390" s="80"/>
      <c r="AB4390" s="3" t="str">
        <v>T = 2.166667, swapRate = 0.017193, k = 56, strike = 0.039795, call = 0.000065, callph = 0.000065, callmh = 0.000065, quantile = 0.987591, d2CalldK2 = 2.352749</v>
      </c>
    </row>
    <row r="4391" spans="9:28" x14ac:dyDescent="0.25">
      <c r="I4391" s="80"/>
      <c r="AB4391" s="3" t="str">
        <v>T = 2.166667, swapRate = 0.017193, k = 57, strike = 0.040664, call = 0.000055, callph = 0.000055, callmh = 0.000055, quantile = 0.989480, d2CalldK2 = 2.001646</v>
      </c>
    </row>
    <row r="4392" spans="9:28" x14ac:dyDescent="0.25">
      <c r="I4392" s="80"/>
      <c r="AB4392" s="3" t="str">
        <v>T = 2.166667, swapRate = 0.017193, k = 58, strike = 0.041533, call = 0.000046, callph = 0.000046, callmh = 0.000046, quantile = 0.991086, d2CalldK2 = 1.701264</v>
      </c>
    </row>
    <row r="4393" spans="9:28" x14ac:dyDescent="0.25">
      <c r="I4393" s="80"/>
      <c r="AB4393" s="3" t="str">
        <v>T = 2.166667, swapRate = 0.017193, k = 59, strike = 0.042402, call = 0.000039, callph = 0.000039, callmh = 0.000039, quantile = 0.992450, d2CalldK2 = 1.444685</v>
      </c>
    </row>
    <row r="4394" spans="9:28" x14ac:dyDescent="0.25">
      <c r="I4394" s="80"/>
      <c r="AB4394" s="3" t="str">
        <v>T = 2.166667, swapRate = 0.017193, k = 60, strike = 0.043272, call = 0.000033, callph = 0.000033, callmh = 0.000033, quantile = 0.993608, d2CalldK2 = 1.225836</v>
      </c>
    </row>
    <row r="4395" spans="9:28" x14ac:dyDescent="0.25">
      <c r="I4395" s="80"/>
      <c r="AB4395" s="3" t="str">
        <v>strike = -0.008017, d2CalldK2 = 1.444685, d2CalldK2mc = 1.361236</v>
      </c>
    </row>
    <row r="4396" spans="9:28" x14ac:dyDescent="0.25">
      <c r="I4396" s="80"/>
      <c r="AB4396" s="3" t="str">
        <v>strike = -0.007147, d2CalldK2 = 1.701264, d2CalldK2mc = 1.510947</v>
      </c>
    </row>
    <row r="4397" spans="9:28" x14ac:dyDescent="0.25">
      <c r="I4397" s="80"/>
      <c r="AB4397" s="3" t="str">
        <v>strike = -0.006278, d2CalldK2 = 2.001646, d2CalldK2mc = 1.741366</v>
      </c>
    </row>
    <row r="4398" spans="9:28" x14ac:dyDescent="0.25">
      <c r="I4398" s="80"/>
      <c r="AB4398" s="3" t="str">
        <v>strike = -0.005409, d2CalldK2 = 2.352749, d2CalldK2mc = 1.354597</v>
      </c>
    </row>
    <row r="4399" spans="9:28" x14ac:dyDescent="0.25">
      <c r="I4399" s="80"/>
      <c r="AB4399" s="3" t="str">
        <v>strike = -0.004539, d2CalldK2 = 2.762413, d2CalldK2mc = 2.783577</v>
      </c>
    </row>
    <row r="4400" spans="9:28" x14ac:dyDescent="0.25">
      <c r="I4400" s="80"/>
      <c r="AB4400" s="3" t="str">
        <v>strike = -0.003670, d2CalldK2 = 3.239473, d2CalldK2mc = 4.209300</v>
      </c>
    </row>
    <row r="4401" spans="9:28" x14ac:dyDescent="0.25">
      <c r="I4401" s="80"/>
      <c r="AB4401" s="3" t="str">
        <v>strike = -0.002801, d2CalldK2 = 3.793820, d2CalldK2mc = 4.437778</v>
      </c>
    </row>
    <row r="4402" spans="9:28" x14ac:dyDescent="0.25">
      <c r="I4402" s="80"/>
      <c r="AB4402" s="3" t="str">
        <v>strike = -0.001932, d2CalldK2 = 4.436441, d2CalldK2mc = 4.588628</v>
      </c>
    </row>
    <row r="4403" spans="9:28" x14ac:dyDescent="0.25">
      <c r="I4403" s="80"/>
      <c r="AB4403" s="3" t="str">
        <v>strike = -0.001062, d2CalldK2 = 5.179432, d2CalldK2mc = 5.035826</v>
      </c>
    </row>
    <row r="4404" spans="9:28" x14ac:dyDescent="0.25">
      <c r="I4404" s="80"/>
      <c r="AB4404" s="3" t="str">
        <v>strike = -0.000193, d2CalldK2 = 6.035970, d2CalldK2mc = 5.694046</v>
      </c>
    </row>
    <row r="4405" spans="9:28" x14ac:dyDescent="0.25">
      <c r="I4405" s="80"/>
      <c r="AB4405" s="3" t="str">
        <v>strike = 0.000676, d2CalldK2 = 7.020229, d2CalldK2mc = 6.817829</v>
      </c>
    </row>
    <row r="4406" spans="9:28" x14ac:dyDescent="0.25">
      <c r="I4406" s="80"/>
      <c r="AB4406" s="3" t="str">
        <v>strike = 0.001546, d2CalldK2 = 8.147223, d2CalldK2mc = 7.346370</v>
      </c>
    </row>
    <row r="4407" spans="9:28" x14ac:dyDescent="0.25">
      <c r="I4407" s="80"/>
      <c r="AB4407" s="3" t="str">
        <v>strike = 0.002415, d2CalldK2 = 9.432548, d2CalldK2mc = 10.738224</v>
      </c>
    </row>
    <row r="4408" spans="9:28" x14ac:dyDescent="0.25">
      <c r="I4408" s="80"/>
      <c r="AB4408" s="3" t="str">
        <v>strike = 0.003284, d2CalldK2 = 10.892014, d2CalldK2mc = 12.420151</v>
      </c>
    </row>
    <row r="4409" spans="9:28" x14ac:dyDescent="0.25">
      <c r="I4409" s="80"/>
      <c r="AB4409" s="3" t="str">
        <v>strike = 0.004154, d2CalldK2 = 12.541114, d2CalldK2mc = 13.269928</v>
      </c>
    </row>
    <row r="4410" spans="9:28" x14ac:dyDescent="0.25">
      <c r="I4410" s="80"/>
      <c r="AB4410" s="3" t="str">
        <v>strike = 0.005023, d2CalldK2 = 14.394324, d2CalldK2mc = 14.185318</v>
      </c>
    </row>
    <row r="4411" spans="9:28" x14ac:dyDescent="0.25">
      <c r="I4411" s="80"/>
      <c r="AB4411" s="3" t="str">
        <v>strike = 0.005892, d2CalldK2 = 16.464193, d2CalldK2mc = 15.839529</v>
      </c>
    </row>
    <row r="4412" spans="9:28" x14ac:dyDescent="0.25">
      <c r="I4412" s="80"/>
      <c r="AB4412" s="3" t="str">
        <v>strike = 0.006761, d2CalldK2 = 18.760190, d2CalldK2mc = 18.638250</v>
      </c>
    </row>
    <row r="4413" spans="9:28" x14ac:dyDescent="0.25">
      <c r="I4413" s="80"/>
      <c r="AB4413" s="3" t="str">
        <v>strike = 0.007631, d2CalldK2 = 21.287297, d2CalldK2mc = 18.523364</v>
      </c>
    </row>
    <row r="4414" spans="9:28" x14ac:dyDescent="0.25">
      <c r="I4414" s="80"/>
      <c r="AB4414" s="3" t="str">
        <v>strike = 0.008500, d2CalldK2 = 24.044336, d2CalldK2mc = 24.866158</v>
      </c>
    </row>
    <row r="4415" spans="9:28" x14ac:dyDescent="0.25">
      <c r="I4415" s="80"/>
      <c r="AB4415" s="3" t="str">
        <v>strike = 0.009369, d2CalldK2 = 27.022024, d2CalldK2mc = 27.555142</v>
      </c>
    </row>
    <row r="4416" spans="9:28" x14ac:dyDescent="0.25">
      <c r="I4416" s="80"/>
      <c r="AB4416" s="3" t="str">
        <v>strike = 0.010239, d2CalldK2 = 30.200823, d2CalldK2mc = 33.694329</v>
      </c>
    </row>
    <row r="4417" spans="9:28" x14ac:dyDescent="0.25">
      <c r="I4417" s="80"/>
      <c r="AB4417" s="3" t="str">
        <v>strike = 0.011108, d2CalldK2 = 33.548639, d2CalldK2mc = 34.796476</v>
      </c>
    </row>
    <row r="4418" spans="9:28" x14ac:dyDescent="0.25">
      <c r="I4418" s="80"/>
      <c r="AB4418" s="3" t="str">
        <v>strike = 0.011977, d2CalldK2 = 37.018508, d2CalldK2mc = 34.261067</v>
      </c>
    </row>
    <row r="4419" spans="9:28" x14ac:dyDescent="0.25">
      <c r="I4419" s="80"/>
      <c r="AB4419" s="3" t="str">
        <v>strike = 0.012846, d2CalldK2 = 40.546479, d2CalldK2mc = 39.282108</v>
      </c>
    </row>
    <row r="4420" spans="9:28" x14ac:dyDescent="0.25">
      <c r="I4420" s="80"/>
      <c r="AB4420" s="3" t="str">
        <v>strike = 0.013716, d2CalldK2 = 44.049962, d2CalldK2mc = 45.725452</v>
      </c>
    </row>
    <row r="4421" spans="9:28" x14ac:dyDescent="0.25">
      <c r="I4421" s="80"/>
      <c r="AB4421" s="3" t="str">
        <v>strike = 0.014585, d2CalldK2 = 47.426904, d2CalldK2mc = 46.085859</v>
      </c>
    </row>
    <row r="4422" spans="9:28" x14ac:dyDescent="0.25">
      <c r="I4422" s="80"/>
      <c r="AB4422" s="3" t="str">
        <v>strike = 0.015454, d2CalldK2 = 50.556254, d2CalldK2mc = 50.749491</v>
      </c>
    </row>
    <row r="4423" spans="9:28" x14ac:dyDescent="0.25">
      <c r="I4423" s="80"/>
      <c r="AB4423" s="3" t="str">
        <v>strike = 0.016324, d2CalldK2 = 53.300214, d2CalldK2mc = 53.655973</v>
      </c>
    </row>
    <row r="4424" spans="9:28" x14ac:dyDescent="0.25">
      <c r="I4424" s="80"/>
      <c r="AB4424" s="3" t="str">
        <v>strike = 0.017193, d2CalldK2 = 55.501578, d2CalldK2mc = 52.760012</v>
      </c>
    </row>
    <row r="4425" spans="9:28" x14ac:dyDescent="0.25">
      <c r="I4425" s="80"/>
      <c r="AB4425" s="3" t="str">
        <v>strike = 0.018062, d2CalldK2 = 53.300214, d2CalldK2mc = 50.939848</v>
      </c>
    </row>
    <row r="4426" spans="9:28" x14ac:dyDescent="0.25">
      <c r="I4426" s="80"/>
      <c r="AB4426" s="3" t="str">
        <v>strike = 0.018931, d2CalldK2 = 50.556254, d2CalldK2mc = 51.939142</v>
      </c>
    </row>
    <row r="4427" spans="9:28" x14ac:dyDescent="0.25">
      <c r="I4427" s="80"/>
      <c r="AB4427" s="3" t="str">
        <v>strike = 0.019801, d2CalldK2 = 47.426904, d2CalldK2mc = 50.285057</v>
      </c>
    </row>
    <row r="4428" spans="9:28" x14ac:dyDescent="0.25">
      <c r="I4428" s="80"/>
      <c r="AB4428" s="3" t="str">
        <v>strike = 0.020670, d2CalldK2 = 44.049962, d2CalldK2mc = 46.276987</v>
      </c>
    </row>
    <row r="4429" spans="9:28" x14ac:dyDescent="0.25">
      <c r="I4429" s="80"/>
      <c r="AB4429" s="3" t="str">
        <v>strike = 0.021539, d2CalldK2 = 40.546480, d2CalldK2mc = 39.833790</v>
      </c>
    </row>
    <row r="4430" spans="9:28" x14ac:dyDescent="0.25">
      <c r="I4430" s="80"/>
      <c r="AB4430" s="3" t="str">
        <v>strike = 0.022409, d2CalldK2 = 37.018508, d2CalldK2mc = 34.405628</v>
      </c>
    </row>
    <row r="4431" spans="9:28" x14ac:dyDescent="0.25">
      <c r="I4431" s="80"/>
      <c r="AB4431" s="3" t="str">
        <v>strike = 0.023278, d2CalldK2 = 33.548639, d2CalldK2mc = 31.803646</v>
      </c>
    </row>
    <row r="4432" spans="9:28" x14ac:dyDescent="0.25">
      <c r="I4432" s="80"/>
      <c r="AB4432" s="3" t="str">
        <v>strike = 0.024147, d2CalldK2 = 30.200823, d2CalldK2mc = 30.901773</v>
      </c>
    </row>
    <row r="4433" spans="9:28" x14ac:dyDescent="0.25">
      <c r="I4433" s="80"/>
      <c r="AB4433" s="3" t="str">
        <v>strike = 0.025017, d2CalldK2 = 27.022024, d2CalldK2mc = 25.096988</v>
      </c>
    </row>
    <row r="4434" spans="9:28" x14ac:dyDescent="0.25">
      <c r="I4434" s="80"/>
      <c r="AB4434" s="3" t="str">
        <v>strike = 0.025886, d2CalldK2 = 24.044336, d2CalldK2mc = 23.868009</v>
      </c>
    </row>
    <row r="4435" spans="9:28" x14ac:dyDescent="0.25">
      <c r="I4435" s="80"/>
      <c r="AB4435" s="3" t="str">
        <v>strike = 0.026755, d2CalldK2 = 21.287297, d2CalldK2mc = 23.422168</v>
      </c>
    </row>
    <row r="4436" spans="9:28" x14ac:dyDescent="0.25">
      <c r="I4436" s="80"/>
      <c r="AB4436" s="3" t="str">
        <v>strike = 0.027624, d2CalldK2 = 18.760190, d2CalldK2mc = 18.126151</v>
      </c>
    </row>
    <row r="4437" spans="9:28" x14ac:dyDescent="0.25">
      <c r="I4437" s="80"/>
      <c r="AB4437" s="3" t="str">
        <v>strike = 0.028494, d2CalldK2 = 16.464193, d2CalldK2mc = 17.138179</v>
      </c>
    </row>
    <row r="4438" spans="9:28" x14ac:dyDescent="0.25">
      <c r="I4438" s="80"/>
      <c r="AB4438" s="3" t="str">
        <v>strike = 0.029363, d2CalldK2 = 14.394324, d2CalldK2mc = 14.065088</v>
      </c>
    </row>
    <row r="4439" spans="9:28" x14ac:dyDescent="0.25">
      <c r="I4439" s="80"/>
      <c r="AB4439" s="3" t="str">
        <v>strike = 0.030232, d2CalldK2 = 12.541114, d2CalldK2mc = 11.586377</v>
      </c>
    </row>
    <row r="4440" spans="9:28" x14ac:dyDescent="0.25">
      <c r="I4440" s="80"/>
      <c r="AB4440" s="3" t="str">
        <v>strike = 0.031102, d2CalldK2 = 10.892014, d2CalldK2mc = 11.347744</v>
      </c>
    </row>
    <row r="4441" spans="9:28" x14ac:dyDescent="0.25">
      <c r="I4441" s="80"/>
      <c r="AB4441" s="3" t="str">
        <v>strike = 0.031971, d2CalldK2 = 9.432548, d2CalldK2mc = 10.652510</v>
      </c>
    </row>
    <row r="4442" spans="9:28" x14ac:dyDescent="0.25">
      <c r="I4442" s="80"/>
      <c r="AB4442" s="3" t="str">
        <v>strike = 0.032840, d2CalldK2 = 8.147223, d2CalldK2mc = 9.359807</v>
      </c>
    </row>
    <row r="4443" spans="9:28" x14ac:dyDescent="0.25">
      <c r="I4443" s="80"/>
      <c r="AB4443" s="3" t="str">
        <v>strike = 0.033709, d2CalldK2 = 7.020229, d2CalldK2mc = 7.972630</v>
      </c>
    </row>
    <row r="4444" spans="9:28" x14ac:dyDescent="0.25">
      <c r="I4444" s="80"/>
      <c r="AB4444" s="3" t="str">
        <v>strike = 0.034579, d2CalldK2 = 6.035970, d2CalldK2mc = 5.629966</v>
      </c>
    </row>
    <row r="4445" spans="9:28" x14ac:dyDescent="0.25">
      <c r="I4445" s="80"/>
      <c r="AB4445" s="3" t="str">
        <v>strike = 0.035448, d2CalldK2 = 5.179432, d2CalldK2mc = 6.002837</v>
      </c>
    </row>
    <row r="4446" spans="9:28" x14ac:dyDescent="0.25">
      <c r="I4446" s="80"/>
      <c r="AB4446" s="3" t="str">
        <v>strike = 0.036317, d2CalldK2 = 4.436441, d2CalldK2mc = 3.915542</v>
      </c>
    </row>
    <row r="4447" spans="9:28" x14ac:dyDescent="0.25">
      <c r="I4447" s="80"/>
      <c r="AB4447" s="3" t="str">
        <v>strike = 0.037187, d2CalldK2 = 3.793820, d2CalldK2mc = 4.048547</v>
      </c>
    </row>
    <row r="4448" spans="9:28" x14ac:dyDescent="0.25">
      <c r="I4448" s="80"/>
      <c r="AB4448" s="3" t="str">
        <v>strike = 0.038056, d2CalldK2 = 3.239473, d2CalldK2mc = 3.562278</v>
      </c>
    </row>
    <row r="4449" spans="9:28" x14ac:dyDescent="0.25">
      <c r="I4449" s="80"/>
      <c r="AB4449" s="3" t="str">
        <v>strike = 0.038925, d2CalldK2 = 2.762413, d2CalldK2mc = 2.509377</v>
      </c>
    </row>
    <row r="4450" spans="9:28" x14ac:dyDescent="0.25">
      <c r="I4450" s="80"/>
      <c r="AB4450" s="3" t="str">
        <v>strike = 0.039795, d2CalldK2 = 2.352749, d2CalldK2mc = 2.806465</v>
      </c>
    </row>
    <row r="4451" spans="9:28" x14ac:dyDescent="0.25">
      <c r="I4451" s="80"/>
      <c r="AB4451" s="3" t="str">
        <v>strike = 0.040664, d2CalldK2 = 2.001646, d2CalldK2mc = 2.269593</v>
      </c>
    </row>
    <row r="4452" spans="9:28" x14ac:dyDescent="0.25">
      <c r="I4452" s="80"/>
      <c r="AB4452" s="3" t="str">
        <v>strike = 0.041533, d2CalldK2 = 1.701264, d2CalldK2mc = 0.886008</v>
      </c>
    </row>
    <row r="4453" spans="9:28" x14ac:dyDescent="0.25">
      <c r="I4453" s="80"/>
      <c r="AB4453" s="3" t="str">
        <v>strike = 0.042402, d2CalldK2 = 1.444685, d2CalldK2mc = 1.206600</v>
      </c>
    </row>
    <row r="4454" spans="9:28" x14ac:dyDescent="0.25">
      <c r="I4454" s="80"/>
      <c r="AB4454" s="3" t="str">
        <v>T = 2.166667, fixingDate = 0, swapRate = 0.017193, annuity = 9.257104, stdDev = 0.008693, avgCalcStrikes = 7.956055</v>
      </c>
    </row>
    <row r="4455" spans="9:28" x14ac:dyDescent="0.25">
      <c r="I4455" s="80"/>
      <c r="AB4455" s="3" t="str">
        <v>strike = -0.008017, dCalldT = 0.000138, localVol = 0.014218</v>
      </c>
    </row>
    <row r="4456" spans="9:28" x14ac:dyDescent="0.25">
      <c r="I4456" s="80"/>
      <c r="AB4456" s="3" t="str">
        <v>strike = -0.007147, dCalldT = 0.000152, localVol = 0.014169</v>
      </c>
    </row>
    <row r="4457" spans="9:28" x14ac:dyDescent="0.25">
      <c r="I4457" s="80"/>
      <c r="AB4457" s="3" t="str">
        <v>strike = -0.006278, dCalldT = 0.000169, localVol = 0.013922</v>
      </c>
    </row>
    <row r="4458" spans="9:28" x14ac:dyDescent="0.25">
      <c r="I4458" s="80"/>
      <c r="AB4458" s="3" t="str">
        <v>strike = -0.005409, dCalldT = 0.000190, localVol = 0.016732</v>
      </c>
    </row>
    <row r="4459" spans="9:28" x14ac:dyDescent="0.25">
      <c r="I4459" s="80"/>
      <c r="AB4459" s="3" t="str">
        <v>strike = -0.004539, dCalldT = 0.000221, localVol = 0.012602</v>
      </c>
    </row>
    <row r="4460" spans="9:28" x14ac:dyDescent="0.25">
      <c r="I4460" s="80"/>
      <c r="AB4460" s="3" t="str">
        <v>strike = -0.003670, dCalldT = 0.000254, localVol = 0.010984</v>
      </c>
    </row>
    <row r="4461" spans="9:28" x14ac:dyDescent="0.25">
      <c r="I4461" s="80"/>
      <c r="AB4461" s="3" t="str">
        <v>strike = -0.002801, dCalldT = 0.000280, localVol = 0.011230</v>
      </c>
    </row>
    <row r="4462" spans="9:28" x14ac:dyDescent="0.25">
      <c r="I4462" s="80"/>
      <c r="AB4462" s="3" t="str">
        <v>strike = -0.001932, dCalldT = 0.000302, localVol = 0.011469</v>
      </c>
    </row>
    <row r="4463" spans="9:28" x14ac:dyDescent="0.25">
      <c r="I4463" s="80"/>
      <c r="AB4463" s="3" t="str">
        <v>strike = -0.001062, dCalldT = 0.000324, localVol = 0.011351</v>
      </c>
    </row>
    <row r="4464" spans="9:28" x14ac:dyDescent="0.25">
      <c r="I4464" s="80"/>
      <c r="AB4464" s="3" t="str">
        <v>strike = -0.000193, dCalldT = 0.000350, localVol = 0.011095</v>
      </c>
    </row>
    <row r="4465" spans="9:28" x14ac:dyDescent="0.25">
      <c r="I4465" s="80"/>
      <c r="AB4465" s="3" t="str">
        <v>strike = 0.000676, dCalldT = 0.000382, localVol = 0.010583</v>
      </c>
    </row>
    <row r="4466" spans="9:28" x14ac:dyDescent="0.25">
      <c r="I4466" s="80"/>
      <c r="AB4466" s="3" t="str">
        <v>strike = 0.001546, dCalldT = 0.000417, localVol = 0.010658</v>
      </c>
    </row>
    <row r="4467" spans="9:28" x14ac:dyDescent="0.25">
      <c r="I4467" s="80"/>
      <c r="AB4467" s="3" t="str">
        <v>strike = 0.002415, dCalldT = 0.000462, localVol = 0.009279</v>
      </c>
    </row>
    <row r="4468" spans="9:28" x14ac:dyDescent="0.25">
      <c r="I4468" s="80"/>
      <c r="AB4468" s="3" t="str">
        <v>strike = 0.003284, dCalldT = 0.000498, localVol = 0.008952</v>
      </c>
    </row>
    <row r="4469" spans="9:28" x14ac:dyDescent="0.25">
      <c r="I4469" s="80"/>
      <c r="AB4469" s="3" t="str">
        <v>strike = 0.004154, dCalldT = 0.000521, localVol = 0.008865</v>
      </c>
    </row>
    <row r="4470" spans="9:28" x14ac:dyDescent="0.25">
      <c r="I4470" s="80"/>
      <c r="AB4470" s="3" t="str">
        <v>strike = 0.005023, dCalldT = 0.000541, localVol = 0.008731</v>
      </c>
    </row>
    <row r="4471" spans="9:28" x14ac:dyDescent="0.25">
      <c r="I4471" s="80"/>
      <c r="AB4471" s="3" t="str">
        <v>strike = 0.005892, dCalldT = 0.000563, localVol = 0.008435</v>
      </c>
    </row>
    <row r="4472" spans="9:28" x14ac:dyDescent="0.25">
      <c r="I4472" s="80"/>
      <c r="AB4472" s="3" t="str">
        <v>strike = 0.006761, dCalldT = 0.000593, localVol = 0.007980</v>
      </c>
    </row>
    <row r="4473" spans="9:28" x14ac:dyDescent="0.25">
      <c r="I4473" s="80"/>
      <c r="AB4473" s="3" t="str">
        <v>strike = 0.007631, dCalldT = 0.000626, localVol = 0.008219</v>
      </c>
    </row>
    <row r="4474" spans="9:28" x14ac:dyDescent="0.25">
      <c r="I4474" s="80"/>
      <c r="AB4474" s="3" t="str">
        <v>strike = 0.008500, dCalldT = 0.000683, localVol = 0.007414</v>
      </c>
    </row>
    <row r="4475" spans="9:28" x14ac:dyDescent="0.25">
      <c r="I4475" s="80"/>
      <c r="AB4475" s="3" t="str">
        <v>strike = 0.009369, dCalldT = 0.000734, localVol = 0.007298</v>
      </c>
    </row>
    <row r="4476" spans="9:28" x14ac:dyDescent="0.25">
      <c r="I4476" s="80"/>
      <c r="AB4476" s="3" t="str">
        <v>strike = 0.010239, dCalldT = 0.000778, localVol = 0.006798</v>
      </c>
    </row>
    <row r="4477" spans="9:28" x14ac:dyDescent="0.25">
      <c r="I4477" s="80"/>
      <c r="AB4477" s="3" t="str">
        <v>strike = 0.011108, dCalldT = 0.000790, localVol = 0.006738</v>
      </c>
    </row>
    <row r="4478" spans="9:28" x14ac:dyDescent="0.25">
      <c r="I4478" s="80"/>
      <c r="AB4478" s="3" t="str">
        <v>strike = 0.011977, dCalldT = 0.000788, localVol = 0.006780</v>
      </c>
    </row>
    <row r="4479" spans="9:28" x14ac:dyDescent="0.25">
      <c r="I4479" s="80"/>
      <c r="AB4479" s="3" t="str">
        <v>strike = 0.012846, dCalldT = 0.000807, localVol = 0.006409</v>
      </c>
    </row>
    <row r="4480" spans="9:28" x14ac:dyDescent="0.25">
      <c r="I4480" s="80"/>
      <c r="AB4480" s="3" t="str">
        <v>strike = 0.013716, dCalldT = 0.000833, localVol = 0.006036</v>
      </c>
    </row>
    <row r="4481" spans="9:28" x14ac:dyDescent="0.25">
      <c r="I4481" s="80"/>
      <c r="AB4481" s="3" t="str">
        <v>strike = 0.014585, dCalldT = 0.000839, localVol = 0.006034</v>
      </c>
    </row>
    <row r="4482" spans="9:28" x14ac:dyDescent="0.25">
      <c r="I4482" s="80"/>
      <c r="AB4482" s="3" t="str">
        <v>strike = 0.015454, dCalldT = 0.000851, localVol = 0.005791</v>
      </c>
    </row>
    <row r="4483" spans="9:28" x14ac:dyDescent="0.25">
      <c r="I4483" s="80"/>
      <c r="AB4483" s="3" t="str">
        <v>strike = 0.016324, dCalldT = 0.000854, localVol = 0.005644</v>
      </c>
    </row>
    <row r="4484" spans="9:28" x14ac:dyDescent="0.25">
      <c r="I4484" s="80"/>
      <c r="AB4484" s="3" t="str">
        <v>strike = 0.017193, dCalldT = 0.000848, localVol = 0.005670</v>
      </c>
    </row>
    <row r="4485" spans="9:28" x14ac:dyDescent="0.25">
      <c r="I4485" s="80"/>
      <c r="AB4485" s="3" t="str">
        <v>strike = 0.018062, dCalldT = 0.000854, localVol = 0.005790</v>
      </c>
    </row>
    <row r="4486" spans="9:28" x14ac:dyDescent="0.25">
      <c r="I4486" s="80"/>
      <c r="AB4486" s="3" t="str">
        <v>strike = 0.018931, dCalldT = 0.000874, localVol = 0.005801</v>
      </c>
    </row>
    <row r="4487" spans="9:28" x14ac:dyDescent="0.25">
      <c r="I4487" s="80"/>
      <c r="AB4487" s="3" t="str">
        <v>strike = 0.019801, dCalldT = 0.000875, localVol = 0.005899</v>
      </c>
    </row>
    <row r="4488" spans="9:28" x14ac:dyDescent="0.25">
      <c r="I4488" s="80"/>
      <c r="AB4488" s="3" t="str">
        <v>strike = 0.020670, dCalldT = 0.000844, localVol = 0.006040</v>
      </c>
    </row>
    <row r="4489" spans="9:28" x14ac:dyDescent="0.25">
      <c r="I4489" s="80"/>
      <c r="AB4489" s="3" t="str">
        <v>strike = 0.021539, dCalldT = 0.000788, localVol = 0.006290</v>
      </c>
    </row>
    <row r="4490" spans="9:28" x14ac:dyDescent="0.25">
      <c r="I4490" s="80"/>
      <c r="AB4490" s="3" t="str">
        <v>strike = 0.022409, dCalldT = 0.000734, localVol = 0.006531</v>
      </c>
    </row>
    <row r="4491" spans="9:28" x14ac:dyDescent="0.25">
      <c r="I4491" s="80"/>
      <c r="AB4491" s="3" t="str">
        <v>strike = 0.023278, dCalldT = 0.000700, localVol = 0.006634</v>
      </c>
    </row>
    <row r="4492" spans="9:28" x14ac:dyDescent="0.25">
      <c r="I4492" s="80"/>
      <c r="AB4492" s="3" t="str">
        <v>strike = 0.024147, dCalldT = 0.000679, localVol = 0.006630</v>
      </c>
    </row>
    <row r="4493" spans="9:28" x14ac:dyDescent="0.25">
      <c r="I4493" s="80"/>
      <c r="AB4493" s="3" t="str">
        <v>strike = 0.025017, dCalldT = 0.000651, localVol = 0.007201</v>
      </c>
    </row>
    <row r="4494" spans="9:28" x14ac:dyDescent="0.25">
      <c r="I4494" s="80"/>
      <c r="AB4494" s="3" t="str">
        <v>strike = 0.025886, dCalldT = 0.000639, localVol = 0.007317</v>
      </c>
    </row>
    <row r="4495" spans="9:28" x14ac:dyDescent="0.25">
      <c r="I4495" s="80"/>
      <c r="AB4495" s="3" t="str">
        <v>strike = 0.026755, dCalldT = 0.000629, localVol = 0.007326</v>
      </c>
    </row>
    <row r="4496" spans="9:28" x14ac:dyDescent="0.25">
      <c r="I4496" s="80"/>
      <c r="AB4496" s="3" t="str">
        <v>strike = 0.027624, dCalldT = 0.000599, localVol = 0.008133</v>
      </c>
    </row>
    <row r="4497" spans="9:28" x14ac:dyDescent="0.25">
      <c r="I4497" s="80"/>
      <c r="AB4497" s="3" t="str">
        <v>strike = 0.028494, dCalldT = 0.000577, localVol = 0.008207</v>
      </c>
    </row>
    <row r="4498" spans="9:28" x14ac:dyDescent="0.25">
      <c r="I4498" s="80"/>
      <c r="AB4498" s="3" t="str">
        <v>strike = 0.029363, dCalldT = 0.000550, localVol = 0.008845</v>
      </c>
    </row>
    <row r="4499" spans="9:28" x14ac:dyDescent="0.25">
      <c r="I4499" s="80"/>
      <c r="AB4499" s="3" t="str">
        <v>strike = 0.030232, dCalldT = 0.000528, localVol = 0.009548</v>
      </c>
    </row>
    <row r="4500" spans="9:28" x14ac:dyDescent="0.25">
      <c r="I4500" s="80"/>
      <c r="AB4500" s="3" t="str">
        <v>strike = 0.031102, dCalldT = 0.000517, localVol = 0.009543</v>
      </c>
    </row>
    <row r="4501" spans="9:28" x14ac:dyDescent="0.25">
      <c r="I4501" s="80"/>
      <c r="AB4501" s="3" t="str">
        <v>strike = 0.031971, dCalldT = 0.000503, localVol = 0.009721</v>
      </c>
    </row>
    <row r="4502" spans="9:28" x14ac:dyDescent="0.25">
      <c r="I4502" s="80"/>
      <c r="AB4502" s="3" t="str">
        <v>strike = 0.032840, dCalldT = 0.000481, localVol = 0.010139</v>
      </c>
    </row>
    <row r="4503" spans="9:28" x14ac:dyDescent="0.25">
      <c r="I4503" s="80"/>
      <c r="AB4503" s="3" t="str">
        <v>strike = 0.033709, dCalldT = 0.000450, localVol = 0.010627</v>
      </c>
    </row>
    <row r="4504" spans="9:28" x14ac:dyDescent="0.25">
      <c r="I4504" s="80"/>
      <c r="AB4504" s="3" t="str">
        <v>strike = 0.034579, dCalldT = 0.000413, localVol = 0.012111</v>
      </c>
    </row>
    <row r="4505" spans="9:28" x14ac:dyDescent="0.25">
      <c r="I4505" s="80"/>
      <c r="AB4505" s="3" t="str">
        <v>strike = 0.035448, dCalldT = 0.000381, localVol = 0.011274</v>
      </c>
    </row>
    <row r="4506" spans="9:28" x14ac:dyDescent="0.25">
      <c r="I4506" s="80"/>
      <c r="AB4506" s="3" t="str">
        <v>strike = 0.036317, dCalldT = 0.000345, localVol = 0.013270</v>
      </c>
    </row>
    <row r="4507" spans="9:28" x14ac:dyDescent="0.25">
      <c r="I4507" s="80"/>
      <c r="AB4507" s="3" t="str">
        <v>strike = 0.037187, dCalldT = 0.000315, localVol = 0.012470</v>
      </c>
    </row>
    <row r="4508" spans="9:28" x14ac:dyDescent="0.25">
      <c r="I4508" s="80"/>
      <c r="AB4508" s="3" t="str">
        <v>strike = 0.038056, dCalldT = 0.000284, localVol = 0.012636</v>
      </c>
    </row>
    <row r="4509" spans="9:28" x14ac:dyDescent="0.25">
      <c r="I4509" s="80"/>
      <c r="AB4509" s="3" t="str">
        <v>strike = 0.038925, dCalldT = 0.000253, localVol = 0.014197</v>
      </c>
    </row>
    <row r="4510" spans="9:28" x14ac:dyDescent="0.25">
      <c r="I4510" s="80"/>
      <c r="AB4510" s="3" t="str">
        <v>strike = 0.039795, dCalldT = 0.000225, localVol = 0.012672</v>
      </c>
    </row>
    <row r="4511" spans="9:28" x14ac:dyDescent="0.25">
      <c r="I4511" s="80"/>
      <c r="AB4511" s="3" t="str">
        <v>strike = 0.040664, dCalldT = 0.000195, localVol = 0.013114</v>
      </c>
    </row>
    <row r="4512" spans="9:28" x14ac:dyDescent="0.25">
      <c r="I4512" s="80"/>
      <c r="AB4512" s="3" t="str">
        <v>strike = 0.041533, dCalldT = 0.000164, localVol = 0.019241</v>
      </c>
    </row>
    <row r="4513" spans="9:28" x14ac:dyDescent="0.25">
      <c r="I4513" s="80"/>
      <c r="AB4513" s="3" t="str">
        <v>strike = 0.042402, dCalldT = 0.000142, localVol = 0.015315</v>
      </c>
    </row>
    <row r="4514" spans="9:28" x14ac:dyDescent="0.25">
      <c r="I4514" s="80"/>
      <c r="AB4514" s="3" t="str">
        <v>T = 2.250000, swapRate = 0.017379, k = 0, strike = -0.009332, call = 0.026746, callph = 0.026736, callmh = 0.026756, quantile = 0.006517, d2CalldK2 = 1.207698</v>
      </c>
    </row>
    <row r="4515" spans="9:28" x14ac:dyDescent="0.25">
      <c r="I4515" s="80"/>
      <c r="AB4515" s="3" t="str">
        <v>T = 2.250000, swapRate = 0.017379, k = 1, strike = -0.008442, call = 0.025862, callph = 0.025852, callmh = 0.025872, quantile = 0.007685, d2CalldK2 = 1.421342</v>
      </c>
    </row>
    <row r="4516" spans="9:28" x14ac:dyDescent="0.25">
      <c r="I4516" s="80"/>
      <c r="AB4516" s="3" t="str">
        <v>T = 2.250000, swapRate = 0.017379, k = 2, strike = -0.007552, call = 0.024979, callph = 0.024969, callmh = 0.024989, quantile = 0.009059, d2CalldK2 = 1.671576</v>
      </c>
    </row>
    <row r="4517" spans="9:28" x14ac:dyDescent="0.25">
      <c r="I4517" s="80"/>
      <c r="AB4517" s="3" t="str">
        <v>T = 2.250000, swapRate = 0.017379, k = 3, strike = -0.006661, call = 0.024098, callph = 0.024088, callmh = 0.024108, quantile = 0.010675, d2CalldK2 = 1.964268</v>
      </c>
    </row>
    <row r="4518" spans="9:28" x14ac:dyDescent="0.25">
      <c r="I4518" s="80"/>
      <c r="AB4518" s="3" t="str">
        <v>T = 2.250000, swapRate = 0.017379, k = 4, strike = -0.005771, call = 0.023218, callph = 0.023208, callmh = 0.023227, quantile = 0.012572, d2CalldK2 = 2.306108</v>
      </c>
    </row>
    <row r="4519" spans="9:28" x14ac:dyDescent="0.25">
      <c r="I4519" s="80"/>
      <c r="AB4519" s="3" t="str">
        <v>T = 2.250000, swapRate = 0.017379, k = 5, strike = -0.004881, call = 0.022339, callph = 0.022330, callmh = 0.022349, quantile = 0.014798, d2CalldK2 = 2.704678</v>
      </c>
    </row>
    <row r="4520" spans="9:28" x14ac:dyDescent="0.25">
      <c r="I4520" s="80"/>
      <c r="AB4520" s="3" t="str">
        <v>T = 2.250000, swapRate = 0.017379, k = 6, strike = -0.003990, call = 0.021463, callph = 0.021454, callmh = 0.021473, quantile = 0.017407, d2CalldK2 = 3.168530</v>
      </c>
    </row>
    <row r="4521" spans="9:28" x14ac:dyDescent="0.25">
      <c r="I4521" s="80"/>
      <c r="AB4521" s="3" t="str">
        <v>T = 2.250000, swapRate = 0.017379, k = 7, strike = -0.003100, call = 0.020590, callph = 0.020580, callmh = 0.020600, quantile = 0.020462, d2CalldK2 = 3.707245</v>
      </c>
    </row>
    <row r="4522" spans="9:28" x14ac:dyDescent="0.25">
      <c r="I4522" s="80"/>
      <c r="AB4522" s="3" t="str">
        <v>T = 2.250000, swapRate = 0.017379, k = 8, strike = -0.002209, call = 0.019719, callph = 0.019709, callmh = 0.019729, quantile = 0.024034, d2CalldK2 = 4.331477</v>
      </c>
    </row>
    <row r="4523" spans="9:28" x14ac:dyDescent="0.25">
      <c r="I4523" s="80"/>
      <c r="AB4523" s="3" t="str">
        <v>T = 2.250000, swapRate = 0.017379, k = 9, strike = -0.001319, call = 0.018852, callph = 0.018842, callmh = 0.018862, quantile = 0.028205, d2CalldK2 = 5.052972</v>
      </c>
    </row>
    <row r="4524" spans="9:28" x14ac:dyDescent="0.25">
      <c r="I4524" s="80"/>
      <c r="AB4524" s="3" t="str">
        <v>T = 2.250000, swapRate = 0.017379, k = 10, strike = -0.000429, call = 0.017989, callph = 0.017979, callmh = 0.017999, quantile = 0.033065, d2CalldK2 = 5.884550</v>
      </c>
    </row>
    <row r="4525" spans="9:28" x14ac:dyDescent="0.25">
      <c r="I4525" s="80"/>
      <c r="AB4525" s="3" t="str">
        <v>T = 2.250000, swapRate = 0.017379, k = 11, strike = 0.000462, call = 0.017130, callph = 0.017121, callmh = 0.017140, quantile = 0.038720, d2CalldK2 = 6.840026</v>
      </c>
    </row>
    <row r="4526" spans="9:28" x14ac:dyDescent="0.25">
      <c r="I4526" s="80"/>
      <c r="AB4526" s="3" t="str">
        <v>T = 2.250000, swapRate = 0.017379, k = 12, strike = 0.001352, call = 0.016277, callph = 0.016268, callmh = 0.016287, quantile = 0.045287, d2CalldK2 = 7.934075</v>
      </c>
    </row>
    <row r="4527" spans="9:28" x14ac:dyDescent="0.25">
      <c r="I4527" s="80"/>
      <c r="AB4527" s="3" t="str">
        <v>T = 2.250000, swapRate = 0.017379, k = 13, strike = 0.002242, call = 0.015431, callph = 0.015421, callmh = 0.015440, quantile = 0.052894, d2CalldK2 = 9.181993</v>
      </c>
    </row>
    <row r="4528" spans="9:28" x14ac:dyDescent="0.25">
      <c r="I4528" s="80"/>
      <c r="AB4528" s="3" t="str">
        <v>T = 2.250000, swapRate = 0.017379, k = 14, strike = 0.003133, call = 0.014591, callph = 0.014582, callmh = 0.014601, quantile = 0.061688, d2CalldK2 = 10.599348</v>
      </c>
    </row>
    <row r="4529" spans="9:28" x14ac:dyDescent="0.25">
      <c r="I4529" s="80"/>
      <c r="AB4529" s="3" t="str">
        <v>T = 2.250000, swapRate = 0.017379, k = 15, strike = 0.004023, call = 0.013760, callph = 0.013751, callmh = 0.013769, quantile = 0.071824, d2CalldK2 = 12.201486</v>
      </c>
    </row>
    <row r="4530" spans="9:28" x14ac:dyDescent="0.25">
      <c r="I4530" s="80"/>
      <c r="AB4530" s="3" t="str">
        <v>T = 2.250000, swapRate = 0.017379, k = 16, strike = 0.004914, call = 0.012939, callph = 0.012930, callmh = 0.012948, quantile = 0.083475, d2CalldK2 = 14.002864</v>
      </c>
    </row>
    <row r="4531" spans="9:28" x14ac:dyDescent="0.25">
      <c r="I4531" s="80"/>
      <c r="AB4531" s="3" t="str">
        <v>T = 2.250000, swapRate = 0.017379, k = 17, strike = 0.005804, call = 0.012129, callph = 0.012119, callmh = 0.012138, quantile = 0.096823, d2CalldK2 = 16.016178</v>
      </c>
    </row>
    <row r="4532" spans="9:28" x14ac:dyDescent="0.25">
      <c r="I4532" s="80"/>
      <c r="AB4532" s="3" t="str">
        <v>T = 2.250000, swapRate = 0.017379, k = 18, strike = 0.006694, call = 0.011331, callph = 0.011322, callmh = 0.011340, quantile = 0.112061, d2CalldK2 = 18.251254</v>
      </c>
    </row>
    <row r="4533" spans="9:28" x14ac:dyDescent="0.25">
      <c r="I4533" s="80"/>
      <c r="AB4533" s="3" t="str">
        <v>T = 2.250000, swapRate = 0.017379, k = 19, strike = 0.007585, call = 0.010548, callph = 0.010539, callmh = 0.010557, quantile = 0.129391, d2CalldK2 = 20.713683</v>
      </c>
    </row>
    <row r="4534" spans="9:28" x14ac:dyDescent="0.25">
      <c r="I4534" s="80"/>
      <c r="AB4534" s="3" t="str">
        <v>T = 2.250000, swapRate = 0.017379, k = 20, strike = 0.008475, call = 0.009781, callph = 0.009773, callmh = 0.009790, quantile = 0.149014, d2CalldK2 = 23.403182</v>
      </c>
    </row>
    <row r="4535" spans="9:28" x14ac:dyDescent="0.25">
      <c r="I4535" s="80"/>
      <c r="AB4535" s="3" t="str">
        <v>T = 2.250000, swapRate = 0.017379, k = 21, strike = 0.009365, call = 0.009033, callph = 0.009025, callmh = 0.009042, quantile = 0.171131, d2CalldK2 = 26.311687</v>
      </c>
    </row>
    <row r="4536" spans="9:28" x14ac:dyDescent="0.25">
      <c r="I4536" s="80"/>
      <c r="AB4536" s="3" t="str">
        <v>T = 2.250000, swapRate = 0.017379, k = 22, strike = 0.010256, call = 0.008306, callph = 0.008298, callmh = 0.008314, quantile = 0.195929, d2CalldK2 = 29.421208</v>
      </c>
    </row>
    <row r="4537" spans="9:28" x14ac:dyDescent="0.25">
      <c r="I4537" s="80"/>
      <c r="AB4537" s="3" t="str">
        <v>T = 2.250000, swapRate = 0.017379, k = 23, strike = 0.011146, call = 0.007602, callph = 0.007595, callmh = 0.007610, quantile = 0.223574, d2CalldK2 = 32.701522</v>
      </c>
    </row>
    <row r="4538" spans="9:28" x14ac:dyDescent="0.25">
      <c r="I4538" s="80"/>
      <c r="AB4538" s="3" t="str">
        <v>T = 2.250000, swapRate = 0.017379, k = 24, strike = 0.012037, call = 0.006924, callph = 0.006917, callmh = 0.006932, quantile = 0.254199, d2CalldK2 = 36.107814</v>
      </c>
    </row>
    <row r="4539" spans="9:28" x14ac:dyDescent="0.25">
      <c r="I4539" s="80"/>
      <c r="AB4539" s="3" t="str">
        <v>T = 2.250000, swapRate = 0.017379, k = 25, strike = 0.012927, call = 0.006275, callph = 0.006268, callmh = 0.006282, quantile = 0.287892, d2CalldK2 = 39.578474</v>
      </c>
    </row>
    <row r="4540" spans="9:28" x14ac:dyDescent="0.25">
      <c r="I4540" s="80"/>
      <c r="AB4540" s="3" t="str">
        <v>T = 2.250000, swapRate = 0.017379, k = 26, strike = 0.013817, call = 0.005657, callph = 0.005650, callmh = 0.005664, quantile = 0.324674, d2CalldK2 = 43.033304</v>
      </c>
    </row>
    <row r="4541" spans="9:28" x14ac:dyDescent="0.25">
      <c r="I4541" s="80"/>
      <c r="AB4541" s="3" t="str">
        <v>T = 2.250000, swapRate = 0.017379, k = 27, strike = 0.014708, call = 0.005073, callph = 0.005067, callmh = 0.005080, quantile = 0.364489, d2CalldK2 = 46.372514</v>
      </c>
    </row>
    <row r="4542" spans="9:28" x14ac:dyDescent="0.25">
      <c r="I4542" s="80"/>
      <c r="AB4542" s="3" t="str">
        <v>T = 2.250000, swapRate = 0.017379, k = 28, strike = 0.015598, call = 0.004526, callph = 0.004520, callmh = 0.004532, quantile = 0.407182, d2CalldK2 = 49.476943</v>
      </c>
    </row>
    <row r="4543" spans="9:28" x14ac:dyDescent="0.25">
      <c r="I4543" s="80"/>
      <c r="AB4543" s="3" t="str">
        <v>T = 2.250000, swapRate = 0.017379, k = 29, strike = 0.016488, call = 0.004019, callph = 0.004013, callmh = 0.004024, quantile = 0.452484, d2CalldK2 = 52.210043</v>
      </c>
    </row>
    <row r="4544" spans="9:28" x14ac:dyDescent="0.25">
      <c r="I4544" s="80"/>
      <c r="AB4544" s="3" t="str">
        <v>T = 2.250000, swapRate = 0.017379, k = 30, strike = 0.017379, call = 0.003552, callph = 0.003547, callmh = 0.003557, quantile = 0.500000, d2CalldK2 = 54.415070</v>
      </c>
    </row>
    <row r="4545" spans="9:28" x14ac:dyDescent="0.25">
      <c r="I4545" s="80"/>
      <c r="AB4545" s="3" t="str">
        <v>T = 2.250000, swapRate = 0.017379, k = 31, strike = 0.018269, call = 0.003128, callph = 0.003124, callmh = 0.003133, quantile = 0.547516, d2CalldK2 = 52.210043</v>
      </c>
    </row>
    <row r="4546" spans="9:28" x14ac:dyDescent="0.25">
      <c r="I4546" s="80"/>
      <c r="AB4546" s="3" t="str">
        <v>T = 2.250000, swapRate = 0.017379, k = 32, strike = 0.019159, call = 0.002746, callph = 0.002742, callmh = 0.002750, quantile = 0.592818, d2CalldK2 = 49.476943</v>
      </c>
    </row>
    <row r="4547" spans="9:28" x14ac:dyDescent="0.25">
      <c r="I4547" s="80"/>
      <c r="AB4547" s="3" t="str">
        <v>T = 2.250000, swapRate = 0.017379, k = 33, strike = 0.020050, call = 0.002402, callph = 0.002399, callmh = 0.002406, quantile = 0.635511, d2CalldK2 = 46.372514</v>
      </c>
    </row>
    <row r="4548" spans="9:28" x14ac:dyDescent="0.25">
      <c r="I4548" s="80"/>
      <c r="AB4548" s="3" t="str">
        <v>T = 2.250000, swapRate = 0.017379, k = 34, strike = 0.020940, call = 0.002096, callph = 0.002092, callmh = 0.002099, quantile = 0.675326, d2CalldK2 = 43.033304</v>
      </c>
    </row>
    <row r="4549" spans="9:28" x14ac:dyDescent="0.25">
      <c r="I4549" s="80"/>
      <c r="AB4549" s="3" t="str">
        <v>T = 2.250000, swapRate = 0.017379, k = 35, strike = 0.021831, call = 0.001823, callph = 0.001820, callmh = 0.001826, quantile = 0.712108, d2CalldK2 = 39.578473</v>
      </c>
    </row>
    <row r="4550" spans="9:28" x14ac:dyDescent="0.25">
      <c r="I4550" s="80"/>
      <c r="AB4550" s="3" t="str">
        <v>T = 2.250000, swapRate = 0.017379, k = 36, strike = 0.022721, call = 0.001582, callph = 0.001580, callmh = 0.001585, quantile = 0.745801, d2CalldK2 = 36.107814</v>
      </c>
    </row>
    <row r="4551" spans="9:28" x14ac:dyDescent="0.25">
      <c r="I4551" s="80"/>
      <c r="AB4551" s="3" t="str">
        <v>T = 2.250000, swapRate = 0.017379, k = 37, strike = 0.023611, call = 0.001370, callph = 0.001367, callmh = 0.001372, quantile = 0.776426, d2CalldK2 = 32.701522</v>
      </c>
    </row>
    <row r="4552" spans="9:28" x14ac:dyDescent="0.25">
      <c r="I4552" s="80"/>
      <c r="AB4552" s="3" t="str">
        <v>T = 2.250000, swapRate = 0.017379, k = 38, strike = 0.024502, call = 0.001183, callph = 0.001181, callmh = 0.001185, quantile = 0.804071, d2CalldK2 = 29.421208</v>
      </c>
    </row>
    <row r="4553" spans="9:28" x14ac:dyDescent="0.25">
      <c r="I4553" s="80"/>
      <c r="AB4553" s="3" t="str">
        <v>T = 2.250000, swapRate = 0.017379, k = 39, strike = 0.025392, call = 0.001020, callph = 0.001018, callmh = 0.001022, quantile = 0.828869, d2CalldK2 = 26.311687</v>
      </c>
    </row>
    <row r="4554" spans="9:28" x14ac:dyDescent="0.25">
      <c r="I4554" s="80"/>
      <c r="AB4554" s="3" t="str">
        <v>T = 2.250000, swapRate = 0.017379, k = 40, strike = 0.026282, call = 0.000878, callph = 0.000876, callmh = 0.000879, quantile = 0.850986, d2CalldK2 = 23.403182</v>
      </c>
    </row>
    <row r="4555" spans="9:28" x14ac:dyDescent="0.25">
      <c r="I4555" s="80"/>
      <c r="AB4555" s="3" t="str">
        <v>T = 2.250000, swapRate = 0.017379, k = 41, strike = 0.027173, call = 0.000754, callph = 0.000753, callmh = 0.000755, quantile = 0.870609, d2CalldK2 = 20.713683</v>
      </c>
    </row>
    <row r="4556" spans="9:28" x14ac:dyDescent="0.25">
      <c r="I4556" s="80"/>
      <c r="AB4556" s="3" t="str">
        <v>T = 2.250000, swapRate = 0.017379, k = 42, strike = 0.028063, call = 0.000647, callph = 0.000645, callmh = 0.000648, quantile = 0.887939, d2CalldK2 = 18.251254</v>
      </c>
    </row>
    <row r="4557" spans="9:28" x14ac:dyDescent="0.25">
      <c r="I4557" s="80"/>
      <c r="AB4557" s="3" t="str">
        <v>T = 2.250000, swapRate = 0.017379, k = 43, strike = 0.028954, call = 0.000554, callph = 0.000553, callmh = 0.000555, quantile = 0.903177, d2CalldK2 = 16.016178</v>
      </c>
    </row>
    <row r="4558" spans="9:28" x14ac:dyDescent="0.25">
      <c r="I4558" s="80"/>
      <c r="AB4558" s="3" t="str">
        <v>T = 2.250000, swapRate = 0.017379, k = 44, strike = 0.029844, call = 0.000474, callph = 0.000473, callmh = 0.000474, quantile = 0.916525, d2CalldK2 = 14.002864</v>
      </c>
    </row>
    <row r="4559" spans="9:28" x14ac:dyDescent="0.25">
      <c r="I4559" s="80"/>
      <c r="AB4559" s="3" t="str">
        <v>T = 2.250000, swapRate = 0.017379, k = 45, strike = 0.030734, call = 0.000405, callph = 0.000404, callmh = 0.000405, quantile = 0.928176, d2CalldK2 = 12.201485</v>
      </c>
    </row>
    <row r="4560" spans="9:28" x14ac:dyDescent="0.25">
      <c r="I4560" s="80"/>
      <c r="AB4560" s="3" t="str">
        <v>T = 2.250000, swapRate = 0.017379, k = 46, strike = 0.031625, call = 0.000345, callph = 0.000345, callmh = 0.000346, quantile = 0.938312, d2CalldK2 = 10.599348</v>
      </c>
    </row>
    <row r="4561" spans="9:28" x14ac:dyDescent="0.25">
      <c r="I4561" s="80"/>
      <c r="AB4561" s="3" t="str">
        <v>T = 2.250000, swapRate = 0.017379, k = 47, strike = 0.032515, call = 0.000294, callph = 0.000294, callmh = 0.000295, quantile = 0.947106, d2CalldK2 = 9.181993</v>
      </c>
    </row>
    <row r="4562" spans="9:28" x14ac:dyDescent="0.25">
      <c r="I4562" s="80"/>
      <c r="AB4562" s="3" t="str">
        <v>T = 2.250000, swapRate = 0.017379, k = 48, strike = 0.033405, call = 0.000251, callph = 0.000250, callmh = 0.000251, quantile = 0.954713, d2CalldK2 = 7.934075</v>
      </c>
    </row>
    <row r="4563" spans="9:28" x14ac:dyDescent="0.25">
      <c r="I4563" s="80"/>
      <c r="AB4563" s="3" t="str">
        <v>T = 2.250000, swapRate = 0.017379, k = 49, strike = 0.034296, call = 0.000213, callph = 0.000213, callmh = 0.000214, quantile = 0.961280, d2CalldK2 = 6.840026</v>
      </c>
    </row>
    <row r="4564" spans="9:28" x14ac:dyDescent="0.25">
      <c r="I4564" s="80"/>
      <c r="AB4564" s="3" t="str">
        <v>T = 2.250000, swapRate = 0.017379, k = 50, strike = 0.035186, call = 0.000181, callph = 0.000181, callmh = 0.000182, quantile = 0.966935, d2CalldK2 = 5.884550</v>
      </c>
    </row>
    <row r="4565" spans="9:28" x14ac:dyDescent="0.25">
      <c r="I4565" s="80"/>
      <c r="AB4565" s="3" t="str">
        <v>T = 2.250000, swapRate = 0.017379, k = 51, strike = 0.036077, call = 0.000154, callph = 0.000154, callmh = 0.000154, quantile = 0.971795, d2CalldK2 = 5.052972</v>
      </c>
    </row>
    <row r="4566" spans="9:28" x14ac:dyDescent="0.25">
      <c r="I4566" s="80"/>
      <c r="AB4566" s="3" t="str">
        <v>T = 2.250000, swapRate = 0.017379, k = 52, strike = 0.036967, call = 0.000131, callph = 0.000131, callmh = 0.000131, quantile = 0.975966, d2CalldK2 = 4.331477</v>
      </c>
    </row>
    <row r="4567" spans="9:28" x14ac:dyDescent="0.25">
      <c r="I4567" s="80"/>
      <c r="AB4567" s="3" t="str">
        <v>T = 2.250000, swapRate = 0.017379, k = 53, strike = 0.037857, call = 0.000111, callph = 0.000111, callmh = 0.000111, quantile = 0.979538, d2CalldK2 = 3.707245</v>
      </c>
    </row>
    <row r="4568" spans="9:28" x14ac:dyDescent="0.25">
      <c r="I4568" s="80"/>
      <c r="AB4568" s="3" t="str">
        <v>T = 2.250000, swapRate = 0.017379, k = 54, strike = 0.038748, call = 0.000094, callph = 0.000094, callmh = 0.000095, quantile = 0.982593, d2CalldK2 = 3.168530</v>
      </c>
    </row>
    <row r="4569" spans="9:28" x14ac:dyDescent="0.25">
      <c r="I4569" s="80"/>
      <c r="AB4569" s="3" t="str">
        <v>T = 2.250000, swapRate = 0.017379, k = 55, strike = 0.039638, call = 0.000080, callph = 0.000080, callmh = 0.000080, quantile = 0.985202, d2CalldK2 = 2.704678</v>
      </c>
    </row>
    <row r="4570" spans="9:28" x14ac:dyDescent="0.25">
      <c r="I4570" s="80"/>
      <c r="AB4570" s="3" t="str">
        <v>T = 2.250000, swapRate = 0.017379, k = 56, strike = 0.040528, call = 0.000068, callph = 0.000068, callmh = 0.000068, quantile = 0.987428, d2CalldK2 = 2.306108</v>
      </c>
    </row>
    <row r="4571" spans="9:28" x14ac:dyDescent="0.25">
      <c r="I4571" s="80"/>
      <c r="AB4571" s="3" t="str">
        <v>T = 2.250000, swapRate = 0.017379, k = 57, strike = 0.041419, call = 0.000058, callph = 0.000058, callmh = 0.000058, quantile = 0.989325, d2CalldK2 = 1.964268</v>
      </c>
    </row>
    <row r="4572" spans="9:28" x14ac:dyDescent="0.25">
      <c r="I4572" s="80"/>
      <c r="AB4572" s="3" t="str">
        <v>T = 2.250000, swapRate = 0.017379, k = 58, strike = 0.042309, call = 0.000049, callph = 0.000049, callmh = 0.000049, quantile = 0.990941, d2CalldK2 = 1.671576</v>
      </c>
    </row>
    <row r="4573" spans="9:28" x14ac:dyDescent="0.25">
      <c r="I4573" s="80"/>
      <c r="AB4573" s="3" t="str">
        <v>T = 2.250000, swapRate = 0.017379, k = 59, strike = 0.043200, call = 0.000041, callph = 0.000041, callmh = 0.000041, quantile = 0.992315, d2CalldK2 = 1.421342</v>
      </c>
    </row>
    <row r="4574" spans="9:28" x14ac:dyDescent="0.25">
      <c r="I4574" s="80"/>
      <c r="AB4574" s="3" t="str">
        <v>T = 2.250000, swapRate = 0.017379, k = 60, strike = 0.044090, call = 0.000035, callph = 0.000035, callmh = 0.000035, quantile = 0.993483, d2CalldK2 = 1.207698</v>
      </c>
    </row>
    <row r="4575" spans="9:28" x14ac:dyDescent="0.25">
      <c r="I4575" s="80"/>
      <c r="AB4575" s="3" t="str">
        <v>strike = -0.008442, d2CalldK2 = 1.421342, d2CalldK2mc = 1.136700</v>
      </c>
    </row>
    <row r="4576" spans="9:28" x14ac:dyDescent="0.25">
      <c r="I4576" s="80"/>
      <c r="AB4576" s="3" t="str">
        <v>strike = -0.007552, d2CalldK2 = 1.671576, d2CalldK2mc = 1.668337</v>
      </c>
    </row>
    <row r="4577" spans="9:28" x14ac:dyDescent="0.25">
      <c r="I4577" s="80"/>
      <c r="AB4577" s="3" t="str">
        <v>strike = -0.006661, d2CalldK2 = 1.964268, d2CalldK2mc = 2.680951</v>
      </c>
    </row>
    <row r="4578" spans="9:28" x14ac:dyDescent="0.25">
      <c r="I4578" s="80"/>
      <c r="AB4578" s="3" t="str">
        <v>strike = -0.005771, d2CalldK2 = 2.306108, d2CalldK2mc = 2.579883</v>
      </c>
    </row>
    <row r="4579" spans="9:28" x14ac:dyDescent="0.25">
      <c r="I4579" s="80"/>
      <c r="AB4579" s="3" t="str">
        <v>strike = -0.004881, d2CalldK2 = 2.704678, d2CalldK2mc = 3.278130</v>
      </c>
    </row>
    <row r="4580" spans="9:28" x14ac:dyDescent="0.25">
      <c r="I4580" s="80"/>
      <c r="AB4580" s="3" t="str">
        <v>strike = -0.003990, d2CalldK2 = 3.168530, d2CalldK2mc = 3.930144</v>
      </c>
    </row>
    <row r="4581" spans="9:28" x14ac:dyDescent="0.25">
      <c r="I4581" s="80"/>
      <c r="AB4581" s="3" t="str">
        <v>strike = -0.003100, d2CalldK2 = 3.707245, d2CalldK2mc = 3.306526</v>
      </c>
    </row>
    <row r="4582" spans="9:28" x14ac:dyDescent="0.25">
      <c r="I4582" s="80"/>
      <c r="AB4582" s="3" t="str">
        <v>strike = -0.002209, d2CalldK2 = 4.331477, d2CalldK2mc = 3.375802</v>
      </c>
    </row>
    <row r="4583" spans="9:28" x14ac:dyDescent="0.25">
      <c r="I4583" s="80"/>
      <c r="AB4583" s="3" t="str">
        <v>strike = -0.001319, d2CalldK2 = 5.052972, d2CalldK2mc = 3.562608</v>
      </c>
    </row>
    <row r="4584" spans="9:28" x14ac:dyDescent="0.25">
      <c r="I4584" s="80"/>
      <c r="AB4584" s="3" t="str">
        <v>strike = -0.000429, d2CalldK2 = 5.884550, d2CalldK2mc = 4.957969</v>
      </c>
    </row>
    <row r="4585" spans="9:28" x14ac:dyDescent="0.25">
      <c r="I4585" s="80"/>
      <c r="AB4585" s="3" t="str">
        <v>strike = 0.000462, d2CalldK2 = 6.840026, d2CalldK2mc = 7.482050</v>
      </c>
    </row>
    <row r="4586" spans="9:28" x14ac:dyDescent="0.25">
      <c r="I4586" s="80"/>
      <c r="AB4586" s="3" t="str">
        <v>strike = 0.001352, d2CalldK2 = 7.934075, d2CalldK2mc = 7.509344</v>
      </c>
    </row>
    <row r="4587" spans="9:28" x14ac:dyDescent="0.25">
      <c r="I4587" s="80"/>
      <c r="AB4587" s="3" t="str">
        <v>strike = 0.002242, d2CalldK2 = 9.181993, d2CalldK2mc = 10.248257</v>
      </c>
    </row>
    <row r="4588" spans="9:28" x14ac:dyDescent="0.25">
      <c r="I4588" s="80"/>
      <c r="AB4588" s="3" t="str">
        <v>strike = 0.003133, d2CalldK2 = 10.599348, d2CalldK2mc = 12.439295</v>
      </c>
    </row>
    <row r="4589" spans="9:28" x14ac:dyDescent="0.25">
      <c r="I4589" s="80"/>
      <c r="AB4589" s="3" t="str">
        <v>strike = 0.004023, d2CalldK2 = 12.201486, d2CalldK2mc = 12.354441</v>
      </c>
    </row>
    <row r="4590" spans="9:28" x14ac:dyDescent="0.25">
      <c r="I4590" s="80"/>
      <c r="AB4590" s="3" t="str">
        <v>strike = 0.004914, d2CalldK2 = 14.002864, d2CalldK2mc = 13.247229</v>
      </c>
    </row>
    <row r="4591" spans="9:28" x14ac:dyDescent="0.25">
      <c r="I4591" s="80"/>
      <c r="AB4591" s="3" t="str">
        <v>strike = 0.005804, d2CalldK2 = 16.016178, d2CalldK2mc = 17.363566</v>
      </c>
    </row>
    <row r="4592" spans="9:28" x14ac:dyDescent="0.25">
      <c r="I4592" s="80"/>
      <c r="AB4592" s="3" t="str">
        <v>strike = 0.006694, d2CalldK2 = 18.251254, d2CalldK2mc = 18.234172</v>
      </c>
    </row>
    <row r="4593" spans="9:28" x14ac:dyDescent="0.25">
      <c r="I4593" s="80"/>
      <c r="AB4593" s="3" t="str">
        <v>strike = 0.007585, d2CalldK2 = 20.713683, d2CalldK2mc = 20.668087</v>
      </c>
    </row>
    <row r="4594" spans="9:28" x14ac:dyDescent="0.25">
      <c r="I4594" s="80"/>
      <c r="AB4594" s="3" t="str">
        <v>strike = 0.008475, d2CalldK2 = 23.403182, d2CalldK2mc = 22.582665</v>
      </c>
    </row>
    <row r="4595" spans="9:28" x14ac:dyDescent="0.25">
      <c r="I4595" s="80"/>
      <c r="AB4595" s="3" t="str">
        <v>strike = 0.009365, d2CalldK2 = 26.311687, d2CalldK2mc = 25.496084</v>
      </c>
    </row>
    <row r="4596" spans="9:28" x14ac:dyDescent="0.25">
      <c r="I4596" s="80"/>
      <c r="AB4596" s="3" t="str">
        <v>strike = 0.010256, d2CalldK2 = 29.421208, d2CalldK2mc = 28.229146</v>
      </c>
    </row>
    <row r="4597" spans="9:28" x14ac:dyDescent="0.25">
      <c r="I4597" s="80"/>
      <c r="AB4597" s="3" t="str">
        <v>strike = 0.011146, d2CalldK2 = 32.701522, d2CalldK2mc = 32.400475</v>
      </c>
    </row>
    <row r="4598" spans="9:28" x14ac:dyDescent="0.25">
      <c r="I4598" s="80"/>
      <c r="AB4598" s="3" t="str">
        <v>strike = 0.012037, d2CalldK2 = 36.107814, d2CalldK2mc = 36.581582</v>
      </c>
    </row>
    <row r="4599" spans="9:28" x14ac:dyDescent="0.25">
      <c r="I4599" s="80"/>
      <c r="AB4599" s="3" t="str">
        <v>strike = 0.012927, d2CalldK2 = 39.578474, d2CalldK2mc = 40.193487</v>
      </c>
    </row>
    <row r="4600" spans="9:28" x14ac:dyDescent="0.25">
      <c r="I4600" s="80"/>
      <c r="AB4600" s="3" t="str">
        <v>strike = 0.013817, d2CalldK2 = 43.033304, d2CalldK2mc = 46.748800</v>
      </c>
    </row>
    <row r="4601" spans="9:28" x14ac:dyDescent="0.25">
      <c r="I4601" s="80"/>
      <c r="AB4601" s="3" t="str">
        <v>strike = 0.014708, d2CalldK2 = 46.372514, d2CalldK2mc = 45.895918</v>
      </c>
    </row>
    <row r="4602" spans="9:28" x14ac:dyDescent="0.25">
      <c r="I4602" s="80"/>
      <c r="AB4602" s="3" t="str">
        <v>strike = 0.015598, d2CalldK2 = 49.476943, d2CalldK2mc = 50.951291</v>
      </c>
    </row>
    <row r="4603" spans="9:28" x14ac:dyDescent="0.25">
      <c r="I4603" s="80"/>
      <c r="AB4603" s="3" t="str">
        <v>strike = 0.016488, d2CalldK2 = 52.210043, d2CalldK2mc = 52.042443</v>
      </c>
    </row>
    <row r="4604" spans="9:28" x14ac:dyDescent="0.25">
      <c r="I4604" s="80"/>
      <c r="AB4604" s="3" t="str">
        <v>strike = 0.017379, d2CalldK2 = 54.415070, d2CalldK2mc = 51.182301</v>
      </c>
    </row>
    <row r="4605" spans="9:28" x14ac:dyDescent="0.25">
      <c r="I4605" s="80"/>
      <c r="AB4605" s="3" t="str">
        <v>strike = 0.018269, d2CalldK2 = 52.210043, d2CalldK2mc = 50.124539</v>
      </c>
    </row>
    <row r="4606" spans="9:28" x14ac:dyDescent="0.25">
      <c r="I4606" s="80"/>
      <c r="AB4606" s="3" t="str">
        <v>strike = 0.019159, d2CalldK2 = 49.476943, d2CalldK2mc = 49.690257</v>
      </c>
    </row>
    <row r="4607" spans="9:28" x14ac:dyDescent="0.25">
      <c r="I4607" s="80"/>
      <c r="AB4607" s="3" t="str">
        <v>strike = 0.020050, d2CalldK2 = 46.372514, d2CalldK2mc = 48.205122</v>
      </c>
    </row>
    <row r="4608" spans="9:28" x14ac:dyDescent="0.25">
      <c r="I4608" s="80"/>
      <c r="AB4608" s="3" t="str">
        <v>strike = 0.020940, d2CalldK2 = 43.033304, d2CalldK2mc = 45.248460</v>
      </c>
    </row>
    <row r="4609" spans="9:28" x14ac:dyDescent="0.25">
      <c r="I4609" s="80"/>
      <c r="AB4609" s="3" t="str">
        <v>strike = 0.021831, d2CalldK2 = 39.578473, d2CalldK2mc = 37.843458</v>
      </c>
    </row>
    <row r="4610" spans="9:28" x14ac:dyDescent="0.25">
      <c r="I4610" s="80"/>
      <c r="AB4610" s="3" t="str">
        <v>strike = 0.022721, d2CalldK2 = 36.107814, d2CalldK2mc = 34.536412</v>
      </c>
    </row>
    <row r="4611" spans="9:28" x14ac:dyDescent="0.25">
      <c r="I4611" s="80"/>
      <c r="AB4611" s="3" t="str">
        <v>strike = 0.023611, d2CalldK2 = 32.701522, d2CalldK2mc = 34.271892</v>
      </c>
    </row>
    <row r="4612" spans="9:28" x14ac:dyDescent="0.25">
      <c r="I4612" s="80"/>
      <c r="AB4612" s="3" t="str">
        <v>strike = 0.024502, d2CalldK2 = 29.421208, d2CalldK2mc = 27.312709</v>
      </c>
    </row>
    <row r="4613" spans="9:28" x14ac:dyDescent="0.25">
      <c r="I4613" s="80"/>
      <c r="AB4613" s="3" t="str">
        <v>strike = 0.025392, d2CalldK2 = 26.311687, d2CalldK2mc = 23.516758</v>
      </c>
    </row>
    <row r="4614" spans="9:28" x14ac:dyDescent="0.25">
      <c r="I4614" s="80"/>
      <c r="AB4614" s="3" t="str">
        <v>strike = 0.026282, d2CalldK2 = 23.403182, d2CalldK2mc = 22.404099</v>
      </c>
    </row>
    <row r="4615" spans="9:28" x14ac:dyDescent="0.25">
      <c r="I4615" s="80"/>
      <c r="AB4615" s="3" t="str">
        <v>strike = 0.027173, d2CalldK2 = 20.713683, d2CalldK2mc = 22.382517</v>
      </c>
    </row>
    <row r="4616" spans="9:28" x14ac:dyDescent="0.25">
      <c r="I4616" s="80"/>
      <c r="AB4616" s="3" t="str">
        <v>strike = 0.028063, d2CalldK2 = 18.251254, d2CalldK2mc = 17.904933</v>
      </c>
    </row>
    <row r="4617" spans="9:28" x14ac:dyDescent="0.25">
      <c r="I4617" s="80"/>
      <c r="AB4617" s="3" t="str">
        <v>strike = 0.028954, d2CalldK2 = 16.016178, d2CalldK2mc = 16.218883</v>
      </c>
    </row>
    <row r="4618" spans="9:28" x14ac:dyDescent="0.25">
      <c r="I4618" s="80"/>
      <c r="AB4618" s="3" t="str">
        <v>strike = 0.029844, d2CalldK2 = 14.002864, d2CalldK2mc = 13.443827</v>
      </c>
    </row>
    <row r="4619" spans="9:28" x14ac:dyDescent="0.25">
      <c r="I4619" s="80"/>
      <c r="AB4619" s="3" t="str">
        <v>strike = 0.030734, d2CalldK2 = 12.201485, d2CalldK2mc = 12.607013</v>
      </c>
    </row>
    <row r="4620" spans="9:28" x14ac:dyDescent="0.25">
      <c r="I4620" s="80"/>
      <c r="AB4620" s="3" t="str">
        <v>strike = 0.031625, d2CalldK2 = 10.599348, d2CalldK2mc = 11.884600</v>
      </c>
    </row>
    <row r="4621" spans="9:28" x14ac:dyDescent="0.25">
      <c r="I4621" s="80"/>
      <c r="AB4621" s="3" t="str">
        <v>strike = 0.032515, d2CalldK2 = 9.181993, d2CalldK2mc = 9.723989</v>
      </c>
    </row>
    <row r="4622" spans="9:28" x14ac:dyDescent="0.25">
      <c r="I4622" s="80"/>
      <c r="AB4622" s="3" t="str">
        <v>strike = 0.033405, d2CalldK2 = 7.934075, d2CalldK2mc = 9.120153</v>
      </c>
    </row>
    <row r="4623" spans="9:28" x14ac:dyDescent="0.25">
      <c r="I4623" s="80"/>
      <c r="AB4623" s="3" t="str">
        <v>strike = 0.034296, d2CalldK2 = 6.840026, d2CalldK2mc = 7.856228</v>
      </c>
    </row>
    <row r="4624" spans="9:28" x14ac:dyDescent="0.25">
      <c r="I4624" s="80"/>
      <c r="AB4624" s="3" t="str">
        <v>strike = 0.035186, d2CalldK2 = 5.884550, d2CalldK2mc = 5.665908</v>
      </c>
    </row>
    <row r="4625" spans="9:28" x14ac:dyDescent="0.25">
      <c r="I4625" s="80"/>
      <c r="AB4625" s="3" t="str">
        <v>strike = 0.036077, d2CalldK2 = 5.052972, d2CalldK2mc = 4.686079</v>
      </c>
    </row>
    <row r="4626" spans="9:28" x14ac:dyDescent="0.25">
      <c r="I4626" s="80"/>
      <c r="AB4626" s="3" t="str">
        <v>strike = 0.036967, d2CalldK2 = 4.331477, d2CalldK2mc = 3.448260</v>
      </c>
    </row>
    <row r="4627" spans="9:28" x14ac:dyDescent="0.25">
      <c r="I4627" s="80"/>
      <c r="AB4627" s="3" t="str">
        <v>strike = 0.037857, d2CalldK2 = 3.707245, d2CalldK2mc = 3.242734</v>
      </c>
    </row>
    <row r="4628" spans="9:28" x14ac:dyDescent="0.25">
      <c r="I4628" s="80"/>
      <c r="AB4628" s="3" t="str">
        <v>strike = 0.038748, d2CalldK2 = 3.168530, d2CalldK2mc = 3.246779</v>
      </c>
    </row>
    <row r="4629" spans="9:28" x14ac:dyDescent="0.25">
      <c r="I4629" s="80"/>
      <c r="AB4629" s="3" t="str">
        <v>strike = 0.039638, d2CalldK2 = 2.704678, d2CalldK2mc = 3.110909</v>
      </c>
    </row>
    <row r="4630" spans="9:28" x14ac:dyDescent="0.25">
      <c r="I4630" s="80"/>
      <c r="AB4630" s="3" t="str">
        <v>strike = 0.040528, d2CalldK2 = 2.306108, d2CalldK2mc = 3.175257</v>
      </c>
    </row>
    <row r="4631" spans="9:28" x14ac:dyDescent="0.25">
      <c r="I4631" s="80"/>
      <c r="AB4631" s="3" t="str">
        <v>strike = 0.041419, d2CalldK2 = 1.964268, d2CalldK2mc = 2.226731</v>
      </c>
    </row>
    <row r="4632" spans="9:28" x14ac:dyDescent="0.25">
      <c r="I4632" s="80"/>
      <c r="AB4632" s="3" t="str">
        <v>strike = 0.042309, d2CalldK2 = 1.671576, d2CalldK2mc = 1.804763</v>
      </c>
    </row>
    <row r="4633" spans="9:28" x14ac:dyDescent="0.25">
      <c r="I4633" s="80"/>
      <c r="AB4633" s="3" t="str">
        <v>strike = 0.043200, d2CalldK2 = 1.421342, d2CalldK2mc = 1.245661</v>
      </c>
    </row>
    <row r="4634" spans="9:28" x14ac:dyDescent="0.25">
      <c r="I4634" s="80"/>
      <c r="AB4634" s="3" t="str">
        <v>T = 2.250000, fixingDate = 0, swapRate = 0.017379, annuity = 9.241414, stdDev = 0.008904, avgCalcStrikes = 7.965942</v>
      </c>
    </row>
    <row r="4635" spans="9:28" x14ac:dyDescent="0.25">
      <c r="I4635" s="80"/>
      <c r="AB4635" s="3" t="str">
        <v>strike = -0.008442, dCalldT = 0.000141, localVol = 0.015752</v>
      </c>
    </row>
    <row r="4636" spans="9:28" x14ac:dyDescent="0.25">
      <c r="I4636" s="80"/>
      <c r="AB4636" s="3" t="str">
        <v>strike = -0.007552, dCalldT = 0.000158, localVol = 0.013763</v>
      </c>
    </row>
    <row r="4637" spans="9:28" x14ac:dyDescent="0.25">
      <c r="I4637" s="80"/>
      <c r="AB4637" s="3" t="str">
        <v>strike = -0.006661, dCalldT = 0.000176, localVol = 0.011468</v>
      </c>
    </row>
    <row r="4638" spans="9:28" x14ac:dyDescent="0.25">
      <c r="I4638" s="80"/>
      <c r="AB4638" s="3" t="str">
        <v>strike = -0.005771, dCalldT = 0.000189, localVol = 0.012108</v>
      </c>
    </row>
    <row r="4639" spans="9:28" x14ac:dyDescent="0.25">
      <c r="I4639" s="80"/>
      <c r="AB4639" s="3" t="str">
        <v>strike = -0.004881, dCalldT = 0.000201, localVol = 0.011068</v>
      </c>
    </row>
    <row r="4640" spans="9:28" x14ac:dyDescent="0.25">
      <c r="I4640" s="80"/>
      <c r="AB4640" s="3" t="str">
        <v>strike = -0.003990, dCalldT = 0.000209, localVol = 0.010304</v>
      </c>
    </row>
    <row r="4641" spans="9:28" x14ac:dyDescent="0.25">
      <c r="I4641" s="80"/>
      <c r="AB4641" s="3" t="str">
        <v>strike = -0.003100, dCalldT = 0.000211, localVol = 0.011296</v>
      </c>
    </row>
    <row r="4642" spans="9:28" x14ac:dyDescent="0.25">
      <c r="I4642" s="80"/>
      <c r="AB4642" s="3" t="str">
        <v>strike = -0.002209, dCalldT = 0.000219, localVol = 0.011389</v>
      </c>
    </row>
    <row r="4643" spans="9:28" x14ac:dyDescent="0.25">
      <c r="I4643" s="80"/>
      <c r="AB4643" s="3" t="str">
        <v>strike = -0.001319, dCalldT = 0.000238, localVol = 0.011558</v>
      </c>
    </row>
    <row r="4644" spans="9:28" x14ac:dyDescent="0.25">
      <c r="I4644" s="80"/>
      <c r="AB4644" s="3" t="str">
        <v>strike = -0.000429, dCalldT = 0.000273, localVol = 0.010499</v>
      </c>
    </row>
    <row r="4645" spans="9:28" x14ac:dyDescent="0.25">
      <c r="I4645" s="80"/>
      <c r="AB4645" s="3" t="str">
        <v>strike = 0.000462, dCalldT = 0.000319, localVol = 0.009241</v>
      </c>
    </row>
    <row r="4646" spans="9:28" x14ac:dyDescent="0.25">
      <c r="I4646" s="80"/>
      <c r="AB4646" s="3" t="str">
        <v>strike = 0.001352, dCalldT = 0.000362, localVol = 0.009816</v>
      </c>
    </row>
    <row r="4647" spans="9:28" x14ac:dyDescent="0.25">
      <c r="I4647" s="80"/>
      <c r="AB4647" s="3" t="str">
        <v>strike = 0.002242, dCalldT = 0.000410, localVol = 0.008949</v>
      </c>
    </row>
    <row r="4648" spans="9:28" x14ac:dyDescent="0.25">
      <c r="I4648" s="80"/>
      <c r="AB4648" s="3" t="str">
        <v>strike = 0.003133, dCalldT = 0.000451, localVol = 0.008515</v>
      </c>
    </row>
    <row r="4649" spans="9:28" x14ac:dyDescent="0.25">
      <c r="I4649" s="80"/>
      <c r="AB4649" s="3" t="str">
        <v>strike = 0.004023, dCalldT = 0.000476, localVol = 0.008779</v>
      </c>
    </row>
    <row r="4650" spans="9:28" x14ac:dyDescent="0.25">
      <c r="I4650" s="80"/>
      <c r="AB4650" s="3" t="str">
        <v>strike = 0.004914, dCalldT = 0.000502, localVol = 0.008704</v>
      </c>
    </row>
    <row r="4651" spans="9:28" x14ac:dyDescent="0.25">
      <c r="I4651" s="80"/>
      <c r="AB4651" s="3" t="str">
        <v>strike = 0.005804, dCalldT = 0.000536, localVol = 0.007860</v>
      </c>
    </row>
    <row r="4652" spans="9:28" x14ac:dyDescent="0.25">
      <c r="I4652" s="80"/>
      <c r="AB4652" s="3" t="str">
        <v>strike = 0.006694, dCalldT = 0.000560, localVol = 0.007835</v>
      </c>
    </row>
    <row r="4653" spans="9:28" x14ac:dyDescent="0.25">
      <c r="I4653" s="80"/>
      <c r="AB4653" s="3" t="str">
        <v>strike = 0.007585, dCalldT = 0.000584, localVol = 0.007518</v>
      </c>
    </row>
    <row r="4654" spans="9:28" x14ac:dyDescent="0.25">
      <c r="I4654" s="80"/>
      <c r="AB4654" s="3" t="str">
        <v>strike = 0.008475, dCalldT = 0.000610, localVol = 0.007348</v>
      </c>
    </row>
    <row r="4655" spans="9:28" x14ac:dyDescent="0.25">
      <c r="I4655" s="80"/>
      <c r="AB4655" s="3" t="str">
        <v>strike = 0.009365, dCalldT = 0.000643, localVol = 0.007101</v>
      </c>
    </row>
    <row r="4656" spans="9:28" x14ac:dyDescent="0.25">
      <c r="I4656" s="80"/>
      <c r="AB4656" s="3" t="str">
        <v>strike = 0.010256, dCalldT = 0.000683, localVol = 0.006956</v>
      </c>
    </row>
    <row r="4657" spans="9:28" x14ac:dyDescent="0.25">
      <c r="I4657" s="80"/>
      <c r="AB4657" s="3" t="str">
        <v>strike = 0.011146, dCalldT = 0.000733, localVol = 0.006727</v>
      </c>
    </row>
    <row r="4658" spans="9:28" x14ac:dyDescent="0.25">
      <c r="I4658" s="80"/>
      <c r="AB4658" s="3" t="str">
        <v>strike = 0.012037, dCalldT = 0.000784, localVol = 0.006545</v>
      </c>
    </row>
    <row r="4659" spans="9:28" x14ac:dyDescent="0.25">
      <c r="I4659" s="80"/>
      <c r="AB4659" s="3" t="str">
        <v>strike = 0.012927, dCalldT = 0.000826, localVol = 0.006412</v>
      </c>
    </row>
    <row r="4660" spans="9:28" x14ac:dyDescent="0.25">
      <c r="I4660" s="80"/>
      <c r="AB4660" s="3" t="str">
        <v>strike = 0.013817, dCalldT = 0.000859, localVol = 0.006062</v>
      </c>
    </row>
    <row r="4661" spans="9:28" x14ac:dyDescent="0.25">
      <c r="I4661" s="80"/>
      <c r="AB4661" s="3" t="str">
        <v>strike = 0.014708, dCalldT = 0.000851, localVol = 0.006090</v>
      </c>
    </row>
    <row r="4662" spans="9:28" x14ac:dyDescent="0.25">
      <c r="I4662" s="80"/>
      <c r="AB4662" s="3" t="str">
        <v>strike = 0.015598, dCalldT = 0.000842, localVol = 0.005749</v>
      </c>
    </row>
    <row r="4663" spans="9:28" x14ac:dyDescent="0.25">
      <c r="I4663" s="80"/>
      <c r="AB4663" s="3" t="str">
        <v>strike = 0.016488, dCalldT = 0.000812, localVol = 0.005587</v>
      </c>
    </row>
    <row r="4664" spans="9:28" x14ac:dyDescent="0.25">
      <c r="I4664" s="80"/>
      <c r="AB4664" s="3" t="str">
        <v>strike = 0.017379, dCalldT = 0.000778, localVol = 0.005513</v>
      </c>
    </row>
    <row r="4665" spans="9:28" x14ac:dyDescent="0.25">
      <c r="I4665" s="80"/>
      <c r="AB4665" s="3" t="str">
        <v>strike = 0.018269, dCalldT = 0.000761, localVol = 0.005511</v>
      </c>
    </row>
    <row r="4666" spans="9:28" x14ac:dyDescent="0.25">
      <c r="I4666" s="80"/>
      <c r="AB4666" s="3" t="str">
        <v>strike = 0.019159, dCalldT = 0.000758, localVol = 0.005522</v>
      </c>
    </row>
    <row r="4667" spans="9:28" x14ac:dyDescent="0.25">
      <c r="I4667" s="80"/>
      <c r="AB4667" s="3" t="str">
        <v>strike = 0.020050, dCalldT = 0.000746, localVol = 0.005562</v>
      </c>
    </row>
    <row r="4668" spans="9:28" x14ac:dyDescent="0.25">
      <c r="I4668" s="80"/>
      <c r="AB4668" s="3" t="str">
        <v>strike = 0.020940, dCalldT = 0.000710, localVol = 0.005604</v>
      </c>
    </row>
    <row r="4669" spans="9:28" x14ac:dyDescent="0.25">
      <c r="I4669" s="80"/>
      <c r="AB4669" s="3" t="str">
        <v>strike = 0.021831, dCalldT = 0.000649, localVol = 0.005857</v>
      </c>
    </row>
    <row r="4670" spans="9:28" x14ac:dyDescent="0.25">
      <c r="I4670" s="80"/>
      <c r="AB4670" s="3" t="str">
        <v>strike = 0.022721, dCalldT = 0.000600, localVol = 0.005895</v>
      </c>
    </row>
    <row r="4671" spans="9:28" x14ac:dyDescent="0.25">
      <c r="I4671" s="80"/>
      <c r="AB4671" s="3" t="str">
        <v>strike = 0.023611, dCalldT = 0.000563, localVol = 0.005730</v>
      </c>
    </row>
    <row r="4672" spans="9:28" x14ac:dyDescent="0.25">
      <c r="I4672" s="80"/>
      <c r="AB4672" s="3" t="str">
        <v>strike = 0.024502, dCalldT = 0.000508, localVol = 0.006098</v>
      </c>
    </row>
    <row r="4673" spans="9:28" x14ac:dyDescent="0.25">
      <c r="I4673" s="80"/>
      <c r="AB4673" s="3" t="str">
        <v>strike = 0.025392, dCalldT = 0.000472, localVol = 0.006333</v>
      </c>
    </row>
    <row r="4674" spans="9:28" x14ac:dyDescent="0.25">
      <c r="I4674" s="80"/>
      <c r="AB4674" s="3" t="str">
        <v>strike = 0.026282, dCalldT = 0.000461, localVol = 0.006416</v>
      </c>
    </row>
    <row r="4675" spans="9:28" x14ac:dyDescent="0.25">
      <c r="I4675" s="80"/>
      <c r="AB4675" s="3" t="str">
        <v>strike = 0.027173, dCalldT = 0.000460, localVol = 0.006413</v>
      </c>
    </row>
    <row r="4676" spans="9:28" x14ac:dyDescent="0.25">
      <c r="I4676" s="80"/>
      <c r="AB4676" s="3" t="str">
        <v>strike = 0.028063, dCalldT = 0.000444, localVol = 0.007042</v>
      </c>
    </row>
    <row r="4677" spans="9:28" x14ac:dyDescent="0.25">
      <c r="I4677" s="80"/>
      <c r="AB4677" s="3" t="str">
        <v>strike = 0.028954, dCalldT = 0.000432, localVol = 0.007299</v>
      </c>
    </row>
    <row r="4678" spans="9:28" x14ac:dyDescent="0.25">
      <c r="I4678" s="80"/>
      <c r="AB4678" s="3" t="str">
        <v>strike = 0.029844, dCalldT = 0.000420, localVol = 0.007901</v>
      </c>
    </row>
    <row r="4679" spans="9:28" x14ac:dyDescent="0.25">
      <c r="I4679" s="80"/>
      <c r="AB4679" s="3" t="str">
        <v>strike = 0.030734, dCalldT = 0.000414, localVol = 0.008107</v>
      </c>
    </row>
    <row r="4680" spans="9:28" x14ac:dyDescent="0.25">
      <c r="I4680" s="80"/>
      <c r="AB4680" s="3" t="str">
        <v>strike = 0.031625, dCalldT = 0.000407, localVol = 0.008277</v>
      </c>
    </row>
    <row r="4681" spans="9:28" x14ac:dyDescent="0.25">
      <c r="I4681" s="80"/>
      <c r="AB4681" s="3" t="str">
        <v>strike = 0.032515, dCalldT = 0.000390, localVol = 0.008953</v>
      </c>
    </row>
    <row r="4682" spans="9:28" x14ac:dyDescent="0.25">
      <c r="I4682" s="80"/>
      <c r="AB4682" s="3" t="str">
        <v>strike = 0.033405, dCalldT = 0.000369, localVol = 0.009000</v>
      </c>
    </row>
    <row r="4683" spans="9:28" x14ac:dyDescent="0.25">
      <c r="I4683" s="80"/>
      <c r="AB4683" s="3" t="str">
        <v>strike = 0.034296, dCalldT = 0.000340, localVol = 0.009303</v>
      </c>
    </row>
    <row r="4684" spans="9:28" x14ac:dyDescent="0.25">
      <c r="I4684" s="80"/>
      <c r="AB4684" s="3" t="str">
        <v>strike = 0.035186, dCalldT = 0.000303, localVol = 0.010343</v>
      </c>
    </row>
    <row r="4685" spans="9:28" x14ac:dyDescent="0.25">
      <c r="I4685" s="80"/>
      <c r="AB4685" s="3" t="str">
        <v>strike = 0.036077, dCalldT = 0.000270, localVol = 0.010742</v>
      </c>
    </row>
    <row r="4686" spans="9:28" x14ac:dyDescent="0.25">
      <c r="I4686" s="80"/>
      <c r="AB4686" s="3" t="str">
        <v>strike = 0.036967, dCalldT = 0.000243, localVol = 0.011878</v>
      </c>
    </row>
    <row r="4687" spans="9:28" x14ac:dyDescent="0.25">
      <c r="I4687" s="80"/>
      <c r="AB4687" s="3" t="str">
        <v>strike = 0.037857, dCalldT = 0.000226, localVol = 0.011818</v>
      </c>
    </row>
    <row r="4688" spans="9:28" x14ac:dyDescent="0.25">
      <c r="I4688" s="80"/>
      <c r="AB4688" s="3" t="str">
        <v>strike = 0.038748, dCalldT = 0.000216, localVol = 0.011534</v>
      </c>
    </row>
    <row r="4689" spans="9:28" x14ac:dyDescent="0.25">
      <c r="I4689" s="80"/>
      <c r="AB4689" s="3" t="str">
        <v>strike = 0.039638, dCalldT = 0.000206, localVol = 0.011521</v>
      </c>
    </row>
    <row r="4690" spans="9:28" x14ac:dyDescent="0.25">
      <c r="I4690" s="80"/>
      <c r="AB4690" s="3" t="str">
        <v>strike = 0.040528, dCalldT = 0.000195, localVol = 0.011073</v>
      </c>
    </row>
    <row r="4691" spans="9:28" x14ac:dyDescent="0.25">
      <c r="I4691" s="80"/>
      <c r="AB4691" s="3" t="str">
        <v>strike = 0.041419, dCalldT = 0.000176, localVol = 0.012577</v>
      </c>
    </row>
    <row r="4692" spans="9:28" x14ac:dyDescent="0.25">
      <c r="I4692" s="80"/>
      <c r="AB4692" s="3" t="str">
        <v>strike = 0.042309, dCalldT = 0.000156, localVol = 0.013166</v>
      </c>
    </row>
    <row r="4693" spans="9:28" x14ac:dyDescent="0.25">
      <c r="I4693" s="80"/>
      <c r="AB4693" s="3" t="str">
        <v>strike = 0.043200, dCalldT = 0.000137, localVol = 0.014815</v>
      </c>
    </row>
    <row r="4694" spans="9:28" x14ac:dyDescent="0.25">
      <c r="I4694" s="80"/>
      <c r="AB4694" s="3" t="str">
        <v>T = 2.333333, swapRate = 0.017573, k = 0, strike = -0.009765, call = 0.027375, callph = 0.027365, callmh = 0.027385, quantile = 0.006640, d2CalldK2 = 1.190141</v>
      </c>
    </row>
    <row r="4695" spans="9:28" x14ac:dyDescent="0.25">
      <c r="I4695" s="80"/>
      <c r="AB4695" s="3" t="str">
        <v>T = 2.333333, swapRate = 0.017573, k = 1, strike = -0.008854, call = 0.026470, callph = 0.026461, callmh = 0.026480, quantile = 0.007817, d2CalldK2 = 1.398835</v>
      </c>
    </row>
    <row r="4696" spans="9:28" x14ac:dyDescent="0.25">
      <c r="I4696" s="80"/>
      <c r="AB4696" s="3" t="str">
        <v>T = 2.333333, swapRate = 0.017573, k = 2, strike = -0.007943, call = 0.025567, callph = 0.025557, callmh = 0.025577, quantile = 0.009200, d2CalldK2 = 1.643045</v>
      </c>
    </row>
    <row r="4697" spans="9:28" x14ac:dyDescent="0.25">
      <c r="I4697" s="80"/>
      <c r="AB4697" s="3" t="str">
        <v>T = 2.333333, swapRate = 0.017573, k = 3, strike = -0.007031, call = 0.024665, callph = 0.024655, callmh = 0.024675, quantile = 0.010824, d2CalldK2 = 1.928451</v>
      </c>
    </row>
    <row r="4698" spans="9:28" x14ac:dyDescent="0.25">
      <c r="I4698" s="80"/>
      <c r="AB4698" s="3" t="str">
        <v>T = 2.333333, swapRate = 0.017573, k = 4, strike = -0.006120, call = 0.023764, callph = 0.023754, callmh = 0.023774, quantile = 0.012729, d2CalldK2 = 2.261526</v>
      </c>
    </row>
    <row r="4699" spans="9:28" x14ac:dyDescent="0.25">
      <c r="I4699" s="80"/>
      <c r="AB4699" s="3" t="str">
        <v>T = 2.333333, swapRate = 0.017573, k = 5, strike = -0.005209, call = 0.022866, callph = 0.022856, callmh = 0.022875, quantile = 0.014963, d2CalldK2 = 2.649615</v>
      </c>
    </row>
    <row r="4700" spans="9:28" x14ac:dyDescent="0.25">
      <c r="I4700" s="80"/>
      <c r="AB4700" s="3" t="str">
        <v>T = 2.333333, swapRate = 0.017573, k = 6, strike = -0.004298, call = 0.021969, callph = 0.021959, callmh = 0.021979, quantile = 0.017578, d2CalldK2 = 3.101002</v>
      </c>
    </row>
    <row r="4701" spans="9:28" x14ac:dyDescent="0.25">
      <c r="I4701" s="80"/>
      <c r="AB4701" s="3" t="str">
        <v>T = 2.333333, swapRate = 0.017573, k = 7, strike = -0.003386, call = 0.021075, callph = 0.021065, callmh = 0.021085, quantile = 0.020636, d2CalldK2 = 3.624979</v>
      </c>
    </row>
    <row r="4702" spans="9:28" x14ac:dyDescent="0.25">
      <c r="I4702" s="80"/>
      <c r="AB4702" s="3" t="str">
        <v>T = 2.333333, swapRate = 0.017573, k = 8, strike = -0.002475, call = 0.020184, callph = 0.020175, callmh = 0.020194, quantile = 0.024209, d2CalldK2 = 4.231890</v>
      </c>
    </row>
    <row r="4703" spans="9:28" x14ac:dyDescent="0.25">
      <c r="I4703" s="80"/>
      <c r="AB4703" s="3" t="str">
        <v>T = 2.333333, swapRate = 0.017573, k = 9, strike = -0.001564, call = 0.019297, callph = 0.019287, callmh = 0.019307, quantile = 0.028378, d2CalldK2 = 4.933153</v>
      </c>
    </row>
    <row r="4704" spans="9:28" x14ac:dyDescent="0.25">
      <c r="I4704" s="80"/>
      <c r="AB4704" s="3" t="str">
        <v>T = 2.333333, swapRate = 0.017573, k = 10, strike = -0.000652, call = 0.018414, callph = 0.018404, callmh = 0.018423, quantile = 0.033233, d2CalldK2 = 5.741250</v>
      </c>
    </row>
    <row r="4705" spans="9:28" x14ac:dyDescent="0.25">
      <c r="I4705" s="80"/>
      <c r="AB4705" s="3" t="str">
        <v>T = 2.333333, swapRate = 0.017573, k = 11, strike = 0.000259, call = 0.017535, callph = 0.017526, callmh = 0.017545, quantile = 0.038878, d2CalldK2 = 6.669660</v>
      </c>
    </row>
    <row r="4706" spans="9:28" x14ac:dyDescent="0.25">
      <c r="I4706" s="80"/>
      <c r="AB4706" s="3" t="str">
        <v>T = 2.333333, swapRate = 0.017573, k = 12, strike = 0.001170, call = 0.016662, callph = 0.016653, callmh = 0.016672, quantile = 0.045429, d2CalldK2 = 7.732738</v>
      </c>
    </row>
    <row r="4707" spans="9:28" x14ac:dyDescent="0.25">
      <c r="I4707" s="80"/>
      <c r="AB4707" s="3" t="str">
        <v>T = 2.333333, swapRate = 0.017573, k = 13, strike = 0.002081, call = 0.015796, callph = 0.015786, callmh = 0.015805, quantile = 0.053017, d2CalldK2 = 8.945490</v>
      </c>
    </row>
    <row r="4708" spans="9:28" x14ac:dyDescent="0.25">
      <c r="I4708" s="80"/>
      <c r="AB4708" s="3" t="str">
        <v>T = 2.333333, swapRate = 0.017573, k = 14, strike = 0.002993, call = 0.014937, callph = 0.014927, callmh = 0.014946, quantile = 0.061783, d2CalldK2 = 10.323256</v>
      </c>
    </row>
    <row r="4709" spans="9:28" x14ac:dyDescent="0.25">
      <c r="I4709" s="80"/>
      <c r="AB4709" s="3" t="str">
        <v>T = 2.333333, swapRate = 0.017573, k = 15, strike = 0.003904, call = 0.014086, callph = 0.014077, callmh = 0.014095, quantile = 0.071886, d2CalldK2 = 11.881233</v>
      </c>
    </row>
    <row r="4710" spans="9:28" x14ac:dyDescent="0.25">
      <c r="I4710" s="80"/>
      <c r="AB4710" s="3" t="str">
        <v>T = 2.333333, swapRate = 0.017573, k = 16, strike = 0.004815, call = 0.013246, callph = 0.013236, callmh = 0.013255, quantile = 0.083496, d2CalldK2 = 13.633852</v>
      </c>
    </row>
    <row r="4711" spans="9:28" x14ac:dyDescent="0.25">
      <c r="I4711" s="80"/>
      <c r="AB4711" s="3" t="str">
        <v>T = 2.333333, swapRate = 0.017573, k = 17, strike = 0.005726, call = 0.012416, callph = 0.012407, callmh = 0.012425, quantile = 0.096797, d2CalldK2 = 15.593931</v>
      </c>
    </row>
    <row r="4712" spans="9:28" x14ac:dyDescent="0.25">
      <c r="I4712" s="80"/>
      <c r="AB4712" s="3" t="str">
        <v>T = 2.333333, swapRate = 0.017573, k = 18, strike = 0.006638, call = 0.011600, callph = 0.011591, callmh = 0.011609, quantile = 0.111983, d2CalldK2 = 17.771617</v>
      </c>
    </row>
    <row r="4713" spans="9:28" x14ac:dyDescent="0.25">
      <c r="I4713" s="80"/>
      <c r="AB4713" s="3" t="str">
        <v>T = 2.333333, swapRate = 0.017573, k = 19, strike = 0.007549, call = 0.010799, callph = 0.010790, callmh = 0.010807, quantile = 0.129255, d2CalldK2 = 20.173053</v>
      </c>
    </row>
    <row r="4714" spans="9:28" x14ac:dyDescent="0.25">
      <c r="I4714" s="80"/>
      <c r="AB4714" s="3" t="str">
        <v>T = 2.333333, swapRate = 0.017573, k = 20, strike = 0.008460, call = 0.010014, callph = 0.010005, callmh = 0.010022, quantile = 0.148817, d2CalldK2 = 22.798779</v>
      </c>
    </row>
    <row r="4715" spans="9:28" x14ac:dyDescent="0.25">
      <c r="I4715" s="80"/>
      <c r="AB4715" s="3" t="str">
        <v>T = 2.333333, swapRate = 0.017573, k = 21, strike = 0.009371, call = 0.009248, callph = 0.009240, callmh = 0.009256, quantile = 0.170873, d2CalldK2 = 25.641857</v>
      </c>
    </row>
    <row r="4716" spans="9:28" x14ac:dyDescent="0.25">
      <c r="I4716" s="80"/>
      <c r="AB4716" s="3" t="str">
        <v>T = 2.333333, swapRate = 0.017573, k = 22, strike = 0.010283, call = 0.008503, callph = 0.008495, callmh = 0.008512, quantile = 0.195612, d2CalldK2 = 28.685733</v>
      </c>
    </row>
    <row r="4717" spans="9:28" x14ac:dyDescent="0.25">
      <c r="I4717" s="80"/>
      <c r="AB4717" s="3" t="str">
        <v>T = 2.333333, swapRate = 0.017573, k = 23, strike = 0.011194, call = 0.007783, callph = 0.007775, callmh = 0.007791, quantile = 0.223206, d2CalldK2 = 31.901927</v>
      </c>
    </row>
    <row r="4718" spans="9:28" x14ac:dyDescent="0.25">
      <c r="I4718" s="80"/>
      <c r="AB4718" s="3" t="str">
        <v>T = 2.333333, swapRate = 0.017573, k = 24, strike = 0.012105, call = 0.007089, callph = 0.007081, callmh = 0.007096, quantile = 0.253794, d2CalldK2 = 35.247634</v>
      </c>
    </row>
    <row r="4719" spans="9:28" x14ac:dyDescent="0.25">
      <c r="I4719" s="80"/>
      <c r="AB4719" s="3" t="str">
        <v>T = 2.333333, swapRate = 0.017573, k = 25, strike = 0.013017, call = 0.006424, callph = 0.006417, callmh = 0.006431, quantile = 0.287468, d2CalldK2 = 38.663440</v>
      </c>
    </row>
    <row r="4720" spans="9:28" x14ac:dyDescent="0.25">
      <c r="I4720" s="80"/>
      <c r="AB4720" s="3" t="str">
        <v>T = 2.333333, swapRate = 0.017573, k = 26, strike = 0.013928, call = 0.005791, callph = 0.005784, callmh = 0.005798, quantile = 0.324257, d2CalldK2 = 42.071405</v>
      </c>
    </row>
    <row r="4721" spans="9:28" x14ac:dyDescent="0.25">
      <c r="I4721" s="80"/>
      <c r="AB4721" s="3" t="str">
        <v>T = 2.333333, swapRate = 0.017573, k = 27, strike = 0.014839, call = 0.005193, callph = 0.005187, callmh = 0.005199, quantile = 0.364113, d2CalldK2 = 45.373879</v>
      </c>
    </row>
    <row r="4722" spans="9:28" x14ac:dyDescent="0.25">
      <c r="I4722" s="80"/>
      <c r="AB4722" s="3" t="str">
        <v>T = 2.333333, swapRate = 0.017573, k = 28, strike = 0.015750, call = 0.004633, callph = 0.004627, callmh = 0.004639, quantile = 0.406886, d2CalldK2 = 48.453500</v>
      </c>
    </row>
    <row r="4723" spans="9:28" x14ac:dyDescent="0.25">
      <c r="I4723" s="80"/>
      <c r="AB4723" s="3" t="str">
        <v>T = 2.333333, swapRate = 0.017573, k = 29, strike = 0.016662, call = 0.004113, callph = 0.004107, callmh = 0.004118, quantile = 0.452313, d2CalldK2 = 51.174924</v>
      </c>
    </row>
    <row r="4724" spans="9:28" x14ac:dyDescent="0.25">
      <c r="I4724" s="80"/>
      <c r="AB4724" s="3" t="str">
        <v>T = 2.333333, swapRate = 0.017573, k = 30, strike = 0.017573, call = 0.003635, callph = 0.003630, callmh = 0.003640, quantile = 0.500000, d2CalldK2 = 53.381883</v>
      </c>
    </row>
    <row r="4725" spans="9:28" x14ac:dyDescent="0.25">
      <c r="I4725" s="80"/>
      <c r="AB4725" s="3" t="str">
        <v>T = 2.333333, swapRate = 0.017573, k = 31, strike = 0.018484, call = 0.003202, callph = 0.003197, callmh = 0.003206, quantile = 0.547687, d2CalldK2 = 51.174924</v>
      </c>
    </row>
    <row r="4726" spans="9:28" x14ac:dyDescent="0.25">
      <c r="I4726" s="80"/>
      <c r="AB4726" s="3" t="str">
        <v>T = 2.333333, swapRate = 0.017573, k = 32, strike = 0.019395, call = 0.002810, callph = 0.002806, callmh = 0.002814, quantile = 0.593114, d2CalldK2 = 48.453500</v>
      </c>
    </row>
    <row r="4727" spans="9:28" x14ac:dyDescent="0.25">
      <c r="I4727" s="80"/>
      <c r="AB4727" s="3" t="str">
        <v>T = 2.333333, swapRate = 0.017573, k = 33, strike = 0.020307, call = 0.002459, callph = 0.002456, callmh = 0.002463, quantile = 0.635887, d2CalldK2 = 45.373879</v>
      </c>
    </row>
    <row r="4728" spans="9:28" x14ac:dyDescent="0.25">
      <c r="I4728" s="80"/>
      <c r="AB4728" s="3" t="str">
        <v>T = 2.333333, swapRate = 0.017573, k = 34, strike = 0.021218, call = 0.002146, callph = 0.002143, callmh = 0.002149, quantile = 0.675743, d2CalldK2 = 42.071405</v>
      </c>
    </row>
    <row r="4729" spans="9:28" x14ac:dyDescent="0.25">
      <c r="I4729" s="80"/>
      <c r="AB4729" s="3" t="str">
        <v>T = 2.333333, swapRate = 0.017573, k = 35, strike = 0.022129, call = 0.001867, callph = 0.001865, callmh = 0.001870, quantile = 0.712532, d2CalldK2 = 38.663440</v>
      </c>
    </row>
    <row r="4730" spans="9:28" x14ac:dyDescent="0.25">
      <c r="I4730" s="80"/>
      <c r="AB4730" s="3" t="str">
        <v>T = 2.333333, swapRate = 0.017573, k = 36, strike = 0.023041, call = 0.001621, callph = 0.001618, callmh = 0.001624, quantile = 0.746206, d2CalldK2 = 35.247634</v>
      </c>
    </row>
    <row r="4731" spans="9:28" x14ac:dyDescent="0.25">
      <c r="I4731" s="80"/>
      <c r="AB4731" s="3" t="str">
        <v>T = 2.333333, swapRate = 0.017573, k = 37, strike = 0.023952, call = 0.001404, callph = 0.001402, callmh = 0.001406, quantile = 0.776794, d2CalldK2 = 31.901927</v>
      </c>
    </row>
    <row r="4732" spans="9:28" x14ac:dyDescent="0.25">
      <c r="I4732" s="80"/>
      <c r="AB4732" s="3" t="str">
        <v>T = 2.333333, swapRate = 0.017573, k = 38, strike = 0.024863, call = 0.001213, callph = 0.001211, callmh = 0.001215, quantile = 0.804388, d2CalldK2 = 28.685733</v>
      </c>
    </row>
    <row r="4733" spans="9:28" x14ac:dyDescent="0.25">
      <c r="I4733" s="80"/>
      <c r="AB4733" s="3" t="str">
        <v>T = 2.333333, swapRate = 0.017573, k = 39, strike = 0.025774, call = 0.001047, callph = 0.001045, callmh = 0.001048, quantile = 0.829127, d2CalldK2 = 25.641857</v>
      </c>
    </row>
    <row r="4734" spans="9:28" x14ac:dyDescent="0.25">
      <c r="I4734" s="80"/>
      <c r="AB4734" s="3" t="str">
        <v>T = 2.333333, swapRate = 0.017573, k = 40, strike = 0.026686, call = 0.000901, callph = 0.000900, callmh = 0.000903, quantile = 0.851183, d2CalldK2 = 22.798779</v>
      </c>
    </row>
    <row r="4735" spans="9:28" x14ac:dyDescent="0.25">
      <c r="I4735" s="80"/>
      <c r="AB4735" s="3" t="str">
        <v>T = 2.333333, swapRate = 0.017573, k = 41, strike = 0.027597, call = 0.000775, callph = 0.000773, callmh = 0.000776, quantile = 0.870745, d2CalldK2 = 20.173053</v>
      </c>
    </row>
    <row r="4736" spans="9:28" x14ac:dyDescent="0.25">
      <c r="I4736" s="80"/>
      <c r="AB4736" s="3" t="str">
        <v>T = 2.333333, swapRate = 0.017573, k = 42, strike = 0.028508, call = 0.000665, callph = 0.000664, callmh = 0.000666, quantile = 0.888017, d2CalldK2 = 17.771617</v>
      </c>
    </row>
    <row r="4737" spans="9:28" x14ac:dyDescent="0.25">
      <c r="I4737" s="80"/>
      <c r="AB4737" s="3" t="str">
        <v>T = 2.333333, swapRate = 0.017573, k = 43, strike = 0.029419, call = 0.000570, callph = 0.000569, callmh = 0.000571, quantile = 0.903203, d2CalldK2 = 15.593931</v>
      </c>
    </row>
    <row r="4738" spans="9:28" x14ac:dyDescent="0.25">
      <c r="I4738" s="80"/>
      <c r="AB4738" s="3" t="str">
        <v>T = 2.333333, swapRate = 0.017573, k = 44, strike = 0.030331, call = 0.000488, callph = 0.000487, callmh = 0.000489, quantile = 0.916504, d2CalldK2 = 13.633852</v>
      </c>
    </row>
    <row r="4739" spans="9:28" x14ac:dyDescent="0.25">
      <c r="I4739" s="80"/>
      <c r="AB4739" s="3" t="str">
        <v>T = 2.333333, swapRate = 0.017573, k = 45, strike = 0.031242, call = 0.000417, callph = 0.000416, callmh = 0.000418, quantile = 0.928114, d2CalldK2 = 11.881233</v>
      </c>
    </row>
    <row r="4740" spans="9:28" x14ac:dyDescent="0.25">
      <c r="I4740" s="80"/>
      <c r="AB4740" s="3" t="str">
        <v>T = 2.333333, swapRate = 0.017573, k = 46, strike = 0.032153, call = 0.000356, callph = 0.000356, callmh = 0.000357, quantile = 0.938217, d2CalldK2 = 10.323255</v>
      </c>
    </row>
    <row r="4741" spans="9:28" x14ac:dyDescent="0.25">
      <c r="I4741" s="80"/>
      <c r="AB4741" s="3" t="str">
        <v>T = 2.333333, swapRate = 0.017573, k = 47, strike = 0.033065, call = 0.000304, callph = 0.000304, callmh = 0.000305, quantile = 0.946983, d2CalldK2 = 8.945490</v>
      </c>
    </row>
    <row r="4742" spans="9:28" x14ac:dyDescent="0.25">
      <c r="I4742" s="80"/>
      <c r="AB4742" s="3" t="str">
        <v>T = 2.333333, swapRate = 0.017573, k = 48, strike = 0.033976, call = 0.000259, callph = 0.000259, callmh = 0.000260, quantile = 0.954571, d2CalldK2 = 7.732738</v>
      </c>
    </row>
    <row r="4743" spans="9:28" x14ac:dyDescent="0.25">
      <c r="I4743" s="80"/>
      <c r="AB4743" s="3" t="str">
        <v>T = 2.333333, swapRate = 0.017573, k = 49, strike = 0.034887, call = 0.000221, callph = 0.000221, callmh = 0.000221, quantile = 0.961122, d2CalldK2 = 6.669660</v>
      </c>
    </row>
    <row r="4744" spans="9:28" x14ac:dyDescent="0.25">
      <c r="I4744" s="80"/>
      <c r="AB4744" s="3" t="str">
        <v>T = 2.333333, swapRate = 0.017573, k = 50, strike = 0.035798, call = 0.000188, callph = 0.000188, callmh = 0.000189, quantile = 0.966767, d2CalldK2 = 5.741250</v>
      </c>
    </row>
    <row r="4745" spans="9:28" x14ac:dyDescent="0.25">
      <c r="I4745" s="80"/>
      <c r="AB4745" s="3" t="str">
        <v>T = 2.333333, swapRate = 0.017573, k = 51, strike = 0.036710, call = 0.000160, callph = 0.000160, callmh = 0.000161, quantile = 0.971622, d2CalldK2 = 4.933153</v>
      </c>
    </row>
    <row r="4746" spans="9:28" x14ac:dyDescent="0.25">
      <c r="I4746" s="80"/>
      <c r="AB4746" s="3" t="str">
        <v>T = 2.333333, swapRate = 0.017573, k = 52, strike = 0.037621, call = 0.000136, callph = 0.000136, callmh = 0.000137, quantile = 0.975791, d2CalldK2 = 4.231890</v>
      </c>
    </row>
    <row r="4747" spans="9:28" x14ac:dyDescent="0.25">
      <c r="I4747" s="80"/>
      <c r="AB4747" s="3" t="str">
        <v>T = 2.333333, swapRate = 0.017573, k = 53, strike = 0.038532, call = 0.000116, callph = 0.000116, callmh = 0.000116, quantile = 0.979364, d2CalldK2 = 3.624979</v>
      </c>
    </row>
    <row r="4748" spans="9:28" x14ac:dyDescent="0.25">
      <c r="I4748" s="80"/>
      <c r="AB4748" s="3" t="str">
        <v>T = 2.333333, swapRate = 0.017573, k = 54, strike = 0.039443, call = 0.000099, callph = 0.000098, callmh = 0.000099, quantile = 0.982422, d2CalldK2 = 3.101002</v>
      </c>
    </row>
    <row r="4749" spans="9:28" x14ac:dyDescent="0.25">
      <c r="I4749" s="80"/>
      <c r="AB4749" s="3" t="str">
        <v>T = 2.333333, swapRate = 0.017573, k = 55, strike = 0.040355, call = 0.000084, callph = 0.000084, callmh = 0.000084, quantile = 0.985037, d2CalldK2 = 2.649615</v>
      </c>
    </row>
    <row r="4750" spans="9:28" x14ac:dyDescent="0.25">
      <c r="I4750" s="80"/>
      <c r="AB4750" s="3" t="str">
        <v>T = 2.333333, swapRate = 0.017573, k = 56, strike = 0.041266, call = 0.000071, callph = 0.000071, callmh = 0.000071, quantile = 0.987271, d2CalldK2 = 2.261526</v>
      </c>
    </row>
    <row r="4751" spans="9:28" x14ac:dyDescent="0.25">
      <c r="I4751" s="80"/>
      <c r="AB4751" s="3" t="str">
        <v>T = 2.333333, swapRate = 0.017573, k = 57, strike = 0.042177, call = 0.000060, callph = 0.000060, callmh = 0.000061, quantile = 0.989176, d2CalldK2 = 1.928451</v>
      </c>
    </row>
    <row r="4752" spans="9:28" x14ac:dyDescent="0.25">
      <c r="I4752" s="80"/>
      <c r="AB4752" s="3" t="str">
        <v>T = 2.333333, swapRate = 0.017573, k = 58, strike = 0.043089, call = 0.000051, callph = 0.000051, callmh = 0.000051, quantile = 0.990800, d2CalldK2 = 1.643045</v>
      </c>
    </row>
    <row r="4753" spans="9:28" x14ac:dyDescent="0.25">
      <c r="I4753" s="80"/>
      <c r="AB4753" s="3" t="str">
        <v>T = 2.333333, swapRate = 0.017573, k = 59, strike = 0.044000, call = 0.000044, callph = 0.000044, callmh = 0.000044, quantile = 0.992183, d2CalldK2 = 1.398835</v>
      </c>
    </row>
    <row r="4754" spans="9:28" x14ac:dyDescent="0.25">
      <c r="I4754" s="80"/>
      <c r="AB4754" s="3" t="str">
        <v>T = 2.333333, swapRate = 0.017573, k = 60, strike = 0.044911, call = 0.000037, callph = 0.000037, callmh = 0.000037, quantile = 0.993360, d2CalldK2 = 1.190141</v>
      </c>
    </row>
    <row r="4755" spans="9:28" x14ac:dyDescent="0.25">
      <c r="I4755" s="80"/>
      <c r="AB4755" s="3" t="str">
        <v>strike = -0.008854, d2CalldK2 = 1.398835, d2CalldK2mc = 1.028496</v>
      </c>
    </row>
    <row r="4756" spans="9:28" x14ac:dyDescent="0.25">
      <c r="I4756" s="80"/>
      <c r="AB4756" s="3" t="str">
        <v>strike = -0.007943, d2CalldK2 = 1.643045, d2CalldK2mc = 1.546237</v>
      </c>
    </row>
    <row r="4757" spans="9:28" x14ac:dyDescent="0.25">
      <c r="I4757" s="80"/>
      <c r="AB4757" s="3" t="str">
        <v>strike = -0.007031, d2CalldK2 = 1.928451, d2CalldK2mc = 1.715758</v>
      </c>
    </row>
    <row r="4758" spans="9:28" x14ac:dyDescent="0.25">
      <c r="I4758" s="80"/>
      <c r="AB4758" s="3" t="str">
        <v>strike = -0.006120, d2CalldK2 = 2.261526, d2CalldK2mc = 2.079473</v>
      </c>
    </row>
    <row r="4759" spans="9:28" x14ac:dyDescent="0.25">
      <c r="I4759" s="80"/>
      <c r="AB4759" s="3" t="str">
        <v>strike = -0.005209, d2CalldK2 = 2.649615, d2CalldK2mc = 2.216427</v>
      </c>
    </row>
    <row r="4760" spans="9:28" x14ac:dyDescent="0.25">
      <c r="I4760" s="80"/>
      <c r="AB4760" s="3" t="str">
        <v>strike = -0.004298, d2CalldK2 = 3.101002, d2CalldK2mc = 2.825508</v>
      </c>
    </row>
    <row r="4761" spans="9:28" x14ac:dyDescent="0.25">
      <c r="I4761" s="80"/>
      <c r="AB4761" s="3" t="str">
        <v>strike = -0.003386, d2CalldK2 = 3.624979, d2CalldK2mc = 4.384068</v>
      </c>
    </row>
    <row r="4762" spans="9:28" x14ac:dyDescent="0.25">
      <c r="I4762" s="80"/>
      <c r="AB4762" s="3" t="str">
        <v>strike = -0.002475, d2CalldK2 = 4.231890, d2CalldK2mc = 4.145885</v>
      </c>
    </row>
    <row r="4763" spans="9:28" x14ac:dyDescent="0.25">
      <c r="I4763" s="80"/>
      <c r="AB4763" s="3" t="str">
        <v>strike = -0.001564, d2CalldK2 = 4.933153, d2CalldK2mc = 3.975301</v>
      </c>
    </row>
    <row r="4764" spans="9:28" x14ac:dyDescent="0.25">
      <c r="I4764" s="80"/>
      <c r="AB4764" s="3" t="str">
        <v>strike = -0.000652, d2CalldK2 = 5.741250, d2CalldK2mc = 5.775767</v>
      </c>
    </row>
    <row r="4765" spans="9:28" x14ac:dyDescent="0.25">
      <c r="I4765" s="80"/>
      <c r="AB4765" s="3" t="str">
        <v>strike = 0.000259, d2CalldK2 = 6.669660, d2CalldK2mc = 7.151180</v>
      </c>
    </row>
    <row r="4766" spans="9:28" x14ac:dyDescent="0.25">
      <c r="I4766" s="80"/>
      <c r="AB4766" s="3" t="str">
        <v>strike = 0.001170, d2CalldK2 = 7.732738, d2CalldK2mc = 9.724194</v>
      </c>
    </row>
    <row r="4767" spans="9:28" x14ac:dyDescent="0.25">
      <c r="I4767" s="80"/>
      <c r="AB4767" s="3" t="str">
        <v>strike = 0.002081, d2CalldK2 = 8.945490, d2CalldK2mc = 10.950402</v>
      </c>
    </row>
    <row r="4768" spans="9:28" x14ac:dyDescent="0.25">
      <c r="I4768" s="80"/>
      <c r="AB4768" s="3" t="str">
        <v>strike = 0.002993, d2CalldK2 = 10.323256, d2CalldK2mc = 9.876892</v>
      </c>
    </row>
    <row r="4769" spans="9:28" x14ac:dyDescent="0.25">
      <c r="I4769" s="80"/>
      <c r="AB4769" s="3" t="str">
        <v>strike = 0.003904, d2CalldK2 = 11.881233, d2CalldK2mc = 11.768098</v>
      </c>
    </row>
    <row r="4770" spans="9:28" x14ac:dyDescent="0.25">
      <c r="I4770" s="80"/>
      <c r="AB4770" s="3" t="str">
        <v>strike = 0.004815, d2CalldK2 = 13.633852, d2CalldK2mc = 14.621464</v>
      </c>
    </row>
    <row r="4771" spans="9:28" x14ac:dyDescent="0.25">
      <c r="I4771" s="80"/>
      <c r="AB4771" s="3" t="str">
        <v>strike = 0.005726, d2CalldK2 = 15.593931, d2CalldK2mc = 14.858453</v>
      </c>
    </row>
    <row r="4772" spans="9:28" x14ac:dyDescent="0.25">
      <c r="I4772" s="80"/>
      <c r="AB4772" s="3" t="str">
        <v>strike = 0.006638, d2CalldK2 = 17.771617, d2CalldK2mc = 16.314432</v>
      </c>
    </row>
    <row r="4773" spans="9:28" x14ac:dyDescent="0.25">
      <c r="I4773" s="80"/>
      <c r="AB4773" s="3" t="str">
        <v>strike = 0.007549, d2CalldK2 = 20.173053, d2CalldK2mc = 19.694989</v>
      </c>
    </row>
    <row r="4774" spans="9:28" x14ac:dyDescent="0.25">
      <c r="I4774" s="80"/>
      <c r="AB4774" s="3" t="str">
        <v>strike = 0.008460, d2CalldK2 = 22.798779, d2CalldK2mc = 23.303784</v>
      </c>
    </row>
    <row r="4775" spans="9:28" x14ac:dyDescent="0.25">
      <c r="I4775" s="80"/>
      <c r="AB4775" s="3" t="str">
        <v>strike = 0.009371, d2CalldK2 = 25.641857, d2CalldK2mc = 24.654811</v>
      </c>
    </row>
    <row r="4776" spans="9:28" x14ac:dyDescent="0.25">
      <c r="I4776" s="80"/>
      <c r="AB4776" s="3" t="str">
        <v>strike = 0.010283, d2CalldK2 = 28.685733, d2CalldK2mc = 25.900337</v>
      </c>
    </row>
    <row r="4777" spans="9:28" x14ac:dyDescent="0.25">
      <c r="I4777" s="80"/>
      <c r="AB4777" s="3" t="str">
        <v>strike = 0.011194, d2CalldK2 = 31.901927, d2CalldK2mc = 29.802878</v>
      </c>
    </row>
    <row r="4778" spans="9:28" x14ac:dyDescent="0.25">
      <c r="I4778" s="80"/>
      <c r="AB4778" s="3" t="str">
        <v>strike = 0.012105, d2CalldK2 = 35.247634, d2CalldK2mc = 37.937101</v>
      </c>
    </row>
    <row r="4779" spans="9:28" x14ac:dyDescent="0.25">
      <c r="I4779" s="80"/>
      <c r="AB4779" s="3" t="str">
        <v>strike = 0.013017, d2CalldK2 = 38.663440, d2CalldK2mc = 40.915522</v>
      </c>
    </row>
    <row r="4780" spans="9:28" x14ac:dyDescent="0.25">
      <c r="I4780" s="80"/>
      <c r="AB4780" s="3" t="str">
        <v>strike = 0.013928, d2CalldK2 = 42.071405, d2CalldK2mc = 43.352131</v>
      </c>
    </row>
    <row r="4781" spans="9:28" x14ac:dyDescent="0.25">
      <c r="I4781" s="80"/>
      <c r="AB4781" s="3" t="str">
        <v>strike = 0.014839, d2CalldK2 = 45.373879, d2CalldK2mc = 43.792912</v>
      </c>
    </row>
    <row r="4782" spans="9:28" x14ac:dyDescent="0.25">
      <c r="I4782" s="80"/>
      <c r="AB4782" s="3" t="str">
        <v>strike = 0.015750, d2CalldK2 = 48.453500, d2CalldK2mc = 49.225085</v>
      </c>
    </row>
    <row r="4783" spans="9:28" x14ac:dyDescent="0.25">
      <c r="I4783" s="80"/>
      <c r="AB4783" s="3" t="str">
        <v>strike = 0.016662, d2CalldK2 = 51.174924, d2CalldK2mc = 51.635508</v>
      </c>
    </row>
    <row r="4784" spans="9:28" x14ac:dyDescent="0.25">
      <c r="I4784" s="80"/>
      <c r="AB4784" s="3" t="str">
        <v>strike = 0.017573, d2CalldK2 = 53.381883, d2CalldK2mc = 53.032235</v>
      </c>
    </row>
    <row r="4785" spans="9:28" x14ac:dyDescent="0.25">
      <c r="I4785" s="80"/>
      <c r="AB4785" s="3" t="str">
        <v>strike = 0.018484, d2CalldK2 = 51.174924, d2CalldK2mc = 49.667862</v>
      </c>
    </row>
    <row r="4786" spans="9:28" x14ac:dyDescent="0.25">
      <c r="I4786" s="80"/>
      <c r="AB4786" s="3" t="str">
        <v>strike = 0.019395, d2CalldK2 = 48.453500, d2CalldK2mc = 51.951761</v>
      </c>
    </row>
    <row r="4787" spans="9:28" x14ac:dyDescent="0.25">
      <c r="I4787" s="80"/>
      <c r="AB4787" s="3" t="str">
        <v>strike = 0.020307, d2CalldK2 = 45.373879, d2CalldK2mc = 46.486468</v>
      </c>
    </row>
    <row r="4788" spans="9:28" x14ac:dyDescent="0.25">
      <c r="I4788" s="80"/>
      <c r="AB4788" s="3" t="str">
        <v>strike = 0.021218, d2CalldK2 = 42.071405, d2CalldK2mc = 43.221419</v>
      </c>
    </row>
    <row r="4789" spans="9:28" x14ac:dyDescent="0.25">
      <c r="I4789" s="80"/>
      <c r="AB4789" s="3" t="str">
        <v>strike = 0.022129, d2CalldK2 = 38.663440, d2CalldK2mc = 38.089641</v>
      </c>
    </row>
    <row r="4790" spans="9:28" x14ac:dyDescent="0.25">
      <c r="I4790" s="80"/>
      <c r="AB4790" s="3" t="str">
        <v>strike = 0.023041, d2CalldK2 = 35.247634, d2CalldK2mc = 32.483575</v>
      </c>
    </row>
    <row r="4791" spans="9:28" x14ac:dyDescent="0.25">
      <c r="I4791" s="80"/>
      <c r="AB4791" s="3" t="str">
        <v>strike = 0.023952, d2CalldK2 = 31.901927, d2CalldK2mc = 30.564203</v>
      </c>
    </row>
    <row r="4792" spans="9:28" x14ac:dyDescent="0.25">
      <c r="I4792" s="80"/>
      <c r="AB4792" s="3" t="str">
        <v>strike = 0.024863, d2CalldK2 = 28.685733, d2CalldK2mc = 29.628812</v>
      </c>
    </row>
    <row r="4793" spans="9:28" x14ac:dyDescent="0.25">
      <c r="I4793" s="80"/>
      <c r="AB4793" s="3" t="str">
        <v>strike = 0.025774, d2CalldK2 = 25.641857, d2CalldK2mc = 24.048641</v>
      </c>
    </row>
    <row r="4794" spans="9:28" x14ac:dyDescent="0.25">
      <c r="I4794" s="80"/>
      <c r="AB4794" s="3" t="str">
        <v>strike = 0.026686, d2CalldK2 = 22.798779, d2CalldK2mc = 24.183038</v>
      </c>
    </row>
    <row r="4795" spans="9:28" x14ac:dyDescent="0.25">
      <c r="I4795" s="80"/>
      <c r="AB4795" s="3" t="str">
        <v>strike = 0.027597, d2CalldK2 = 20.173053, d2CalldK2mc = 18.783954</v>
      </c>
    </row>
    <row r="4796" spans="9:28" x14ac:dyDescent="0.25">
      <c r="I4796" s="80"/>
      <c r="AB4796" s="3" t="str">
        <v>strike = 0.028508, d2CalldK2 = 17.771617, d2CalldK2mc = 17.434490</v>
      </c>
    </row>
    <row r="4797" spans="9:28" x14ac:dyDescent="0.25">
      <c r="I4797" s="80"/>
      <c r="AB4797" s="3" t="str">
        <v>strike = 0.029419, d2CalldK2 = 15.593931, d2CalldK2mc = 15.602899</v>
      </c>
    </row>
    <row r="4798" spans="9:28" x14ac:dyDescent="0.25">
      <c r="I4798" s="80"/>
      <c r="AB4798" s="3" t="str">
        <v>strike = 0.030331, d2CalldK2 = 13.633852, d2CalldK2mc = 14.290237</v>
      </c>
    </row>
    <row r="4799" spans="9:28" x14ac:dyDescent="0.25">
      <c r="I4799" s="80"/>
      <c r="AB4799" s="3" t="str">
        <v>strike = 0.031242, d2CalldK2 = 11.881233, d2CalldK2mc = 11.465684</v>
      </c>
    </row>
    <row r="4800" spans="9:28" x14ac:dyDescent="0.25">
      <c r="I4800" s="80"/>
      <c r="AB4800" s="3" t="str">
        <v>strike = 0.032153, d2CalldK2 = 10.323255, d2CalldK2mc = 10.443640</v>
      </c>
    </row>
    <row r="4801" spans="9:28" x14ac:dyDescent="0.25">
      <c r="I4801" s="80"/>
      <c r="AB4801" s="3" t="str">
        <v>strike = 0.033065, d2CalldK2 = 8.945490, d2CalldK2mc = 8.493904</v>
      </c>
    </row>
    <row r="4802" spans="9:28" x14ac:dyDescent="0.25">
      <c r="I4802" s="80"/>
      <c r="AB4802" s="3" t="str">
        <v>strike = 0.033976, d2CalldK2 = 7.732738, d2CalldK2mc = 7.963031</v>
      </c>
    </row>
    <row r="4803" spans="9:28" x14ac:dyDescent="0.25">
      <c r="I4803" s="80"/>
      <c r="AB4803" s="3" t="str">
        <v>strike = 0.034887, d2CalldK2 = 6.669660, d2CalldK2mc = 7.278233</v>
      </c>
    </row>
    <row r="4804" spans="9:28" x14ac:dyDescent="0.25">
      <c r="I4804" s="80"/>
      <c r="AB4804" s="3" t="str">
        <v>strike = 0.035798, d2CalldK2 = 5.741250, d2CalldK2mc = 6.402085</v>
      </c>
    </row>
    <row r="4805" spans="9:28" x14ac:dyDescent="0.25">
      <c r="I4805" s="80"/>
      <c r="AB4805" s="3" t="str">
        <v>strike = 0.036710, d2CalldK2 = 4.933153, d2CalldK2mc = 3.787881</v>
      </c>
    </row>
    <row r="4806" spans="9:28" x14ac:dyDescent="0.25">
      <c r="I4806" s="80"/>
      <c r="AB4806" s="3" t="str">
        <v>strike = 0.037621, d2CalldK2 = 4.231890, d2CalldK2mc = 4.075176</v>
      </c>
    </row>
    <row r="4807" spans="9:28" x14ac:dyDescent="0.25">
      <c r="I4807" s="80"/>
      <c r="AB4807" s="3" t="str">
        <v>strike = 0.038532, d2CalldK2 = 3.624979, d2CalldK2mc = 3.414428</v>
      </c>
    </row>
    <row r="4808" spans="9:28" x14ac:dyDescent="0.25">
      <c r="I4808" s="80"/>
      <c r="AB4808" s="3" t="str">
        <v>strike = 0.039443, d2CalldK2 = 3.101002, d2CalldK2mc = 3.681499</v>
      </c>
    </row>
    <row r="4809" spans="9:28" x14ac:dyDescent="0.25">
      <c r="I4809" s="80"/>
      <c r="AB4809" s="3" t="str">
        <v>strike = 0.040355, d2CalldK2 = 2.649615, d2CalldK2mc = 2.256929</v>
      </c>
    </row>
    <row r="4810" spans="9:28" x14ac:dyDescent="0.25">
      <c r="I4810" s="80"/>
      <c r="AB4810" s="3" t="str">
        <v>strike = 0.041266, d2CalldK2 = 2.261526, d2CalldK2mc = 2.671918</v>
      </c>
    </row>
    <row r="4811" spans="9:28" x14ac:dyDescent="0.25">
      <c r="I4811" s="80"/>
      <c r="AB4811" s="3" t="str">
        <v>strike = 0.042177, d2CalldK2 = 1.928451, d2CalldK2mc = 2.217816</v>
      </c>
    </row>
    <row r="4812" spans="9:28" x14ac:dyDescent="0.25">
      <c r="I4812" s="80"/>
      <c r="AB4812" s="3" t="str">
        <v>strike = 0.043089, d2CalldK2 = 1.643045, d2CalldK2mc = 1.536189</v>
      </c>
    </row>
    <row r="4813" spans="9:28" x14ac:dyDescent="0.25">
      <c r="I4813" s="80"/>
      <c r="AB4813" s="3" t="str">
        <v>strike = 0.044000, d2CalldK2 = 1.398835, d2CalldK2mc = 1.693126</v>
      </c>
    </row>
    <row r="4814" spans="9:28" x14ac:dyDescent="0.25">
      <c r="I4814" s="80"/>
      <c r="AB4814" s="3" t="str">
        <v>T = 2.333333, fixingDate = 0, swapRate = 0.017573, annuity = 9.227401, stdDev = 0.009113, avgCalcStrikes = 7.925659</v>
      </c>
    </row>
    <row r="4815" spans="9:28" x14ac:dyDescent="0.25">
      <c r="I4815" s="80"/>
      <c r="AB4815" s="3" t="str">
        <v>strike = -0.008854, dCalldT = 0.000142, localVol = 0.016623</v>
      </c>
    </row>
    <row r="4816" spans="9:28" x14ac:dyDescent="0.25">
      <c r="I4816" s="80"/>
      <c r="AB4816" s="3" t="str">
        <v>strike = -0.007943, dCalldT = 0.000158, localVol = 0.014288</v>
      </c>
    </row>
    <row r="4817" spans="9:28" x14ac:dyDescent="0.25">
      <c r="I4817" s="80"/>
      <c r="AB4817" s="3" t="str">
        <v>strike = -0.007031, dCalldT = 0.000176, localVol = 0.014314</v>
      </c>
    </row>
    <row r="4818" spans="9:28" x14ac:dyDescent="0.25">
      <c r="I4818" s="80"/>
      <c r="AB4818" s="3" t="str">
        <v>strike = -0.006120, dCalldT = 0.000197, localVol = 0.013771</v>
      </c>
    </row>
    <row r="4819" spans="9:28" x14ac:dyDescent="0.25">
      <c r="I4819" s="80"/>
      <c r="AB4819" s="3" t="str">
        <v>strike = -0.005209, dCalldT = 0.000222, localVol = 0.014150</v>
      </c>
    </row>
    <row r="4820" spans="9:28" x14ac:dyDescent="0.25">
      <c r="I4820" s="80"/>
      <c r="AB4820" s="3" t="str">
        <v>strike = -0.004298, dCalldT = 0.000253, localVol = 0.013370</v>
      </c>
    </row>
    <row r="4821" spans="9:28" x14ac:dyDescent="0.25">
      <c r="I4821" s="80"/>
      <c r="AB4821" s="3" t="str">
        <v>strike = -0.003386, dCalldT = 0.000288, localVol = 0.011455</v>
      </c>
    </row>
    <row r="4822" spans="9:28" x14ac:dyDescent="0.25">
      <c r="I4822" s="80"/>
      <c r="AB4822" s="3" t="str">
        <v>strike = -0.002475, dCalldT = 0.000317, localVol = 0.012366</v>
      </c>
    </row>
    <row r="4823" spans="9:28" x14ac:dyDescent="0.25">
      <c r="I4823" s="80"/>
      <c r="AB4823" s="3" t="str">
        <v>strike = -0.001564, dCalldT = 0.000349, localVol = 0.013255</v>
      </c>
    </row>
    <row r="4824" spans="9:28" x14ac:dyDescent="0.25">
      <c r="I4824" s="80"/>
      <c r="AB4824" s="3" t="str">
        <v>strike = -0.000652, dCalldT = 0.000393, localVol = 0.011666</v>
      </c>
    </row>
    <row r="4825" spans="9:28" x14ac:dyDescent="0.25">
      <c r="I4825" s="80"/>
      <c r="AB4825" s="3" t="str">
        <v>strike = 0.000259, dCalldT = 0.000439, localVol = 0.011075</v>
      </c>
    </row>
    <row r="4826" spans="9:28" x14ac:dyDescent="0.25">
      <c r="I4826" s="80"/>
      <c r="AB4826" s="3" t="str">
        <v>strike = 0.001170, dCalldT = 0.000482, localVol = 0.009952</v>
      </c>
    </row>
    <row r="4827" spans="9:28" x14ac:dyDescent="0.25">
      <c r="I4827" s="80"/>
      <c r="AB4827" s="3" t="str">
        <v>strike = 0.002081, dCalldT = 0.000507, localVol = 0.009621</v>
      </c>
    </row>
    <row r="4828" spans="9:28" x14ac:dyDescent="0.25">
      <c r="I4828" s="80"/>
      <c r="AB4828" s="3" t="str">
        <v>strike = 0.002993, dCalldT = 0.000514, localVol = 0.010206</v>
      </c>
    </row>
    <row r="4829" spans="9:28" x14ac:dyDescent="0.25">
      <c r="I4829" s="80"/>
      <c r="AB4829" s="3" t="str">
        <v>strike = 0.003904, dCalldT = 0.000528, localVol = 0.009476</v>
      </c>
    </row>
    <row r="4830" spans="9:28" x14ac:dyDescent="0.25">
      <c r="I4830" s="80"/>
      <c r="AB4830" s="3" t="str">
        <v>strike = 0.004815, dCalldT = 0.000546, localVol = 0.008638</v>
      </c>
    </row>
    <row r="4831" spans="9:28" x14ac:dyDescent="0.25">
      <c r="I4831" s="80"/>
      <c r="AB4831" s="3" t="str">
        <v>strike = 0.005726, dCalldT = 0.000555, localVol = 0.008640</v>
      </c>
    </row>
    <row r="4832" spans="9:28" x14ac:dyDescent="0.25">
      <c r="I4832" s="80"/>
      <c r="AB4832" s="3" t="str">
        <v>strike = 0.006638, dCalldT = 0.000572, localVol = 0.008377</v>
      </c>
    </row>
    <row r="4833" spans="9:28" x14ac:dyDescent="0.25">
      <c r="I4833" s="80"/>
      <c r="AB4833" s="3" t="str">
        <v>strike = 0.007549, dCalldT = 0.000606, localVol = 0.007843</v>
      </c>
    </row>
    <row r="4834" spans="9:28" x14ac:dyDescent="0.25">
      <c r="I4834" s="80"/>
      <c r="AB4834" s="3" t="str">
        <v>strike = 0.008460, dCalldT = 0.000644, localVol = 0.007437</v>
      </c>
    </row>
    <row r="4835" spans="9:28" x14ac:dyDescent="0.25">
      <c r="I4835" s="80"/>
      <c r="AB4835" s="3" t="str">
        <v>strike = 0.009371, dCalldT = 0.000678, localVol = 0.007416</v>
      </c>
    </row>
    <row r="4836" spans="9:28" x14ac:dyDescent="0.25">
      <c r="I4836" s="80"/>
      <c r="AB4836" s="3" t="str">
        <v>strike = 0.010283, dCalldT = 0.000721, localVol = 0.007460</v>
      </c>
    </row>
    <row r="4837" spans="9:28" x14ac:dyDescent="0.25">
      <c r="I4837" s="80"/>
      <c r="AB4837" s="3" t="str">
        <v>strike = 0.011194, dCalldT = 0.000790, localVol = 0.007280</v>
      </c>
    </row>
    <row r="4838" spans="9:28" x14ac:dyDescent="0.25">
      <c r="I4838" s="80"/>
      <c r="AB4838" s="3" t="str">
        <v>strike = 0.012105, dCalldT = 0.000877, localVol = 0.006800</v>
      </c>
    </row>
    <row r="4839" spans="9:28" x14ac:dyDescent="0.25">
      <c r="I4839" s="80"/>
      <c r="AB4839" s="3" t="str">
        <v>strike = 0.013017, dCalldT = 0.000934, localVol = 0.006759</v>
      </c>
    </row>
    <row r="4840" spans="9:28" x14ac:dyDescent="0.25">
      <c r="I4840" s="80"/>
      <c r="AB4840" s="3" t="str">
        <v>strike = 0.013928, dCalldT = 0.000965, localVol = 0.006673</v>
      </c>
    </row>
    <row r="4841" spans="9:28" x14ac:dyDescent="0.25">
      <c r="I4841" s="80"/>
      <c r="AB4841" s="3" t="str">
        <v>strike = 0.014839, dCalldT = 0.000978, localVol = 0.006683</v>
      </c>
    </row>
    <row r="4842" spans="9:28" x14ac:dyDescent="0.25">
      <c r="I4842" s="80"/>
      <c r="AB4842" s="3" t="str">
        <v>strike = 0.015750, dCalldT = 0.001001, localVol = 0.006377</v>
      </c>
    </row>
    <row r="4843" spans="9:28" x14ac:dyDescent="0.25">
      <c r="I4843" s="80"/>
      <c r="AB4843" s="3" t="str">
        <v>strike = 0.016662, dCalldT = 0.001010, localVol = 0.006253</v>
      </c>
    </row>
    <row r="4844" spans="9:28" x14ac:dyDescent="0.25">
      <c r="I4844" s="80"/>
      <c r="AB4844" s="3" t="str">
        <v>strike = 0.017573, dCalldT = 0.001007, localVol = 0.006162</v>
      </c>
    </row>
    <row r="4845" spans="9:28" x14ac:dyDescent="0.25">
      <c r="I4845" s="80"/>
      <c r="AB4845" s="3" t="str">
        <v>strike = 0.018484, dCalldT = 0.000995, localVol = 0.006329</v>
      </c>
    </row>
    <row r="4846" spans="9:28" x14ac:dyDescent="0.25">
      <c r="I4846" s="80"/>
      <c r="AB4846" s="3" t="str">
        <v>strike = 0.019395, dCalldT = 0.000991, localVol = 0.006176</v>
      </c>
    </row>
    <row r="4847" spans="9:28" x14ac:dyDescent="0.25">
      <c r="I4847" s="80"/>
      <c r="AB4847" s="3" t="str">
        <v>strike = 0.020307, dCalldT = 0.000946, localVol = 0.006378</v>
      </c>
    </row>
    <row r="4848" spans="9:28" x14ac:dyDescent="0.25">
      <c r="I4848" s="80"/>
      <c r="AB4848" s="3" t="str">
        <v>strike = 0.021218, dCalldT = 0.000884, localVol = 0.006394</v>
      </c>
    </row>
    <row r="4849" spans="9:28" x14ac:dyDescent="0.25">
      <c r="I4849" s="80"/>
      <c r="AB4849" s="3" t="str">
        <v>strike = 0.022129, dCalldT = 0.000805, localVol = 0.006501</v>
      </c>
    </row>
    <row r="4850" spans="9:28" x14ac:dyDescent="0.25">
      <c r="I4850" s="80"/>
      <c r="AB4850" s="3" t="str">
        <v>strike = 0.023041, dCalldT = 0.000728, localVol = 0.006694</v>
      </c>
    </row>
    <row r="4851" spans="9:28" x14ac:dyDescent="0.25">
      <c r="I4851" s="80"/>
      <c r="AB4851" s="3" t="str">
        <v>strike = 0.023952, dCalldT = 0.000675, localVol = 0.006646</v>
      </c>
    </row>
    <row r="4852" spans="9:28" x14ac:dyDescent="0.25">
      <c r="I4852" s="80"/>
      <c r="AB4852" s="3" t="str">
        <v>strike = 0.024863, dCalldT = 0.000633, localVol = 0.006537</v>
      </c>
    </row>
    <row r="4853" spans="9:28" x14ac:dyDescent="0.25">
      <c r="I4853" s="80"/>
      <c r="AB4853" s="3" t="str">
        <v>strike = 0.025774, dCalldT = 0.000580, localVol = 0.006946</v>
      </c>
    </row>
    <row r="4854" spans="9:28" x14ac:dyDescent="0.25">
      <c r="I4854" s="80"/>
      <c r="AB4854" s="3" t="str">
        <v>strike = 0.026686, dCalldT = 0.000542, localVol = 0.006697</v>
      </c>
    </row>
    <row r="4855" spans="9:28" x14ac:dyDescent="0.25">
      <c r="I4855" s="80"/>
      <c r="AB4855" s="3" t="str">
        <v>strike = 0.027597, dCalldT = 0.000491, localVol = 0.007229</v>
      </c>
    </row>
    <row r="4856" spans="9:28" x14ac:dyDescent="0.25">
      <c r="I4856" s="80"/>
      <c r="AB4856" s="3" t="str">
        <v>strike = 0.028508, dCalldT = 0.000454, localVol = 0.007214</v>
      </c>
    </row>
    <row r="4857" spans="9:28" x14ac:dyDescent="0.25">
      <c r="I4857" s="80"/>
      <c r="AB4857" s="3" t="str">
        <v>strike = 0.029419, dCalldT = 0.000421, localVol = 0.007345</v>
      </c>
    </row>
    <row r="4858" spans="9:28" x14ac:dyDescent="0.25">
      <c r="I4858" s="80"/>
      <c r="AB4858" s="3" t="str">
        <v>strike = 0.030331, dCalldT = 0.000389, localVol = 0.007383</v>
      </c>
    </row>
    <row r="4859" spans="9:28" x14ac:dyDescent="0.25">
      <c r="I4859" s="80"/>
      <c r="AB4859" s="3" t="str">
        <v>strike = 0.031242, dCalldT = 0.000353, localVol = 0.007850</v>
      </c>
    </row>
    <row r="4860" spans="9:28" x14ac:dyDescent="0.25">
      <c r="I4860" s="80"/>
      <c r="AB4860" s="3" t="str">
        <v>strike = 0.032153, dCalldT = 0.000323, localVol = 0.007866</v>
      </c>
    </row>
    <row r="4861" spans="9:28" x14ac:dyDescent="0.25">
      <c r="I4861" s="80"/>
      <c r="AB4861" s="3" t="str">
        <v>strike = 0.033065, dCalldT = 0.000294, localVol = 0.008319</v>
      </c>
    </row>
    <row r="4862" spans="9:28" x14ac:dyDescent="0.25">
      <c r="I4862" s="80"/>
      <c r="AB4862" s="3" t="str">
        <v>strike = 0.033976, dCalldT = 0.000271, localVol = 0.008255</v>
      </c>
    </row>
    <row r="4863" spans="9:28" x14ac:dyDescent="0.25">
      <c r="I4863" s="80"/>
      <c r="AB4863" s="3" t="str">
        <v>strike = 0.034887, dCalldT = 0.000249, localVol = 0.008267</v>
      </c>
    </row>
    <row r="4864" spans="9:28" x14ac:dyDescent="0.25">
      <c r="I4864" s="80"/>
      <c r="AB4864" s="3" t="str">
        <v>strike = 0.035798, dCalldT = 0.000222, localVol = 0.008331</v>
      </c>
    </row>
    <row r="4865" spans="9:28" x14ac:dyDescent="0.25">
      <c r="I4865" s="80"/>
      <c r="AB4865" s="3" t="str">
        <v>strike = 0.036710, dCalldT = 0.000191, localVol = 0.010047</v>
      </c>
    </row>
    <row r="4866" spans="9:28" x14ac:dyDescent="0.25">
      <c r="I4866" s="80"/>
      <c r="AB4866" s="3" t="str">
        <v>strike = 0.037621, dCalldT = 0.000174, localVol = 0.009232</v>
      </c>
    </row>
    <row r="4867" spans="9:28" x14ac:dyDescent="0.25">
      <c r="I4867" s="80"/>
      <c r="AB4867" s="3" t="str">
        <v>strike = 0.038532, dCalldT = 0.000160, localVol = 0.009670</v>
      </c>
    </row>
    <row r="4868" spans="9:28" x14ac:dyDescent="0.25">
      <c r="I4868" s="80"/>
      <c r="AB4868" s="3" t="str">
        <v>strike = 0.039443, dCalldT = 0.000150, localVol = 0.009015</v>
      </c>
    </row>
    <row r="4869" spans="9:28" x14ac:dyDescent="0.25">
      <c r="I4869" s="80"/>
      <c r="AB4869" s="3" t="str">
        <v>strike = 0.040355, dCalldT = 0.000135, localVol = 0.010956</v>
      </c>
    </row>
    <row r="4870" spans="9:28" x14ac:dyDescent="0.25">
      <c r="I4870" s="80"/>
      <c r="AB4870" s="3" t="str">
        <v>strike = 0.041266, dCalldT = 0.000127, localVol = 0.009745</v>
      </c>
    </row>
    <row r="4871" spans="9:28" x14ac:dyDescent="0.25">
      <c r="I4871" s="80"/>
      <c r="AB4871" s="3" t="str">
        <v>strike = 0.042177, dCalldT = 0.000116, localVol = 0.010212</v>
      </c>
    </row>
    <row r="4872" spans="9:28" x14ac:dyDescent="0.25">
      <c r="I4872" s="80"/>
      <c r="AB4872" s="3" t="str">
        <v>strike = 0.043089, dCalldT = 0.000103, localVol = 0.011575</v>
      </c>
    </row>
    <row r="4873" spans="9:28" x14ac:dyDescent="0.25">
      <c r="I4873" s="80"/>
      <c r="AB4873" s="3" t="str">
        <v>strike = 0.044000, dCalldT = 0.000092, localVol = 0.010452</v>
      </c>
    </row>
    <row r="4874" spans="9:28" x14ac:dyDescent="0.25">
      <c r="I4874" s="80"/>
      <c r="AB4874" s="3" t="str">
        <v>T = 2.416667, swapRate = 0.017782, k = 0, strike = -0.010178, call = 0.027999, callph = 0.027989, callmh = 0.028009, quantile = 0.006762, d2CalldK2 = 1.173397</v>
      </c>
    </row>
    <row r="4875" spans="9:28" x14ac:dyDescent="0.25">
      <c r="I4875" s="80"/>
      <c r="AB4875" s="3" t="str">
        <v>T = 2.416667, swapRate = 0.017782, k = 1, strike = -0.009246, call = 0.027074, callph = 0.027064, callmh = 0.027084, quantile = 0.007948, d2CalldK2 = 1.377389</v>
      </c>
    </row>
    <row r="4876" spans="9:28" x14ac:dyDescent="0.25">
      <c r="I4876" s="80"/>
      <c r="AB4876" s="3" t="str">
        <v>T = 2.416667, swapRate = 0.017782, k = 2, strike = -0.008314, call = 0.026150, callph = 0.026140, callmh = 0.026160, quantile = 0.009340, d2CalldK2 = 1.615883</v>
      </c>
    </row>
    <row r="4877" spans="9:28" x14ac:dyDescent="0.25">
      <c r="I4877" s="80"/>
      <c r="AB4877" s="3" t="str">
        <v>T = 2.416667, swapRate = 0.017782, k = 3, strike = -0.007382, call = 0.025227, callph = 0.025218, callmh = 0.025237, quantile = 0.010973, d2CalldK2 = 1.894379</v>
      </c>
    </row>
    <row r="4878" spans="9:28" x14ac:dyDescent="0.25">
      <c r="I4878" s="80"/>
      <c r="AB4878" s="3" t="str">
        <v>T = 2.416667, swapRate = 0.017782, k = 4, strike = -0.006450, call = 0.024306, callph = 0.024297, callmh = 0.024316, quantile = 0.012886, d2CalldK2 = 2.219148</v>
      </c>
    </row>
    <row r="4879" spans="9:28" x14ac:dyDescent="0.25">
      <c r="I4879" s="80"/>
      <c r="AB4879" s="3" t="str">
        <v>T = 2.416667, swapRate = 0.017782, k = 5, strike = -0.005518, call = 0.023388, callph = 0.023378, callmh = 0.023397, quantile = 0.015126, d2CalldK2 = 2.597309</v>
      </c>
    </row>
    <row r="4880" spans="9:28" x14ac:dyDescent="0.25">
      <c r="I4880" s="80"/>
      <c r="AB4880" s="3" t="str">
        <v>T = 2.416667, swapRate = 0.017782, k = 6, strike = -0.004586, call = 0.022471, callph = 0.022461, callmh = 0.022481, quantile = 0.017746, d2CalldK2 = 3.036895</v>
      </c>
    </row>
    <row r="4881" spans="9:28" x14ac:dyDescent="0.25">
      <c r="I4881" s="80"/>
      <c r="AB4881" s="3" t="str">
        <v>T = 2.416667, swapRate = 0.017782, k = 7, strike = -0.003654, call = 0.021557, callph = 0.021547, callmh = 0.021567, quantile = 0.020808, d2CalldK2 = 3.546924</v>
      </c>
    </row>
    <row r="4882" spans="9:28" x14ac:dyDescent="0.25">
      <c r="I4882" s="80"/>
      <c r="AB4882" s="3" t="str">
        <v>T = 2.416667, swapRate = 0.017782, k = 8, strike = -0.002722, call = 0.020646, callph = 0.020636, callmh = 0.020656, quantile = 0.024383, d2CalldK2 = 4.137445</v>
      </c>
    </row>
    <row r="4883" spans="9:28" x14ac:dyDescent="0.25">
      <c r="I4883" s="80"/>
      <c r="AB4883" s="3" t="str">
        <v>T = 2.416667, swapRate = 0.017782, k = 9, strike = -0.001790, call = 0.019738, callph = 0.019729, callmh = 0.019748, quantile = 0.028549, d2CalldK2 = 4.819566</v>
      </c>
    </row>
    <row r="4884" spans="9:28" x14ac:dyDescent="0.25">
      <c r="I4884" s="80"/>
      <c r="AB4884" s="3" t="str">
        <v>T = 2.416667, swapRate = 0.017782, k = 10, strike = -0.000858, call = 0.018835, callph = 0.018826, callmh = 0.018845, quantile = 0.033399, d2CalldK2 = 5.605446</v>
      </c>
    </row>
    <row r="4885" spans="9:28" x14ac:dyDescent="0.25">
      <c r="I4885" s="80"/>
      <c r="AB4885" s="3" t="str">
        <v>T = 2.416667, swapRate = 0.017782, k = 11, strike = 0.000074, call = 0.017937, callph = 0.017927, callmh = 0.017946, quantile = 0.039034, d2CalldK2 = 6.508248</v>
      </c>
    </row>
    <row r="4886" spans="9:28" x14ac:dyDescent="0.25">
      <c r="I4886" s="80"/>
      <c r="AB4886" s="3" t="str">
        <v>T = 2.416667, swapRate = 0.017782, k = 12, strike = 0.001006, call = 0.017044, callph = 0.017035, callmh = 0.017054, quantile = 0.045571, d2CalldK2 = 7.542016</v>
      </c>
    </row>
    <row r="4887" spans="9:28" x14ac:dyDescent="0.25">
      <c r="I4887" s="80"/>
      <c r="AB4887" s="3" t="str">
        <v>T = 2.416667, swapRate = 0.017782, k = 13, strike = 0.001938, call = 0.016158, callph = 0.016149, callmh = 0.016168, quantile = 0.053138, d2CalldK2 = 8.721481</v>
      </c>
    </row>
    <row r="4888" spans="9:28" x14ac:dyDescent="0.25">
      <c r="I4888" s="80"/>
      <c r="AB4888" s="3" t="str">
        <v>T = 2.416667, swapRate = 0.017782, k = 14, strike = 0.002870, call = 0.015280, callph = 0.015270, callmh = 0.015289, quantile = 0.061878, d2CalldK2 = 10.061758</v>
      </c>
    </row>
    <row r="4889" spans="9:28" x14ac:dyDescent="0.25">
      <c r="I4889" s="80"/>
      <c r="AB4889" s="3" t="str">
        <v>T = 2.416667, swapRate = 0.017782, k = 15, strike = 0.003802, call = 0.014410, callph = 0.014401, callmh = 0.014419, quantile = 0.071947, d2CalldK2 = 11.577901</v>
      </c>
    </row>
    <row r="4890" spans="9:28" x14ac:dyDescent="0.25">
      <c r="I4890" s="80"/>
      <c r="AB4890" s="3" t="str">
        <v>T = 2.416667, swapRate = 0.017782, k = 16, strike = 0.004734, call = 0.013550, callph = 0.013541, callmh = 0.013559, quantile = 0.083518, d2CalldK2 = 13.284303</v>
      </c>
    </row>
    <row r="4891" spans="9:28" x14ac:dyDescent="0.25">
      <c r="I4891" s="80"/>
      <c r="AB4891" s="3" t="str">
        <v>T = 2.416667, swapRate = 0.017782, k = 17, strike = 0.005666, call = 0.012702, callph = 0.012693, callmh = 0.012711, quantile = 0.096773, d2CalldK2 = 15.193896</v>
      </c>
    </row>
    <row r="4892" spans="9:28" x14ac:dyDescent="0.25">
      <c r="I4892" s="80"/>
      <c r="AB4892" s="3" t="str">
        <v>T = 2.416667, swapRate = 0.017782, k = 18, strike = 0.006598, call = 0.011867, callph = 0.011858, callmh = 0.011876, quantile = 0.111906, d2CalldK2 = 17.317121</v>
      </c>
    </row>
    <row r="4893" spans="9:28" x14ac:dyDescent="0.25">
      <c r="I4893" s="80"/>
      <c r="AB4893" s="3" t="str">
        <v>T = 2.416667, swapRate = 0.017782, k = 19, strike = 0.007530, call = 0.011047, callph = 0.011039, callmh = 0.011056, quantile = 0.129120, d2CalldK2 = 19.660642</v>
      </c>
    </row>
    <row r="4894" spans="9:28" x14ac:dyDescent="0.25">
      <c r="I4894" s="80"/>
      <c r="AB4894" s="3" t="str">
        <v>T = 2.416667, swapRate = 0.017782, k = 20, strike = 0.008462, call = 0.010245, callph = 0.010236, callmh = 0.010253, quantile = 0.148622, d2CalldK2 = 22.225781</v>
      </c>
    </row>
    <row r="4895" spans="9:28" x14ac:dyDescent="0.25">
      <c r="I4895" s="80"/>
      <c r="AB4895" s="3" t="str">
        <v>T = 2.416667, swapRate = 0.017782, k = 21, strike = 0.009394, call = 0.009461, callph = 0.009453, callmh = 0.009469, quantile = 0.170616, d2CalldK2 = 25.006671</v>
      </c>
    </row>
    <row r="4896" spans="9:28" x14ac:dyDescent="0.25">
      <c r="I4896" s="80"/>
      <c r="AB4896" s="3" t="str">
        <v>T = 2.416667, swapRate = 0.017782, k = 22, strike = 0.010326, call = 0.008699, callph = 0.008691, callmh = 0.008707, quantile = 0.195297, d2CalldK2 = 27.988139</v>
      </c>
    </row>
    <row r="4897" spans="9:28" x14ac:dyDescent="0.25">
      <c r="I4897" s="80"/>
      <c r="AB4897" s="3" t="str">
        <v>T = 2.416667, swapRate = 0.017782, k = 23, strike = 0.011258, call = 0.007962, callph = 0.007954, callmh = 0.007970, quantile = 0.222840, d2CalldK2 = 31.143386</v>
      </c>
    </row>
    <row r="4898" spans="9:28" x14ac:dyDescent="0.25">
      <c r="I4898" s="80"/>
      <c r="AB4898" s="3" t="str">
        <v>T = 2.416667, swapRate = 0.017782, k = 24, strike = 0.012190, call = 0.007252, callph = 0.007244, callmh = 0.007259, quantile = 0.253390, d2CalldK2 = 34.431558</v>
      </c>
    </row>
    <row r="4899" spans="9:28" x14ac:dyDescent="0.25">
      <c r="I4899" s="80"/>
      <c r="AB4899" s="3" t="str">
        <v>T = 2.416667, swapRate = 0.017782, k = 25, strike = 0.013122, call = 0.006571, callph = 0.006564, callmh = 0.006578, quantile = 0.287045, d2CalldK2 = 37.795381</v>
      </c>
    </row>
    <row r="4900" spans="9:28" x14ac:dyDescent="0.25">
      <c r="I4900" s="80"/>
      <c r="AB4900" s="3" t="str">
        <v>T = 2.416667, swapRate = 0.017782, k = 26, strike = 0.014054, call = 0.005924, callph = 0.005917, callmh = 0.005930, quantile = 0.323841, d2CalldK2 = 41.159130</v>
      </c>
    </row>
    <row r="4901" spans="9:28" x14ac:dyDescent="0.25">
      <c r="I4901" s="80"/>
      <c r="AB4901" s="3" t="str">
        <v>T = 2.416667, swapRate = 0.017782, k = 27, strike = 0.014986, call = 0.005312, callph = 0.005306, callmh = 0.005318, quantile = 0.363736, d2CalldK2 = 44.427266</v>
      </c>
    </row>
    <row r="4902" spans="9:28" x14ac:dyDescent="0.25">
      <c r="I4902" s="80"/>
      <c r="AB4902" s="3" t="str">
        <v>T = 2.416667, swapRate = 0.017782, k = 28, strike = 0.015918, call = 0.004739, callph = 0.004733, callmh = 0.004745, quantile = 0.406588, d2CalldK2 = 47.484212</v>
      </c>
    </row>
    <row r="4903" spans="9:28" x14ac:dyDescent="0.25">
      <c r="I4903" s="80"/>
      <c r="AB4903" s="3" t="str">
        <v>T = 2.416667, swapRate = 0.017782, k = 29, strike = 0.016850, call = 0.004207, callph = 0.004201, callmh = 0.004212, quantile = 0.452140, d2CalldK2 = 50.195819</v>
      </c>
    </row>
    <row r="4904" spans="9:28" x14ac:dyDescent="0.25">
      <c r="I4904" s="80"/>
      <c r="AB4904" s="3" t="str">
        <v>T = 2.416667, swapRate = 0.017782, k = 30, strike = 0.017782, call = 0.003718, callph = 0.003713, callmh = 0.003723, quantile = 0.500000, d2CalldK2 = 52.406276</v>
      </c>
    </row>
    <row r="4905" spans="9:28" x14ac:dyDescent="0.25">
      <c r="I4905" s="80"/>
      <c r="AB4905" s="3" t="str">
        <v>T = 2.416667, swapRate = 0.017782, k = 31, strike = 0.018714, call = 0.003275, callph = 0.003270, callmh = 0.003279, quantile = 0.547860, d2CalldK2 = 50.195819</v>
      </c>
    </row>
    <row r="4906" spans="9:28" x14ac:dyDescent="0.25">
      <c r="I4906" s="80"/>
      <c r="AB4906" s="3" t="str">
        <v>T = 2.416667, swapRate = 0.017782, k = 32, strike = 0.019646, call = 0.002875, callph = 0.002871, callmh = 0.002879, quantile = 0.593412, d2CalldK2 = 47.484212</v>
      </c>
    </row>
    <row r="4907" spans="9:28" x14ac:dyDescent="0.25">
      <c r="I4907" s="80"/>
      <c r="AB4907" s="3" t="str">
        <v>T = 2.416667, swapRate = 0.017782, k = 33, strike = 0.020578, call = 0.002516, callph = 0.002512, callmh = 0.002520, quantile = 0.636264, d2CalldK2 = 44.427266</v>
      </c>
    </row>
    <row r="4908" spans="9:28" x14ac:dyDescent="0.25">
      <c r="I4908" s="80"/>
      <c r="AB4908" s="3" t="str">
        <v>T = 2.416667, swapRate = 0.017782, k = 34, strike = 0.021510, call = 0.002196, callph = 0.002192, callmh = 0.002199, quantile = 0.676159, d2CalldK2 = 41.159130</v>
      </c>
    </row>
    <row r="4909" spans="9:28" x14ac:dyDescent="0.25">
      <c r="I4909" s="80"/>
      <c r="AB4909" s="3" t="str">
        <v>T = 2.416667, swapRate = 0.017782, k = 35, strike = 0.022442, call = 0.001911, callph = 0.001908, callmh = 0.001914, quantile = 0.712955, d2CalldK2 = 37.795381</v>
      </c>
    </row>
    <row r="4910" spans="9:28" x14ac:dyDescent="0.25">
      <c r="I4910" s="80"/>
      <c r="AB4910" s="3" t="str">
        <v>T = 2.416667, swapRate = 0.017782, k = 36, strike = 0.023374, call = 0.001660, callph = 0.001657, callmh = 0.001662, quantile = 0.746610, d2CalldK2 = 34.431558</v>
      </c>
    </row>
    <row r="4911" spans="9:28" x14ac:dyDescent="0.25">
      <c r="I4911" s="80"/>
      <c r="AB4911" s="3" t="str">
        <v>T = 2.416667, swapRate = 0.017782, k = 37, strike = 0.024306, call = 0.001438, callph = 0.001436, callmh = 0.001440, quantile = 0.777160, d2CalldK2 = 31.143387</v>
      </c>
    </row>
    <row r="4912" spans="9:28" x14ac:dyDescent="0.25">
      <c r="I4912" s="80"/>
      <c r="AB4912" s="3" t="str">
        <v>T = 2.416667, swapRate = 0.017782, k = 38, strike = 0.025238, call = 0.001243, callph = 0.001241, callmh = 0.001245, quantile = 0.804703, d2CalldK2 = 27.988139</v>
      </c>
    </row>
    <row r="4913" spans="9:28" x14ac:dyDescent="0.25">
      <c r="I4913" s="80"/>
      <c r="AB4913" s="3" t="str">
        <v>T = 2.416667, swapRate = 0.017782, k = 39, strike = 0.026170, call = 0.001073, callph = 0.001071, callmh = 0.001075, quantile = 0.829384, d2CalldK2 = 25.006671</v>
      </c>
    </row>
    <row r="4914" spans="9:28" x14ac:dyDescent="0.25">
      <c r="I4914" s="80"/>
      <c r="AB4914" s="3" t="str">
        <v>T = 2.416667, swapRate = 0.017782, k = 40, strike = 0.027102, call = 0.000925, callph = 0.000923, callmh = 0.000926, quantile = 0.851378, d2CalldK2 = 22.225781</v>
      </c>
    </row>
    <row r="4915" spans="9:28" x14ac:dyDescent="0.25">
      <c r="I4915" s="80"/>
      <c r="AB4915" s="3" t="str">
        <v>T = 2.416667, swapRate = 0.017782, k = 41, strike = 0.028034, call = 0.000795, callph = 0.000794, callmh = 0.000797, quantile = 0.870880, d2CalldK2 = 19.660642</v>
      </c>
    </row>
    <row r="4916" spans="9:28" x14ac:dyDescent="0.25">
      <c r="I4916" s="80"/>
      <c r="AB4916" s="3" t="str">
        <v>T = 2.416667, swapRate = 0.017782, k = 42, strike = 0.028966, call = 0.000683, callph = 0.000682, callmh = 0.000684, quantile = 0.888094, d2CalldK2 = 17.317121</v>
      </c>
    </row>
    <row r="4917" spans="9:28" x14ac:dyDescent="0.25">
      <c r="I4917" s="80"/>
      <c r="AB4917" s="3" t="str">
        <v>T = 2.416667, swapRate = 0.017782, k = 43, strike = 0.029898, call = 0.000586, callph = 0.000585, callmh = 0.000587, quantile = 0.903227, d2CalldK2 = 15.193896</v>
      </c>
    </row>
    <row r="4918" spans="9:28" x14ac:dyDescent="0.25">
      <c r="I4918" s="80"/>
      <c r="AB4918" s="3" t="str">
        <v>T = 2.416667, swapRate = 0.017782, k = 44, strike = 0.030830, call = 0.000502, callph = 0.000501, callmh = 0.000503, quantile = 0.916482, d2CalldK2 = 13.284303</v>
      </c>
    </row>
    <row r="4919" spans="9:28" x14ac:dyDescent="0.25">
      <c r="I4919" s="80"/>
      <c r="AB4919" s="3" t="str">
        <v>T = 2.416667, swapRate = 0.017782, k = 45, strike = 0.031762, call = 0.000430, callph = 0.000429, callmh = 0.000431, quantile = 0.928053, d2CalldK2 = 11.577901</v>
      </c>
    </row>
    <row r="4920" spans="9:28" x14ac:dyDescent="0.25">
      <c r="I4920" s="80"/>
      <c r="AB4920" s="3" t="str">
        <v>T = 2.416667, swapRate = 0.017782, k = 46, strike = 0.032694, call = 0.000368, callph = 0.000367, callmh = 0.000368, quantile = 0.938122, d2CalldK2 = 10.061758</v>
      </c>
    </row>
    <row r="4921" spans="9:28" x14ac:dyDescent="0.25">
      <c r="I4921" s="80"/>
      <c r="AB4921" s="3" t="str">
        <v>T = 2.416667, swapRate = 0.017782, k = 47, strike = 0.033626, call = 0.000314, callph = 0.000314, callmh = 0.000315, quantile = 0.946862, d2CalldK2 = 8.721482</v>
      </c>
    </row>
    <row r="4922" spans="9:28" x14ac:dyDescent="0.25">
      <c r="I4922" s="80"/>
      <c r="AB4922" s="3" t="str">
        <v>T = 2.416667, swapRate = 0.017782, k = 48, strike = 0.034558, call = 0.000268, callph = 0.000268, callmh = 0.000269, quantile = 0.954429, d2CalldK2 = 7.542016</v>
      </c>
    </row>
    <row r="4923" spans="9:28" x14ac:dyDescent="0.25">
      <c r="I4923" s="80"/>
      <c r="AB4923" s="3" t="str">
        <v>T = 2.416667, swapRate = 0.017782, k = 49, strike = 0.035490, call = 0.000229, callph = 0.000228, callmh = 0.000229, quantile = 0.960966, d2CalldK2 = 6.508248</v>
      </c>
    </row>
    <row r="4924" spans="9:28" x14ac:dyDescent="0.25">
      <c r="I4924" s="80"/>
      <c r="AB4924" s="3" t="str">
        <v>T = 2.416667, swapRate = 0.017782, k = 50, strike = 0.036422, call = 0.000195, callph = 0.000195, callmh = 0.000195, quantile = 0.966601, d2CalldK2 = 5.605446</v>
      </c>
    </row>
    <row r="4925" spans="9:28" x14ac:dyDescent="0.25">
      <c r="I4925" s="80"/>
      <c r="AB4925" s="3" t="str">
        <v>T = 2.416667, swapRate = 0.017782, k = 51, strike = 0.037354, call = 0.000166, callph = 0.000166, callmh = 0.000167, quantile = 0.971451, d2CalldK2 = 4.819566</v>
      </c>
    </row>
    <row r="4926" spans="9:28" x14ac:dyDescent="0.25">
      <c r="I4926" s="80"/>
      <c r="AB4926" s="3" t="str">
        <v>T = 2.416667, swapRate = 0.017782, k = 52, strike = 0.038286, call = 0.000142, callph = 0.000141, callmh = 0.000142, quantile = 0.975617, d2CalldK2 = 4.137445</v>
      </c>
    </row>
    <row r="4927" spans="9:28" x14ac:dyDescent="0.25">
      <c r="I4927" s="80"/>
      <c r="AB4927" s="3" t="str">
        <v>T = 2.416667, swapRate = 0.017782, k = 53, strike = 0.039218, call = 0.000121, callph = 0.000120, callmh = 0.000121, quantile = 0.979192, d2CalldK2 = 3.546924</v>
      </c>
    </row>
    <row r="4928" spans="9:28" x14ac:dyDescent="0.25">
      <c r="I4928" s="80"/>
      <c r="AB4928" s="3" t="str">
        <v>T = 2.416667, swapRate = 0.017782, k = 54, strike = 0.040150, call = 0.000103, callph = 0.000103, callmh = 0.000103, quantile = 0.982254, d2CalldK2 = 3.036895</v>
      </c>
    </row>
    <row r="4929" spans="9:28" x14ac:dyDescent="0.25">
      <c r="I4929" s="80"/>
      <c r="AB4929" s="3" t="str">
        <v>T = 2.416667, swapRate = 0.017782, k = 55, strike = 0.041082, call = 0.000087, callph = 0.000087, callmh = 0.000088, quantile = 0.984874, d2CalldK2 = 2.597309</v>
      </c>
    </row>
    <row r="4930" spans="9:28" x14ac:dyDescent="0.25">
      <c r="I4930" s="80"/>
      <c r="AB4930" s="3" t="str">
        <v>T = 2.416667, swapRate = 0.017782, k = 56, strike = 0.042014, call = 0.000074, callph = 0.000074, callmh = 0.000075, quantile = 0.987114, d2CalldK2 = 2.219149</v>
      </c>
    </row>
    <row r="4931" spans="9:28" x14ac:dyDescent="0.25">
      <c r="I4931" s="80"/>
      <c r="AB4931" s="3" t="str">
        <v>T = 2.416667, swapRate = 0.017782, k = 57, strike = 0.042946, call = 0.000063, callph = 0.000063, callmh = 0.000063, quantile = 0.989027, d2CalldK2 = 1.894379</v>
      </c>
    </row>
    <row r="4932" spans="9:28" x14ac:dyDescent="0.25">
      <c r="I4932" s="80"/>
      <c r="AB4932" s="3" t="str">
        <v>T = 2.416667, swapRate = 0.017782, k = 58, strike = 0.043878, call = 0.000054, callph = 0.000054, callmh = 0.000054, quantile = 0.990660, d2CalldK2 = 1.615883</v>
      </c>
    </row>
    <row r="4933" spans="9:28" x14ac:dyDescent="0.25">
      <c r="I4933" s="80"/>
      <c r="AB4933" s="3" t="str">
        <v>T = 2.416667, swapRate = 0.017782, k = 59, strike = 0.044810, call = 0.000046, callph = 0.000046, callmh = 0.000046, quantile = 0.992052, d2CalldK2 = 1.377389</v>
      </c>
    </row>
    <row r="4934" spans="9:28" x14ac:dyDescent="0.25">
      <c r="I4934" s="80"/>
      <c r="AB4934" s="3" t="str">
        <v>T = 2.416667, swapRate = 0.017782, k = 60, strike = 0.045742, call = 0.000039, callph = 0.000039, callmh = 0.000039, quantile = 0.993238, d2CalldK2 = 1.173397</v>
      </c>
    </row>
    <row r="4935" spans="9:28" x14ac:dyDescent="0.25">
      <c r="I4935" s="80"/>
      <c r="AB4935" s="3" t="str">
        <v>strike = -0.009246, d2CalldK2 = 1.377389, d2CalldK2mc = 0.360098</v>
      </c>
    </row>
    <row r="4936" spans="9:28" x14ac:dyDescent="0.25">
      <c r="I4936" s="80"/>
      <c r="AB4936" s="3" t="str">
        <v>strike = -0.008314, d2CalldK2 = 1.615883, d2CalldK2mc = 1.086588</v>
      </c>
    </row>
    <row r="4937" spans="9:28" x14ac:dyDescent="0.25">
      <c r="I4937" s="80"/>
      <c r="AB4937" s="3" t="str">
        <v>strike = -0.007382, d2CalldK2 = 1.894379, d2CalldK2mc = 1.874466</v>
      </c>
    </row>
    <row r="4938" spans="9:28" x14ac:dyDescent="0.25">
      <c r="I4938" s="80"/>
      <c r="AB4938" s="3" t="str">
        <v>strike = -0.006450, d2CalldK2 = 2.219148, d2CalldK2mc = 2.447980</v>
      </c>
    </row>
    <row r="4939" spans="9:28" x14ac:dyDescent="0.25">
      <c r="I4939" s="80"/>
      <c r="AB4939" s="3" t="str">
        <v>strike = -0.005518, d2CalldK2 = 2.597309, d2CalldK2mc = 2.078682</v>
      </c>
    </row>
    <row r="4940" spans="9:28" x14ac:dyDescent="0.25">
      <c r="I4940" s="80"/>
      <c r="AB4940" s="3" t="str">
        <v>strike = -0.004586, d2CalldK2 = 3.036895, d2CalldK2mc = 4.092448</v>
      </c>
    </row>
    <row r="4941" spans="9:28" x14ac:dyDescent="0.25">
      <c r="I4941" s="80"/>
      <c r="AB4941" s="3" t="str">
        <v>strike = -0.003654, d2CalldK2 = 3.546924, d2CalldK2mc = 4.865856</v>
      </c>
    </row>
    <row r="4942" spans="9:28" x14ac:dyDescent="0.25">
      <c r="I4942" s="80"/>
      <c r="AB4942" s="3" t="str">
        <v>strike = -0.002722, d2CalldK2 = 4.137445, d2CalldK2mc = 3.129451</v>
      </c>
    </row>
    <row r="4943" spans="9:28" x14ac:dyDescent="0.25">
      <c r="I4943" s="80"/>
      <c r="AB4943" s="3" t="str">
        <v>strike = -0.001790, d2CalldK2 = 4.819566, d2CalldK2mc = 3.313177</v>
      </c>
    </row>
    <row r="4944" spans="9:28" x14ac:dyDescent="0.25">
      <c r="I4944" s="80"/>
      <c r="AB4944" s="3" t="str">
        <v>strike = -0.000858, d2CalldK2 = 5.605446, d2CalldK2mc = 5.585936</v>
      </c>
    </row>
    <row r="4945" spans="9:28" x14ac:dyDescent="0.25">
      <c r="I4945" s="80"/>
      <c r="AB4945" s="3" t="str">
        <v>strike = 0.000074, d2CalldK2 = 6.508248, d2CalldK2mc = 7.155101</v>
      </c>
    </row>
    <row r="4946" spans="9:28" x14ac:dyDescent="0.25">
      <c r="I4946" s="80"/>
      <c r="AB4946" s="3" t="str">
        <v>strike = 0.001006, d2CalldK2 = 7.542016, d2CalldK2mc = 7.428913</v>
      </c>
    </row>
    <row r="4947" spans="9:28" x14ac:dyDescent="0.25">
      <c r="I4947" s="80"/>
      <c r="AB4947" s="3" t="str">
        <v>strike = 0.001938, d2CalldK2 = 8.721481, d2CalldK2mc = 8.614692</v>
      </c>
    </row>
    <row r="4948" spans="9:28" x14ac:dyDescent="0.25">
      <c r="I4948" s="80"/>
      <c r="AB4948" s="3" t="str">
        <v>strike = 0.002870, d2CalldK2 = 10.061758, d2CalldK2mc = 11.106388</v>
      </c>
    </row>
    <row r="4949" spans="9:28" x14ac:dyDescent="0.25">
      <c r="I4949" s="80"/>
      <c r="AB4949" s="3" t="str">
        <v>strike = 0.003802, d2CalldK2 = 11.577901, d2CalldK2mc = 12.603584</v>
      </c>
    </row>
    <row r="4950" spans="9:28" x14ac:dyDescent="0.25">
      <c r="I4950" s="80"/>
      <c r="AB4950" s="3" t="str">
        <v>strike = 0.004734, d2CalldK2 = 13.284303, d2CalldK2mc = 14.200203</v>
      </c>
    </row>
    <row r="4951" spans="9:28" x14ac:dyDescent="0.25">
      <c r="I4951" s="80"/>
      <c r="AB4951" s="3" t="str">
        <v>strike = 0.005666, d2CalldK2 = 15.193896, d2CalldK2mc = 17.400796</v>
      </c>
    </row>
    <row r="4952" spans="9:28" x14ac:dyDescent="0.25">
      <c r="I4952" s="80"/>
      <c r="AB4952" s="3" t="str">
        <v>strike = 0.006598, d2CalldK2 = 17.317121, d2CalldK2mc = 17.690174</v>
      </c>
    </row>
    <row r="4953" spans="9:28" x14ac:dyDescent="0.25">
      <c r="I4953" s="80"/>
      <c r="AB4953" s="3" t="str">
        <v>strike = 0.007530, d2CalldK2 = 19.660642, d2CalldK2mc = 21.254048</v>
      </c>
    </row>
    <row r="4954" spans="9:28" x14ac:dyDescent="0.25">
      <c r="I4954" s="80"/>
      <c r="AB4954" s="3" t="str">
        <v>strike = 0.008462, d2CalldK2 = 22.225781, d2CalldK2mc = 20.518951</v>
      </c>
    </row>
    <row r="4955" spans="9:28" x14ac:dyDescent="0.25">
      <c r="I4955" s="80"/>
      <c r="AB4955" s="3" t="str">
        <v>strike = 0.009394, d2CalldK2 = 25.006671, d2CalldK2mc = 22.915288</v>
      </c>
    </row>
    <row r="4956" spans="9:28" x14ac:dyDescent="0.25">
      <c r="I4956" s="80"/>
      <c r="AB4956" s="3" t="str">
        <v>strike = 0.010326, d2CalldK2 = 27.988139, d2CalldK2mc = 25.351475</v>
      </c>
    </row>
    <row r="4957" spans="9:28" x14ac:dyDescent="0.25">
      <c r="I4957" s="80"/>
      <c r="AB4957" s="3" t="str">
        <v>strike = 0.011258, d2CalldK2 = 31.143386, d2CalldK2mc = 31.071241</v>
      </c>
    </row>
    <row r="4958" spans="9:28" x14ac:dyDescent="0.25">
      <c r="I4958" s="80"/>
      <c r="AB4958" s="3" t="str">
        <v>strike = 0.012190, d2CalldK2 = 34.431558, d2CalldK2mc = 37.487068</v>
      </c>
    </row>
    <row r="4959" spans="9:28" x14ac:dyDescent="0.25">
      <c r="I4959" s="80"/>
      <c r="AB4959" s="3" t="str">
        <v>strike = 0.013122, d2CalldK2 = 37.795381, d2CalldK2mc = 39.689839</v>
      </c>
    </row>
    <row r="4960" spans="9:28" x14ac:dyDescent="0.25">
      <c r="I4960" s="80"/>
      <c r="AB4960" s="3" t="str">
        <v>strike = 0.014054, d2CalldK2 = 41.159130, d2CalldK2mc = 40.422168</v>
      </c>
    </row>
    <row r="4961" spans="9:28" x14ac:dyDescent="0.25">
      <c r="I4961" s="80"/>
      <c r="AB4961" s="3" t="str">
        <v>strike = 0.014986, d2CalldK2 = 44.427266, d2CalldK2mc = 44.924282</v>
      </c>
    </row>
    <row r="4962" spans="9:28" x14ac:dyDescent="0.25">
      <c r="I4962" s="80"/>
      <c r="AB4962" s="3" t="str">
        <v>strike = 0.015918, d2CalldK2 = 47.484212, d2CalldK2mc = 46.796731</v>
      </c>
    </row>
    <row r="4963" spans="9:28" x14ac:dyDescent="0.25">
      <c r="I4963" s="80"/>
      <c r="AB4963" s="3" t="str">
        <v>strike = 0.016850, d2CalldK2 = 50.195819, d2CalldK2mc = 49.089943</v>
      </c>
    </row>
    <row r="4964" spans="9:28" x14ac:dyDescent="0.25">
      <c r="I4964" s="80"/>
      <c r="AB4964" s="3" t="str">
        <v>strike = 0.017782, d2CalldK2 = 52.406276, d2CalldK2mc = 51.368681</v>
      </c>
    </row>
    <row r="4965" spans="9:28" x14ac:dyDescent="0.25">
      <c r="I4965" s="80"/>
      <c r="AB4965" s="3" t="str">
        <v>strike = 0.018714, d2CalldK2 = 50.195819, d2CalldK2mc = 49.173619</v>
      </c>
    </row>
    <row r="4966" spans="9:28" x14ac:dyDescent="0.25">
      <c r="I4966" s="80"/>
      <c r="AB4966" s="3" t="str">
        <v>strike = 0.019646, d2CalldK2 = 47.484212, d2CalldK2mc = 45.766303</v>
      </c>
    </row>
    <row r="4967" spans="9:28" x14ac:dyDescent="0.25">
      <c r="I4967" s="80"/>
      <c r="AB4967" s="3" t="str">
        <v>strike = 0.020578, d2CalldK2 = 44.427266, d2CalldK2mc = 42.944285</v>
      </c>
    </row>
    <row r="4968" spans="9:28" x14ac:dyDescent="0.25">
      <c r="I4968" s="80"/>
      <c r="AB4968" s="3" t="str">
        <v>strike = 0.021510, d2CalldK2 = 41.159130, d2CalldK2mc = 44.165641</v>
      </c>
    </row>
    <row r="4969" spans="9:28" x14ac:dyDescent="0.25">
      <c r="I4969" s="80"/>
      <c r="AB4969" s="3" t="str">
        <v>strike = 0.022442, d2CalldK2 = 37.795381, d2CalldK2mc = 38.271829</v>
      </c>
    </row>
    <row r="4970" spans="9:28" x14ac:dyDescent="0.25">
      <c r="I4970" s="80"/>
      <c r="AB4970" s="3" t="str">
        <v>strike = 0.023374, d2CalldK2 = 34.431558, d2CalldK2mc = 34.579695</v>
      </c>
    </row>
    <row r="4971" spans="9:28" x14ac:dyDescent="0.25">
      <c r="I4971" s="80"/>
      <c r="AB4971" s="3" t="str">
        <v>strike = 0.024306, d2CalldK2 = 31.143387, d2CalldK2mc = 30.965555</v>
      </c>
    </row>
    <row r="4972" spans="9:28" x14ac:dyDescent="0.25">
      <c r="I4972" s="80"/>
      <c r="AB4972" s="3" t="str">
        <v>strike = 0.025238, d2CalldK2 = 27.988139, d2CalldK2mc = 28.360023</v>
      </c>
    </row>
    <row r="4973" spans="9:28" x14ac:dyDescent="0.25">
      <c r="I4973" s="80"/>
      <c r="AB4973" s="3" t="str">
        <v>strike = 0.026170, d2CalldK2 = 25.006671, d2CalldK2mc = 23.489734</v>
      </c>
    </row>
    <row r="4974" spans="9:28" x14ac:dyDescent="0.25">
      <c r="I4974" s="80"/>
      <c r="AB4974" s="3" t="str">
        <v>strike = 0.027102, d2CalldK2 = 22.225781, d2CalldK2mc = 24.298224</v>
      </c>
    </row>
    <row r="4975" spans="9:28" x14ac:dyDescent="0.25">
      <c r="I4975" s="80"/>
      <c r="AB4975" s="3" t="str">
        <v>strike = 0.028034, d2CalldK2 = 19.660642, d2CalldK2mc = 19.231760</v>
      </c>
    </row>
    <row r="4976" spans="9:28" x14ac:dyDescent="0.25">
      <c r="I4976" s="80"/>
      <c r="AB4976" s="3" t="str">
        <v>strike = 0.028966, d2CalldK2 = 17.317121, d2CalldK2mc = 16.313207</v>
      </c>
    </row>
    <row r="4977" spans="9:28" x14ac:dyDescent="0.25">
      <c r="I4977" s="80"/>
      <c r="AB4977" s="3" t="str">
        <v>strike = 0.029898, d2CalldK2 = 15.193896, d2CalldK2mc = 16.400843</v>
      </c>
    </row>
    <row r="4978" spans="9:28" x14ac:dyDescent="0.25">
      <c r="I4978" s="80"/>
      <c r="AB4978" s="3" t="str">
        <v>strike = 0.030830, d2CalldK2 = 13.284303, d2CalldK2mc = 13.710895</v>
      </c>
    </row>
    <row r="4979" spans="9:28" x14ac:dyDescent="0.25">
      <c r="I4979" s="80"/>
      <c r="AB4979" s="3" t="str">
        <v>strike = 0.031762, d2CalldK2 = 11.577901, d2CalldK2mc = 12.186714</v>
      </c>
    </row>
    <row r="4980" spans="9:28" x14ac:dyDescent="0.25">
      <c r="I4980" s="80"/>
      <c r="AB4980" s="3" t="str">
        <v>strike = 0.032694, d2CalldK2 = 10.061758, d2CalldK2mc = 9.147926</v>
      </c>
    </row>
    <row r="4981" spans="9:28" x14ac:dyDescent="0.25">
      <c r="I4981" s="80"/>
      <c r="AB4981" s="3" t="str">
        <v>strike = 0.033626, d2CalldK2 = 8.721482, d2CalldK2mc = 9.616711</v>
      </c>
    </row>
    <row r="4982" spans="9:28" x14ac:dyDescent="0.25">
      <c r="I4982" s="80"/>
      <c r="AB4982" s="3" t="str">
        <v>strike = 0.034558, d2CalldK2 = 7.542016, d2CalldK2mc = 7.496851</v>
      </c>
    </row>
    <row r="4983" spans="9:28" x14ac:dyDescent="0.25">
      <c r="I4983" s="80"/>
      <c r="AB4983" s="3" t="str">
        <v>strike = 0.035490, d2CalldK2 = 6.508248, d2CalldK2mc = 6.665714</v>
      </c>
    </row>
    <row r="4984" spans="9:28" x14ac:dyDescent="0.25">
      <c r="I4984" s="80"/>
      <c r="AB4984" s="3" t="str">
        <v>strike = 0.036422, d2CalldK2 = 5.605446, d2CalldK2mc = 5.592679</v>
      </c>
    </row>
    <row r="4985" spans="9:28" x14ac:dyDescent="0.25">
      <c r="I4985" s="80"/>
      <c r="AB4985" s="3" t="str">
        <v>strike = 0.037354, d2CalldK2 = 4.819566, d2CalldK2mc = 4.989017</v>
      </c>
    </row>
    <row r="4986" spans="9:28" x14ac:dyDescent="0.25">
      <c r="I4986" s="80"/>
      <c r="AB4986" s="3" t="str">
        <v>strike = 0.038286, d2CalldK2 = 4.137445, d2CalldK2mc = 3.340225</v>
      </c>
    </row>
    <row r="4987" spans="9:28" x14ac:dyDescent="0.25">
      <c r="I4987" s="80"/>
      <c r="AB4987" s="3" t="str">
        <v>strike = 0.039218, d2CalldK2 = 3.546924, d2CalldK2mc = 3.250516</v>
      </c>
    </row>
    <row r="4988" spans="9:28" x14ac:dyDescent="0.25">
      <c r="I4988" s="80"/>
      <c r="AB4988" s="3" t="str">
        <v>strike = 0.040150, d2CalldK2 = 3.036895, d2CalldK2mc = 2.266783</v>
      </c>
    </row>
    <row r="4989" spans="9:28" x14ac:dyDescent="0.25">
      <c r="I4989" s="80"/>
      <c r="AB4989" s="3" t="str">
        <v>strike = 0.041082, d2CalldK2 = 2.597309, d2CalldK2mc = 2.625534</v>
      </c>
    </row>
    <row r="4990" spans="9:28" x14ac:dyDescent="0.25">
      <c r="I4990" s="80"/>
      <c r="AB4990" s="3" t="str">
        <v>strike = 0.042014, d2CalldK2 = 2.219149, d2CalldK2mc = 3.026036</v>
      </c>
    </row>
    <row r="4991" spans="9:28" x14ac:dyDescent="0.25">
      <c r="I4991" s="80"/>
      <c r="AB4991" s="3" t="str">
        <v>strike = 0.042946, d2CalldK2 = 1.894379, d2CalldK2mc = 2.532796</v>
      </c>
    </row>
    <row r="4992" spans="9:28" x14ac:dyDescent="0.25">
      <c r="I4992" s="80"/>
      <c r="AB4992" s="3" t="str">
        <v>strike = 0.043878, d2CalldK2 = 1.615883, d2CalldK2mc = 1.493498</v>
      </c>
    </row>
    <row r="4993" spans="9:28" x14ac:dyDescent="0.25">
      <c r="I4993" s="80"/>
      <c r="AB4993" s="3" t="str">
        <v>strike = 0.044810, d2CalldK2 = 1.377389, d2CalldK2mc = 1.054145</v>
      </c>
    </row>
    <row r="4994" spans="9:28" x14ac:dyDescent="0.25">
      <c r="I4994" s="80"/>
      <c r="AB4994" s="3" t="str">
        <v>T = 2.416667, fixingDate = 0, swapRate = 0.017782, annuity = 9.214553, stdDev = 0.009320, avgCalcStrikes = 7.932373</v>
      </c>
    </row>
    <row r="4995" spans="9:28" x14ac:dyDescent="0.25">
      <c r="I4995" s="80"/>
      <c r="AB4995" s="3" t="str">
        <v>strike = -0.009246, dCalldT = 0.000057, localVol = 0.017753</v>
      </c>
    </row>
    <row r="4996" spans="9:28" x14ac:dyDescent="0.25">
      <c r="I4996" s="80"/>
      <c r="AB4996" s="3" t="str">
        <v>strike = -0.008314, dCalldT = 0.000087, localVol = 0.012681</v>
      </c>
    </row>
    <row r="4997" spans="9:28" x14ac:dyDescent="0.25">
      <c r="I4997" s="80"/>
      <c r="AB4997" s="3" t="str">
        <v>strike = -0.007382, dCalldT = 0.000125, localVol = 0.011536</v>
      </c>
    </row>
    <row r="4998" spans="9:28" x14ac:dyDescent="0.25">
      <c r="I4998" s="80"/>
      <c r="AB4998" s="3" t="str">
        <v>strike = -0.006450, dCalldT = 0.000164, localVol = 0.011561</v>
      </c>
    </row>
    <row r="4999" spans="9:28" x14ac:dyDescent="0.25">
      <c r="I4999" s="80"/>
      <c r="AB4999" s="3" t="str">
        <v>strike = -0.005518, dCalldT = 0.000202, localVol = 0.013925</v>
      </c>
    </row>
    <row r="5000" spans="9:28" x14ac:dyDescent="0.25">
      <c r="I5000" s="80"/>
      <c r="AB5000" s="3" t="str">
        <v>strike = -0.004586, dCalldT = 0.000246, localVol = 0.010974</v>
      </c>
    </row>
    <row r="5001" spans="9:28" x14ac:dyDescent="0.25">
      <c r="I5001" s="80"/>
      <c r="AB5001" s="3" t="str">
        <v>strike = -0.003654, dCalldT = 0.000282, localVol = 0.010766</v>
      </c>
    </row>
    <row r="5002" spans="9:28" x14ac:dyDescent="0.25">
      <c r="I5002" s="80"/>
      <c r="AB5002" s="3" t="str">
        <v>strike = -0.002722, dCalldT = 0.000306, localVol = 0.013975</v>
      </c>
    </row>
    <row r="5003" spans="9:28" x14ac:dyDescent="0.25">
      <c r="I5003" s="80"/>
      <c r="AB5003" s="3" t="str">
        <v>strike = -0.001790, dCalldT = 0.000342, localVol = 0.014360</v>
      </c>
    </row>
    <row r="5004" spans="9:28" x14ac:dyDescent="0.25">
      <c r="I5004" s="80"/>
      <c r="AB5004" s="3" t="str">
        <v>strike = -0.000858, dCalldT = 0.000395, localVol = 0.011896</v>
      </c>
    </row>
    <row r="5005" spans="9:28" x14ac:dyDescent="0.25">
      <c r="I5005" s="80"/>
      <c r="AB5005" s="3" t="str">
        <v>strike = 0.000074, dCalldT = 0.000451, localVol = 0.011231</v>
      </c>
    </row>
    <row r="5006" spans="9:28" x14ac:dyDescent="0.25">
      <c r="I5006" s="80"/>
      <c r="AB5006" s="3" t="str">
        <v>strike = 0.001006, dCalldT = 0.000503, localVol = 0.011631</v>
      </c>
    </row>
    <row r="5007" spans="9:28" x14ac:dyDescent="0.25">
      <c r="I5007" s="80"/>
      <c r="AB5007" s="3" t="str">
        <v>strike = 0.001938, dCalldT = 0.000557, localVol = 0.011373</v>
      </c>
    </row>
    <row r="5008" spans="9:28" x14ac:dyDescent="0.25">
      <c r="I5008" s="80"/>
      <c r="AB5008" s="3" t="str">
        <v>strike = 0.002870, dCalldT = 0.000615, localVol = 0.010524</v>
      </c>
    </row>
    <row r="5009" spans="9:28" x14ac:dyDescent="0.25">
      <c r="I5009" s="80"/>
      <c r="AB5009" s="3" t="str">
        <v>strike = 0.003802, dCalldT = 0.000664, localVol = 0.010265</v>
      </c>
    </row>
    <row r="5010" spans="9:28" x14ac:dyDescent="0.25">
      <c r="I5010" s="80"/>
      <c r="AB5010" s="3" t="str">
        <v>strike = 0.004734, dCalldT = 0.000704, localVol = 0.009959</v>
      </c>
    </row>
    <row r="5011" spans="9:28" x14ac:dyDescent="0.25">
      <c r="I5011" s="80"/>
      <c r="AB5011" s="3" t="str">
        <v>strike = 0.005666, dCalldT = 0.000736, localVol = 0.009200</v>
      </c>
    </row>
    <row r="5012" spans="9:28" x14ac:dyDescent="0.25">
      <c r="I5012" s="80"/>
      <c r="AB5012" s="3" t="str">
        <v>strike = 0.006598, dCalldT = 0.000747, localVol = 0.009191</v>
      </c>
    </row>
    <row r="5013" spans="9:28" x14ac:dyDescent="0.25">
      <c r="I5013" s="80"/>
      <c r="AB5013" s="3" t="str">
        <v>strike = 0.007530, dCalldT = 0.000755, localVol = 0.008429</v>
      </c>
    </row>
    <row r="5014" spans="9:28" x14ac:dyDescent="0.25">
      <c r="I5014" s="80"/>
      <c r="AB5014" s="3" t="str">
        <v>strike = 0.008462, dCalldT = 0.000747, localVol = 0.008532</v>
      </c>
    </row>
    <row r="5015" spans="9:28" x14ac:dyDescent="0.25">
      <c r="I5015" s="80"/>
      <c r="AB5015" s="3" t="str">
        <v>strike = 0.009394, dCalldT = 0.000756, localVol = 0.008125</v>
      </c>
    </row>
    <row r="5016" spans="9:28" x14ac:dyDescent="0.25">
      <c r="I5016" s="80"/>
      <c r="AB5016" s="3" t="str">
        <v>strike = 0.010326, dCalldT = 0.000787, localVol = 0.007879</v>
      </c>
    </row>
    <row r="5017" spans="9:28" x14ac:dyDescent="0.25">
      <c r="I5017" s="80"/>
      <c r="AB5017" s="3" t="str">
        <v>strike = 0.011258, dCalldT = 0.000844, localVol = 0.007369</v>
      </c>
    </row>
    <row r="5018" spans="9:28" x14ac:dyDescent="0.25">
      <c r="I5018" s="80"/>
      <c r="AB5018" s="3" t="str">
        <v>strike = 0.012190, dCalldT = 0.000899, localVol = 0.006925</v>
      </c>
    </row>
    <row r="5019" spans="9:28" x14ac:dyDescent="0.25">
      <c r="I5019" s="80"/>
      <c r="AB5019" s="3" t="str">
        <v>strike = 0.013122, dCalldT = 0.000919, localVol = 0.006804</v>
      </c>
    </row>
    <row r="5020" spans="9:28" x14ac:dyDescent="0.25">
      <c r="I5020" s="80"/>
      <c r="AB5020" s="3" t="str">
        <v>strike = 0.014054, dCalldT = 0.000915, localVol = 0.006729</v>
      </c>
    </row>
    <row r="5021" spans="9:28" x14ac:dyDescent="0.25">
      <c r="I5021" s="80"/>
      <c r="AB5021" s="3" t="str">
        <v>strike = 0.014986, dCalldT = 0.000914, localVol = 0.006379</v>
      </c>
    </row>
    <row r="5022" spans="9:28" x14ac:dyDescent="0.25">
      <c r="I5022" s="80"/>
      <c r="AB5022" s="3" t="str">
        <v>strike = 0.015918, dCalldT = 0.000902, localVol = 0.006210</v>
      </c>
    </row>
    <row r="5023" spans="9:28" x14ac:dyDescent="0.25">
      <c r="I5023" s="80"/>
      <c r="AB5023" s="3" t="str">
        <v>strike = 0.016850, dCalldT = 0.000891, localVol = 0.006026</v>
      </c>
    </row>
    <row r="5024" spans="9:28" x14ac:dyDescent="0.25">
      <c r="I5024" s="80"/>
      <c r="AB5024" s="3" t="str">
        <v>strike = 0.017782, dCalldT = 0.000885, localVol = 0.005871</v>
      </c>
    </row>
    <row r="5025" spans="9:28" x14ac:dyDescent="0.25">
      <c r="I5025" s="80"/>
      <c r="AB5025" s="3" t="str">
        <v>strike = 0.018714, dCalldT = 0.000877, localVol = 0.005973</v>
      </c>
    </row>
    <row r="5026" spans="9:28" x14ac:dyDescent="0.25">
      <c r="I5026" s="80"/>
      <c r="AB5026" s="3" t="str">
        <v>strike = 0.019646, dCalldT = 0.000873, localVol = 0.006176</v>
      </c>
    </row>
    <row r="5027" spans="9:28" x14ac:dyDescent="0.25">
      <c r="I5027" s="80"/>
      <c r="AB5027" s="3" t="str">
        <v>strike = 0.020578, dCalldT = 0.000880, localVol = 0.006403</v>
      </c>
    </row>
    <row r="5028" spans="9:28" x14ac:dyDescent="0.25">
      <c r="I5028" s="80"/>
      <c r="AB5028" s="3" t="str">
        <v>strike = 0.021510, dCalldT = 0.000898, localVol = 0.006376</v>
      </c>
    </row>
    <row r="5029" spans="9:28" x14ac:dyDescent="0.25">
      <c r="I5029" s="80"/>
      <c r="AB5029" s="3" t="str">
        <v>strike = 0.022442, dCalldT = 0.000879, localVol = 0.006777</v>
      </c>
    </row>
    <row r="5030" spans="9:28" x14ac:dyDescent="0.25">
      <c r="I5030" s="80"/>
      <c r="AB5030" s="3" t="str">
        <v>strike = 0.023374, dCalldT = 0.000851, localVol = 0.007015</v>
      </c>
    </row>
    <row r="5031" spans="9:28" x14ac:dyDescent="0.25">
      <c r="I5031" s="80"/>
      <c r="AB5031" s="3" t="str">
        <v>strike = 0.024306, dCalldT = 0.000818, localVol = 0.007269</v>
      </c>
    </row>
    <row r="5032" spans="9:28" x14ac:dyDescent="0.25">
      <c r="I5032" s="80"/>
      <c r="AB5032" s="3" t="str">
        <v>strike = 0.025238, dCalldT = 0.000785, localVol = 0.007440</v>
      </c>
    </row>
    <row r="5033" spans="9:28" x14ac:dyDescent="0.25">
      <c r="I5033" s="80"/>
      <c r="AB5033" s="3" t="str">
        <v>strike = 0.026170, dCalldT = 0.000746, localVol = 0.007971</v>
      </c>
    </row>
    <row r="5034" spans="9:28" x14ac:dyDescent="0.25">
      <c r="I5034" s="80"/>
      <c r="AB5034" s="3" t="str">
        <v>strike = 0.027102, dCalldT = 0.000723, localVol = 0.007714</v>
      </c>
    </row>
    <row r="5035" spans="9:28" x14ac:dyDescent="0.25">
      <c r="I5035" s="80"/>
      <c r="AB5035" s="3" t="str">
        <v>strike = 0.028034, dCalldT = 0.000678, localVol = 0.008396</v>
      </c>
    </row>
    <row r="5036" spans="9:28" x14ac:dyDescent="0.25">
      <c r="I5036" s="80"/>
      <c r="AB5036" s="3" t="str">
        <v>strike = 0.028966, dCalldT = 0.000638, localVol = 0.008842</v>
      </c>
    </row>
    <row r="5037" spans="9:28" x14ac:dyDescent="0.25">
      <c r="I5037" s="80"/>
      <c r="AB5037" s="3" t="str">
        <v>strike = 0.029898, dCalldT = 0.000609, localVol = 0.008619</v>
      </c>
    </row>
    <row r="5038" spans="9:28" x14ac:dyDescent="0.25">
      <c r="I5038" s="80"/>
      <c r="AB5038" s="3" t="str">
        <v>strike = 0.030830, dCalldT = 0.000569, localVol = 0.009114</v>
      </c>
    </row>
    <row r="5039" spans="9:28" x14ac:dyDescent="0.25">
      <c r="I5039" s="80"/>
      <c r="AB5039" s="3" t="str">
        <v>strike = 0.031762, dCalldT = 0.000527, localVol = 0.009300</v>
      </c>
    </row>
    <row r="5040" spans="9:28" x14ac:dyDescent="0.25">
      <c r="I5040" s="80"/>
      <c r="AB5040" s="3" t="str">
        <v>strike = 0.032694, dCalldT = 0.000480, localVol = 0.010244</v>
      </c>
    </row>
    <row r="5041" spans="9:28" x14ac:dyDescent="0.25">
      <c r="I5041" s="80"/>
      <c r="AB5041" s="3" t="str">
        <v>strike = 0.033626, dCalldT = 0.000445, localVol = 0.009616</v>
      </c>
    </row>
    <row r="5042" spans="9:28" x14ac:dyDescent="0.25">
      <c r="I5042" s="80"/>
      <c r="AB5042" s="3" t="str">
        <v>strike = 0.034558, dCalldT = 0.000402, localVol = 0.010356</v>
      </c>
    </row>
    <row r="5043" spans="9:28" x14ac:dyDescent="0.25">
      <c r="I5043" s="80"/>
      <c r="AB5043" s="3" t="str">
        <v>strike = 0.035490, dCalldT = 0.000362, localVol = 0.010421</v>
      </c>
    </row>
    <row r="5044" spans="9:28" x14ac:dyDescent="0.25">
      <c r="I5044" s="80"/>
      <c r="AB5044" s="3" t="str">
        <v>strike = 0.036422, dCalldT = 0.000322, localVol = 0.010738</v>
      </c>
    </row>
    <row r="5045" spans="9:28" x14ac:dyDescent="0.25">
      <c r="I5045" s="80"/>
      <c r="AB5045" s="3" t="str">
        <v>strike = 0.037354, dCalldT = 0.000285, localVol = 0.010690</v>
      </c>
    </row>
    <row r="5046" spans="9:28" x14ac:dyDescent="0.25">
      <c r="I5046" s="80"/>
      <c r="AB5046" s="3" t="str">
        <v>strike = 0.038286, dCalldT = 0.000248, localVol = 0.012183</v>
      </c>
    </row>
    <row r="5047" spans="9:28" x14ac:dyDescent="0.25">
      <c r="I5047" s="80"/>
      <c r="AB5047" s="3" t="str">
        <v>strike = 0.039218, dCalldT = 0.000221, localVol = 0.011659</v>
      </c>
    </row>
    <row r="5048" spans="9:28" x14ac:dyDescent="0.25">
      <c r="I5048" s="80"/>
      <c r="AB5048" s="3" t="str">
        <v>strike = 0.040150, dCalldT = 0.000199, localVol = 0.013246</v>
      </c>
    </row>
    <row r="5049" spans="9:28" x14ac:dyDescent="0.25">
      <c r="I5049" s="80"/>
      <c r="AB5049" s="3" t="str">
        <v>strike = 0.041082, dCalldT = 0.000186, localVol = 0.011919</v>
      </c>
    </row>
    <row r="5050" spans="9:28" x14ac:dyDescent="0.25">
      <c r="I5050" s="80"/>
      <c r="AB5050" s="3" t="str">
        <v>strike = 0.042014, dCalldT = 0.000175, localVol = 0.010766</v>
      </c>
    </row>
    <row r="5051" spans="9:28" x14ac:dyDescent="0.25">
      <c r="I5051" s="80"/>
      <c r="AB5051" s="3" t="str">
        <v>strike = 0.042946, dCalldT = 0.000157, localVol = 0.011145</v>
      </c>
    </row>
    <row r="5052" spans="9:28" x14ac:dyDescent="0.25">
      <c r="I5052" s="80"/>
      <c r="AB5052" s="3" t="str">
        <v>strike = 0.043878, dCalldT = 0.000134, localVol = 0.013390</v>
      </c>
    </row>
    <row r="5053" spans="9:28" x14ac:dyDescent="0.25">
      <c r="I5053" s="80"/>
      <c r="AB5053" s="3" t="str">
        <v>strike = 0.044810, dCalldT = 0.000113, localVol = 0.014638</v>
      </c>
    </row>
    <row r="5054" spans="9:28" x14ac:dyDescent="0.25">
      <c r="I5054" s="80"/>
      <c r="AB5054" s="3" t="str">
        <v>T = 2.500000, swapRate = 0.017966, k = 0, strike = -0.010612, call = 0.028618, callph = 0.028609, callmh = 0.028628, quantile = 0.006881, d2CalldK2 = 1.157140</v>
      </c>
    </row>
    <row r="5055" spans="9:28" x14ac:dyDescent="0.25">
      <c r="I5055" s="80"/>
      <c r="AB5055" s="3" t="str">
        <v>T = 2.500000, swapRate = 0.017966, k = 1, strike = -0.009659, call = 0.027673, callph = 0.027663, callmh = 0.027683, quantile = 0.008076, d2CalldK2 = 1.356644</v>
      </c>
    </row>
    <row r="5056" spans="9:28" x14ac:dyDescent="0.25">
      <c r="I5056" s="80"/>
      <c r="AB5056" s="3" t="str">
        <v>T = 2.500000, swapRate = 0.017966, k = 2, strike = -0.008706, call = 0.026729, callph = 0.026719, callmh = 0.026739, quantile = 0.009476, d2CalldK2 = 1.589692</v>
      </c>
    </row>
    <row r="5057" spans="9:28" x14ac:dyDescent="0.25">
      <c r="I5057" s="80"/>
      <c r="AB5057" s="3" t="str">
        <v>T = 2.500000, swapRate = 0.017966, k = 3, strike = -0.007754, call = 0.025786, callph = 0.025776, callmh = 0.025796, quantile = 0.011117, d2CalldK2 = 1.861616</v>
      </c>
    </row>
    <row r="5058" spans="9:28" x14ac:dyDescent="0.25">
      <c r="I5058" s="80"/>
      <c r="AB5058" s="3" t="str">
        <v>T = 2.500000, swapRate = 0.017966, k = 4, strike = -0.006801, call = 0.024845, callph = 0.024835, callmh = 0.024855, quantile = 0.013037, d2CalldK2 = 2.178498</v>
      </c>
    </row>
    <row r="5059" spans="9:28" x14ac:dyDescent="0.25">
      <c r="I5059" s="80"/>
      <c r="AB5059" s="3" t="str">
        <v>T = 2.500000, swapRate = 0.017966, k = 5, strike = -0.005849, call = 0.023906, callph = 0.023896, callmh = 0.023916, quantile = 0.015284, d2CalldK2 = 2.547242</v>
      </c>
    </row>
    <row r="5060" spans="9:28" x14ac:dyDescent="0.25">
      <c r="I5060" s="80"/>
      <c r="AB5060" s="3" t="str">
        <v>T = 2.500000, swapRate = 0.017966, k = 6, strike = -0.004896, call = 0.022969, callph = 0.022959, callmh = 0.022979, quantile = 0.017909, d2CalldK2 = 2.975648</v>
      </c>
    </row>
    <row r="5061" spans="9:28" x14ac:dyDescent="0.25">
      <c r="I5061" s="80"/>
      <c r="AB5061" s="3" t="str">
        <v>T = 2.500000, swapRate = 0.017966, k = 7, strike = -0.003943, call = 0.022035, callph = 0.022025, callmh = 0.022045, quantile = 0.020975, d2CalldK2 = 3.472476</v>
      </c>
    </row>
    <row r="5062" spans="9:28" x14ac:dyDescent="0.25">
      <c r="I5062" s="80"/>
      <c r="AB5062" s="3" t="str">
        <v>T = 2.500000, swapRate = 0.017966, k = 8, strike = -0.002991, call = 0.021104, callph = 0.021094, callmh = 0.021114, quantile = 0.024550, d2CalldK2 = 4.047498</v>
      </c>
    </row>
    <row r="5063" spans="9:28" x14ac:dyDescent="0.25">
      <c r="I5063" s="80"/>
      <c r="AB5063" s="3" t="str">
        <v>T = 2.500000, swapRate = 0.017966, k = 9, strike = -0.002038, call = 0.020177, callph = 0.020167, callmh = 0.020186, quantile = 0.028714, d2CalldK2 = 4.711529</v>
      </c>
    </row>
    <row r="5064" spans="9:28" x14ac:dyDescent="0.25">
      <c r="I5064" s="80"/>
      <c r="AB5064" s="3" t="str">
        <v>T = 2.500000, swapRate = 0.017966, k = 10, strike = -0.001086, call = 0.019254, callph = 0.019244, callmh = 0.019263, quantile = 0.033558, d2CalldK2 = 5.476427</v>
      </c>
    </row>
    <row r="5065" spans="9:28" x14ac:dyDescent="0.25">
      <c r="I5065" s="80"/>
      <c r="AB5065" s="3" t="str">
        <v>T = 2.500000, swapRate = 0.017966, k = 11, strike = -0.000133, call = 0.018336, callph = 0.018326, callmh = 0.018345, quantile = 0.039183, d2CalldK2 = 6.355050</v>
      </c>
    </row>
    <row r="5066" spans="9:28" x14ac:dyDescent="0.25">
      <c r="I5066" s="80"/>
      <c r="AB5066" s="3" t="str">
        <v>T = 2.500000, swapRate = 0.017966, k = 12, strike = 0.000819, call = 0.017423, callph = 0.017414, callmh = 0.017433, quantile = 0.045706, d2CalldK2 = 7.361152</v>
      </c>
    </row>
    <row r="5067" spans="9:28" x14ac:dyDescent="0.25">
      <c r="I5067" s="80"/>
      <c r="AB5067" s="3" t="str">
        <v>T = 2.500000, swapRate = 0.017966, k = 13, strike = 0.001772, call = 0.016518, callph = 0.016508, callmh = 0.016527, quantile = 0.053253, d2CalldK2 = 8.509200</v>
      </c>
    </row>
    <row r="5068" spans="9:28" x14ac:dyDescent="0.25">
      <c r="I5068" s="80"/>
      <c r="AB5068" s="3" t="str">
        <v>T = 2.500000, swapRate = 0.017966, k = 14, strike = 0.002725, call = 0.015620, callph = 0.015611, callmh = 0.015629, quantile = 0.061967, d2CalldK2 = 9.814092</v>
      </c>
    </row>
    <row r="5069" spans="9:28" x14ac:dyDescent="0.25">
      <c r="I5069" s="80"/>
      <c r="AB5069" s="3" t="str">
        <v>T = 2.500000, swapRate = 0.017966, k = 15, strike = 0.003677, call = 0.014731, callph = 0.014722, callmh = 0.014740, quantile = 0.072005, d2CalldK2 = 11.290737</v>
      </c>
    </row>
    <row r="5070" spans="9:28" x14ac:dyDescent="0.25">
      <c r="I5070" s="80"/>
      <c r="AB5070" s="3" t="str">
        <v>T = 2.500000, swapRate = 0.017966, k = 16, strike = 0.004630, call = 0.013853, callph = 0.013843, callmh = 0.013862, quantile = 0.083537, d2CalldK2 = 12.953487</v>
      </c>
    </row>
    <row r="5071" spans="9:28" x14ac:dyDescent="0.25">
      <c r="I5071" s="80"/>
      <c r="AB5071" s="3" t="str">
        <v>T = 2.500000, swapRate = 0.017966, k = 17, strike = 0.005582, call = 0.012986, callph = 0.012977, callmh = 0.012995, quantile = 0.096746, d2CalldK2 = 14.815368</v>
      </c>
    </row>
    <row r="5072" spans="9:28" x14ac:dyDescent="0.25">
      <c r="I5072" s="80"/>
      <c r="AB5072" s="3" t="str">
        <v>T = 2.500000, swapRate = 0.017966, k = 18, strike = 0.006535, call = 0.012132, callph = 0.012123, callmh = 0.012141, quantile = 0.111829, d2CalldK2 = 16.887085</v>
      </c>
    </row>
    <row r="5073" spans="9:28" x14ac:dyDescent="0.25">
      <c r="I5073" s="80"/>
      <c r="AB5073" s="3" t="str">
        <v>T = 2.500000, swapRate = 0.017966, k = 19, strike = 0.007488, call = 0.011294, callph = 0.011286, callmh = 0.011303, quantile = 0.128988, d2CalldK2 = 19.175776</v>
      </c>
    </row>
    <row r="5074" spans="9:28" x14ac:dyDescent="0.25">
      <c r="I5074" s="80"/>
      <c r="AB5074" s="3" t="str">
        <v>T = 2.500000, swapRate = 0.017966, k = 20, strike = 0.008440, call = 0.010474, callph = 0.010465, callmh = 0.010482, quantile = 0.148431, d2CalldK2 = 21.683484</v>
      </c>
    </row>
    <row r="5075" spans="9:28" x14ac:dyDescent="0.25">
      <c r="I5075" s="80"/>
      <c r="AB5075" s="3" t="str">
        <v>T = 2.500000, swapRate = 0.017966, k = 21, strike = 0.009393, call = 0.009673, callph = 0.009664, callmh = 0.009681, quantile = 0.170367, d2CalldK2 = 24.405333</v>
      </c>
    </row>
    <row r="5076" spans="9:28" x14ac:dyDescent="0.25">
      <c r="I5076" s="80"/>
      <c r="AB5076" s="3" t="str">
        <v>T = 2.500000, swapRate = 0.017966, k = 22, strike = 0.010345, call = 0.008894, callph = 0.008886, callmh = 0.008902, quantile = 0.194991, d2CalldK2 = 27.327437</v>
      </c>
    </row>
    <row r="5077" spans="9:28" x14ac:dyDescent="0.25">
      <c r="I5077" s="80"/>
      <c r="AB5077" s="3" t="str">
        <v>T = 2.500000, swapRate = 0.017966, k = 23, strike = 0.011298, call = 0.008140, callph = 0.008132, callmh = 0.008148, quantile = 0.222485, d2CalldK2 = 30.424568</v>
      </c>
    </row>
    <row r="5078" spans="9:28" x14ac:dyDescent="0.25">
      <c r="I5078" s="80"/>
      <c r="AB5078" s="3" t="str">
        <v>T = 2.500000, swapRate = 0.017966, k = 24, strike = 0.012250, call = 0.007414, callph = 0.007406, callmh = 0.007421, quantile = 0.252998, d2CalldK2 = 33.657699</v>
      </c>
    </row>
    <row r="5079" spans="9:28" x14ac:dyDescent="0.25">
      <c r="I5079" s="80"/>
      <c r="AB5079" s="3" t="str">
        <v>T = 2.500000, swapRate = 0.017966, k = 25, strike = 0.013203, call = 0.006718, callph = 0.006711, callmh = 0.006725, quantile = 0.286635, d2CalldK2 = 36.971577</v>
      </c>
    </row>
    <row r="5080" spans="9:28" x14ac:dyDescent="0.25">
      <c r="I5080" s="80"/>
      <c r="AB5080" s="3" t="str">
        <v>T = 2.500000, swapRate = 0.017966, k = 26, strike = 0.014156, call = 0.006056, callph = 0.006049, callmh = 0.006062, quantile = 0.323438, d2CalldK2 = 40.292566</v>
      </c>
    </row>
    <row r="5081" spans="9:28" x14ac:dyDescent="0.25">
      <c r="I5081" s="80"/>
      <c r="AB5081" s="3" t="str">
        <v>T = 2.500000, swapRate = 0.017966, k = 27, strike = 0.015108, call = 0.005430, callph = 0.005423, callmh = 0.005436, quantile = 0.363371, d2CalldK2 = 43.527133</v>
      </c>
    </row>
    <row r="5082" spans="9:28" x14ac:dyDescent="0.25">
      <c r="I5082" s="80"/>
      <c r="AB5082" s="3" t="str">
        <v>T = 2.500000, swapRate = 0.017966, k = 28, strike = 0.016061, call = 0.004844, callph = 0.004838, callmh = 0.004850, quantile = 0.406300, d2CalldK2 = 46.561402</v>
      </c>
    </row>
    <row r="5083" spans="9:28" x14ac:dyDescent="0.25">
      <c r="I5083" s="80"/>
      <c r="AB5083" s="3" t="str">
        <v>T = 2.500000, swapRate = 0.017966, k = 29, strike = 0.017013, call = 0.004300, callph = 0.004294, callmh = 0.004305, quantile = 0.451972, d2CalldK2 = 49.262381</v>
      </c>
    </row>
    <row r="5084" spans="9:28" x14ac:dyDescent="0.25">
      <c r="I5084" s="80"/>
      <c r="AB5084" s="3" t="str">
        <v>T = 2.500000, swapRate = 0.017966, k = 30, strike = 0.017966, call = 0.003800, callph = 0.003795, callmh = 0.003805, quantile = 0.500000, d2CalldK2 = 51.474729</v>
      </c>
    </row>
    <row r="5085" spans="9:28" x14ac:dyDescent="0.25">
      <c r="I5085" s="80"/>
      <c r="AB5085" s="3" t="str">
        <v>T = 2.500000, swapRate = 0.017966, k = 31, strike = 0.018918, call = 0.003347, callph = 0.003342, callmh = 0.003352, quantile = 0.548028, d2CalldK2 = 49.262381</v>
      </c>
    </row>
    <row r="5086" spans="9:28" x14ac:dyDescent="0.25">
      <c r="I5086" s="80"/>
      <c r="AB5086" s="3" t="str">
        <v>T = 2.500000, swapRate = 0.017966, k = 32, strike = 0.019871, call = 0.002938, callph = 0.002934, callmh = 0.002942, quantile = 0.593700, d2CalldK2 = 46.561402</v>
      </c>
    </row>
    <row r="5087" spans="9:28" x14ac:dyDescent="0.25">
      <c r="I5087" s="80"/>
      <c r="AB5087" s="3" t="str">
        <v>T = 2.500000, swapRate = 0.017966, k = 33, strike = 0.020824, call = 0.002572, callph = 0.002568, callmh = 0.002576, quantile = 0.636629, d2CalldK2 = 43.527133</v>
      </c>
    </row>
    <row r="5088" spans="9:28" x14ac:dyDescent="0.25">
      <c r="I5088" s="80"/>
      <c r="AB5088" s="3" t="str">
        <v>T = 2.500000, swapRate = 0.017966, k = 34, strike = 0.021776, call = 0.002245, callph = 0.002242, callmh = 0.002248, quantile = 0.676562, d2CalldK2 = 40.292566</v>
      </c>
    </row>
    <row r="5089" spans="9:28" x14ac:dyDescent="0.25">
      <c r="I5089" s="80"/>
      <c r="AB5089" s="3" t="str">
        <v>T = 2.500000, swapRate = 0.017966, k = 35, strike = 0.022729, call = 0.001955, callph = 0.001952, callmh = 0.001958, quantile = 0.713365, d2CalldK2 = 36.971577</v>
      </c>
    </row>
    <row r="5090" spans="9:28" x14ac:dyDescent="0.25">
      <c r="I5090" s="80"/>
      <c r="AB5090" s="3" t="str">
        <v>T = 2.500000, swapRate = 0.017966, k = 36, strike = 0.023681, call = 0.001698, callph = 0.001696, callmh = 0.001701, quantile = 0.747002, d2CalldK2 = 33.657699</v>
      </c>
    </row>
    <row r="5091" spans="9:28" x14ac:dyDescent="0.25">
      <c r="I5091" s="80"/>
      <c r="AB5091" s="3" t="str">
        <v>T = 2.500000, swapRate = 0.017966, k = 37, strike = 0.024634, call = 0.001472, callph = 0.001470, callmh = 0.001474, quantile = 0.777515, d2CalldK2 = 30.424568</v>
      </c>
    </row>
    <row r="5092" spans="9:28" x14ac:dyDescent="0.25">
      <c r="I5092" s="80"/>
      <c r="AB5092" s="3" t="str">
        <v>T = 2.500000, swapRate = 0.017966, k = 38, strike = 0.025587, call = 0.001273, callph = 0.001271, callmh = 0.001275, quantile = 0.805009, d2CalldK2 = 27.327437</v>
      </c>
    </row>
    <row r="5093" spans="9:28" x14ac:dyDescent="0.25">
      <c r="I5093" s="80"/>
      <c r="AB5093" s="3" t="str">
        <v>T = 2.500000, swapRate = 0.017966, k = 39, strike = 0.026539, call = 0.001099, callph = 0.001098, callmh = 0.001101, quantile = 0.829633, d2CalldK2 = 24.405333</v>
      </c>
    </row>
    <row r="5094" spans="9:28" x14ac:dyDescent="0.25">
      <c r="I5094" s="80"/>
      <c r="AB5094" s="3" t="str">
        <v>T = 2.500000, swapRate = 0.017966, k = 40, strike = 0.027492, call = 0.000948, callph = 0.000946, callmh = 0.000949, quantile = 0.851569, d2CalldK2 = 21.683484</v>
      </c>
    </row>
    <row r="5095" spans="9:28" x14ac:dyDescent="0.25">
      <c r="I5095" s="80"/>
      <c r="AB5095" s="3" t="str">
        <v>T = 2.500000, swapRate = 0.017966, k = 41, strike = 0.028444, call = 0.000816, callph = 0.000815, callmh = 0.000817, quantile = 0.871012, d2CalldK2 = 19.175776</v>
      </c>
    </row>
    <row r="5096" spans="9:28" x14ac:dyDescent="0.25">
      <c r="I5096" s="80"/>
      <c r="AB5096" s="3" t="str">
        <v>T = 2.500000, swapRate = 0.017966, k = 42, strike = 0.029397, call = 0.000701, callph = 0.000700, callmh = 0.000702, quantile = 0.888171, d2CalldK2 = 16.887085</v>
      </c>
    </row>
    <row r="5097" spans="9:28" x14ac:dyDescent="0.25">
      <c r="I5097" s="80"/>
      <c r="AB5097" s="3" t="str">
        <v>T = 2.500000, swapRate = 0.017966, k = 43, strike = 0.030349, call = 0.000602, callph = 0.000601, callmh = 0.000603, quantile = 0.903254, d2CalldK2 = 14.815368</v>
      </c>
    </row>
    <row r="5098" spans="9:28" x14ac:dyDescent="0.25">
      <c r="I5098" s="80"/>
      <c r="AB5098" s="3" t="str">
        <v>T = 2.500000, swapRate = 0.017966, k = 44, strike = 0.031302, call = 0.000516, callph = 0.000516, callmh = 0.000517, quantile = 0.916463, d2CalldK2 = 12.953487</v>
      </c>
    </row>
    <row r="5099" spans="9:28" x14ac:dyDescent="0.25">
      <c r="I5099" s="80"/>
      <c r="AB5099" s="3" t="str">
        <v>T = 2.500000, swapRate = 0.017966, k = 45, strike = 0.032255, call = 0.000442, callph = 0.000442, callmh = 0.000443, quantile = 0.927995, d2CalldK2 = 11.290737</v>
      </c>
    </row>
    <row r="5100" spans="9:28" x14ac:dyDescent="0.25">
      <c r="I5100" s="80"/>
      <c r="AB5100" s="3" t="str">
        <v>T = 2.500000, swapRate = 0.017966, k = 46, strike = 0.033207, call = 0.000379, callph = 0.000378, callmh = 0.000379, quantile = 0.938033, d2CalldK2 = 9.814091</v>
      </c>
    </row>
    <row r="5101" spans="9:28" x14ac:dyDescent="0.25">
      <c r="I5101" s="80"/>
      <c r="AB5101" s="3" t="str">
        <v>T = 2.500000, swapRate = 0.017966, k = 47, strike = 0.034160, call = 0.000324, callph = 0.000323, callmh = 0.000325, quantile = 0.946747, d2CalldK2 = 8.509200</v>
      </c>
    </row>
    <row r="5102" spans="9:28" x14ac:dyDescent="0.25">
      <c r="I5102" s="80"/>
      <c r="AB5102" s="3" t="str">
        <v>T = 2.500000, swapRate = 0.017966, k = 48, strike = 0.035112, call = 0.000277, callph = 0.000277, callmh = 0.000277, quantile = 0.954294, d2CalldK2 = 7.361152</v>
      </c>
    </row>
    <row r="5103" spans="9:28" x14ac:dyDescent="0.25">
      <c r="I5103" s="80"/>
      <c r="AB5103" s="3" t="str">
        <v>T = 2.500000, swapRate = 0.017966, k = 49, strike = 0.036065, call = 0.000237, callph = 0.000236, callmh = 0.000237, quantile = 0.960817, d2CalldK2 = 6.355050</v>
      </c>
    </row>
    <row r="5104" spans="9:28" x14ac:dyDescent="0.25">
      <c r="I5104" s="80"/>
      <c r="AB5104" s="3" t="str">
        <v>T = 2.500000, swapRate = 0.017966, k = 50, strike = 0.037017, call = 0.000202, callph = 0.000202, callmh = 0.000202, quantile = 0.966442, d2CalldK2 = 5.476427</v>
      </c>
    </row>
    <row r="5105" spans="9:28" x14ac:dyDescent="0.25">
      <c r="I5105" s="80"/>
      <c r="AB5105" s="3" t="str">
        <v>T = 2.500000, swapRate = 0.017966, k = 51, strike = 0.037970, call = 0.000172, callph = 0.000172, callmh = 0.000173, quantile = 0.971286, d2CalldK2 = 4.711529</v>
      </c>
    </row>
    <row r="5106" spans="9:28" x14ac:dyDescent="0.25">
      <c r="I5106" s="80"/>
      <c r="AB5106" s="3" t="str">
        <v>T = 2.500000, swapRate = 0.017966, k = 52, strike = 0.038923, call = 0.000147, callph = 0.000147, callmh = 0.000147, quantile = 0.975450, d2CalldK2 = 4.047498</v>
      </c>
    </row>
    <row r="5107" spans="9:28" x14ac:dyDescent="0.25">
      <c r="I5107" s="80"/>
      <c r="AB5107" s="3" t="str">
        <v>T = 2.500000, swapRate = 0.017966, k = 53, strike = 0.039875, call = 0.000125, callph = 0.000125, callmh = 0.000126, quantile = 0.979025, d2CalldK2 = 3.472476</v>
      </c>
    </row>
    <row r="5108" spans="9:28" x14ac:dyDescent="0.25">
      <c r="I5108" s="80"/>
      <c r="AB5108" s="3" t="str">
        <v>T = 2.500000, swapRate = 0.017966, k = 54, strike = 0.040828, call = 0.000107, callph = 0.000107, callmh = 0.000107, quantile = 0.982091, d2CalldK2 = 2.975648</v>
      </c>
    </row>
    <row r="5109" spans="9:28" x14ac:dyDescent="0.25">
      <c r="I5109" s="80"/>
      <c r="AB5109" s="3" t="str">
        <v>T = 2.500000, swapRate = 0.017966, k = 55, strike = 0.041780, call = 0.000091, callph = 0.000091, callmh = 0.000091, quantile = 0.984716, d2CalldK2 = 2.547242</v>
      </c>
    </row>
    <row r="5110" spans="9:28" x14ac:dyDescent="0.25">
      <c r="I5110" s="80"/>
      <c r="AB5110" s="3" t="str">
        <v>T = 2.500000, swapRate = 0.017966, k = 56, strike = 0.042733, call = 0.000078, callph = 0.000078, callmh = 0.000078, quantile = 0.986963, d2CalldK2 = 2.178498</v>
      </c>
    </row>
    <row r="5111" spans="9:28" x14ac:dyDescent="0.25">
      <c r="I5111" s="80"/>
      <c r="AB5111" s="3" t="str">
        <v>T = 2.500000, swapRate = 0.017966, k = 57, strike = 0.043686, call = 0.000066, callph = 0.000066, callmh = 0.000066, quantile = 0.988883, d2CalldK2 = 1.861616</v>
      </c>
    </row>
    <row r="5112" spans="9:28" x14ac:dyDescent="0.25">
      <c r="I5112" s="80"/>
      <c r="AB5112" s="3" t="str">
        <v>T = 2.500000, swapRate = 0.017966, k = 58, strike = 0.044638, call = 0.000056, callph = 0.000056, callmh = 0.000057, quantile = 0.990524, d2CalldK2 = 1.589692</v>
      </c>
    </row>
    <row r="5113" spans="9:28" x14ac:dyDescent="0.25">
      <c r="I5113" s="80"/>
      <c r="AB5113" s="3" t="str">
        <v>T = 2.500000, swapRate = 0.017966, k = 59, strike = 0.045591, call = 0.000048, callph = 0.000048, callmh = 0.000048, quantile = 0.991924, d2CalldK2 = 1.356644</v>
      </c>
    </row>
    <row r="5114" spans="9:28" x14ac:dyDescent="0.25">
      <c r="I5114" s="80"/>
      <c r="AB5114" s="3" t="str">
        <v>T = 2.500000, swapRate = 0.017966, k = 60, strike = 0.046543, call = 0.000041, callph = 0.000041, callmh = 0.000041, quantile = 0.993119, d2CalldK2 = 1.157140</v>
      </c>
    </row>
    <row r="5115" spans="9:28" x14ac:dyDescent="0.25">
      <c r="I5115" s="80"/>
      <c r="AB5115" s="3" t="str">
        <v>strike = -0.009659, d2CalldK2 = 1.356644, d2CalldK2mc = 1.308485</v>
      </c>
    </row>
    <row r="5116" spans="9:28" x14ac:dyDescent="0.25">
      <c r="I5116" s="80"/>
      <c r="AB5116" s="3" t="str">
        <v>strike = -0.008706, d2CalldK2 = 1.589692, d2CalldK2mc = 1.553283</v>
      </c>
    </row>
    <row r="5117" spans="9:28" x14ac:dyDescent="0.25">
      <c r="I5117" s="80"/>
      <c r="AB5117" s="3" t="str">
        <v>strike = -0.007754, d2CalldK2 = 1.861616, d2CalldK2mc = 2.162263</v>
      </c>
    </row>
    <row r="5118" spans="9:28" x14ac:dyDescent="0.25">
      <c r="I5118" s="80"/>
      <c r="AB5118" s="3" t="str">
        <v>strike = -0.006801, d2CalldK2 = 2.178498, d2CalldK2mc = 3.263429</v>
      </c>
    </row>
    <row r="5119" spans="9:28" x14ac:dyDescent="0.25">
      <c r="I5119" s="80"/>
      <c r="AB5119" s="3" t="str">
        <v>strike = -0.005849, d2CalldK2 = 2.547242, d2CalldK2mc = 2.662876</v>
      </c>
    </row>
    <row r="5120" spans="9:28" x14ac:dyDescent="0.25">
      <c r="I5120" s="80"/>
      <c r="AB5120" s="3" t="str">
        <v>strike = -0.004896, d2CalldK2 = 2.975648, d2CalldK2mc = 3.327640</v>
      </c>
    </row>
    <row r="5121" spans="9:28" x14ac:dyDescent="0.25">
      <c r="I5121" s="80"/>
      <c r="AB5121" s="3" t="str">
        <v>strike = -0.003943, d2CalldK2 = 3.472476, d2CalldK2mc = 3.060189</v>
      </c>
    </row>
    <row r="5122" spans="9:28" x14ac:dyDescent="0.25">
      <c r="I5122" s="80"/>
      <c r="AB5122" s="3" t="str">
        <v>strike = -0.002991, d2CalldK2 = 4.047498, d2CalldK2mc = 3.864232</v>
      </c>
    </row>
    <row r="5123" spans="9:28" x14ac:dyDescent="0.25">
      <c r="I5123" s="80"/>
      <c r="AB5123" s="3" t="str">
        <v>strike = -0.002038, d2CalldK2 = 4.711529, d2CalldK2mc = 4.495299</v>
      </c>
    </row>
    <row r="5124" spans="9:28" x14ac:dyDescent="0.25">
      <c r="I5124" s="80"/>
      <c r="AB5124" s="3" t="str">
        <v>strike = -0.001086, d2CalldK2 = 5.476427, d2CalldK2mc = 4.702873</v>
      </c>
    </row>
    <row r="5125" spans="9:28" x14ac:dyDescent="0.25">
      <c r="I5125" s="80"/>
      <c r="AB5125" s="3" t="str">
        <v>strike = -0.000133, d2CalldK2 = 6.355050, d2CalldK2mc = 5.262772</v>
      </c>
    </row>
    <row r="5126" spans="9:28" x14ac:dyDescent="0.25">
      <c r="I5126" s="80"/>
      <c r="AB5126" s="3" t="str">
        <v>strike = 0.000819, d2CalldK2 = 7.361152, d2CalldK2mc = 7.036555</v>
      </c>
    </row>
    <row r="5127" spans="9:28" x14ac:dyDescent="0.25">
      <c r="I5127" s="80"/>
      <c r="AB5127" s="3" t="str">
        <v>strike = 0.001772, d2CalldK2 = 8.509200, d2CalldK2mc = 9.639763</v>
      </c>
    </row>
    <row r="5128" spans="9:28" x14ac:dyDescent="0.25">
      <c r="I5128" s="80"/>
      <c r="AB5128" s="3" t="str">
        <v>strike = 0.002725, d2CalldK2 = 9.814092, d2CalldK2mc = 10.876349</v>
      </c>
    </row>
    <row r="5129" spans="9:28" x14ac:dyDescent="0.25">
      <c r="I5129" s="80"/>
      <c r="AB5129" s="3" t="str">
        <v>strike = 0.003677, d2CalldK2 = 11.290737, d2CalldK2mc = 11.665020</v>
      </c>
    </row>
    <row r="5130" spans="9:28" x14ac:dyDescent="0.25">
      <c r="I5130" s="80"/>
      <c r="AB5130" s="3" t="str">
        <v>strike = 0.004630, d2CalldK2 = 12.953487, d2CalldK2mc = 13.814008</v>
      </c>
    </row>
    <row r="5131" spans="9:28" x14ac:dyDescent="0.25">
      <c r="I5131" s="80"/>
      <c r="AB5131" s="3" t="str">
        <v>strike = 0.005582, d2CalldK2 = 14.815368, d2CalldK2mc = 13.455076</v>
      </c>
    </row>
    <row r="5132" spans="9:28" x14ac:dyDescent="0.25">
      <c r="I5132" s="80"/>
      <c r="AB5132" s="3" t="str">
        <v>strike = 0.006535, d2CalldK2 = 16.887085, d2CalldK2mc = 17.927998</v>
      </c>
    </row>
    <row r="5133" spans="9:28" x14ac:dyDescent="0.25">
      <c r="I5133" s="80"/>
      <c r="AB5133" s="3" t="str">
        <v>strike = 0.007488, d2CalldK2 = 19.175776, d2CalldK2mc = 21.707245</v>
      </c>
    </row>
    <row r="5134" spans="9:28" x14ac:dyDescent="0.25">
      <c r="I5134" s="80"/>
      <c r="AB5134" s="3" t="str">
        <v>strike = 0.008440, d2CalldK2 = 21.683484, d2CalldK2mc = 22.499039</v>
      </c>
    </row>
    <row r="5135" spans="9:28" x14ac:dyDescent="0.25">
      <c r="I5135" s="80"/>
      <c r="AB5135" s="3" t="str">
        <v>strike = 0.009393, d2CalldK2 = 24.405333, d2CalldK2mc = 21.338910</v>
      </c>
    </row>
    <row r="5136" spans="9:28" x14ac:dyDescent="0.25">
      <c r="I5136" s="80"/>
      <c r="AB5136" s="3" t="str">
        <v>strike = 0.010345, d2CalldK2 = 27.327437, d2CalldK2mc = 23.683577</v>
      </c>
    </row>
    <row r="5137" spans="9:28" x14ac:dyDescent="0.25">
      <c r="I5137" s="80"/>
      <c r="AB5137" s="3" t="str">
        <v>strike = 0.011298, d2CalldK2 = 30.424568, d2CalldK2mc = 31.349993</v>
      </c>
    </row>
    <row r="5138" spans="9:28" x14ac:dyDescent="0.25">
      <c r="I5138" s="80"/>
      <c r="AB5138" s="3" t="str">
        <v>strike = 0.012250, d2CalldK2 = 33.657699, d2CalldK2mc = 35.865732</v>
      </c>
    </row>
    <row r="5139" spans="9:28" x14ac:dyDescent="0.25">
      <c r="I5139" s="80"/>
      <c r="AB5139" s="3" t="str">
        <v>strike = 0.013203, d2CalldK2 = 36.971577, d2CalldK2mc = 37.083706</v>
      </c>
    </row>
    <row r="5140" spans="9:28" x14ac:dyDescent="0.25">
      <c r="I5140" s="80"/>
      <c r="AB5140" s="3" t="str">
        <v>strike = 0.014156, d2CalldK2 = 40.292566, d2CalldK2mc = 37.974697</v>
      </c>
    </row>
    <row r="5141" spans="9:28" x14ac:dyDescent="0.25">
      <c r="I5141" s="80"/>
      <c r="AB5141" s="3" t="str">
        <v>strike = 0.015108, d2CalldK2 = 43.527133, d2CalldK2mc = 44.706323</v>
      </c>
    </row>
    <row r="5142" spans="9:28" x14ac:dyDescent="0.25">
      <c r="I5142" s="80"/>
      <c r="AB5142" s="3" t="str">
        <v>strike = 0.016061, d2CalldK2 = 46.561402, d2CalldK2mc = 49.808161</v>
      </c>
    </row>
    <row r="5143" spans="9:28" x14ac:dyDescent="0.25">
      <c r="I5143" s="80"/>
      <c r="AB5143" s="3" t="str">
        <v>strike = 0.017013, d2CalldK2 = 49.262381, d2CalldK2mc = 51.427347</v>
      </c>
    </row>
    <row r="5144" spans="9:28" x14ac:dyDescent="0.25">
      <c r="I5144" s="80"/>
      <c r="AB5144" s="3" t="str">
        <v>strike = 0.017966, d2CalldK2 = 51.474729, d2CalldK2mc = 47.470757</v>
      </c>
    </row>
    <row r="5145" spans="9:28" x14ac:dyDescent="0.25">
      <c r="I5145" s="80"/>
      <c r="AB5145" s="3" t="str">
        <v>strike = 0.018918, d2CalldK2 = 49.262381, d2CalldK2mc = 46.885430</v>
      </c>
    </row>
    <row r="5146" spans="9:28" x14ac:dyDescent="0.25">
      <c r="I5146" s="80"/>
      <c r="AB5146" s="3" t="str">
        <v>strike = 0.019871, d2CalldK2 = 46.561402, d2CalldK2mc = 45.628414</v>
      </c>
    </row>
    <row r="5147" spans="9:28" x14ac:dyDescent="0.25">
      <c r="I5147" s="80"/>
      <c r="AB5147" s="3" t="str">
        <v>strike = 0.020824, d2CalldK2 = 43.527133, d2CalldK2mc = 45.120184</v>
      </c>
    </row>
    <row r="5148" spans="9:28" x14ac:dyDescent="0.25">
      <c r="I5148" s="80"/>
      <c r="AB5148" s="3" t="str">
        <v>strike = 0.021776, d2CalldK2 = 40.292566, d2CalldK2mc = 37.391923</v>
      </c>
    </row>
    <row r="5149" spans="9:28" x14ac:dyDescent="0.25">
      <c r="I5149" s="80"/>
      <c r="AB5149" s="3" t="str">
        <v>strike = 0.022729, d2CalldK2 = 36.971577, d2CalldK2mc = 36.799573</v>
      </c>
    </row>
    <row r="5150" spans="9:28" x14ac:dyDescent="0.25">
      <c r="I5150" s="80"/>
      <c r="AB5150" s="3" t="str">
        <v>strike = 0.023681, d2CalldK2 = 33.657699, d2CalldK2mc = 36.194927</v>
      </c>
    </row>
    <row r="5151" spans="9:28" x14ac:dyDescent="0.25">
      <c r="I5151" s="80"/>
      <c r="AB5151" s="3" t="str">
        <v>strike = 0.024634, d2CalldK2 = 30.424568, d2CalldK2mc = 29.747953</v>
      </c>
    </row>
    <row r="5152" spans="9:28" x14ac:dyDescent="0.25">
      <c r="I5152" s="80"/>
      <c r="AB5152" s="3" t="str">
        <v>strike = 0.025587, d2CalldK2 = 27.327437, d2CalldK2mc = 26.411160</v>
      </c>
    </row>
    <row r="5153" spans="9:28" x14ac:dyDescent="0.25">
      <c r="I5153" s="80"/>
      <c r="AB5153" s="3" t="str">
        <v>strike = 0.026539, d2CalldK2 = 24.405333, d2CalldK2mc = 24.574397</v>
      </c>
    </row>
    <row r="5154" spans="9:28" x14ac:dyDescent="0.25">
      <c r="I5154" s="80"/>
      <c r="AB5154" s="3" t="str">
        <v>strike = 0.027492, d2CalldK2 = 21.683484, d2CalldK2mc = 22.384871</v>
      </c>
    </row>
    <row r="5155" spans="9:28" x14ac:dyDescent="0.25">
      <c r="I5155" s="80"/>
      <c r="AB5155" s="3" t="str">
        <v>strike = 0.028444, d2CalldK2 = 19.175776, d2CalldK2mc = 19.432117</v>
      </c>
    </row>
    <row r="5156" spans="9:28" x14ac:dyDescent="0.25">
      <c r="I5156" s="80"/>
      <c r="AB5156" s="3" t="str">
        <v>strike = 0.029397, d2CalldK2 = 16.887085, d2CalldK2mc = 15.452214</v>
      </c>
    </row>
    <row r="5157" spans="9:28" x14ac:dyDescent="0.25">
      <c r="I5157" s="80"/>
      <c r="AB5157" s="3" t="str">
        <v>strike = 0.030349, d2CalldK2 = 14.815368, d2CalldK2mc = 15.735555</v>
      </c>
    </row>
    <row r="5158" spans="9:28" x14ac:dyDescent="0.25">
      <c r="I5158" s="80"/>
      <c r="AB5158" s="3" t="str">
        <v>strike = 0.031302, d2CalldK2 = 12.953487, d2CalldK2mc = 13.882128</v>
      </c>
    </row>
    <row r="5159" spans="9:28" x14ac:dyDescent="0.25">
      <c r="I5159" s="80"/>
      <c r="AB5159" s="3" t="str">
        <v>strike = 0.032255, d2CalldK2 = 11.290737, d2CalldK2mc = 12.351786</v>
      </c>
    </row>
    <row r="5160" spans="9:28" x14ac:dyDescent="0.25">
      <c r="I5160" s="80"/>
      <c r="AB5160" s="3" t="str">
        <v>strike = 0.033207, d2CalldK2 = 9.814091, d2CalldK2mc = 9.654725</v>
      </c>
    </row>
    <row r="5161" spans="9:28" x14ac:dyDescent="0.25">
      <c r="I5161" s="80"/>
      <c r="AB5161" s="3" t="str">
        <v>strike = 0.034160, d2CalldK2 = 8.509200, d2CalldK2mc = 9.035278</v>
      </c>
    </row>
    <row r="5162" spans="9:28" x14ac:dyDescent="0.25">
      <c r="I5162" s="80"/>
      <c r="AB5162" s="3" t="str">
        <v>strike = 0.035112, d2CalldK2 = 7.361152, d2CalldK2mc = 7.942031</v>
      </c>
    </row>
    <row r="5163" spans="9:28" x14ac:dyDescent="0.25">
      <c r="I5163" s="80"/>
      <c r="AB5163" s="3" t="str">
        <v>strike = 0.036065, d2CalldK2 = 6.355050, d2CalldK2mc = 6.330682</v>
      </c>
    </row>
    <row r="5164" spans="9:28" x14ac:dyDescent="0.25">
      <c r="I5164" s="80"/>
      <c r="AB5164" s="3" t="str">
        <v>strike = 0.037017, d2CalldK2 = 5.476427, d2CalldK2mc = 4.923686</v>
      </c>
    </row>
    <row r="5165" spans="9:28" x14ac:dyDescent="0.25">
      <c r="I5165" s="80"/>
      <c r="AB5165" s="3" t="str">
        <v>strike = 0.037970, d2CalldK2 = 4.711529, d2CalldK2mc = 4.140505</v>
      </c>
    </row>
    <row r="5166" spans="9:28" x14ac:dyDescent="0.25">
      <c r="I5166" s="80"/>
      <c r="AB5166" s="3" t="str">
        <v>strike = 0.038923, d2CalldK2 = 4.047498, d2CalldK2mc = 3.882360</v>
      </c>
    </row>
    <row r="5167" spans="9:28" x14ac:dyDescent="0.25">
      <c r="I5167" s="80"/>
      <c r="AB5167" s="3" t="str">
        <v>strike = 0.039875, d2CalldK2 = 3.472476, d2CalldK2mc = 3.609947</v>
      </c>
    </row>
    <row r="5168" spans="9:28" x14ac:dyDescent="0.25">
      <c r="I5168" s="80"/>
      <c r="AB5168" s="3" t="str">
        <v>strike = 0.040828, d2CalldK2 = 2.975648, d2CalldK2mc = 2.925025</v>
      </c>
    </row>
    <row r="5169" spans="9:28" x14ac:dyDescent="0.25">
      <c r="I5169" s="80"/>
      <c r="AB5169" s="3" t="str">
        <v>strike = 0.041780, d2CalldK2 = 2.547242, d2CalldK2mc = 2.658996</v>
      </c>
    </row>
    <row r="5170" spans="9:28" x14ac:dyDescent="0.25">
      <c r="I5170" s="80"/>
      <c r="AB5170" s="3" t="str">
        <v>strike = 0.042733, d2CalldK2 = 2.178498, d2CalldK2mc = 3.067518</v>
      </c>
    </row>
    <row r="5171" spans="9:28" x14ac:dyDescent="0.25">
      <c r="I5171" s="80"/>
      <c r="AB5171" s="3" t="str">
        <v>strike = 0.043686, d2CalldK2 = 1.861616, d2CalldK2mc = 2.748243</v>
      </c>
    </row>
    <row r="5172" spans="9:28" x14ac:dyDescent="0.25">
      <c r="I5172" s="80"/>
      <c r="AB5172" s="3" t="str">
        <v>strike = 0.044638, d2CalldK2 = 1.589692, d2CalldK2mc = 1.188274</v>
      </c>
    </row>
    <row r="5173" spans="9:28" x14ac:dyDescent="0.25">
      <c r="I5173" s="80"/>
      <c r="AB5173" s="3" t="str">
        <v>strike = 0.045591, d2CalldK2 = 1.356644, d2CalldK2mc = 1.453796</v>
      </c>
    </row>
    <row r="5174" spans="9:28" x14ac:dyDescent="0.25">
      <c r="I5174" s="80"/>
      <c r="AB5174" s="3" t="str">
        <v>T = 2.500000, fixingDate = 0, swapRate = 0.017966, annuity = 9.198429, stdDev = 0.009526, avgCalcStrikes = 7.954590</v>
      </c>
    </row>
    <row r="5175" spans="9:28" x14ac:dyDescent="0.25">
      <c r="I5175" s="80"/>
      <c r="AB5175" s="3" t="str">
        <v>strike = -0.009659, dCalldT = 0.000075, localVol = 0.010723</v>
      </c>
    </row>
    <row r="5176" spans="9:28" x14ac:dyDescent="0.25">
      <c r="I5176" s="80"/>
      <c r="AB5176" s="3" t="str">
        <v>strike = -0.008706, dCalldT = 0.000096, localVol = 0.011093</v>
      </c>
    </row>
    <row r="5177" spans="9:28" x14ac:dyDescent="0.25">
      <c r="I5177" s="80"/>
      <c r="AB5177" s="3" t="str">
        <v>strike = -0.007754, dCalldT = 0.000118, localVol = 0.010426</v>
      </c>
    </row>
    <row r="5178" spans="9:28" x14ac:dyDescent="0.25">
      <c r="I5178" s="80"/>
      <c r="AB5178" s="3" t="str">
        <v>strike = -0.006801, dCalldT = 0.000138, localVol = 0.009181</v>
      </c>
    </row>
    <row r="5179" spans="9:28" x14ac:dyDescent="0.25">
      <c r="I5179" s="80"/>
      <c r="AB5179" s="3" t="str">
        <v>strike = -0.005849, dCalldT = 0.000147, localVol = 0.010513</v>
      </c>
    </row>
    <row r="5180" spans="9:28" x14ac:dyDescent="0.25">
      <c r="I5180" s="80"/>
      <c r="AB5180" s="3" t="str">
        <v>strike = -0.004896, dCalldT = 0.000157, localVol = 0.009717</v>
      </c>
    </row>
    <row r="5181" spans="9:28" x14ac:dyDescent="0.25">
      <c r="I5181" s="80"/>
      <c r="AB5181" s="3" t="str">
        <v>strike = -0.003943, dCalldT = 0.000165, localVol = 0.010380</v>
      </c>
    </row>
    <row r="5182" spans="9:28" x14ac:dyDescent="0.25">
      <c r="I5182" s="80"/>
      <c r="AB5182" s="3" t="str">
        <v>strike = -0.002991, dCalldT = 0.000179, localVol = 0.009622</v>
      </c>
    </row>
    <row r="5183" spans="9:28" x14ac:dyDescent="0.25">
      <c r="I5183" s="80"/>
      <c r="AB5183" s="3" t="str">
        <v>strike = -0.002038, dCalldT = 0.000197, localVol = 0.009358</v>
      </c>
    </row>
    <row r="5184" spans="9:28" x14ac:dyDescent="0.25">
      <c r="I5184" s="80"/>
      <c r="AB5184" s="3" t="str">
        <v>strike = -0.001086, dCalldT = 0.000219, localVol = 0.009652</v>
      </c>
    </row>
    <row r="5185" spans="9:28" x14ac:dyDescent="0.25">
      <c r="I5185" s="80"/>
      <c r="AB5185" s="3" t="str">
        <v>strike = -0.000133, dCalldT = 0.000252, localVol = 0.009782</v>
      </c>
    </row>
    <row r="5186" spans="9:28" x14ac:dyDescent="0.25">
      <c r="I5186" s="80"/>
      <c r="AB5186" s="3" t="str">
        <v>strike = 0.000819, dCalldT = 0.000299, localVol = 0.009212</v>
      </c>
    </row>
    <row r="5187" spans="9:28" x14ac:dyDescent="0.25">
      <c r="I5187" s="80"/>
      <c r="AB5187" s="3" t="str">
        <v>strike = 0.001772, dCalldT = 0.000351, localVol = 0.008533</v>
      </c>
    </row>
    <row r="5188" spans="9:28" x14ac:dyDescent="0.25">
      <c r="I5188" s="80"/>
      <c r="AB5188" s="3" t="str">
        <v>strike = 0.002725, dCalldT = 0.000393, localVol = 0.008502</v>
      </c>
    </row>
    <row r="5189" spans="9:28" x14ac:dyDescent="0.25">
      <c r="I5189" s="80"/>
      <c r="AB5189" s="3" t="str">
        <v>strike = 0.003677, dCalldT = 0.000426, localVol = 0.008544</v>
      </c>
    </row>
    <row r="5190" spans="9:28" x14ac:dyDescent="0.25">
      <c r="I5190" s="80"/>
      <c r="AB5190" s="3" t="str">
        <v>strike = 0.004630, dCalldT = 0.000456, localVol = 0.008127</v>
      </c>
    </row>
    <row r="5191" spans="9:28" x14ac:dyDescent="0.25">
      <c r="I5191" s="80"/>
      <c r="AB5191" s="3" t="str">
        <v>strike = 0.005582, dCalldT = 0.000479, localVol = 0.008438</v>
      </c>
    </row>
    <row r="5192" spans="9:28" x14ac:dyDescent="0.25">
      <c r="I5192" s="80"/>
      <c r="AB5192" s="3" t="str">
        <v>strike = 0.006535, dCalldT = 0.000518, localVol = 0.007601</v>
      </c>
    </row>
    <row r="5193" spans="9:28" x14ac:dyDescent="0.25">
      <c r="I5193" s="80"/>
      <c r="AB5193" s="3" t="str">
        <v>strike = 0.007488, dCalldT = 0.000547, localVol = 0.007096</v>
      </c>
    </row>
    <row r="5194" spans="9:28" x14ac:dyDescent="0.25">
      <c r="I5194" s="80"/>
      <c r="AB5194" s="3" t="str">
        <v>strike = 0.008440, dCalldT = 0.000548, localVol = 0.006981</v>
      </c>
    </row>
    <row r="5195" spans="9:28" x14ac:dyDescent="0.25">
      <c r="I5195" s="80"/>
      <c r="AB5195" s="3" t="str">
        <v>strike = 0.009393, dCalldT = 0.000541, localVol = 0.007120</v>
      </c>
    </row>
    <row r="5196" spans="9:28" x14ac:dyDescent="0.25">
      <c r="I5196" s="80"/>
      <c r="AB5196" s="3" t="str">
        <v>strike = 0.010345, dCalldT = 0.000566, localVol = 0.006916</v>
      </c>
    </row>
    <row r="5197" spans="9:28" x14ac:dyDescent="0.25">
      <c r="I5197" s="80"/>
      <c r="AB5197" s="3" t="str">
        <v>strike = 0.011298, dCalldT = 0.000630, localVol = 0.006340</v>
      </c>
    </row>
    <row r="5198" spans="9:28" x14ac:dyDescent="0.25">
      <c r="I5198" s="80"/>
      <c r="AB5198" s="3" t="str">
        <v>strike = 0.012250, dCalldT = 0.000681, localVol = 0.006164</v>
      </c>
    </row>
    <row r="5199" spans="9:28" x14ac:dyDescent="0.25">
      <c r="I5199" s="80"/>
      <c r="AB5199" s="3" t="str">
        <v>strike = 0.013203, dCalldT = 0.000705, localVol = 0.006168</v>
      </c>
    </row>
    <row r="5200" spans="9:28" x14ac:dyDescent="0.25">
      <c r="I5200" s="80"/>
      <c r="AB5200" s="3" t="str">
        <v>strike = 0.014156, dCalldT = 0.000724, localVol = 0.006175</v>
      </c>
    </row>
    <row r="5201" spans="9:28" x14ac:dyDescent="0.25">
      <c r="I5201" s="80"/>
      <c r="AB5201" s="3" t="str">
        <v>strike = 0.015108, dCalldT = 0.000763, localVol = 0.005843</v>
      </c>
    </row>
    <row r="5202" spans="9:28" x14ac:dyDescent="0.25">
      <c r="I5202" s="80"/>
      <c r="AB5202" s="3" t="str">
        <v>strike = 0.016061, dCalldT = 0.000784, localVol = 0.005610</v>
      </c>
    </row>
    <row r="5203" spans="9:28" x14ac:dyDescent="0.25">
      <c r="I5203" s="80"/>
      <c r="AB5203" s="3" t="str">
        <v>strike = 0.017013, dCalldT = 0.000763, localVol = 0.005446</v>
      </c>
    </row>
    <row r="5204" spans="9:28" x14ac:dyDescent="0.25">
      <c r="I5204" s="80"/>
      <c r="AB5204" s="3" t="str">
        <v>strike = 0.017966, dCalldT = 0.000711, localVol = 0.005475</v>
      </c>
    </row>
    <row r="5205" spans="9:28" x14ac:dyDescent="0.25">
      <c r="I5205" s="80"/>
      <c r="AB5205" s="3" t="str">
        <v>strike = 0.018918, dCalldT = 0.000690, localVol = 0.005426</v>
      </c>
    </row>
    <row r="5206" spans="9:28" x14ac:dyDescent="0.25">
      <c r="I5206" s="80"/>
      <c r="AB5206" s="3" t="str">
        <v>strike = 0.019871, dCalldT = 0.000689, localVol = 0.005494</v>
      </c>
    </row>
    <row r="5207" spans="9:28" x14ac:dyDescent="0.25">
      <c r="I5207" s="80"/>
      <c r="AB5207" s="3" t="str">
        <v>strike = 0.020824, dCalldT = 0.000691, localVol = 0.005533</v>
      </c>
    </row>
    <row r="5208" spans="9:28" x14ac:dyDescent="0.25">
      <c r="I5208" s="80"/>
      <c r="AB5208" s="3" t="str">
        <v>strike = 0.021776, dCalldT = 0.000670, localVol = 0.005985</v>
      </c>
    </row>
    <row r="5209" spans="9:28" x14ac:dyDescent="0.25">
      <c r="I5209" s="80"/>
      <c r="AB5209" s="3" t="str">
        <v>strike = 0.022729, dCalldT = 0.000676, localVol = 0.006059</v>
      </c>
    </row>
    <row r="5210" spans="9:28" x14ac:dyDescent="0.25">
      <c r="I5210" s="80"/>
      <c r="AB5210" s="3" t="str">
        <v>strike = 0.023681, dCalldT = 0.000679, localVol = 0.006126</v>
      </c>
    </row>
    <row r="5211" spans="9:28" x14ac:dyDescent="0.25">
      <c r="I5211" s="80"/>
      <c r="AB5211" s="3" t="str">
        <v>strike = 0.024634, dCalldT = 0.000652, localVol = 0.006620</v>
      </c>
    </row>
    <row r="5212" spans="9:28" x14ac:dyDescent="0.25">
      <c r="I5212" s="80"/>
      <c r="AB5212" s="3" t="str">
        <v>strike = 0.025587, dCalldT = 0.000630, localVol = 0.006905</v>
      </c>
    </row>
    <row r="5213" spans="9:28" x14ac:dyDescent="0.25">
      <c r="I5213" s="80"/>
      <c r="AB5213" s="3" t="str">
        <v>strike = 0.026539, dCalldT = 0.000616, localVol = 0.007080</v>
      </c>
    </row>
    <row r="5214" spans="9:28" x14ac:dyDescent="0.25">
      <c r="I5214" s="80"/>
      <c r="AB5214" s="3" t="str">
        <v>strike = 0.027492, dCalldT = 0.000600, localVol = 0.007320</v>
      </c>
    </row>
    <row r="5215" spans="9:28" x14ac:dyDescent="0.25">
      <c r="I5215" s="80"/>
      <c r="AB5215" s="3" t="str">
        <v>strike = 0.028444, dCalldT = 0.000576, localVol = 0.007698</v>
      </c>
    </row>
    <row r="5216" spans="9:28" x14ac:dyDescent="0.25">
      <c r="I5216" s="80"/>
      <c r="AB5216" s="3" t="str">
        <v>strike = 0.029397, dCalldT = 0.000550, localVol = 0.008435</v>
      </c>
    </row>
    <row r="5217" spans="9:28" x14ac:dyDescent="0.25">
      <c r="I5217" s="80"/>
      <c r="AB5217" s="3" t="str">
        <v>strike = 0.030349, dCalldT = 0.000540, localVol = 0.008286</v>
      </c>
    </row>
    <row r="5218" spans="9:28" x14ac:dyDescent="0.25">
      <c r="I5218" s="80"/>
      <c r="AB5218" s="3" t="str">
        <v>strike = 0.031302, dCalldT = 0.000522, localVol = 0.008673</v>
      </c>
    </row>
    <row r="5219" spans="9:28" x14ac:dyDescent="0.25">
      <c r="I5219" s="80"/>
      <c r="AB5219" s="3" t="str">
        <v>strike = 0.032255, dCalldT = 0.000496, localVol = 0.008958</v>
      </c>
    </row>
    <row r="5220" spans="9:28" x14ac:dyDescent="0.25">
      <c r="I5220" s="80"/>
      <c r="AB5220" s="3" t="str">
        <v>strike = 0.033207, dCalldT = 0.000459, localVol = 0.009756</v>
      </c>
    </row>
    <row r="5221" spans="9:28" x14ac:dyDescent="0.25">
      <c r="I5221" s="80"/>
      <c r="AB5221" s="3" t="str">
        <v>strike = 0.034160, dCalldT = 0.000427, localVol = 0.009722</v>
      </c>
    </row>
    <row r="5222" spans="9:28" x14ac:dyDescent="0.25">
      <c r="I5222" s="80"/>
      <c r="AB5222" s="3" t="str">
        <v>strike = 0.035112, dCalldT = 0.000391, localVol = 0.009922</v>
      </c>
    </row>
    <row r="5223" spans="9:28" x14ac:dyDescent="0.25">
      <c r="I5223" s="80"/>
      <c r="AB5223" s="3" t="str">
        <v>strike = 0.036065, dCalldT = 0.000351, localVol = 0.010526</v>
      </c>
    </row>
    <row r="5224" spans="9:28" x14ac:dyDescent="0.25">
      <c r="I5224" s="80"/>
      <c r="AB5224" s="3" t="str">
        <v>strike = 0.037017, dCalldT = 0.000313, localVol = 0.011272</v>
      </c>
    </row>
    <row r="5225" spans="9:28" x14ac:dyDescent="0.25">
      <c r="I5225" s="80"/>
      <c r="AB5225" s="3" t="str">
        <v>strike = 0.037970, dCalldT = 0.000283, localVol = 0.011691</v>
      </c>
    </row>
    <row r="5226" spans="9:28" x14ac:dyDescent="0.25">
      <c r="I5226" s="80"/>
      <c r="AB5226" s="3" t="str">
        <v>strike = 0.038923, dCalldT = 0.000261, localVol = 0.011603</v>
      </c>
    </row>
    <row r="5227" spans="9:28" x14ac:dyDescent="0.25">
      <c r="I5227" s="80"/>
      <c r="AB5227" s="3" t="str">
        <v>strike = 0.039875, dCalldT = 0.000243, localVol = 0.011613</v>
      </c>
    </row>
    <row r="5228" spans="9:28" x14ac:dyDescent="0.25">
      <c r="I5228" s="80"/>
      <c r="AB5228" s="3" t="str">
        <v>strike = 0.040828, dCalldT = 0.000226, localVol = 0.012425</v>
      </c>
    </row>
    <row r="5229" spans="9:28" x14ac:dyDescent="0.25">
      <c r="I5229" s="80"/>
      <c r="AB5229" s="3" t="str">
        <v>strike = 0.041780, dCalldT = 0.000210, localVol = 0.012578</v>
      </c>
    </row>
    <row r="5230" spans="9:28" x14ac:dyDescent="0.25">
      <c r="I5230" s="80"/>
      <c r="AB5230" s="3" t="str">
        <v>strike = 0.042733, dCalldT = 0.000195, localVol = 0.011283</v>
      </c>
    </row>
    <row r="5231" spans="9:28" x14ac:dyDescent="0.25">
      <c r="I5231" s="80"/>
      <c r="AB5231" s="3" t="str">
        <v>strike = 0.043686, dCalldT = 0.000172, localVol = 0.011186</v>
      </c>
    </row>
    <row r="5232" spans="9:28" x14ac:dyDescent="0.25">
      <c r="I5232" s="80"/>
      <c r="AB5232" s="3" t="str">
        <v>strike = 0.044638, dCalldT = 0.000140, localVol = 0.015366</v>
      </c>
    </row>
    <row r="5233" spans="9:28" x14ac:dyDescent="0.25">
      <c r="I5233" s="80"/>
      <c r="AB5233" s="3" t="str">
        <v>strike = 0.045591, dCalldT = 0.000114, localVol = 0.012535</v>
      </c>
    </row>
    <row r="5234" spans="9:28" x14ac:dyDescent="0.25">
      <c r="I5234" s="80"/>
      <c r="AB5234" s="3" t="str">
        <v>T = 2.583333, swapRate = 0.018158, k = 0, strike = -0.011033, call = 0.029234, callph = 0.029224, callmh = 0.029243, quantile = 0.007000, d2CalldK2 = 1.141586</v>
      </c>
    </row>
    <row r="5235" spans="9:28" x14ac:dyDescent="0.25">
      <c r="I5235" s="80"/>
      <c r="AB5235" s="3" t="str">
        <v>T = 2.583333, swapRate = 0.018158, k = 1, strike = -0.010060, call = 0.028268, callph = 0.028258, callmh = 0.028278, quantile = 0.008203, d2CalldK2 = 1.336813</v>
      </c>
    </row>
    <row r="5236" spans="9:28" x14ac:dyDescent="0.25">
      <c r="I5236" s="80"/>
      <c r="AB5236" s="3" t="str">
        <v>T = 2.583333, swapRate = 0.018158, k = 2, strike = -0.009087, call = 0.027304, callph = 0.027294, callmh = 0.027313, quantile = 0.009612, d2CalldK2 = 1.564675</v>
      </c>
    </row>
    <row r="5237" spans="9:28" x14ac:dyDescent="0.25">
      <c r="I5237" s="80"/>
      <c r="AB5237" s="3" t="str">
        <v>T = 2.583333, swapRate = 0.018158, k = 3, strike = -0.008114, call = 0.026341, callph = 0.026331, callmh = 0.026351, quantile = 0.011260, d2CalldK2 = 1.830345</v>
      </c>
    </row>
    <row r="5238" spans="9:28" x14ac:dyDescent="0.25">
      <c r="I5238" s="80"/>
      <c r="AB5238" s="3" t="str">
        <v>T = 2.583333, swapRate = 0.018158, k = 4, strike = -0.007141, call = 0.025380, callph = 0.025370, callmh = 0.025389, quantile = 0.013188, d2CalldK2 = 2.139724</v>
      </c>
    </row>
    <row r="5239" spans="9:28" x14ac:dyDescent="0.25">
      <c r="I5239" s="80"/>
      <c r="AB5239" s="3" t="str">
        <v>T = 2.583333, swapRate = 0.018158, k = 5, strike = -0.006168, call = 0.024420, callph = 0.024411, callmh = 0.024430, quantile = 0.015440, d2CalldK2 = 2.499517</v>
      </c>
    </row>
    <row r="5240" spans="9:28" x14ac:dyDescent="0.25">
      <c r="I5240" s="80"/>
      <c r="AB5240" s="3" t="str">
        <v>T = 2.583333, swapRate = 0.018158, k = 6, strike = -0.005195, call = 0.023464, callph = 0.023454, callmh = 0.023473, quantile = 0.018071, d2CalldK2 = 2.917299</v>
      </c>
    </row>
    <row r="5241" spans="9:28" x14ac:dyDescent="0.25">
      <c r="I5241" s="80"/>
      <c r="AB5241" s="3" t="str">
        <v>T = 2.583333, swapRate = 0.018158, k = 7, strike = -0.004222, call = 0.022510, callph = 0.022500, callmh = 0.022519, quantile = 0.021139, d2CalldK2 = 3.401586</v>
      </c>
    </row>
    <row r="5242" spans="9:28" x14ac:dyDescent="0.25">
      <c r="I5242" s="80"/>
      <c r="AB5242" s="3" t="str">
        <v>T = 2.583333, swapRate = 0.018158, k = 8, strike = -0.003249, call = 0.021559, callph = 0.021549, callmh = 0.021569, quantile = 0.024715, d2CalldK2 = 3.961887</v>
      </c>
    </row>
    <row r="5243" spans="9:28" x14ac:dyDescent="0.25">
      <c r="I5243" s="80"/>
      <c r="AB5243" s="3" t="str">
        <v>T = 2.583333, swapRate = 0.018158, k = 9, strike = -0.002276, call = 0.020612, callph = 0.020602, callmh = 0.020622, quantile = 0.028877, d2CalldK2 = 4.608738</v>
      </c>
    </row>
    <row r="5244" spans="9:28" x14ac:dyDescent="0.25">
      <c r="I5244" s="80"/>
      <c r="AB5244" s="3" t="str">
        <v>T = 2.583333, swapRate = 0.018158, k = 10, strike = -0.001303, call = 0.019669, callph = 0.019660, callmh = 0.019679, quantile = 0.033716, d2CalldK2 = 5.353710</v>
      </c>
    </row>
    <row r="5245" spans="9:28" x14ac:dyDescent="0.25">
      <c r="I5245" s="80"/>
      <c r="AB5245" s="3" t="str">
        <v>T = 2.583333, swapRate = 0.018158, k = 11, strike = -0.000330, call = 0.018732, callph = 0.018722, callmh = 0.018741, quantile = 0.039332, d2CalldK2 = 6.209369</v>
      </c>
    </row>
    <row r="5246" spans="9:28" x14ac:dyDescent="0.25">
      <c r="I5246" s="80"/>
      <c r="AB5246" s="3" t="str">
        <v>T = 2.583333, swapRate = 0.018158, k = 12, strike = 0.000643, call = 0.017800, callph = 0.017791, callmh = 0.017810, quantile = 0.045839, d2CalldK2 = 7.189191</v>
      </c>
    </row>
    <row r="5247" spans="9:28" x14ac:dyDescent="0.25">
      <c r="I5247" s="80"/>
      <c r="AB5247" s="3" t="str">
        <v>T = 2.583333, swapRate = 0.018158, k = 13, strike = 0.001617, call = 0.016875, callph = 0.016866, callmh = 0.016885, quantile = 0.053367, d2CalldK2 = 8.307387</v>
      </c>
    </row>
    <row r="5248" spans="9:28" x14ac:dyDescent="0.25">
      <c r="I5248" s="80"/>
      <c r="AB5248" s="3" t="str">
        <v>T = 2.583333, swapRate = 0.018158, k = 14, strike = 0.002590, call = 0.015958, callph = 0.015949, callmh = 0.015968, quantile = 0.062055, d2CalldK2 = 9.578644</v>
      </c>
    </row>
    <row r="5249" spans="9:28" x14ac:dyDescent="0.25">
      <c r="I5249" s="80"/>
      <c r="AB5249" s="3" t="str">
        <v>T = 2.583333, swapRate = 0.018158, k = 15, strike = 0.003563, call = 0.015050, callph = 0.015041, callmh = 0.015060, quantile = 0.072062, d2CalldK2 = 11.017730</v>
      </c>
    </row>
    <row r="5250" spans="9:28" x14ac:dyDescent="0.25">
      <c r="I5250" s="80"/>
      <c r="AB5250" s="3" t="str">
        <v>T = 2.583333, swapRate = 0.018158, k = 16, strike = 0.004536, call = 0.014153, callph = 0.014144, callmh = 0.014162, quantile = 0.083555, d2CalldK2 = 12.638951</v>
      </c>
    </row>
    <row r="5251" spans="9:28" x14ac:dyDescent="0.25">
      <c r="I5251" s="80"/>
      <c r="AB5251" s="3" t="str">
        <v>T = 2.583333, swapRate = 0.018158, k = 17, strike = 0.005509, call = 0.013268, callph = 0.013259, callmh = 0.013277, quantile = 0.096721, d2CalldK2 = 14.455412</v>
      </c>
    </row>
    <row r="5252" spans="9:28" x14ac:dyDescent="0.25">
      <c r="I5252" s="80"/>
      <c r="AB5252" s="3" t="str">
        <v>T = 2.583333, swapRate = 0.018158, k = 18, strike = 0.006482, call = 0.012396, callph = 0.012387, callmh = 0.012405, quantile = 0.111753, d2CalldK2 = 16.478068</v>
      </c>
    </row>
    <row r="5253" spans="9:28" x14ac:dyDescent="0.25">
      <c r="I5253" s="80"/>
      <c r="AB5253" s="3" t="str">
        <v>T = 2.583333, swapRate = 0.018158, k = 19, strike = 0.007455, call = 0.011540, callph = 0.011531, callmh = 0.011548, quantile = 0.128857, d2CalldK2 = 18.714504</v>
      </c>
    </row>
    <row r="5254" spans="9:28" x14ac:dyDescent="0.25">
      <c r="I5254" s="80"/>
      <c r="AB5254" s="3" t="str">
        <v>T = 2.583333, swapRate = 0.018158, k = 20, strike = 0.008428, call = 0.010701, callph = 0.010693, callmh = 0.010710, quantile = 0.148242, d2CalldK2 = 21.167446</v>
      </c>
    </row>
    <row r="5255" spans="9:28" x14ac:dyDescent="0.25">
      <c r="I5255" s="80"/>
      <c r="AB5255" s="3" t="str">
        <v>T = 2.583333, swapRate = 0.018158, k = 21, strike = 0.009401, call = 0.009883, callph = 0.009875, callmh = 0.009891, quantile = 0.170118, d2CalldK2 = 23.832972</v>
      </c>
    </row>
    <row r="5256" spans="9:28" x14ac:dyDescent="0.25">
      <c r="I5256" s="80"/>
      <c r="AB5256" s="3" t="str">
        <v>T = 2.583333, swapRate = 0.018158, k = 22, strike = 0.010374, call = 0.009087, callph = 0.009079, callmh = 0.009095, quantile = 0.194687, d2CalldK2 = 26.698432</v>
      </c>
    </row>
    <row r="5257" spans="9:28" x14ac:dyDescent="0.25">
      <c r="I5257" s="80"/>
      <c r="AB5257" s="3" t="str">
        <v>T = 2.583333, swapRate = 0.018158, k = 23, strike = 0.011347, call = 0.008317, callph = 0.008309, callmh = 0.008324, quantile = 0.222132, d2CalldK2 = 29.740120</v>
      </c>
    </row>
    <row r="5258" spans="9:28" x14ac:dyDescent="0.25">
      <c r="I5258" s="80"/>
      <c r="AB5258" s="3" t="str">
        <v>T = 2.583333, swapRate = 0.018158, k = 24, strike = 0.012320, call = 0.007574, callph = 0.007567, callmh = 0.007582, quantile = 0.252607, d2CalldK2 = 32.920790</v>
      </c>
    </row>
    <row r="5259" spans="9:28" x14ac:dyDescent="0.25">
      <c r="I5259" s="80"/>
      <c r="AB5259" s="3" t="str">
        <v>T = 2.583333, swapRate = 0.018158, k = 25, strike = 0.013293, call = 0.006863, callph = 0.006856, callmh = 0.006870, quantile = 0.286225, d2CalldK2 = 36.187162</v>
      </c>
    </row>
    <row r="5260" spans="9:28" x14ac:dyDescent="0.25">
      <c r="I5260" s="80"/>
      <c r="AB5260" s="3" t="str">
        <v>T = 2.583333, swapRate = 0.018158, k = 26, strike = 0.014266, call = 0.006186, callph = 0.006180, callmh = 0.006193, quantile = 0.323033, d2CalldK2 = 39.467661</v>
      </c>
    </row>
    <row r="5261" spans="9:28" x14ac:dyDescent="0.25">
      <c r="I5261" s="80"/>
      <c r="AB5261" s="3" t="str">
        <v>T = 2.583333, swapRate = 0.018158, k = 27, strike = 0.015239, call = 0.005547, callph = 0.005541, callmh = 0.005553, quantile = 0.363005, d2CalldK2 = 42.670734</v>
      </c>
    </row>
    <row r="5262" spans="9:28" x14ac:dyDescent="0.25">
      <c r="I5262" s="80"/>
      <c r="AB5262" s="3" t="str">
        <v>T = 2.583333, swapRate = 0.018158, k = 28, strike = 0.016212, call = 0.004948, callph = 0.004942, callmh = 0.004954, quantile = 0.406011, d2CalldK2 = 45.684202</v>
      </c>
    </row>
    <row r="5263" spans="9:28" x14ac:dyDescent="0.25">
      <c r="I5263" s="80"/>
      <c r="AB5263" s="3" t="str">
        <v>T = 2.583333, swapRate = 0.018158, k = 29, strike = 0.017185, call = 0.004392, callph = 0.004386, callmh = 0.004397, quantile = 0.451804, d2CalldK2 = 48.376227</v>
      </c>
    </row>
    <row r="5264" spans="9:28" x14ac:dyDescent="0.25">
      <c r="I5264" s="80"/>
      <c r="AB5264" s="3" t="str">
        <v>T = 2.583333, swapRate = 0.018158, k = 30, strike = 0.018158, call = 0.003882, callph = 0.003877, callmh = 0.003887, quantile = 0.500000, d2CalldK2 = 50.591918</v>
      </c>
    </row>
    <row r="5265" spans="9:28" x14ac:dyDescent="0.25">
      <c r="I5265" s="80"/>
      <c r="AB5265" s="3" t="str">
        <v>T = 2.583333, swapRate = 0.018158, k = 31, strike = 0.019131, call = 0.003419, callph = 0.003414, callmh = 0.003423, quantile = 0.548196, d2CalldK2 = 48.376227</v>
      </c>
    </row>
    <row r="5266" spans="9:28" x14ac:dyDescent="0.25">
      <c r="I5266" s="80"/>
      <c r="AB5266" s="3" t="str">
        <v>T = 2.583333, swapRate = 0.018158, k = 32, strike = 0.020104, call = 0.003002, callph = 0.002998, callmh = 0.003006, quantile = 0.593989, d2CalldK2 = 45.684202</v>
      </c>
    </row>
    <row r="5267" spans="9:28" x14ac:dyDescent="0.25">
      <c r="I5267" s="80"/>
      <c r="AB5267" s="3" t="str">
        <v>T = 2.583333, swapRate = 0.018158, k = 33, strike = 0.021077, call = 0.002628, callph = 0.002624, callmh = 0.002632, quantile = 0.636995, d2CalldK2 = 42.670734</v>
      </c>
    </row>
    <row r="5268" spans="9:28" x14ac:dyDescent="0.25">
      <c r="I5268" s="80"/>
      <c r="AB5268" s="3" t="str">
        <v>T = 2.583333, swapRate = 0.018158, k = 34, strike = 0.022050, call = 0.002294, callph = 0.002291, callmh = 0.002298, quantile = 0.676967, d2CalldK2 = 39.467661</v>
      </c>
    </row>
    <row r="5269" spans="9:28" x14ac:dyDescent="0.25">
      <c r="I5269" s="80"/>
      <c r="AB5269" s="3" t="str">
        <v>T = 2.583333, swapRate = 0.018158, k = 35, strike = 0.023023, call = 0.001998, callph = 0.001995, callmh = 0.002001, quantile = 0.713775, d2CalldK2 = 36.187162</v>
      </c>
    </row>
    <row r="5270" spans="9:28" x14ac:dyDescent="0.25">
      <c r="I5270" s="80"/>
      <c r="AB5270" s="3" t="str">
        <v>T = 2.583333, swapRate = 0.018158, k = 36, strike = 0.023996, call = 0.001736, callph = 0.001734, callmh = 0.001739, quantile = 0.747393, d2CalldK2 = 32.920790</v>
      </c>
    </row>
    <row r="5271" spans="9:28" x14ac:dyDescent="0.25">
      <c r="I5271" s="80"/>
      <c r="AB5271" s="3" t="str">
        <v>T = 2.583333, swapRate = 0.018158, k = 37, strike = 0.024969, call = 0.001506, callph = 0.001503, callmh = 0.001508, quantile = 0.777868, d2CalldK2 = 29.740120</v>
      </c>
    </row>
    <row r="5272" spans="9:28" x14ac:dyDescent="0.25">
      <c r="I5272" s="80"/>
      <c r="AB5272" s="3" t="str">
        <v>T = 2.583333, swapRate = 0.018158, k = 38, strike = 0.025942, call = 0.001303, callph = 0.001301, callmh = 0.001305, quantile = 0.805313, d2CalldK2 = 26.698432</v>
      </c>
    </row>
    <row r="5273" spans="9:28" x14ac:dyDescent="0.25">
      <c r="I5273" s="80"/>
      <c r="AB5273" s="3" t="str">
        <v>T = 2.583333, swapRate = 0.018158, k = 39, strike = 0.026915, call = 0.001126, callph = 0.001124, callmh = 0.001128, quantile = 0.829882, d2CalldK2 = 23.832972</v>
      </c>
    </row>
    <row r="5274" spans="9:28" x14ac:dyDescent="0.25">
      <c r="I5274" s="80"/>
      <c r="AB5274" s="3" t="str">
        <v>T = 2.583333, swapRate = 0.018158, k = 40, strike = 0.027888, call = 0.000971, callph = 0.000970, callmh = 0.000973, quantile = 0.851758, d2CalldK2 = 21.167446</v>
      </c>
    </row>
    <row r="5275" spans="9:28" x14ac:dyDescent="0.25">
      <c r="I5275" s="80"/>
      <c r="AB5275" s="3" t="str">
        <v>T = 2.583333, swapRate = 0.018158, k = 41, strike = 0.028861, call = 0.000837, callph = 0.000835, callmh = 0.000838, quantile = 0.871143, d2CalldK2 = 18.714504</v>
      </c>
    </row>
    <row r="5276" spans="9:28" x14ac:dyDescent="0.25">
      <c r="I5276" s="80"/>
      <c r="AB5276" s="3" t="str">
        <v>T = 2.583333, swapRate = 0.018158, k = 42, strike = 0.029834, call = 0.000720, callph = 0.000719, callmh = 0.000721, quantile = 0.888247, d2CalldK2 = 16.478068</v>
      </c>
    </row>
    <row r="5277" spans="9:28" x14ac:dyDescent="0.25">
      <c r="I5277" s="80"/>
      <c r="AB5277" s="3" t="str">
        <v>T = 2.583333, swapRate = 0.018158, k = 43, strike = 0.030807, call = 0.000618, callph = 0.000617, callmh = 0.000619, quantile = 0.903279, d2CalldK2 = 14.455413</v>
      </c>
    </row>
    <row r="5278" spans="9:28" x14ac:dyDescent="0.25">
      <c r="I5278" s="80"/>
      <c r="AB5278" s="3" t="str">
        <v>T = 2.583333, swapRate = 0.018158, k = 44, strike = 0.031780, call = 0.000531, callph = 0.000530, callmh = 0.000532, quantile = 0.916445, d2CalldK2 = 12.638951</v>
      </c>
    </row>
    <row r="5279" spans="9:28" x14ac:dyDescent="0.25">
      <c r="I5279" s="80"/>
      <c r="AB5279" s="3" t="str">
        <v>T = 2.583333, swapRate = 0.018158, k = 45, strike = 0.032753, call = 0.000455, callph = 0.000455, callmh = 0.000456, quantile = 0.927938, d2CalldK2 = 11.017730</v>
      </c>
    </row>
    <row r="5280" spans="9:28" x14ac:dyDescent="0.25">
      <c r="I5280" s="80"/>
      <c r="AB5280" s="3" t="str">
        <v>T = 2.583333, swapRate = 0.018158, k = 46, strike = 0.033726, call = 0.000390, callph = 0.000389, callmh = 0.000391, quantile = 0.937945, d2CalldK2 = 9.578644</v>
      </c>
    </row>
    <row r="5281" spans="9:28" x14ac:dyDescent="0.25">
      <c r="I5281" s="80"/>
      <c r="AB5281" s="3" t="str">
        <v>T = 2.583333, swapRate = 0.018158, k = 47, strike = 0.034699, call = 0.000334, callph = 0.000334, callmh = 0.000335, quantile = 0.946633, d2CalldK2 = 8.307387</v>
      </c>
    </row>
    <row r="5282" spans="9:28" x14ac:dyDescent="0.25">
      <c r="I5282" s="80"/>
      <c r="AB5282" s="3" t="str">
        <v>T = 2.583333, swapRate = 0.018158, k = 48, strike = 0.035672, call = 0.000286, callph = 0.000285, callmh = 0.000286, quantile = 0.954161, d2CalldK2 = 7.189191</v>
      </c>
    </row>
    <row r="5283" spans="9:28" x14ac:dyDescent="0.25">
      <c r="I5283" s="80"/>
      <c r="AB5283" s="3" t="str">
        <v>T = 2.583333, swapRate = 0.018158, k = 49, strike = 0.036645, call = 0.000245, callph = 0.000244, callmh = 0.000245, quantile = 0.960668, d2CalldK2 = 6.209369</v>
      </c>
    </row>
    <row r="5284" spans="9:28" x14ac:dyDescent="0.25">
      <c r="I5284" s="80"/>
      <c r="AB5284" s="3" t="str">
        <v>T = 2.583333, swapRate = 0.018158, k = 50, strike = 0.037618, call = 0.000209, callph = 0.000209, callmh = 0.000209, quantile = 0.966284, d2CalldK2 = 5.353710</v>
      </c>
    </row>
    <row r="5285" spans="9:28" x14ac:dyDescent="0.25">
      <c r="I5285" s="80"/>
      <c r="AB5285" s="3" t="str">
        <v>T = 2.583333, swapRate = 0.018158, k = 51, strike = 0.038591, call = 0.000179, callph = 0.000178, callmh = 0.000179, quantile = 0.971123, d2CalldK2 = 4.608738</v>
      </c>
    </row>
    <row r="5286" spans="9:28" x14ac:dyDescent="0.25">
      <c r="I5286" s="80"/>
      <c r="AB5286" s="3" t="str">
        <v>T = 2.583333, swapRate = 0.018158, k = 52, strike = 0.039564, call = 0.000153, callph = 0.000152, callmh = 0.000153, quantile = 0.975285, d2CalldK2 = 3.961887</v>
      </c>
    </row>
    <row r="5287" spans="9:28" x14ac:dyDescent="0.25">
      <c r="I5287" s="80"/>
      <c r="AB5287" s="3" t="str">
        <v>T = 2.583333, swapRate = 0.018158, k = 53, strike = 0.040537, call = 0.000130, callph = 0.000130, callmh = 0.000131, quantile = 0.978861, d2CalldK2 = 3.401586</v>
      </c>
    </row>
    <row r="5288" spans="9:28" x14ac:dyDescent="0.25">
      <c r="I5288" s="80"/>
      <c r="AB5288" s="3" t="str">
        <v>T = 2.583333, swapRate = 0.018158, k = 54, strike = 0.041510, call = 0.000111, callph = 0.000111, callmh = 0.000111, quantile = 0.981929, d2CalldK2 = 2.917298</v>
      </c>
    </row>
    <row r="5289" spans="9:28" x14ac:dyDescent="0.25">
      <c r="I5289" s="80"/>
      <c r="AB5289" s="3" t="str">
        <v>T = 2.583333, swapRate = 0.018158, k = 55, strike = 0.042483, call = 0.000095, callph = 0.000095, callmh = 0.000095, quantile = 0.984560, d2CalldK2 = 2.499517</v>
      </c>
    </row>
    <row r="5290" spans="9:28" x14ac:dyDescent="0.25">
      <c r="I5290" s="80"/>
      <c r="AB5290" s="3" t="str">
        <v>T = 2.583333, swapRate = 0.018158, k = 56, strike = 0.043456, call = 0.000081, callph = 0.000081, callmh = 0.000081, quantile = 0.986812, d2CalldK2 = 2.139724</v>
      </c>
    </row>
    <row r="5291" spans="9:28" x14ac:dyDescent="0.25">
      <c r="I5291" s="80"/>
      <c r="AB5291" s="3" t="str">
        <v>T = 2.583333, swapRate = 0.018158, k = 57, strike = 0.044429, call = 0.000069, callph = 0.000069, callmh = 0.000069, quantile = 0.988740, d2CalldK2 = 1.830345</v>
      </c>
    </row>
    <row r="5292" spans="9:28" x14ac:dyDescent="0.25">
      <c r="I5292" s="80"/>
      <c r="AB5292" s="3" t="str">
        <v>T = 2.583333, swapRate = 0.018158, k = 58, strike = 0.045402, call = 0.000059, callph = 0.000059, callmh = 0.000059, quantile = 0.990388, d2CalldK2 = 1.564675</v>
      </c>
    </row>
    <row r="5293" spans="9:28" x14ac:dyDescent="0.25">
      <c r="I5293" s="80"/>
      <c r="AB5293" s="3" t="str">
        <v>T = 2.583333, swapRate = 0.018158, k = 59, strike = 0.046375, call = 0.000050, callph = 0.000050, callmh = 0.000051, quantile = 0.991797, d2CalldK2 = 1.336813</v>
      </c>
    </row>
    <row r="5294" spans="9:28" x14ac:dyDescent="0.25">
      <c r="I5294" s="80"/>
      <c r="AB5294" s="3" t="str">
        <v>T = 2.583333, swapRate = 0.018158, k = 60, strike = 0.047348, call = 0.000043, callph = 0.000043, callmh = 0.000043, quantile = 0.993000, d2CalldK2 = 1.141586</v>
      </c>
    </row>
    <row r="5295" spans="9:28" x14ac:dyDescent="0.25">
      <c r="I5295" s="80"/>
      <c r="AB5295" s="3" t="str">
        <v>strike = -0.010060, d2CalldK2 = 1.336813, d2CalldK2mc = 1.191583</v>
      </c>
    </row>
    <row r="5296" spans="9:28" x14ac:dyDescent="0.25">
      <c r="I5296" s="80"/>
      <c r="AB5296" s="3" t="str">
        <v>strike = -0.009087, d2CalldK2 = 1.564675, d2CalldK2mc = 2.311686</v>
      </c>
    </row>
    <row r="5297" spans="9:28" x14ac:dyDescent="0.25">
      <c r="I5297" s="80"/>
      <c r="AB5297" s="3" t="str">
        <v>strike = -0.008114, d2CalldK2 = 1.830345, d2CalldK2mc = 1.361711</v>
      </c>
    </row>
    <row r="5298" spans="9:28" x14ac:dyDescent="0.25">
      <c r="I5298" s="80"/>
      <c r="AB5298" s="3" t="str">
        <v>strike = -0.007141, d2CalldK2 = 2.139724, d2CalldK2mc = 3.158658</v>
      </c>
    </row>
    <row r="5299" spans="9:28" x14ac:dyDescent="0.25">
      <c r="I5299" s="80"/>
      <c r="AB5299" s="3" t="str">
        <v>strike = -0.006168, d2CalldK2 = 2.499517, d2CalldK2mc = 2.397561</v>
      </c>
    </row>
    <row r="5300" spans="9:28" x14ac:dyDescent="0.25">
      <c r="I5300" s="80"/>
      <c r="AB5300" s="3" t="str">
        <v>strike = -0.005195, d2CalldK2 = 2.917299, d2CalldK2mc = 2.770721</v>
      </c>
    </row>
    <row r="5301" spans="9:28" x14ac:dyDescent="0.25">
      <c r="I5301" s="80"/>
      <c r="AB5301" s="3" t="str">
        <v>strike = -0.004222, d2CalldK2 = 3.401586, d2CalldK2mc = 3.810561</v>
      </c>
    </row>
    <row r="5302" spans="9:28" x14ac:dyDescent="0.25">
      <c r="I5302" s="80"/>
      <c r="AB5302" s="3" t="str">
        <v>strike = -0.003249, d2CalldK2 = 3.961887, d2CalldK2mc = 4.069025</v>
      </c>
    </row>
    <row r="5303" spans="9:28" x14ac:dyDescent="0.25">
      <c r="I5303" s="80"/>
      <c r="AB5303" s="3" t="str">
        <v>strike = -0.002276, d2CalldK2 = 4.608738, d2CalldK2mc = 4.214581</v>
      </c>
    </row>
    <row r="5304" spans="9:28" x14ac:dyDescent="0.25">
      <c r="I5304" s="80"/>
      <c r="AB5304" s="3" t="str">
        <v>strike = -0.001303, d2CalldK2 = 5.353710, d2CalldK2mc = 4.813192</v>
      </c>
    </row>
    <row r="5305" spans="9:28" x14ac:dyDescent="0.25">
      <c r="I5305" s="80"/>
      <c r="AB5305" s="3" t="str">
        <v>strike = -0.000330, d2CalldK2 = 6.209369, d2CalldK2mc = 6.046312</v>
      </c>
    </row>
    <row r="5306" spans="9:28" x14ac:dyDescent="0.25">
      <c r="I5306" s="80"/>
      <c r="AB5306" s="3" t="str">
        <v>strike = 0.000643, d2CalldK2 = 7.189191, d2CalldK2mc = 6.838917</v>
      </c>
    </row>
    <row r="5307" spans="9:28" x14ac:dyDescent="0.25">
      <c r="I5307" s="80"/>
      <c r="AB5307" s="3" t="str">
        <v>strike = 0.001617, d2CalldK2 = 8.307387, d2CalldK2mc = 10.051279</v>
      </c>
    </row>
    <row r="5308" spans="9:28" x14ac:dyDescent="0.25">
      <c r="I5308" s="80"/>
      <c r="AB5308" s="3" t="str">
        <v>strike = 0.002590, d2CalldK2 = 9.578644, d2CalldK2mc = 9.028161</v>
      </c>
    </row>
    <row r="5309" spans="9:28" x14ac:dyDescent="0.25">
      <c r="I5309" s="80"/>
      <c r="AB5309" s="3" t="str">
        <v>strike = 0.003563, d2CalldK2 = 11.017730, d2CalldK2mc = 11.448055</v>
      </c>
    </row>
    <row r="5310" spans="9:28" x14ac:dyDescent="0.25">
      <c r="I5310" s="80"/>
      <c r="AB5310" s="3" t="str">
        <v>strike = 0.004536, d2CalldK2 = 12.638951, d2CalldK2mc = 13.750718</v>
      </c>
    </row>
    <row r="5311" spans="9:28" x14ac:dyDescent="0.25">
      <c r="I5311" s="80"/>
      <c r="AB5311" s="3" t="str">
        <v>strike = 0.005509, d2CalldK2 = 14.455412, d2CalldK2mc = 13.451047</v>
      </c>
    </row>
    <row r="5312" spans="9:28" x14ac:dyDescent="0.25">
      <c r="I5312" s="80"/>
      <c r="AB5312" s="3" t="str">
        <v>strike = 0.006482, d2CalldK2 = 16.478068, d2CalldK2mc = 15.491731</v>
      </c>
    </row>
    <row r="5313" spans="9:28" x14ac:dyDescent="0.25">
      <c r="I5313" s="80"/>
      <c r="AB5313" s="3" t="str">
        <v>strike = 0.007455, d2CalldK2 = 18.714504, d2CalldK2mc = 20.868765</v>
      </c>
    </row>
    <row r="5314" spans="9:28" x14ac:dyDescent="0.25">
      <c r="I5314" s="80"/>
      <c r="AB5314" s="3" t="str">
        <v>strike = 0.008428, d2CalldK2 = 21.167446, d2CalldK2mc = 20.832860</v>
      </c>
    </row>
    <row r="5315" spans="9:28" x14ac:dyDescent="0.25">
      <c r="I5315" s="80"/>
      <c r="AB5315" s="3" t="str">
        <v>strike = 0.009401, d2CalldK2 = 23.832972, d2CalldK2mc = 22.070384</v>
      </c>
    </row>
    <row r="5316" spans="9:28" x14ac:dyDescent="0.25">
      <c r="I5316" s="80"/>
      <c r="AB5316" s="3" t="str">
        <v>strike = 0.010374, d2CalldK2 = 26.698432, d2CalldK2mc = 23.755524</v>
      </c>
    </row>
    <row r="5317" spans="9:28" x14ac:dyDescent="0.25">
      <c r="I5317" s="80"/>
      <c r="AB5317" s="3" t="str">
        <v>strike = 0.011347, d2CalldK2 = 29.740120, d2CalldK2mc = 28.041589</v>
      </c>
    </row>
    <row r="5318" spans="9:28" x14ac:dyDescent="0.25">
      <c r="I5318" s="80"/>
      <c r="AB5318" s="3" t="str">
        <v>strike = 0.012320, d2CalldK2 = 32.920790, d2CalldK2mc = 36.776665</v>
      </c>
    </row>
    <row r="5319" spans="9:28" x14ac:dyDescent="0.25">
      <c r="I5319" s="80"/>
      <c r="AB5319" s="3" t="str">
        <v>strike = 0.013293, d2CalldK2 = 36.187162, d2CalldK2mc = 36.692332</v>
      </c>
    </row>
    <row r="5320" spans="9:28" x14ac:dyDescent="0.25">
      <c r="I5320" s="80"/>
      <c r="AB5320" s="3" t="str">
        <v>strike = 0.014266, d2CalldK2 = 39.467661, d2CalldK2mc = 40.833392</v>
      </c>
    </row>
    <row r="5321" spans="9:28" x14ac:dyDescent="0.25">
      <c r="I5321" s="80"/>
      <c r="AB5321" s="3" t="str">
        <v>strike = 0.015239, d2CalldK2 = 42.670734, d2CalldK2mc = 41.680235</v>
      </c>
    </row>
    <row r="5322" spans="9:28" x14ac:dyDescent="0.25">
      <c r="I5322" s="80"/>
      <c r="AB5322" s="3" t="str">
        <v>strike = 0.016212, d2CalldK2 = 45.684202, d2CalldK2mc = 48.630945</v>
      </c>
    </row>
    <row r="5323" spans="9:28" x14ac:dyDescent="0.25">
      <c r="I5323" s="80"/>
      <c r="AB5323" s="3" t="str">
        <v>strike = 0.017185, d2CalldK2 = 48.376227, d2CalldK2mc = 48.872256</v>
      </c>
    </row>
    <row r="5324" spans="9:28" x14ac:dyDescent="0.25">
      <c r="I5324" s="80"/>
      <c r="AB5324" s="3" t="str">
        <v>strike = 0.018158, d2CalldK2 = 50.591918, d2CalldK2mc = 48.343731</v>
      </c>
    </row>
    <row r="5325" spans="9:28" x14ac:dyDescent="0.25">
      <c r="I5325" s="80"/>
      <c r="AB5325" s="3" t="str">
        <v>strike = 0.019131, d2CalldK2 = 48.376227, d2CalldK2mc = 44.493354</v>
      </c>
    </row>
    <row r="5326" spans="9:28" x14ac:dyDescent="0.25">
      <c r="I5326" s="80"/>
      <c r="AB5326" s="3" t="str">
        <v>strike = 0.020104, d2CalldK2 = 45.684202, d2CalldK2mc = 45.153248</v>
      </c>
    </row>
    <row r="5327" spans="9:28" x14ac:dyDescent="0.25">
      <c r="I5327" s="80"/>
      <c r="AB5327" s="3" t="str">
        <v>strike = 0.021077, d2CalldK2 = 42.670734, d2CalldK2mc = 42.409770</v>
      </c>
    </row>
    <row r="5328" spans="9:28" x14ac:dyDescent="0.25">
      <c r="I5328" s="80"/>
      <c r="AB5328" s="3" t="str">
        <v>strike = 0.022050, d2CalldK2 = 39.467661, d2CalldK2mc = 41.033890</v>
      </c>
    </row>
    <row r="5329" spans="9:28" x14ac:dyDescent="0.25">
      <c r="I5329" s="80"/>
      <c r="AB5329" s="3" t="str">
        <v>strike = 0.023023, d2CalldK2 = 36.187162, d2CalldK2mc = 35.389219</v>
      </c>
    </row>
    <row r="5330" spans="9:28" x14ac:dyDescent="0.25">
      <c r="I5330" s="80"/>
      <c r="AB5330" s="3" t="str">
        <v>strike = 0.023996, d2CalldK2 = 32.920790, d2CalldK2mc = 34.980913</v>
      </c>
    </row>
    <row r="5331" spans="9:28" x14ac:dyDescent="0.25">
      <c r="I5331" s="80"/>
      <c r="AB5331" s="3" t="str">
        <v>strike = 0.024969, d2CalldK2 = 29.740120, d2CalldK2mc = 30.951798</v>
      </c>
    </row>
    <row r="5332" spans="9:28" x14ac:dyDescent="0.25">
      <c r="I5332" s="80"/>
      <c r="AB5332" s="3" t="str">
        <v>strike = 0.025942, d2CalldK2 = 26.698432, d2CalldK2mc = 26.766986</v>
      </c>
    </row>
    <row r="5333" spans="9:28" x14ac:dyDescent="0.25">
      <c r="I5333" s="80"/>
      <c r="AB5333" s="3" t="str">
        <v>strike = 0.026915, d2CalldK2 = 23.832972, d2CalldK2mc = 24.335336</v>
      </c>
    </row>
    <row r="5334" spans="9:28" x14ac:dyDescent="0.25">
      <c r="I5334" s="80"/>
      <c r="AB5334" s="3" t="str">
        <v>strike = 0.027888, d2CalldK2 = 21.167446, d2CalldK2mc = 20.150030</v>
      </c>
    </row>
    <row r="5335" spans="9:28" x14ac:dyDescent="0.25">
      <c r="I5335" s="80"/>
      <c r="AB5335" s="3" t="str">
        <v>strike = 0.028861, d2CalldK2 = 18.714504, d2CalldK2mc = 16.741103</v>
      </c>
    </row>
    <row r="5336" spans="9:28" x14ac:dyDescent="0.25">
      <c r="I5336" s="80"/>
      <c r="AB5336" s="3" t="str">
        <v>strike = 0.029834, d2CalldK2 = 16.478068, d2CalldK2mc = 16.413345</v>
      </c>
    </row>
    <row r="5337" spans="9:28" x14ac:dyDescent="0.25">
      <c r="I5337" s="80"/>
      <c r="AB5337" s="3" t="str">
        <v>strike = 0.030807, d2CalldK2 = 14.455413, d2CalldK2mc = 14.508403</v>
      </c>
    </row>
    <row r="5338" spans="9:28" x14ac:dyDescent="0.25">
      <c r="I5338" s="80"/>
      <c r="AB5338" s="3" t="str">
        <v>strike = 0.031780, d2CalldK2 = 12.638951, d2CalldK2mc = 12.991483</v>
      </c>
    </row>
    <row r="5339" spans="9:28" x14ac:dyDescent="0.25">
      <c r="I5339" s="80"/>
      <c r="AB5339" s="3" t="str">
        <v>strike = 0.032753, d2CalldK2 = 11.017730, d2CalldK2mc = 9.850318</v>
      </c>
    </row>
    <row r="5340" spans="9:28" x14ac:dyDescent="0.25">
      <c r="I5340" s="80"/>
      <c r="AB5340" s="3" t="str">
        <v>strike = 0.033726, d2CalldK2 = 9.578644, d2CalldK2mc = 9.965681</v>
      </c>
    </row>
    <row r="5341" spans="9:28" x14ac:dyDescent="0.25">
      <c r="I5341" s="80"/>
      <c r="AB5341" s="3" t="str">
        <v>strike = 0.034699, d2CalldK2 = 8.307387, d2CalldK2mc = 9.067887</v>
      </c>
    </row>
    <row r="5342" spans="9:28" x14ac:dyDescent="0.25">
      <c r="I5342" s="80"/>
      <c r="AB5342" s="3" t="str">
        <v>strike = 0.035672, d2CalldK2 = 7.189191, d2CalldK2mc = 8.440500</v>
      </c>
    </row>
    <row r="5343" spans="9:28" x14ac:dyDescent="0.25">
      <c r="I5343" s="80"/>
      <c r="AB5343" s="3" t="str">
        <v>strike = 0.036645, d2CalldK2 = 6.209369, d2CalldK2mc = 6.800948</v>
      </c>
    </row>
    <row r="5344" spans="9:28" x14ac:dyDescent="0.25">
      <c r="I5344" s="80"/>
      <c r="AB5344" s="3" t="str">
        <v>strike = 0.037618, d2CalldK2 = 5.353710, d2CalldK2mc = 4.925255</v>
      </c>
    </row>
    <row r="5345" spans="9:28" x14ac:dyDescent="0.25">
      <c r="I5345" s="80"/>
      <c r="AB5345" s="3" t="str">
        <v>strike = 0.038591, d2CalldK2 = 4.608738, d2CalldK2mc = 3.961413</v>
      </c>
    </row>
    <row r="5346" spans="9:28" x14ac:dyDescent="0.25">
      <c r="I5346" s="80"/>
      <c r="AB5346" s="3" t="str">
        <v>strike = 0.039564, d2CalldK2 = 3.961887, d2CalldK2mc = 3.523020</v>
      </c>
    </row>
    <row r="5347" spans="9:28" x14ac:dyDescent="0.25">
      <c r="I5347" s="80"/>
      <c r="AB5347" s="3" t="str">
        <v>strike = 0.040537, d2CalldK2 = 3.401586, d2CalldK2mc = 3.612003</v>
      </c>
    </row>
    <row r="5348" spans="9:28" x14ac:dyDescent="0.25">
      <c r="I5348" s="80"/>
      <c r="AB5348" s="3" t="str">
        <v>strike = 0.041510, d2CalldK2 = 2.917298, d2CalldK2mc = 3.453331</v>
      </c>
    </row>
    <row r="5349" spans="9:28" x14ac:dyDescent="0.25">
      <c r="I5349" s="80"/>
      <c r="AB5349" s="3" t="str">
        <v>strike = 0.042483, d2CalldK2 = 2.499517, d2CalldK2mc = 3.380784</v>
      </c>
    </row>
    <row r="5350" spans="9:28" x14ac:dyDescent="0.25">
      <c r="I5350" s="80"/>
      <c r="AB5350" s="3" t="str">
        <v>strike = 0.043456, d2CalldK2 = 2.139724, d2CalldK2mc = 2.315318</v>
      </c>
    </row>
    <row r="5351" spans="9:28" x14ac:dyDescent="0.25">
      <c r="I5351" s="80"/>
      <c r="AB5351" s="3" t="str">
        <v>strike = 0.044429, d2CalldK2 = 1.830345, d2CalldK2mc = 2.251065</v>
      </c>
    </row>
    <row r="5352" spans="9:28" x14ac:dyDescent="0.25">
      <c r="I5352" s="80"/>
      <c r="AB5352" s="3" t="str">
        <v>strike = 0.045402, d2CalldK2 = 1.564675, d2CalldK2mc = 1.584566</v>
      </c>
    </row>
    <row r="5353" spans="9:28" x14ac:dyDescent="0.25">
      <c r="I5353" s="80"/>
      <c r="AB5353" s="3" t="str">
        <v>strike = 0.046375, d2CalldK2 = 1.336813, d2CalldK2mc = 1.630083</v>
      </c>
    </row>
    <row r="5354" spans="9:28" x14ac:dyDescent="0.25">
      <c r="I5354" s="80"/>
      <c r="AB5354" s="3" t="str">
        <v>T = 2.583333, fixingDate = 0, swapRate = 0.018158, annuity = 9.184070, stdDev = 0.009730, avgCalcStrikes = 7.950806</v>
      </c>
    </row>
    <row r="5355" spans="9:28" x14ac:dyDescent="0.25">
      <c r="I5355" s="80"/>
      <c r="AB5355" s="3" t="str">
        <v>strike = -0.010060, dCalldT = 0.000149, localVol = 0.015833</v>
      </c>
    </row>
    <row r="5356" spans="9:28" x14ac:dyDescent="0.25">
      <c r="I5356" s="80"/>
      <c r="AB5356" s="3" t="str">
        <v>strike = -0.009087, dCalldT = 0.000169, localVol = 0.012084</v>
      </c>
    </row>
    <row r="5357" spans="9:28" x14ac:dyDescent="0.25">
      <c r="I5357" s="80"/>
      <c r="AB5357" s="3" t="str">
        <v>strike = -0.008114, dCalldT = 0.000181, localVol = 0.016300</v>
      </c>
    </row>
    <row r="5358" spans="9:28" x14ac:dyDescent="0.25">
      <c r="I5358" s="80"/>
      <c r="AB5358" s="3" t="str">
        <v>strike = -0.007141, dCalldT = 0.000200, localVol = 0.011243</v>
      </c>
    </row>
    <row r="5359" spans="9:28" x14ac:dyDescent="0.25">
      <c r="I5359" s="80"/>
      <c r="AB5359" s="3" t="str">
        <v>strike = -0.006168, dCalldT = 0.000208, localVol = 0.013178</v>
      </c>
    </row>
    <row r="5360" spans="9:28" x14ac:dyDescent="0.25">
      <c r="I5360" s="80"/>
      <c r="AB5360" s="3" t="str">
        <v>strike = -0.005195, dCalldT = 0.000219, localVol = 0.012585</v>
      </c>
    </row>
    <row r="5361" spans="9:28" x14ac:dyDescent="0.25">
      <c r="I5361" s="80"/>
      <c r="AB5361" s="3" t="str">
        <v>strike = -0.004222, dCalldT = 0.000234, localVol = 0.011080</v>
      </c>
    </row>
    <row r="5362" spans="9:28" x14ac:dyDescent="0.25">
      <c r="I5362" s="80"/>
      <c r="AB5362" s="3" t="str">
        <v>strike = -0.003249, dCalldT = 0.000246, localVol = 0.010985</v>
      </c>
    </row>
    <row r="5363" spans="9:28" x14ac:dyDescent="0.25">
      <c r="I5363" s="80"/>
      <c r="AB5363" s="3" t="str">
        <v>strike = -0.002276, dCalldT = 0.000258, localVol = 0.011059</v>
      </c>
    </row>
    <row r="5364" spans="9:28" x14ac:dyDescent="0.25">
      <c r="I5364" s="80"/>
      <c r="AB5364" s="3" t="str">
        <v>strike = -0.001303, dCalldT = 0.000276, localVol = 0.010715</v>
      </c>
    </row>
    <row r="5365" spans="9:28" x14ac:dyDescent="0.25">
      <c r="I5365" s="80"/>
      <c r="AB5365" s="3" t="str">
        <v>strike = -0.000330, dCalldT = 0.000303, localVol = 0.010012</v>
      </c>
    </row>
    <row r="5366" spans="9:28" x14ac:dyDescent="0.25">
      <c r="I5366" s="80"/>
      <c r="AB5366" s="3" t="str">
        <v>strike = 0.000643, dCalldT = 0.000334, localVol = 0.009878</v>
      </c>
    </row>
    <row r="5367" spans="9:28" x14ac:dyDescent="0.25">
      <c r="I5367" s="80"/>
      <c r="AB5367" s="3" t="str">
        <v>strike = 0.001617, dCalldT = 0.000370, localVol = 0.008584</v>
      </c>
    </row>
    <row r="5368" spans="9:28" x14ac:dyDescent="0.25">
      <c r="I5368" s="80"/>
      <c r="AB5368" s="3" t="str">
        <v>strike = 0.002590, dCalldT = 0.000389, localVol = 0.009285</v>
      </c>
    </row>
    <row r="5369" spans="9:28" x14ac:dyDescent="0.25">
      <c r="I5369" s="80"/>
      <c r="AB5369" s="3" t="str">
        <v>strike = 0.003563, dCalldT = 0.000416, localVol = 0.008528</v>
      </c>
    </row>
    <row r="5370" spans="9:28" x14ac:dyDescent="0.25">
      <c r="I5370" s="80"/>
      <c r="AB5370" s="3" t="str">
        <v>strike = 0.004536, dCalldT = 0.000440, localVol = 0.008003</v>
      </c>
    </row>
    <row r="5371" spans="9:28" x14ac:dyDescent="0.25">
      <c r="I5371" s="80"/>
      <c r="AB5371" s="3" t="str">
        <v>strike = 0.005509, dCalldT = 0.000453, localVol = 0.008211</v>
      </c>
    </row>
    <row r="5372" spans="9:28" x14ac:dyDescent="0.25">
      <c r="I5372" s="80"/>
      <c r="AB5372" s="3" t="str">
        <v>strike = 0.006482, dCalldT = 0.000479, localVol = 0.007865</v>
      </c>
    </row>
    <row r="5373" spans="9:28" x14ac:dyDescent="0.25">
      <c r="I5373" s="80"/>
      <c r="AB5373" s="3" t="str">
        <v>strike = 0.007455, dCalldT = 0.000517, localVol = 0.007041</v>
      </c>
    </row>
    <row r="5374" spans="9:28" x14ac:dyDescent="0.25">
      <c r="I5374" s="80"/>
      <c r="AB5374" s="3" t="str">
        <v>strike = 0.008428, dCalldT = 0.000531, localVol = 0.007142</v>
      </c>
    </row>
    <row r="5375" spans="9:28" x14ac:dyDescent="0.25">
      <c r="I5375" s="80"/>
      <c r="AB5375" s="3" t="str">
        <v>strike = 0.009401, dCalldT = 0.000549, localVol = 0.007055</v>
      </c>
    </row>
    <row r="5376" spans="9:28" x14ac:dyDescent="0.25">
      <c r="I5376" s="80"/>
      <c r="AB5376" s="3" t="str">
        <v>strike = 0.010374, dCalldT = 0.000586, localVol = 0.007026</v>
      </c>
    </row>
    <row r="5377" spans="9:28" x14ac:dyDescent="0.25">
      <c r="I5377" s="80"/>
      <c r="AB5377" s="3" t="str">
        <v>strike = 0.011347, dCalldT = 0.000656, localVol = 0.006839</v>
      </c>
    </row>
    <row r="5378" spans="9:28" x14ac:dyDescent="0.25">
      <c r="I5378" s="80"/>
      <c r="AB5378" s="3" t="str">
        <v>strike = 0.012320, dCalldT = 0.000742, localVol = 0.006352</v>
      </c>
    </row>
    <row r="5379" spans="9:28" x14ac:dyDescent="0.25">
      <c r="I5379" s="80"/>
      <c r="AB5379" s="3" t="str">
        <v>strike = 0.013293, dCalldT = 0.000781, localVol = 0.006527</v>
      </c>
    </row>
    <row r="5380" spans="9:28" x14ac:dyDescent="0.25">
      <c r="I5380" s="80"/>
      <c r="AB5380" s="3" t="str">
        <v>strike = 0.014266, dCalldT = 0.000811, localVol = 0.006304</v>
      </c>
    </row>
    <row r="5381" spans="9:28" x14ac:dyDescent="0.25">
      <c r="I5381" s="80"/>
      <c r="AB5381" s="3" t="str">
        <v>strike = 0.015239, dCalldT = 0.000821, localVol = 0.006276</v>
      </c>
    </row>
    <row r="5382" spans="9:28" x14ac:dyDescent="0.25">
      <c r="I5382" s="80"/>
      <c r="AB5382" s="3" t="str">
        <v>strike = 0.016212, dCalldT = 0.000836, localVol = 0.005863</v>
      </c>
    </row>
    <row r="5383" spans="9:28" x14ac:dyDescent="0.25">
      <c r="I5383" s="80"/>
      <c r="AB5383" s="3" t="str">
        <v>strike = 0.017185, dCalldT = 0.000812, localVol = 0.005763</v>
      </c>
    </row>
    <row r="5384" spans="9:28" x14ac:dyDescent="0.25">
      <c r="I5384" s="80"/>
      <c r="AB5384" s="3" t="str">
        <v>strike = 0.018158, dCalldT = 0.000775, localVol = 0.005663</v>
      </c>
    </row>
    <row r="5385" spans="9:28" x14ac:dyDescent="0.25">
      <c r="I5385" s="80"/>
      <c r="AB5385" s="3" t="str">
        <v>strike = 0.019131, dCalldT = 0.000751, localVol = 0.005809</v>
      </c>
    </row>
    <row r="5386" spans="9:28" x14ac:dyDescent="0.25">
      <c r="I5386" s="80"/>
      <c r="AB5386" s="3" t="str">
        <v>strike = 0.020104, dCalldT = 0.000764, localVol = 0.005817</v>
      </c>
    </row>
    <row r="5387" spans="9:28" x14ac:dyDescent="0.25">
      <c r="I5387" s="80"/>
      <c r="AB5387" s="3" t="str">
        <v>strike = 0.021077, dCalldT = 0.000777, localVol = 0.006054</v>
      </c>
    </row>
    <row r="5388" spans="9:28" x14ac:dyDescent="0.25">
      <c r="I5388" s="80"/>
      <c r="AB5388" s="3" t="str">
        <v>strike = 0.022050, dCalldT = 0.000788, localVol = 0.006196</v>
      </c>
    </row>
    <row r="5389" spans="9:28" x14ac:dyDescent="0.25">
      <c r="I5389" s="80"/>
      <c r="AB5389" s="3" t="str">
        <v>strike = 0.023023, dCalldT = 0.000776, localVol = 0.006621</v>
      </c>
    </row>
    <row r="5390" spans="9:28" x14ac:dyDescent="0.25">
      <c r="I5390" s="80"/>
      <c r="AB5390" s="3" t="str">
        <v>strike = 0.023996, dCalldT = 0.000769, localVol = 0.006630</v>
      </c>
    </row>
    <row r="5391" spans="9:28" x14ac:dyDescent="0.25">
      <c r="I5391" s="80"/>
      <c r="AB5391" s="3" t="str">
        <v>strike = 0.024969, dCalldT = 0.000736, localVol = 0.006894</v>
      </c>
    </row>
    <row r="5392" spans="9:28" x14ac:dyDescent="0.25">
      <c r="I5392" s="80"/>
      <c r="AB5392" s="3" t="str">
        <v>strike = 0.025942, dCalldT = 0.000686, localVol = 0.007161</v>
      </c>
    </row>
    <row r="5393" spans="9:28" x14ac:dyDescent="0.25">
      <c r="I5393" s="80"/>
      <c r="AB5393" s="3" t="str">
        <v>strike = 0.026915, dCalldT = 0.000635, localVol = 0.007223</v>
      </c>
    </row>
    <row r="5394" spans="9:28" x14ac:dyDescent="0.25">
      <c r="I5394" s="80"/>
      <c r="AB5394" s="3" t="str">
        <v>strike = 0.027888, dCalldT = 0.000577, localVol = 0.007567</v>
      </c>
    </row>
    <row r="5395" spans="9:28" x14ac:dyDescent="0.25">
      <c r="I5395" s="80"/>
      <c r="AB5395" s="3" t="str">
        <v>strike = 0.028861, dCalldT = 0.000531, localVol = 0.007962</v>
      </c>
    </row>
    <row r="5396" spans="9:28" x14ac:dyDescent="0.25">
      <c r="I5396" s="80"/>
      <c r="AB5396" s="3" t="str">
        <v>strike = 0.029834, dCalldT = 0.000507, localVol = 0.007862</v>
      </c>
    </row>
    <row r="5397" spans="9:28" x14ac:dyDescent="0.25">
      <c r="I5397" s="80"/>
      <c r="AB5397" s="3" t="str">
        <v>strike = 0.030807, dCalldT = 0.000486, localVol = 0.008182</v>
      </c>
    </row>
    <row r="5398" spans="9:28" x14ac:dyDescent="0.25">
      <c r="I5398" s="80"/>
      <c r="AB5398" s="3" t="str">
        <v>strike = 0.031780, dCalldT = 0.000465, localVol = 0.008459</v>
      </c>
    </row>
    <row r="5399" spans="9:28" x14ac:dyDescent="0.25">
      <c r="I5399" s="80"/>
      <c r="AB5399" s="3" t="str">
        <v>strike = 0.032753, dCalldT = 0.000442, localVol = 0.009468</v>
      </c>
    </row>
    <row r="5400" spans="9:28" x14ac:dyDescent="0.25">
      <c r="I5400" s="80"/>
      <c r="AB5400" s="3" t="str">
        <v>strike = 0.033726, dCalldT = 0.000433, localVol = 0.009326</v>
      </c>
    </row>
    <row r="5401" spans="9:28" x14ac:dyDescent="0.25">
      <c r="I5401" s="80"/>
      <c r="AB5401" s="3" t="str">
        <v>strike = 0.034699, dCalldT = 0.000423, localVol = 0.009657</v>
      </c>
    </row>
    <row r="5402" spans="9:28" x14ac:dyDescent="0.25">
      <c r="I5402" s="80"/>
      <c r="AB5402" s="3" t="str">
        <v>strike = 0.035672, dCalldT = 0.000406, localVol = 0.009804</v>
      </c>
    </row>
    <row r="5403" spans="9:28" x14ac:dyDescent="0.25">
      <c r="I5403" s="80"/>
      <c r="AB5403" s="3" t="str">
        <v>strike = 0.036645, dCalldT = 0.000376, localVol = 0.010520</v>
      </c>
    </row>
    <row r="5404" spans="9:28" x14ac:dyDescent="0.25">
      <c r="I5404" s="80"/>
      <c r="AB5404" s="3" t="str">
        <v>strike = 0.037618, dCalldT = 0.000342, localVol = 0.011789</v>
      </c>
    </row>
    <row r="5405" spans="9:28" x14ac:dyDescent="0.25">
      <c r="I5405" s="80"/>
      <c r="AB5405" s="3" t="str">
        <v>strike = 0.038591, dCalldT = 0.000315, localVol = 0.012613</v>
      </c>
    </row>
    <row r="5406" spans="9:28" x14ac:dyDescent="0.25">
      <c r="I5406" s="80"/>
      <c r="AB5406" s="3" t="str">
        <v>strike = 0.039564, dCalldT = 0.000297, localVol = 0.012990</v>
      </c>
    </row>
    <row r="5407" spans="9:28" x14ac:dyDescent="0.25">
      <c r="I5407" s="80"/>
      <c r="AB5407" s="3" t="str">
        <v>strike = 0.040537, dCalldT = 0.000286, localVol = 0.012588</v>
      </c>
    </row>
    <row r="5408" spans="9:28" x14ac:dyDescent="0.25">
      <c r="I5408" s="80"/>
      <c r="AB5408" s="3" t="str">
        <v>strike = 0.041510, dCalldT = 0.000274, localVol = 0.012607</v>
      </c>
    </row>
    <row r="5409" spans="9:28" x14ac:dyDescent="0.25">
      <c r="I5409" s="80"/>
      <c r="AB5409" s="3" t="str">
        <v>strike = 0.042483, dCalldT = 0.000258, localVol = 0.012359</v>
      </c>
    </row>
    <row r="5410" spans="9:28" x14ac:dyDescent="0.25">
      <c r="I5410" s="80"/>
      <c r="AB5410" s="3" t="str">
        <v>strike = 0.043456, dCalldT = 0.000234, localVol = 0.014202</v>
      </c>
    </row>
    <row r="5411" spans="9:28" x14ac:dyDescent="0.25">
      <c r="I5411" s="80"/>
      <c r="AB5411" s="3" t="str">
        <v>strike = 0.044429, dCalldT = 0.000208, localVol = 0.013601</v>
      </c>
    </row>
    <row r="5412" spans="9:28" x14ac:dyDescent="0.25">
      <c r="I5412" s="80"/>
      <c r="AB5412" s="3" t="str">
        <v>strike = 0.045402, dCalldT = 0.000179, localVol = 0.015048</v>
      </c>
    </row>
    <row r="5413" spans="9:28" x14ac:dyDescent="0.25">
      <c r="I5413" s="80"/>
      <c r="AB5413" s="3" t="str">
        <v>strike = 0.046375, dCalldT = 0.000152, localVol = 0.013637</v>
      </c>
    </row>
    <row r="5414" spans="9:28" x14ac:dyDescent="0.25">
      <c r="I5414" s="80"/>
      <c r="AB5414" s="3" t="str">
        <v>T = 2.666667, swapRate = 0.018364, k = 0, strike = -0.011436, call = 0.029845, callph = 0.029835, callmh = 0.029855, quantile = 0.007117, d2CalldK2 = 1.126561</v>
      </c>
    </row>
    <row r="5415" spans="9:28" x14ac:dyDescent="0.25">
      <c r="I5415" s="80"/>
      <c r="AB5415" s="3" t="str">
        <v>T = 2.666667, swapRate = 0.018364, k = 1, strike = -0.010443, call = 0.028859, callph = 0.028849, callmh = 0.028869, quantile = 0.008328, d2CalldK2 = 1.317699</v>
      </c>
    </row>
    <row r="5416" spans="9:28" x14ac:dyDescent="0.25">
      <c r="I5416" s="80"/>
      <c r="AB5416" s="3" t="str">
        <v>T = 2.666667, swapRate = 0.018364, k = 2, strike = -0.009449, call = 0.027875, callph = 0.027865, callmh = 0.027885, quantile = 0.009745, d2CalldK2 = 1.540609</v>
      </c>
    </row>
    <row r="5417" spans="9:28" x14ac:dyDescent="0.25">
      <c r="I5417" s="80"/>
      <c r="AB5417" s="3" t="str">
        <v>T = 2.666667, swapRate = 0.018364, k = 3, strike = -0.008456, call = 0.026892, callph = 0.026882, callmh = 0.026902, quantile = 0.011401, d2CalldK2 = 1.800315</v>
      </c>
    </row>
    <row r="5418" spans="9:28" x14ac:dyDescent="0.25">
      <c r="I5418" s="80"/>
      <c r="AB5418" s="3" t="str">
        <v>T = 2.666667, swapRate = 0.018364, k = 4, strike = -0.007463, call = 0.025911, callph = 0.025901, callmh = 0.025921, quantile = 0.013336, d2CalldK2 = 2.102547</v>
      </c>
    </row>
    <row r="5419" spans="9:28" x14ac:dyDescent="0.25">
      <c r="I5419" s="80"/>
      <c r="AB5419" s="3" t="str">
        <v>T = 2.666667, swapRate = 0.018364, k = 5, strike = -0.006469, call = 0.024932, callph = 0.024922, callmh = 0.024942, quantile = 0.015594, d2CalldK2 = 2.453819</v>
      </c>
    </row>
    <row r="5420" spans="9:28" x14ac:dyDescent="0.25">
      <c r="I5420" s="80"/>
      <c r="AB5420" s="3" t="str">
        <v>T = 2.666667, swapRate = 0.018364, k = 6, strike = -0.005476, call = 0.023955, callph = 0.023946, callmh = 0.023965, quantile = 0.018229, d2CalldK2 = 2.861495</v>
      </c>
    </row>
    <row r="5421" spans="9:28" x14ac:dyDescent="0.25">
      <c r="I5421" s="80"/>
      <c r="AB5421" s="3" t="str">
        <v>T = 2.666667, swapRate = 0.018364, k = 7, strike = -0.004483, call = 0.022982, callph = 0.022972, callmh = 0.022991, quantile = 0.021300, d2CalldK2 = 3.333861</v>
      </c>
    </row>
    <row r="5422" spans="9:28" x14ac:dyDescent="0.25">
      <c r="I5422" s="80"/>
      <c r="AB5422" s="3" t="str">
        <v>T = 2.666667, swapRate = 0.018364, k = 8, strike = -0.003489, call = 0.022011, callph = 0.022001, callmh = 0.022021, quantile = 0.024877, d2CalldK2 = 3.880176</v>
      </c>
    </row>
    <row r="5423" spans="9:28" x14ac:dyDescent="0.25">
      <c r="I5423" s="80"/>
      <c r="AB5423" s="3" t="str">
        <v>T = 2.666667, swapRate = 0.018364, k = 9, strike = -0.002496, call = 0.021045, callph = 0.021035, callmh = 0.021054, quantile = 0.029037, d2CalldK2 = 4.510711</v>
      </c>
    </row>
    <row r="5424" spans="9:28" x14ac:dyDescent="0.25">
      <c r="I5424" s="80"/>
      <c r="AB5424" s="3" t="str">
        <v>T = 2.666667, swapRate = 0.018364, k = 10, strike = -0.001503, call = 0.020082, callph = 0.020073, callmh = 0.020092, quantile = 0.033870, d2CalldK2 = 5.236762</v>
      </c>
    </row>
    <row r="5425" spans="9:28" x14ac:dyDescent="0.25">
      <c r="I5425" s="80"/>
      <c r="AB5425" s="3" t="str">
        <v>T = 2.666667, swapRate = 0.018364, k = 11, strike = -0.000509, call = 0.019125, callph = 0.019116, callmh = 0.019135, quantile = 0.039476, d2CalldK2 = 6.070621</v>
      </c>
    </row>
    <row r="5426" spans="9:28" x14ac:dyDescent="0.25">
      <c r="I5426" s="80"/>
      <c r="AB5426" s="3" t="str">
        <v>T = 2.666667, swapRate = 0.018364, k = 12, strike = 0.000484, call = 0.018175, callph = 0.018165, callmh = 0.018184, quantile = 0.045970, d2CalldK2 = 7.025494</v>
      </c>
    </row>
    <row r="5427" spans="9:28" x14ac:dyDescent="0.25">
      <c r="I5427" s="80"/>
      <c r="AB5427" s="3" t="str">
        <v>T = 2.666667, swapRate = 0.018364, k = 13, strike = 0.001477, call = 0.017231, callph = 0.017221, callmh = 0.017240, quantile = 0.053478, d2CalldK2 = 8.115348</v>
      </c>
    </row>
    <row r="5428" spans="9:28" x14ac:dyDescent="0.25">
      <c r="I5428" s="80"/>
      <c r="AB5428" s="3" t="str">
        <v>T = 2.666667, swapRate = 0.018364, k = 14, strike = 0.002470, call = 0.016295, callph = 0.016285, callmh = 0.016304, quantile = 0.062141, d2CalldK2 = 9.354666</v>
      </c>
    </row>
    <row r="5429" spans="9:28" x14ac:dyDescent="0.25">
      <c r="I5429" s="80"/>
      <c r="AB5429" s="3" t="str">
        <v>T = 2.666667, swapRate = 0.018364, k = 15, strike = 0.003464, call = 0.015368, callph = 0.015358, callmh = 0.015377, quantile = 0.072116, d2CalldK2 = 10.758074</v>
      </c>
    </row>
    <row r="5430" spans="9:28" x14ac:dyDescent="0.25">
      <c r="I5430" s="80"/>
      <c r="AB5430" s="3" t="str">
        <v>T = 2.666667, swapRate = 0.018364, k = 16, strike = 0.004457, call = 0.014452, callph = 0.014442, callmh = 0.014461, quantile = 0.083573, d2CalldK2 = 12.339827</v>
      </c>
    </row>
    <row r="5431" spans="9:28" x14ac:dyDescent="0.25">
      <c r="I5431" s="80"/>
      <c r="AB5431" s="3" t="str">
        <v>T = 2.666667, swapRate = 0.018364, k = 17, strike = 0.005450, call = 0.013548, callph = 0.013539, callmh = 0.013557, quantile = 0.096695, d2CalldK2 = 14.113102</v>
      </c>
    </row>
    <row r="5432" spans="9:28" x14ac:dyDescent="0.25">
      <c r="I5432" s="80"/>
      <c r="AB5432" s="3" t="str">
        <v>T = 2.666667, swapRate = 0.018364, k = 18, strike = 0.006444, call = 0.012658, callph = 0.012649, callmh = 0.012667, quantile = 0.111678, d2CalldK2 = 16.089076</v>
      </c>
    </row>
    <row r="5433" spans="9:28" x14ac:dyDescent="0.25">
      <c r="I5433" s="80"/>
      <c r="AB5433" s="3" t="str">
        <v>T = 2.666667, swapRate = 0.018364, k = 19, strike = 0.007437, call = 0.011784, callph = 0.011775, callmh = 0.011792, quantile = 0.128728, d2CalldK2 = 18.275752</v>
      </c>
    </row>
    <row r="5434" spans="9:28" x14ac:dyDescent="0.25">
      <c r="I5434" s="80"/>
      <c r="AB5434" s="3" t="str">
        <v>T = 2.666667, swapRate = 0.018364, k = 20, strike = 0.008430, call = 0.010928, callph = 0.010919, callmh = 0.010936, quantile = 0.148056, d2CalldK2 = 20.676498</v>
      </c>
    </row>
    <row r="5435" spans="9:28" x14ac:dyDescent="0.25">
      <c r="I5435" s="80"/>
      <c r="AB5435" s="3" t="str">
        <v>T = 2.666667, swapRate = 0.018364, k = 21, strike = 0.009424, call = 0.010092, callph = 0.010084, callmh = 0.010100, quantile = 0.169874, d2CalldK2 = 23.288289</v>
      </c>
    </row>
    <row r="5436" spans="9:28" x14ac:dyDescent="0.25">
      <c r="I5436" s="80"/>
      <c r="AB5436" s="3" t="str">
        <v>T = 2.666667, swapRate = 0.018364, k = 22, strike = 0.010417, call = 0.009279, callph = 0.009271, callmh = 0.009287, quantile = 0.194387, d2CalldK2 = 26.099648</v>
      </c>
    </row>
    <row r="5437" spans="9:28" x14ac:dyDescent="0.25">
      <c r="I5437" s="80"/>
      <c r="AB5437" s="3" t="str">
        <v>T = 2.666667, swapRate = 0.018364, k = 23, strike = 0.011410, call = 0.008492, callph = 0.008485, callmh = 0.008500, quantile = 0.221784, d2CalldK2 = 29.088323</v>
      </c>
    </row>
    <row r="5438" spans="9:28" x14ac:dyDescent="0.25">
      <c r="I5438" s="80"/>
      <c r="AB5438" s="3" t="str">
        <v>T = 2.666667, swapRate = 0.018364, k = 24, strike = 0.012404, call = 0.007734, callph = 0.007727, callmh = 0.007742, quantile = 0.252222, d2CalldK2 = 32.218771</v>
      </c>
    </row>
    <row r="5439" spans="9:28" x14ac:dyDescent="0.25">
      <c r="I5439" s="80"/>
      <c r="AB5439" s="3" t="str">
        <v>T = 2.666667, swapRate = 0.018364, k = 25, strike = 0.013397, call = 0.007008, callph = 0.007001, callmh = 0.007015, quantile = 0.285821, d2CalldK2 = 35.439610</v>
      </c>
    </row>
    <row r="5440" spans="9:28" x14ac:dyDescent="0.25">
      <c r="I5440" s="80"/>
      <c r="AB5440" s="3" t="str">
        <v>T = 2.666667, swapRate = 0.018364, k = 26, strike = 0.014390, call = 0.006317, callph = 0.006310, callmh = 0.006323, quantile = 0.322635, d2CalldK2 = 38.681254</v>
      </c>
    </row>
    <row r="5441" spans="9:28" x14ac:dyDescent="0.25">
      <c r="I5441" s="80"/>
      <c r="AB5441" s="3" t="str">
        <v>T = 2.666667, swapRate = 0.018364, k = 27, strike = 0.015384, call = 0.005663, callph = 0.005657, callmh = 0.005670, quantile = 0.362644, d2CalldK2 = 41.854075</v>
      </c>
    </row>
    <row r="5442" spans="9:28" x14ac:dyDescent="0.25">
      <c r="I5442" s="80"/>
      <c r="AB5442" s="3" t="str">
        <v>T = 2.666667, swapRate = 0.018364, k = 28, strike = 0.016377, call = 0.005051, callph = 0.005045, callmh = 0.005057, quantile = 0.405725, d2CalldK2 = 44.847551</v>
      </c>
    </row>
    <row r="5443" spans="9:28" x14ac:dyDescent="0.25">
      <c r="I5443" s="80"/>
      <c r="AB5443" s="3" t="str">
        <v>T = 2.666667, swapRate = 0.018364, k = 29, strike = 0.017370, call = 0.004484, callph = 0.004478, callmh = 0.004489, quantile = 0.451637, d2CalldK2 = 47.530978</v>
      </c>
    </row>
    <row r="5444" spans="9:28" x14ac:dyDescent="0.25">
      <c r="I5444" s="80"/>
      <c r="AB5444" s="3" t="str">
        <v>T = 2.666667, swapRate = 0.018364, k = 30, strike = 0.018364, call = 0.003963, callph = 0.003958, callmh = 0.003968, quantile = 0.500000, d2CalldK2 = 49.749917</v>
      </c>
    </row>
    <row r="5445" spans="9:28" x14ac:dyDescent="0.25">
      <c r="I5445" s="80"/>
      <c r="AB5445" s="3" t="str">
        <v>T = 2.666667, swapRate = 0.018364, k = 31, strike = 0.019357, call = 0.003490, callph = 0.003486, callmh = 0.003495, quantile = 0.548363, d2CalldK2 = 47.530978</v>
      </c>
    </row>
    <row r="5446" spans="9:28" x14ac:dyDescent="0.25">
      <c r="I5446" s="80"/>
      <c r="AB5446" s="3" t="str">
        <v>T = 2.666667, swapRate = 0.018364, k = 32, strike = 0.020350, call = 0.003065, callph = 0.003061, callmh = 0.003069, quantile = 0.594275, d2CalldK2 = 44.847551</v>
      </c>
    </row>
    <row r="5447" spans="9:28" x14ac:dyDescent="0.25">
      <c r="I5447" s="80"/>
      <c r="AB5447" s="3" t="str">
        <v>T = 2.666667, swapRate = 0.018364, k = 33, strike = 0.021344, call = 0.002683, callph = 0.002680, callmh = 0.002687, quantile = 0.637356, d2CalldK2 = 41.854075</v>
      </c>
    </row>
    <row r="5448" spans="9:28" x14ac:dyDescent="0.25">
      <c r="I5448" s="80"/>
      <c r="AB5448" s="3" t="str">
        <v>T = 2.666667, swapRate = 0.018364, k = 34, strike = 0.022337, call = 0.002343, callph = 0.002340, callmh = 0.002346, quantile = 0.677365, d2CalldK2 = 38.681254</v>
      </c>
    </row>
    <row r="5449" spans="9:28" x14ac:dyDescent="0.25">
      <c r="I5449" s="80"/>
      <c r="AB5449" s="3" t="str">
        <v>T = 2.666667, swapRate = 0.018364, k = 35, strike = 0.023330, call = 0.002041, callph = 0.002038, callmh = 0.002044, quantile = 0.714179, d2CalldK2 = 35.439610</v>
      </c>
    </row>
    <row r="5450" spans="9:28" x14ac:dyDescent="0.25">
      <c r="I5450" s="80"/>
      <c r="AB5450" s="3" t="str">
        <v>T = 2.666667, swapRate = 0.018364, k = 36, strike = 0.024323, call = 0.001774, callph = 0.001772, callmh = 0.001777, quantile = 0.747778, d2CalldK2 = 32.218771</v>
      </c>
    </row>
    <row r="5451" spans="9:28" x14ac:dyDescent="0.25">
      <c r="I5451" s="80"/>
      <c r="AB5451" s="3" t="str">
        <v>T = 2.666667, swapRate = 0.018364, k = 37, strike = 0.025317, call = 0.001539, callph = 0.001537, callmh = 0.001541, quantile = 0.778216, d2CalldK2 = 29.088323</v>
      </c>
    </row>
    <row r="5452" spans="9:28" x14ac:dyDescent="0.25">
      <c r="I5452" s="80"/>
      <c r="AB5452" s="3" t="str">
        <v>T = 2.666667, swapRate = 0.018364, k = 38, strike = 0.026310, call = 0.001333, callph = 0.001331, callmh = 0.001335, quantile = 0.805613, d2CalldK2 = 26.099648</v>
      </c>
    </row>
    <row r="5453" spans="9:28" x14ac:dyDescent="0.25">
      <c r="I5453" s="80"/>
      <c r="AB5453" s="3" t="str">
        <v>T = 2.666667, swapRate = 0.018364, k = 39, strike = 0.027303, call = 0.001152, callph = 0.001150, callmh = 0.001154, quantile = 0.830126, d2CalldK2 = 23.288289</v>
      </c>
    </row>
    <row r="5454" spans="9:28" x14ac:dyDescent="0.25">
      <c r="I5454" s="80"/>
      <c r="AB5454" s="3" t="str">
        <v>T = 2.666667, swapRate = 0.018364, k = 40, strike = 0.028297, call = 0.000994, callph = 0.000993, callmh = 0.000996, quantile = 0.851944, d2CalldK2 = 20.676498</v>
      </c>
    </row>
    <row r="5455" spans="9:28" x14ac:dyDescent="0.25">
      <c r="I5455" s="80"/>
      <c r="AB5455" s="3" t="str">
        <v>T = 2.666667, swapRate = 0.018364, k = 41, strike = 0.029290, call = 0.000857, callph = 0.000856, callmh = 0.000858, quantile = 0.871272, d2CalldK2 = 18.275752</v>
      </c>
    </row>
    <row r="5456" spans="9:28" x14ac:dyDescent="0.25">
      <c r="I5456" s="80"/>
      <c r="AB5456" s="3" t="str">
        <v>T = 2.666667, swapRate = 0.018364, k = 42, strike = 0.030283, call = 0.000738, callph = 0.000737, callmh = 0.000739, quantile = 0.888322, d2CalldK2 = 16.089076</v>
      </c>
    </row>
    <row r="5457" spans="9:28" x14ac:dyDescent="0.25">
      <c r="I5457" s="80"/>
      <c r="AB5457" s="3" t="str">
        <v>T = 2.666667, swapRate = 0.018364, k = 43, strike = 0.031277, call = 0.000635, callph = 0.000634, callmh = 0.000636, quantile = 0.903305, d2CalldK2 = 14.113102</v>
      </c>
    </row>
    <row r="5458" spans="9:28" x14ac:dyDescent="0.25">
      <c r="I5458" s="80"/>
      <c r="AB5458" s="3" t="str">
        <v>T = 2.666667, swapRate = 0.018364, k = 44, strike = 0.032270, call = 0.000545, callph = 0.000544, callmh = 0.000546, quantile = 0.916427, d2CalldK2 = 12.339827</v>
      </c>
    </row>
    <row r="5459" spans="9:28" x14ac:dyDescent="0.25">
      <c r="I5459" s="80"/>
      <c r="AB5459" s="3" t="str">
        <v>T = 2.666667, swapRate = 0.018364, k = 45, strike = 0.033263, call = 0.000468, callph = 0.000467, callmh = 0.000469, quantile = 0.927884, d2CalldK2 = 10.758074</v>
      </c>
    </row>
    <row r="5460" spans="9:28" x14ac:dyDescent="0.25">
      <c r="I5460" s="80"/>
      <c r="AB5460" s="3" t="str">
        <v>T = 2.666667, swapRate = 0.018364, k = 46, strike = 0.034257, call = 0.000401, callph = 0.000401, callmh = 0.000402, quantile = 0.937859, d2CalldK2 = 9.354666</v>
      </c>
    </row>
    <row r="5461" spans="9:28" x14ac:dyDescent="0.25">
      <c r="I5461" s="80"/>
      <c r="AB5461" s="3" t="str">
        <v>T = 2.666667, swapRate = 0.018364, k = 47, strike = 0.035250, call = 0.000344, callph = 0.000344, callmh = 0.000345, quantile = 0.946522, d2CalldK2 = 8.115348</v>
      </c>
    </row>
    <row r="5462" spans="9:28" x14ac:dyDescent="0.25">
      <c r="I5462" s="80"/>
      <c r="AB5462" s="3" t="str">
        <v>T = 2.666667, swapRate = 0.018364, k = 48, strike = 0.036243, call = 0.000295, callph = 0.000294, callmh = 0.000295, quantile = 0.954030, d2CalldK2 = 7.025493</v>
      </c>
    </row>
    <row r="5463" spans="9:28" x14ac:dyDescent="0.25">
      <c r="I5463" s="80"/>
      <c r="AB5463" s="3" t="str">
        <v>T = 2.666667, swapRate = 0.018364, k = 49, strike = 0.037237, call = 0.000252, callph = 0.000252, callmh = 0.000253, quantile = 0.960524, d2CalldK2 = 6.070621</v>
      </c>
    </row>
    <row r="5464" spans="9:28" x14ac:dyDescent="0.25">
      <c r="I5464" s="80"/>
      <c r="AB5464" s="3" t="str">
        <v>T = 2.666667, swapRate = 0.018364, k = 50, strike = 0.038230, call = 0.000216, callph = 0.000216, callmh = 0.000216, quantile = 0.966130, d2CalldK2 = 5.236762</v>
      </c>
    </row>
    <row r="5465" spans="9:28" x14ac:dyDescent="0.25">
      <c r="I5465" s="80"/>
      <c r="AB5465" s="3" t="str">
        <v>T = 2.666667, swapRate = 0.018364, k = 51, strike = 0.039223, call = 0.000185, callph = 0.000185, callmh = 0.000185, quantile = 0.970963, d2CalldK2 = 4.510711</v>
      </c>
    </row>
    <row r="5466" spans="9:28" x14ac:dyDescent="0.25">
      <c r="I5466" s="80"/>
      <c r="AB5466" s="3" t="str">
        <v>T = 2.666667, swapRate = 0.018364, k = 52, strike = 0.040217, call = 0.000158, callph = 0.000158, callmh = 0.000158, quantile = 0.975123, d2CalldK2 = 3.880176</v>
      </c>
    </row>
    <row r="5467" spans="9:28" x14ac:dyDescent="0.25">
      <c r="I5467" s="80"/>
      <c r="AB5467" s="3" t="str">
        <v>T = 2.666667, swapRate = 0.018364, k = 53, strike = 0.041210, call = 0.000135, callph = 0.000135, callmh = 0.000135, quantile = 0.978700, d2CalldK2 = 3.333861</v>
      </c>
    </row>
    <row r="5468" spans="9:28" x14ac:dyDescent="0.25">
      <c r="I5468" s="80"/>
      <c r="AB5468" s="3" t="str">
        <v>T = 2.666667, swapRate = 0.018364, k = 54, strike = 0.042203, call = 0.000116, callph = 0.000116, callmh = 0.000116, quantile = 0.981771, d2CalldK2 = 2.861495</v>
      </c>
    </row>
    <row r="5469" spans="9:28" x14ac:dyDescent="0.25">
      <c r="I5469" s="80"/>
      <c r="AB5469" s="3" t="str">
        <v>T = 2.666667, swapRate = 0.018364, k = 55, strike = 0.043197, call = 0.000099, callph = 0.000099, callmh = 0.000099, quantile = 0.984406, d2CalldK2 = 2.453819</v>
      </c>
    </row>
    <row r="5470" spans="9:28" x14ac:dyDescent="0.25">
      <c r="I5470" s="80"/>
      <c r="AB5470" s="3" t="str">
        <v>T = 2.666667, swapRate = 0.018364, k = 56, strike = 0.044190, call = 0.000085, callph = 0.000084, callmh = 0.000085, quantile = 0.986664, d2CalldK2 = 2.102547</v>
      </c>
    </row>
    <row r="5471" spans="9:28" x14ac:dyDescent="0.25">
      <c r="I5471" s="80"/>
      <c r="AB5471" s="3" t="str">
        <v>T = 2.666667, swapRate = 0.018364, k = 57, strike = 0.045183, call = 0.000072, callph = 0.000072, callmh = 0.000072, quantile = 0.988599, d2CalldK2 = 1.800315</v>
      </c>
    </row>
    <row r="5472" spans="9:28" x14ac:dyDescent="0.25">
      <c r="I5472" s="80"/>
      <c r="AB5472" s="3" t="str">
        <v>T = 2.666667, swapRate = 0.018364, k = 58, strike = 0.046176, call = 0.000062, callph = 0.000062, callmh = 0.000062, quantile = 0.990255, d2CalldK2 = 1.540609</v>
      </c>
    </row>
    <row r="5473" spans="9:28" x14ac:dyDescent="0.25">
      <c r="I5473" s="80"/>
      <c r="AB5473" s="3" t="str">
        <v>T = 2.666667, swapRate = 0.018364, k = 59, strike = 0.047170, call = 0.000053, callph = 0.000053, callmh = 0.000053, quantile = 0.991672, d2CalldK2 = 1.317699</v>
      </c>
    </row>
    <row r="5474" spans="9:28" x14ac:dyDescent="0.25">
      <c r="I5474" s="80"/>
      <c r="AB5474" s="3" t="str">
        <v>T = 2.666667, swapRate = 0.018364, k = 60, strike = 0.048163, call = 0.000045, callph = 0.000045, callmh = 0.000045, quantile = 0.992883, d2CalldK2 = 1.126561</v>
      </c>
    </row>
    <row r="5475" spans="9:28" x14ac:dyDescent="0.25">
      <c r="I5475" s="80"/>
      <c r="AB5475" s="3" t="str">
        <v>strike = -0.010443, d2CalldK2 = 1.317699, d2CalldK2mc = 1.352955</v>
      </c>
    </row>
    <row r="5476" spans="9:28" x14ac:dyDescent="0.25">
      <c r="I5476" s="80"/>
      <c r="AB5476" s="3" t="str">
        <v>strike = -0.009449, d2CalldK2 = 1.540609, d2CalldK2mc = 1.100472</v>
      </c>
    </row>
    <row r="5477" spans="9:28" x14ac:dyDescent="0.25">
      <c r="I5477" s="80"/>
      <c r="AB5477" s="3" t="str">
        <v>strike = -0.008456, d2CalldK2 = 1.800315, d2CalldK2mc = 1.377776</v>
      </c>
    </row>
    <row r="5478" spans="9:28" x14ac:dyDescent="0.25">
      <c r="I5478" s="80"/>
      <c r="AB5478" s="3" t="str">
        <v>strike = -0.007463, d2CalldK2 = 2.102547, d2CalldK2mc = 1.823590</v>
      </c>
    </row>
    <row r="5479" spans="9:28" x14ac:dyDescent="0.25">
      <c r="I5479" s="80"/>
      <c r="AB5479" s="3" t="str">
        <v>strike = -0.006469, d2CalldK2 = 2.453819, d2CalldK2mc = 2.590265</v>
      </c>
    </row>
    <row r="5480" spans="9:28" x14ac:dyDescent="0.25">
      <c r="I5480" s="80"/>
      <c r="AB5480" s="3" t="str">
        <v>strike = -0.005476, d2CalldK2 = 2.861495, d2CalldK2mc = 2.899631</v>
      </c>
    </row>
    <row r="5481" spans="9:28" x14ac:dyDescent="0.25">
      <c r="I5481" s="80"/>
      <c r="AB5481" s="3" t="str">
        <v>strike = -0.004483, d2CalldK2 = 3.333861, d2CalldK2mc = 3.138976</v>
      </c>
    </row>
    <row r="5482" spans="9:28" x14ac:dyDescent="0.25">
      <c r="I5482" s="80"/>
      <c r="AB5482" s="3" t="str">
        <v>strike = -0.003489, d2CalldK2 = 3.880176, d2CalldK2mc = 4.308225</v>
      </c>
    </row>
    <row r="5483" spans="9:28" x14ac:dyDescent="0.25">
      <c r="I5483" s="80"/>
      <c r="AB5483" s="3" t="str">
        <v>strike = -0.002496, d2CalldK2 = 4.510711, d2CalldK2mc = 5.166278</v>
      </c>
    </row>
    <row r="5484" spans="9:28" x14ac:dyDescent="0.25">
      <c r="I5484" s="80"/>
      <c r="AB5484" s="3" t="str">
        <v>strike = -0.001503, d2CalldK2 = 5.236762, d2CalldK2mc = 4.938394</v>
      </c>
    </row>
    <row r="5485" spans="9:28" x14ac:dyDescent="0.25">
      <c r="I5485" s="80"/>
      <c r="AB5485" s="3" t="str">
        <v>strike = -0.000509, d2CalldK2 = 6.070621, d2CalldK2mc = 5.302741</v>
      </c>
    </row>
    <row r="5486" spans="9:28" x14ac:dyDescent="0.25">
      <c r="I5486" s="80"/>
      <c r="AB5486" s="3" t="str">
        <v>strike = 0.000484, d2CalldK2 = 7.025494, d2CalldK2mc = 7.299226</v>
      </c>
    </row>
    <row r="5487" spans="9:28" x14ac:dyDescent="0.25">
      <c r="I5487" s="80"/>
      <c r="AB5487" s="3" t="str">
        <v>strike = 0.001477, d2CalldK2 = 8.115348, d2CalldK2mc = 7.932595</v>
      </c>
    </row>
    <row r="5488" spans="9:28" x14ac:dyDescent="0.25">
      <c r="I5488" s="80"/>
      <c r="AB5488" s="3" t="str">
        <v>strike = 0.002470, d2CalldK2 = 9.354666, d2CalldK2mc = 9.130387</v>
      </c>
    </row>
    <row r="5489" spans="9:28" x14ac:dyDescent="0.25">
      <c r="I5489" s="80"/>
      <c r="AB5489" s="3" t="str">
        <v>strike = 0.003464, d2CalldK2 = 10.758074, d2CalldK2mc = 12.153963</v>
      </c>
    </row>
    <row r="5490" spans="9:28" x14ac:dyDescent="0.25">
      <c r="I5490" s="80"/>
      <c r="AB5490" s="3" t="str">
        <v>strike = 0.004457, d2CalldK2 = 12.339827, d2CalldK2mc = 11.944189</v>
      </c>
    </row>
    <row r="5491" spans="9:28" x14ac:dyDescent="0.25">
      <c r="I5491" s="80"/>
      <c r="AB5491" s="3" t="str">
        <v>strike = 0.005450, d2CalldK2 = 14.113102, d2CalldK2mc = 13.368233</v>
      </c>
    </row>
    <row r="5492" spans="9:28" x14ac:dyDescent="0.25">
      <c r="I5492" s="80"/>
      <c r="AB5492" s="3" t="str">
        <v>strike = 0.006444, d2CalldK2 = 16.089076, d2CalldK2mc = 15.426203</v>
      </c>
    </row>
    <row r="5493" spans="9:28" x14ac:dyDescent="0.25">
      <c r="I5493" s="80"/>
      <c r="AB5493" s="3" t="str">
        <v>strike = 0.007437, d2CalldK2 = 18.275752, d2CalldK2mc = 19.284065</v>
      </c>
    </row>
    <row r="5494" spans="9:28" x14ac:dyDescent="0.25">
      <c r="I5494" s="80"/>
      <c r="AB5494" s="3" t="str">
        <v>strike = 0.008430, d2CalldK2 = 20.676498, d2CalldK2mc = 24.358162</v>
      </c>
    </row>
    <row r="5495" spans="9:28" x14ac:dyDescent="0.25">
      <c r="I5495" s="80"/>
      <c r="AB5495" s="3" t="str">
        <v>strike = 0.009424, d2CalldK2 = 23.288289, d2CalldK2mc = 23.474266</v>
      </c>
    </row>
    <row r="5496" spans="9:28" x14ac:dyDescent="0.25">
      <c r="I5496" s="80"/>
      <c r="AB5496" s="3" t="str">
        <v>strike = 0.010417, d2CalldK2 = 26.099648, d2CalldK2mc = 24.269051</v>
      </c>
    </row>
    <row r="5497" spans="9:28" x14ac:dyDescent="0.25">
      <c r="I5497" s="80"/>
      <c r="AB5497" s="3" t="str">
        <v>strike = 0.011410, d2CalldK2 = 29.088323, d2CalldK2mc = 26.806019</v>
      </c>
    </row>
    <row r="5498" spans="9:28" x14ac:dyDescent="0.25">
      <c r="I5498" s="80"/>
      <c r="AB5498" s="3" t="str">
        <v>strike = 0.012404, d2CalldK2 = 32.218771, d2CalldK2mc = 32.556915</v>
      </c>
    </row>
    <row r="5499" spans="9:28" x14ac:dyDescent="0.25">
      <c r="I5499" s="80"/>
      <c r="AB5499" s="3" t="str">
        <v>strike = 0.013397, d2CalldK2 = 35.439610, d2CalldK2mc = 38.309964</v>
      </c>
    </row>
    <row r="5500" spans="9:28" x14ac:dyDescent="0.25">
      <c r="I5500" s="80"/>
      <c r="AB5500" s="3" t="str">
        <v>strike = 0.014390, d2CalldK2 = 38.681254, d2CalldK2mc = 37.778257</v>
      </c>
    </row>
    <row r="5501" spans="9:28" x14ac:dyDescent="0.25">
      <c r="I5501" s="80"/>
      <c r="AB5501" s="3" t="str">
        <v>strike = 0.015384, d2CalldK2 = 41.854075, d2CalldK2mc = 39.745692</v>
      </c>
    </row>
    <row r="5502" spans="9:28" x14ac:dyDescent="0.25">
      <c r="I5502" s="80"/>
      <c r="AB5502" s="3" t="str">
        <v>strike = 0.016377, d2CalldK2 = 44.847551, d2CalldK2mc = 47.809829</v>
      </c>
    </row>
    <row r="5503" spans="9:28" x14ac:dyDescent="0.25">
      <c r="I5503" s="80"/>
      <c r="AB5503" s="3" t="str">
        <v>strike = 0.017370, d2CalldK2 = 47.530978, d2CalldK2mc = 46.132278</v>
      </c>
    </row>
    <row r="5504" spans="9:28" x14ac:dyDescent="0.25">
      <c r="I5504" s="80"/>
      <c r="AB5504" s="3" t="str">
        <v>strike = 0.018364, d2CalldK2 = 49.749917, d2CalldK2mc = 47.180946</v>
      </c>
    </row>
    <row r="5505" spans="9:28" x14ac:dyDescent="0.25">
      <c r="I5505" s="80"/>
      <c r="AB5505" s="3" t="str">
        <v>strike = 0.019357, d2CalldK2 = 47.530978, d2CalldK2mc = 47.061477</v>
      </c>
    </row>
    <row r="5506" spans="9:28" x14ac:dyDescent="0.25">
      <c r="I5506" s="80"/>
      <c r="AB5506" s="3" t="str">
        <v>strike = 0.020350, d2CalldK2 = 44.847551, d2CalldK2mc = 44.429475</v>
      </c>
    </row>
    <row r="5507" spans="9:28" x14ac:dyDescent="0.25">
      <c r="I5507" s="80"/>
      <c r="AB5507" s="3" t="str">
        <v>strike = 0.021344, d2CalldK2 = 41.854075, d2CalldK2mc = 41.513172</v>
      </c>
    </row>
    <row r="5508" spans="9:28" x14ac:dyDescent="0.25">
      <c r="I5508" s="80"/>
      <c r="AB5508" s="3" t="str">
        <v>strike = 0.022337, d2CalldK2 = 38.681254, d2CalldK2mc = 40.667186</v>
      </c>
    </row>
    <row r="5509" spans="9:28" x14ac:dyDescent="0.25">
      <c r="I5509" s="80"/>
      <c r="AB5509" s="3" t="str">
        <v>strike = 0.023330, d2CalldK2 = 35.439610, d2CalldK2mc = 34.901338</v>
      </c>
    </row>
    <row r="5510" spans="9:28" x14ac:dyDescent="0.25">
      <c r="I5510" s="80"/>
      <c r="AB5510" s="3" t="str">
        <v>strike = 0.024323, d2CalldK2 = 32.218771, d2CalldK2mc = 30.907182</v>
      </c>
    </row>
    <row r="5511" spans="9:28" x14ac:dyDescent="0.25">
      <c r="I5511" s="80"/>
      <c r="AB5511" s="3" t="str">
        <v>strike = 0.025317, d2CalldK2 = 29.088323, d2CalldK2mc = 31.097191</v>
      </c>
    </row>
    <row r="5512" spans="9:28" x14ac:dyDescent="0.25">
      <c r="I5512" s="80"/>
      <c r="AB5512" s="3" t="str">
        <v>strike = 0.026310, d2CalldK2 = 26.099648, d2CalldK2mc = 25.578915</v>
      </c>
    </row>
    <row r="5513" spans="9:28" x14ac:dyDescent="0.25">
      <c r="I5513" s="80"/>
      <c r="AB5513" s="3" t="str">
        <v>strike = 0.027303, d2CalldK2 = 23.288289, d2CalldK2mc = 22.996388</v>
      </c>
    </row>
    <row r="5514" spans="9:28" x14ac:dyDescent="0.25">
      <c r="I5514" s="80"/>
      <c r="AB5514" s="3" t="str">
        <v>strike = 0.028297, d2CalldK2 = 20.676498, d2CalldK2mc = 19.579696</v>
      </c>
    </row>
    <row r="5515" spans="9:28" x14ac:dyDescent="0.25">
      <c r="I5515" s="80"/>
      <c r="AB5515" s="3" t="str">
        <v>strike = 0.029290, d2CalldK2 = 18.275752, d2CalldK2mc = 18.088605</v>
      </c>
    </row>
    <row r="5516" spans="9:28" x14ac:dyDescent="0.25">
      <c r="I5516" s="80"/>
      <c r="AB5516" s="3" t="str">
        <v>strike = 0.030283, d2CalldK2 = 16.089076, d2CalldK2mc = 15.732464</v>
      </c>
    </row>
    <row r="5517" spans="9:28" x14ac:dyDescent="0.25">
      <c r="I5517" s="80"/>
      <c r="AB5517" s="3" t="str">
        <v>strike = 0.031277, d2CalldK2 = 14.113102, d2CalldK2mc = 14.609043</v>
      </c>
    </row>
    <row r="5518" spans="9:28" x14ac:dyDescent="0.25">
      <c r="I5518" s="80"/>
      <c r="AB5518" s="3" t="str">
        <v>strike = 0.032270, d2CalldK2 = 12.339827, d2CalldK2mc = 13.914175</v>
      </c>
    </row>
    <row r="5519" spans="9:28" x14ac:dyDescent="0.25">
      <c r="I5519" s="80"/>
      <c r="AB5519" s="3" t="str">
        <v>strike = 0.033263, d2CalldK2 = 10.758074, d2CalldK2mc = 10.165655</v>
      </c>
    </row>
    <row r="5520" spans="9:28" x14ac:dyDescent="0.25">
      <c r="I5520" s="80"/>
      <c r="AB5520" s="3" t="str">
        <v>strike = 0.034257, d2CalldK2 = 9.354666, d2CalldK2mc = 10.271524</v>
      </c>
    </row>
    <row r="5521" spans="9:28" x14ac:dyDescent="0.25">
      <c r="I5521" s="80"/>
      <c r="AB5521" s="3" t="str">
        <v>strike = 0.035250, d2CalldK2 = 8.115348, d2CalldK2mc = 8.505904</v>
      </c>
    </row>
    <row r="5522" spans="9:28" x14ac:dyDescent="0.25">
      <c r="I5522" s="80"/>
      <c r="AB5522" s="3" t="str">
        <v>strike = 0.036243, d2CalldK2 = 7.025493, d2CalldK2mc = 6.531320</v>
      </c>
    </row>
    <row r="5523" spans="9:28" x14ac:dyDescent="0.25">
      <c r="I5523" s="80"/>
      <c r="AB5523" s="3" t="str">
        <v>strike = 0.037237, d2CalldK2 = 6.070621, d2CalldK2mc = 6.081694</v>
      </c>
    </row>
    <row r="5524" spans="9:28" x14ac:dyDescent="0.25">
      <c r="I5524" s="80"/>
      <c r="AB5524" s="3" t="str">
        <v>strike = 0.038230, d2CalldK2 = 5.236762, d2CalldK2mc = 6.337063</v>
      </c>
    </row>
    <row r="5525" spans="9:28" x14ac:dyDescent="0.25">
      <c r="I5525" s="80"/>
      <c r="AB5525" s="3" t="str">
        <v>strike = 0.039223, d2CalldK2 = 4.510711, d2CalldK2mc = 4.590140</v>
      </c>
    </row>
    <row r="5526" spans="9:28" x14ac:dyDescent="0.25">
      <c r="I5526" s="80"/>
      <c r="AB5526" s="3" t="str">
        <v>strike = 0.040217, d2CalldK2 = 3.880176, d2CalldK2mc = 3.045480</v>
      </c>
    </row>
    <row r="5527" spans="9:28" x14ac:dyDescent="0.25">
      <c r="I5527" s="80"/>
      <c r="AB5527" s="3" t="str">
        <v>strike = 0.041210, d2CalldK2 = 3.333861, d2CalldK2mc = 3.219349</v>
      </c>
    </row>
    <row r="5528" spans="9:28" x14ac:dyDescent="0.25">
      <c r="I5528" s="80"/>
      <c r="AB5528" s="3" t="str">
        <v>strike = 0.042203, d2CalldK2 = 2.861495, d2CalldK2mc = 3.352953</v>
      </c>
    </row>
    <row r="5529" spans="9:28" x14ac:dyDescent="0.25">
      <c r="I5529" s="80"/>
      <c r="AB5529" s="3" t="str">
        <v>strike = 0.043197, d2CalldK2 = 2.453819, d2CalldK2mc = 2.507740</v>
      </c>
    </row>
    <row r="5530" spans="9:28" x14ac:dyDescent="0.25">
      <c r="I5530" s="80"/>
      <c r="AB5530" s="3" t="str">
        <v>strike = 0.044190, d2CalldK2 = 2.102547, d2CalldK2mc = 2.407960</v>
      </c>
    </row>
    <row r="5531" spans="9:28" x14ac:dyDescent="0.25">
      <c r="I5531" s="80"/>
      <c r="AB5531" s="3" t="str">
        <v>strike = 0.045183, d2CalldK2 = 1.800315, d2CalldK2mc = 1.877688</v>
      </c>
    </row>
    <row r="5532" spans="9:28" x14ac:dyDescent="0.25">
      <c r="I5532" s="80"/>
      <c r="AB5532" s="3" t="str">
        <v>strike = 0.046176, d2CalldK2 = 1.540609, d2CalldK2mc = 2.034882</v>
      </c>
    </row>
    <row r="5533" spans="9:28" x14ac:dyDescent="0.25">
      <c r="I5533" s="80"/>
      <c r="AB5533" s="3" t="str">
        <v>strike = 0.047170, d2CalldK2 = 1.317699, d2CalldK2mc = 0.987296</v>
      </c>
    </row>
    <row r="5534" spans="9:28" x14ac:dyDescent="0.25">
      <c r="I5534" s="80"/>
      <c r="AB5534" s="3" t="str">
        <v>T = 2.666667, fixingDate = 0, swapRate = 0.018364, annuity = 9.170837, stdDev = 0.009933, avgCalcStrikes = 7.965820</v>
      </c>
    </row>
    <row r="5535" spans="9:28" x14ac:dyDescent="0.25">
      <c r="I5535" s="80"/>
      <c r="AB5535" s="3" t="str">
        <v>strike = -0.010443, dCalldT = 0.000109, localVol = 0.012718</v>
      </c>
    </row>
    <row r="5536" spans="9:28" x14ac:dyDescent="0.25">
      <c r="I5536" s="80"/>
      <c r="AB5536" s="3" t="str">
        <v>strike = -0.009449, dCalldT = 0.000113, localVol = 0.014345</v>
      </c>
    </row>
    <row r="5537" spans="9:28" x14ac:dyDescent="0.25">
      <c r="I5537" s="80"/>
      <c r="AB5537" s="3" t="str">
        <v>strike = -0.008456, dCalldT = 0.000123, localVol = 0.013383</v>
      </c>
    </row>
    <row r="5538" spans="9:28" x14ac:dyDescent="0.25">
      <c r="I5538" s="80"/>
      <c r="AB5538" s="3" t="str">
        <v>strike = -0.007463, dCalldT = 0.000140, localVol = 0.012382</v>
      </c>
    </row>
    <row r="5539" spans="9:28" x14ac:dyDescent="0.25">
      <c r="I5539" s="80"/>
      <c r="AB5539" s="3" t="str">
        <v>strike = -0.006469, dCalldT = 0.000161, localVol = 0.011144</v>
      </c>
    </row>
    <row r="5540" spans="9:28" x14ac:dyDescent="0.25">
      <c r="I5540" s="80"/>
      <c r="AB5540" s="3" t="str">
        <v>strike = -0.005476, dCalldT = 0.000182, localVol = 0.011197</v>
      </c>
    </row>
    <row r="5541" spans="9:28" x14ac:dyDescent="0.25">
      <c r="I5541" s="80"/>
      <c r="AB5541" s="3" t="str">
        <v>strike = -0.004483, dCalldT = 0.000204, localVol = 0.011396</v>
      </c>
    </row>
    <row r="5542" spans="9:28" x14ac:dyDescent="0.25">
      <c r="I5542" s="80"/>
      <c r="AB5542" s="3" t="str">
        <v>strike = -0.003489, dCalldT = 0.000230, localVol = 0.010329</v>
      </c>
    </row>
    <row r="5543" spans="9:28" x14ac:dyDescent="0.25">
      <c r="I5543" s="80"/>
      <c r="AB5543" s="3" t="str">
        <v>strike = -0.002496, dCalldT = 0.000253, localVol = 0.009888</v>
      </c>
    </row>
    <row r="5544" spans="9:28" x14ac:dyDescent="0.25">
      <c r="I5544" s="80"/>
      <c r="AB5544" s="3" t="str">
        <v>strike = -0.001503, dCalldT = 0.000269, localVol = 0.010445</v>
      </c>
    </row>
    <row r="5545" spans="9:28" x14ac:dyDescent="0.25">
      <c r="I5545" s="80"/>
      <c r="AB5545" s="3" t="str">
        <v>strike = -0.000509, dCalldT = 0.000292, localVol = 0.010489</v>
      </c>
    </row>
    <row r="5546" spans="9:28" x14ac:dyDescent="0.25">
      <c r="I5546" s="80"/>
      <c r="AB5546" s="3" t="str">
        <v>strike = 0.000484, dCalldT = 0.000325, localVol = 0.009437</v>
      </c>
    </row>
    <row r="5547" spans="9:28" x14ac:dyDescent="0.25">
      <c r="I5547" s="80"/>
      <c r="AB5547" s="3" t="str">
        <v>strike = 0.001477, dCalldT = 0.000357, localVol = 0.009489</v>
      </c>
    </row>
    <row r="5548" spans="9:28" x14ac:dyDescent="0.25">
      <c r="I5548" s="80"/>
      <c r="AB5548" s="3" t="str">
        <v>strike = 0.002470, dCalldT = 0.000393, localVol = 0.009283</v>
      </c>
    </row>
    <row r="5549" spans="9:28" x14ac:dyDescent="0.25">
      <c r="I5549" s="80"/>
      <c r="AB5549" s="3" t="str">
        <v>strike = 0.003464, dCalldT = 0.000434, localVol = 0.008453</v>
      </c>
    </row>
    <row r="5550" spans="9:28" x14ac:dyDescent="0.25">
      <c r="I5550" s="80"/>
      <c r="AB5550" s="3" t="str">
        <v>strike = 0.004457, dCalldT = 0.000460, localVol = 0.008779</v>
      </c>
    </row>
    <row r="5551" spans="9:28" x14ac:dyDescent="0.25">
      <c r="I5551" s="80"/>
      <c r="AB5551" s="3" t="str">
        <v>strike = 0.005450, dCalldT = 0.000493, localVol = 0.008585</v>
      </c>
    </row>
    <row r="5552" spans="9:28" x14ac:dyDescent="0.25">
      <c r="I5552" s="80"/>
      <c r="AB5552" s="3" t="str">
        <v>strike = 0.006444, dCalldT = 0.000535, localVol = 0.008329</v>
      </c>
    </row>
    <row r="5553" spans="9:28" x14ac:dyDescent="0.25">
      <c r="I5553" s="80"/>
      <c r="AB5553" s="3" t="str">
        <v>strike = 0.007437, dCalldT = 0.000586, localVol = 0.007799</v>
      </c>
    </row>
    <row r="5554" spans="9:28" x14ac:dyDescent="0.25">
      <c r="I5554" s="80"/>
      <c r="AB5554" s="3" t="str">
        <v>strike = 0.008430, dCalldT = 0.000626, localVol = 0.007171</v>
      </c>
    </row>
    <row r="5555" spans="9:28" x14ac:dyDescent="0.25">
      <c r="I5555" s="80"/>
      <c r="AB5555" s="3" t="str">
        <v>strike = 0.009424, dCalldT = 0.000623, localVol = 0.007283</v>
      </c>
    </row>
    <row r="5556" spans="9:28" x14ac:dyDescent="0.25">
      <c r="I5556" s="80"/>
      <c r="AB5556" s="3" t="str">
        <v>strike = 0.010417, dCalldT = 0.000616, localVol = 0.007125</v>
      </c>
    </row>
    <row r="5557" spans="9:28" x14ac:dyDescent="0.25">
      <c r="I5557" s="80"/>
      <c r="AB5557" s="3" t="str">
        <v>strike = 0.011410, dCalldT = 0.000630, localVol = 0.006855</v>
      </c>
    </row>
    <row r="5558" spans="9:28" x14ac:dyDescent="0.25">
      <c r="I5558" s="80"/>
      <c r="AB5558" s="3" t="str">
        <v>strike = 0.012404, dCalldT = 0.000669, localVol = 0.006409</v>
      </c>
    </row>
    <row r="5559" spans="9:28" x14ac:dyDescent="0.25">
      <c r="I5559" s="80"/>
      <c r="AB5559" s="3" t="str">
        <v>strike = 0.013397, dCalldT = 0.000700, localVol = 0.006046</v>
      </c>
    </row>
    <row r="5560" spans="9:28" x14ac:dyDescent="0.25">
      <c r="I5560" s="80"/>
      <c r="AB5560" s="3" t="str">
        <v>strike = 0.014390, dCalldT = 0.000694, localVol = 0.006062</v>
      </c>
    </row>
    <row r="5561" spans="9:28" x14ac:dyDescent="0.25">
      <c r="I5561" s="80"/>
      <c r="AB5561" s="3" t="str">
        <v>strike = 0.015384, dCalldT = 0.000694, localVol = 0.005910</v>
      </c>
    </row>
    <row r="5562" spans="9:28" x14ac:dyDescent="0.25">
      <c r="I5562" s="80"/>
      <c r="AB5562" s="3" t="str">
        <v>strike = 0.016377, dCalldT = 0.000714, localVol = 0.005464</v>
      </c>
    </row>
    <row r="5563" spans="9:28" x14ac:dyDescent="0.25">
      <c r="I5563" s="80"/>
      <c r="AB5563" s="3" t="str">
        <v>strike = 0.017370, dCalldT = 0.000692, localVol = 0.005478</v>
      </c>
    </row>
    <row r="5564" spans="9:28" x14ac:dyDescent="0.25">
      <c r="I5564" s="80"/>
      <c r="AB5564" s="3" t="str">
        <v>strike = 0.018364, dCalldT = 0.000681, localVol = 0.005373</v>
      </c>
    </row>
    <row r="5565" spans="9:28" x14ac:dyDescent="0.25">
      <c r="I5565" s="80"/>
      <c r="AB5565" s="3" t="str">
        <v>strike = 0.019357, dCalldT = 0.000686, localVol = 0.005401</v>
      </c>
    </row>
    <row r="5566" spans="9:28" x14ac:dyDescent="0.25">
      <c r="I5566" s="80"/>
      <c r="AB5566" s="3" t="str">
        <v>strike = 0.020350, dCalldT = 0.000691, localVol = 0.005578</v>
      </c>
    </row>
    <row r="5567" spans="9:28" x14ac:dyDescent="0.25">
      <c r="I5567" s="80"/>
      <c r="AB5567" s="3" t="str">
        <v>strike = 0.021344, dCalldT = 0.000695, localVol = 0.005787</v>
      </c>
    </row>
    <row r="5568" spans="9:28" x14ac:dyDescent="0.25">
      <c r="I5568" s="80"/>
      <c r="AB5568" s="3" t="str">
        <v>strike = 0.022337, dCalldT = 0.000698, localVol = 0.005857</v>
      </c>
    </row>
    <row r="5569" spans="9:28" x14ac:dyDescent="0.25">
      <c r="I5569" s="80"/>
      <c r="AB5569" s="3" t="str">
        <v>strike = 0.023330, dCalldT = 0.000672, localVol = 0.006205</v>
      </c>
    </row>
    <row r="5570" spans="9:28" x14ac:dyDescent="0.25">
      <c r="I5570" s="80"/>
      <c r="AB5570" s="3" t="str">
        <v>strike = 0.024323, dCalldT = 0.000649, localVol = 0.006480</v>
      </c>
    </row>
    <row r="5571" spans="9:28" x14ac:dyDescent="0.25">
      <c r="I5571" s="80"/>
      <c r="AB5571" s="3" t="str">
        <v>strike = 0.025317, dCalldT = 0.000638, localVol = 0.006407</v>
      </c>
    </row>
    <row r="5572" spans="9:28" x14ac:dyDescent="0.25">
      <c r="I5572" s="80"/>
      <c r="AB5572" s="3" t="str">
        <v>strike = 0.026310, dCalldT = 0.000602, localVol = 0.006859</v>
      </c>
    </row>
    <row r="5573" spans="9:28" x14ac:dyDescent="0.25">
      <c r="I5573" s="80"/>
      <c r="AB5573" s="3" t="str">
        <v>strike = 0.027303, dCalldT = 0.000570, localVol = 0.007041</v>
      </c>
    </row>
    <row r="5574" spans="9:28" x14ac:dyDescent="0.25">
      <c r="I5574" s="80"/>
      <c r="AB5574" s="3" t="str">
        <v>strike = 0.028297, dCalldT = 0.000541, localVol = 0.007435</v>
      </c>
    </row>
    <row r="5575" spans="9:28" x14ac:dyDescent="0.25">
      <c r="I5575" s="80"/>
      <c r="AB5575" s="3" t="str">
        <v>strike = 0.029290, dCalldT = 0.000525, localVol = 0.007621</v>
      </c>
    </row>
    <row r="5576" spans="9:28" x14ac:dyDescent="0.25">
      <c r="I5576" s="80"/>
      <c r="AB5576" s="3" t="str">
        <v>strike = 0.030283, dCalldT = 0.000512, localVol = 0.008070</v>
      </c>
    </row>
    <row r="5577" spans="9:28" x14ac:dyDescent="0.25">
      <c r="I5577" s="80"/>
      <c r="AB5577" s="3" t="str">
        <v>strike = 0.031277, dCalldT = 0.000504, localVol = 0.008309</v>
      </c>
    </row>
    <row r="5578" spans="9:28" x14ac:dyDescent="0.25">
      <c r="I5578" s="80"/>
      <c r="AB5578" s="3" t="str">
        <v>strike = 0.032270, dCalldT = 0.000492, localVol = 0.008408</v>
      </c>
    </row>
    <row r="5579" spans="9:28" x14ac:dyDescent="0.25">
      <c r="I5579" s="80"/>
      <c r="AB5579" s="3" t="str">
        <v>strike = 0.033263, dCalldT = 0.000462, localVol = 0.009537</v>
      </c>
    </row>
    <row r="5580" spans="9:28" x14ac:dyDescent="0.25">
      <c r="I5580" s="80"/>
      <c r="AB5580" s="3" t="str">
        <v>strike = 0.034257, dCalldT = 0.000442, localVol = 0.009273</v>
      </c>
    </row>
    <row r="5581" spans="9:28" x14ac:dyDescent="0.25">
      <c r="I5581" s="80"/>
      <c r="AB5581" s="3" t="str">
        <v>strike = 0.035250, dCalldT = 0.000412, localVol = 0.009842</v>
      </c>
    </row>
    <row r="5582" spans="9:28" x14ac:dyDescent="0.25">
      <c r="I5582" s="80"/>
      <c r="AB5582" s="3" t="str">
        <v>strike = 0.036243, dCalldT = 0.000380, localVol = 0.010782</v>
      </c>
    </row>
    <row r="5583" spans="9:28" x14ac:dyDescent="0.25">
      <c r="I5583" s="80"/>
      <c r="AB5583" s="3" t="str">
        <v>strike = 0.037237, dCalldT = 0.000355, localVol = 0.010807</v>
      </c>
    </row>
    <row r="5584" spans="9:28" x14ac:dyDescent="0.25">
      <c r="I5584" s="80"/>
      <c r="AB5584" s="3" t="str">
        <v>strike = 0.038230, dCalldT = 0.000332, localVol = 0.010244</v>
      </c>
    </row>
    <row r="5585" spans="9:28" x14ac:dyDescent="0.25">
      <c r="I5585" s="80"/>
      <c r="AB5585" s="3" t="str">
        <v>strike = 0.039223, dCalldT = 0.000299, localVol = 0.011409</v>
      </c>
    </row>
    <row r="5586" spans="9:28" x14ac:dyDescent="0.25">
      <c r="I5586" s="80"/>
      <c r="AB5586" s="3" t="str">
        <v>strike = 0.040217, dCalldT = 0.000266, localVol = 0.013215</v>
      </c>
    </row>
    <row r="5587" spans="9:28" x14ac:dyDescent="0.25">
      <c r="I5587" s="80"/>
      <c r="AB5587" s="3" t="str">
        <v>strike = 0.041210, dCalldT = 0.000245, localVol = 0.012332</v>
      </c>
    </row>
    <row r="5588" spans="9:28" x14ac:dyDescent="0.25">
      <c r="I5588" s="80"/>
      <c r="AB5588" s="3" t="str">
        <v>strike = 0.042203, dCalldT = 0.000227, localVol = 0.011627</v>
      </c>
    </row>
    <row r="5589" spans="9:28" x14ac:dyDescent="0.25">
      <c r="I5589" s="80"/>
      <c r="AB5589" s="3" t="str">
        <v>strike = 0.043197, dCalldT = 0.000204, localVol = 0.012764</v>
      </c>
    </row>
    <row r="5590" spans="9:28" x14ac:dyDescent="0.25">
      <c r="I5590" s="80"/>
      <c r="AB5590" s="3" t="str">
        <v>strike = 0.044190, dCalldT = 0.000183, localVol = 0.012320</v>
      </c>
    </row>
    <row r="5591" spans="9:28" x14ac:dyDescent="0.25">
      <c r="I5591" s="80"/>
      <c r="AB5591" s="3" t="str">
        <v>strike = 0.045183, dCalldT = 0.000159, localVol = 0.013011</v>
      </c>
    </row>
    <row r="5592" spans="9:28" x14ac:dyDescent="0.25">
      <c r="I5592" s="80"/>
      <c r="AB5592" s="3" t="str">
        <v>strike = 0.046176, dCalldT = 0.000135, localVol = 0.011539</v>
      </c>
    </row>
    <row r="5593" spans="9:28" x14ac:dyDescent="0.25">
      <c r="I5593" s="80"/>
      <c r="AB5593" s="3" t="str">
        <v>strike = 0.047170, dCalldT = 0.000107, localVol = 0.014743</v>
      </c>
    </row>
    <row r="5594" spans="9:28" x14ac:dyDescent="0.25">
      <c r="I5594" s="80"/>
      <c r="AB5594" s="3" t="str">
        <v>T = 2.750000, swapRate = 0.018545, k = 0, strike = -0.011860, call = 0.030452, callph = 0.030442, callmh = 0.030462, quantile = 0.007231, d2CalldK2 = 1.111919</v>
      </c>
    </row>
    <row r="5595" spans="9:28" x14ac:dyDescent="0.25">
      <c r="I5595" s="80"/>
      <c r="AB5595" s="3" t="str">
        <v>T = 2.750000, swapRate = 0.018545, k = 1, strike = -0.010847, call = 0.029447, callph = 0.029437, callmh = 0.029457, quantile = 0.008450, d2CalldK2 = 1.299138</v>
      </c>
    </row>
    <row r="5596" spans="9:28" x14ac:dyDescent="0.25">
      <c r="I5596" s="80"/>
      <c r="AB5596" s="3" t="str">
        <v>T = 2.750000, swapRate = 0.018545, k = 2, strike = -0.009833, call = 0.028443, callph = 0.028433, callmh = 0.028452, quantile = 0.009875, d2CalldK2 = 1.517310</v>
      </c>
    </row>
    <row r="5597" spans="9:28" x14ac:dyDescent="0.25">
      <c r="I5597" s="80"/>
      <c r="AB5597" s="3" t="str">
        <v>T = 2.750000, swapRate = 0.018545, k = 3, strike = -0.008820, call = 0.027440, callph = 0.027430, callmh = 0.027450, quantile = 0.011538, d2CalldK2 = 1.771317</v>
      </c>
    </row>
    <row r="5598" spans="9:28" x14ac:dyDescent="0.25">
      <c r="I5598" s="80"/>
      <c r="AB5598" s="3" t="str">
        <v>T = 2.750000, swapRate = 0.018545, k = 4, strike = -0.007806, call = 0.026439, callph = 0.026429, callmh = 0.026449, quantile = 0.013479, d2CalldK2 = 2.066730</v>
      </c>
    </row>
    <row r="5599" spans="9:28" x14ac:dyDescent="0.25">
      <c r="I5599" s="80"/>
      <c r="AB5599" s="3" t="str">
        <v>T = 2.750000, swapRate = 0.018545, k = 5, strike = -0.006793, call = 0.025440, callph = 0.025430, callmh = 0.025450, quantile = 0.015743, d2CalldK2 = 2.409881</v>
      </c>
    </row>
    <row r="5600" spans="9:28" x14ac:dyDescent="0.25">
      <c r="I5600" s="80"/>
      <c r="AB5600" s="3" t="str">
        <v>T = 2.750000, swapRate = 0.018545, k = 6, strike = -0.005779, call = 0.024444, callph = 0.024434, callmh = 0.024454, quantile = 0.018382, d2CalldK2 = 2.807937</v>
      </c>
    </row>
    <row r="5601" spans="9:28" x14ac:dyDescent="0.25">
      <c r="I5601" s="80"/>
      <c r="AB5601" s="3" t="str">
        <v>T = 2.750000, swapRate = 0.018545, k = 7, strike = -0.004766, call = 0.023451, callph = 0.023441, callmh = 0.023461, quantile = 0.021456, d2CalldK2 = 3.268965</v>
      </c>
    </row>
    <row r="5602" spans="9:28" x14ac:dyDescent="0.25">
      <c r="I5602" s="80"/>
      <c r="AB5602" s="3" t="str">
        <v>T = 2.750000, swapRate = 0.018545, k = 8, strike = -0.003752, call = 0.022461, callph = 0.022451, callmh = 0.022470, quantile = 0.025033, d2CalldK2 = 3.801988</v>
      </c>
    </row>
    <row r="5603" spans="9:28" x14ac:dyDescent="0.25">
      <c r="I5603" s="80"/>
      <c r="AB5603" s="3" t="str">
        <v>T = 2.750000, swapRate = 0.018545, k = 9, strike = -0.002739, call = 0.021475, callph = 0.021465, callmh = 0.021484, quantile = 0.029191, d2CalldK2 = 4.417026</v>
      </c>
    </row>
    <row r="5604" spans="9:28" x14ac:dyDescent="0.25">
      <c r="I5604" s="80"/>
      <c r="AB5604" s="3" t="str">
        <v>T = 2.750000, swapRate = 0.018545, k = 10, strike = -0.001725, call = 0.020493, callph = 0.020483, callmh = 0.020503, quantile = 0.034018, d2CalldK2 = 5.125117</v>
      </c>
    </row>
    <row r="5605" spans="9:28" x14ac:dyDescent="0.25">
      <c r="I5605" s="80"/>
      <c r="AB5605" s="3" t="str">
        <v>T = 2.750000, swapRate = 0.018545, k = 11, strike = -0.000712, call = 0.019517, callph = 0.019507, callmh = 0.019526, quantile = 0.039615, d2CalldK2 = 5.938289</v>
      </c>
    </row>
    <row r="5606" spans="9:28" x14ac:dyDescent="0.25">
      <c r="I5606" s="80"/>
      <c r="AB5606" s="3" t="str">
        <v>T = 2.750000, swapRate = 0.018545, k = 12, strike = 0.000302, call = 0.018547, callph = 0.018537, callmh = 0.018556, quantile = 0.046094, d2CalldK2 = 6.869493</v>
      </c>
    </row>
    <row r="5607" spans="9:28" x14ac:dyDescent="0.25">
      <c r="I5607" s="80"/>
      <c r="AB5607" s="3" t="str">
        <v>T = 2.750000, swapRate = 0.018545, k = 13, strike = 0.001315, call = 0.017584, callph = 0.017574, callmh = 0.017593, quantile = 0.053584, d2CalldK2 = 7.932461</v>
      </c>
    </row>
    <row r="5608" spans="9:28" x14ac:dyDescent="0.25">
      <c r="I5608" s="80"/>
      <c r="AB5608" s="3" t="str">
        <v>T = 2.750000, swapRate = 0.018545, k = 14, strike = 0.002329, call = 0.016629, callph = 0.016619, callmh = 0.016638, quantile = 0.062223, d2CalldK2 = 9.141478</v>
      </c>
    </row>
    <row r="5609" spans="9:28" x14ac:dyDescent="0.25">
      <c r="I5609" s="80"/>
      <c r="AB5609" s="3" t="str">
        <v>T = 2.750000, swapRate = 0.018545, k = 15, strike = 0.003342, call = 0.015683, callph = 0.015674, callmh = 0.015693, quantile = 0.072168, d2CalldK2 = 10.511033</v>
      </c>
    </row>
    <row r="5610" spans="9:28" x14ac:dyDescent="0.25">
      <c r="I5610" s="80"/>
      <c r="AB5610" s="3" t="str">
        <v>T = 2.750000, swapRate = 0.018545, k = 16, strike = 0.004356, call = 0.014749, callph = 0.014739, callmh = 0.014758, quantile = 0.083588, d2CalldK2 = 12.055322</v>
      </c>
    </row>
    <row r="5611" spans="9:28" x14ac:dyDescent="0.25">
      <c r="I5611" s="80"/>
      <c r="AB5611" s="3" t="str">
        <v>T = 2.750000, swapRate = 0.018545, k = 17, strike = 0.005369, call = 0.013826, callph = 0.013817, callmh = 0.013835, quantile = 0.096667, d2CalldK2 = 13.787579</v>
      </c>
    </row>
    <row r="5612" spans="9:28" x14ac:dyDescent="0.25">
      <c r="I5612" s="80"/>
      <c r="AB5612" s="3" t="str">
        <v>T = 2.750000, swapRate = 0.018545, k = 18, strike = 0.006383, call = 0.012918, callph = 0.012909, callmh = 0.012927, quantile = 0.111602, d2CalldK2 = 15.719183</v>
      </c>
    </row>
    <row r="5613" spans="9:28" x14ac:dyDescent="0.25">
      <c r="I5613" s="80"/>
      <c r="AB5613" s="3" t="str">
        <v>T = 2.750000, swapRate = 0.018545, k = 19, strike = 0.007396, call = 0.012026, callph = 0.012017, callmh = 0.012035, quantile = 0.128600, d2CalldK2 = 17.858516</v>
      </c>
    </row>
    <row r="5614" spans="9:28" x14ac:dyDescent="0.25">
      <c r="I5614" s="80"/>
      <c r="AB5614" s="3" t="str">
        <v>T = 2.750000, swapRate = 0.018545, k = 20, strike = 0.008410, call = 0.011153, callph = 0.011144, callmh = 0.011161, quantile = 0.147873, d2CalldK2 = 20.209542</v>
      </c>
    </row>
    <row r="5615" spans="9:28" x14ac:dyDescent="0.25">
      <c r="I5615" s="80"/>
      <c r="AB5615" s="3" t="str">
        <v>T = 2.750000, swapRate = 0.018545, k = 21, strike = 0.009423, call = 0.010300, callph = 0.010291, callmh = 0.010308, quantile = 0.169636, d2CalldK2 = 22.770069</v>
      </c>
    </row>
    <row r="5616" spans="9:28" x14ac:dyDescent="0.25">
      <c r="I5616" s="80"/>
      <c r="AB5616" s="3" t="str">
        <v>T = 2.750000, swapRate = 0.018545, k = 22, strike = 0.010437, call = 0.009470, callph = 0.009462, callmh = 0.009478, quantile = 0.194096, d2CalldK2 = 25.529719</v>
      </c>
    </row>
    <row r="5617" spans="9:28" x14ac:dyDescent="0.25">
      <c r="I5617" s="80"/>
      <c r="AB5617" s="3" t="str">
        <v>T = 2.750000, swapRate = 0.018545, k = 23, strike = 0.011450, call = 0.008667, callph = 0.008659, callmh = 0.008675, quantile = 0.221445, d2CalldK2 = 28.467599</v>
      </c>
    </row>
    <row r="5618" spans="9:28" x14ac:dyDescent="0.25">
      <c r="I5618" s="80"/>
      <c r="AB5618" s="3" t="str">
        <v>T = 2.750000, swapRate = 0.018545, k = 24, strike = 0.012464, call = 0.007893, callph = 0.007886, callmh = 0.007901, quantile = 0.251848, d2CalldK2 = 31.549773</v>
      </c>
    </row>
    <row r="5619" spans="9:28" x14ac:dyDescent="0.25">
      <c r="I5619" s="80"/>
      <c r="AB5619" s="3" t="str">
        <v>T = 2.750000, swapRate = 0.018545, k = 25, strike = 0.013477, call = 0.007152, callph = 0.007145, callmh = 0.007159, quantile = 0.285428, d2CalldK2 = 34.726652</v>
      </c>
    </row>
    <row r="5620" spans="9:28" x14ac:dyDescent="0.25">
      <c r="I5620" s="80"/>
      <c r="AB5620" s="3" t="str">
        <v>T = 2.750000, swapRate = 0.018545, k = 26, strike = 0.014491, call = 0.006446, callph = 0.006439, callmh = 0.006453, quantile = 0.322248, d2CalldK2 = 37.930537</v>
      </c>
    </row>
    <row r="5621" spans="9:28" x14ac:dyDescent="0.25">
      <c r="I5621" s="80"/>
      <c r="AB5621" s="3" t="str">
        <v>T = 2.750000, swapRate = 0.018545, k = 27, strike = 0.015504, call = 0.005779, callph = 0.005773, callmh = 0.005785, quantile = 0.362293, d2CalldK2 = 41.073634</v>
      </c>
    </row>
    <row r="5622" spans="9:28" x14ac:dyDescent="0.25">
      <c r="I5622" s="80"/>
      <c r="AB5622" s="3" t="str">
        <v>T = 2.750000, swapRate = 0.018545, k = 28, strike = 0.016518, call = 0.005154, callph = 0.005148, callmh = 0.005160, quantile = 0.405447, d2CalldK2 = 44.047005</v>
      </c>
    </row>
    <row r="5623" spans="9:28" x14ac:dyDescent="0.25">
      <c r="I5623" s="80"/>
      <c r="AB5623" s="3" t="str">
        <v>T = 2.750000, swapRate = 0.018545, k = 29, strike = 0.017531, call = 0.004575, callph = 0.004569, callmh = 0.004580, quantile = 0.451475, d2CalldK2 = 46.721048</v>
      </c>
    </row>
    <row r="5624" spans="9:28" x14ac:dyDescent="0.25">
      <c r="I5624" s="80"/>
      <c r="AB5624" s="3" t="str">
        <v>T = 2.750000, swapRate = 0.018545, k = 30, strike = 0.018545, call = 0.004043, callph = 0.004038, callmh = 0.004048, quantile = 0.500000, d2CalldK2 = 48.941787</v>
      </c>
    </row>
    <row r="5625" spans="9:28" x14ac:dyDescent="0.25">
      <c r="I5625" s="80"/>
      <c r="AB5625" s="3" t="str">
        <v>T = 2.750000, swapRate = 0.018545, k = 31, strike = 0.019558, call = 0.003561, callph = 0.003557, callmh = 0.003566, quantile = 0.548525, d2CalldK2 = 46.721048</v>
      </c>
    </row>
    <row r="5626" spans="9:28" x14ac:dyDescent="0.25">
      <c r="I5626" s="80"/>
      <c r="AB5626" s="3" t="str">
        <v>T = 2.750000, swapRate = 0.018545, k = 32, strike = 0.020572, call = 0.003127, callph = 0.003123, callmh = 0.003131, quantile = 0.594553, d2CalldK2 = 44.047005</v>
      </c>
    </row>
    <row r="5627" spans="9:28" x14ac:dyDescent="0.25">
      <c r="I5627" s="80"/>
      <c r="AB5627" s="3" t="str">
        <v>T = 2.750000, swapRate = 0.018545, k = 33, strike = 0.021585, call = 0.002738, callph = 0.002735, callmh = 0.002742, quantile = 0.637707, d2CalldK2 = 41.073634</v>
      </c>
    </row>
    <row r="5628" spans="9:28" x14ac:dyDescent="0.25">
      <c r="I5628" s="80"/>
      <c r="AB5628" s="3" t="str">
        <v>T = 2.750000, swapRate = 0.018545, k = 34, strike = 0.022599, call = 0.002392, callph = 0.002389, callmh = 0.002395, quantile = 0.677752, d2CalldK2 = 37.930537</v>
      </c>
    </row>
    <row r="5629" spans="9:28" x14ac:dyDescent="0.25">
      <c r="I5629" s="80"/>
      <c r="AB5629" s="3" t="str">
        <v>T = 2.750000, swapRate = 0.018545, k = 35, strike = 0.023612, call = 0.002084, callph = 0.002081, callmh = 0.002087, quantile = 0.714572, d2CalldK2 = 34.726652</v>
      </c>
    </row>
    <row r="5630" spans="9:28" x14ac:dyDescent="0.25">
      <c r="I5630" s="80"/>
      <c r="AB5630" s="3" t="str">
        <v>T = 2.750000, swapRate = 0.018545, k = 36, strike = 0.024626, call = 0.001812, callph = 0.001810, callmh = 0.001815, quantile = 0.748152, d2CalldK2 = 31.549773</v>
      </c>
    </row>
    <row r="5631" spans="9:28" x14ac:dyDescent="0.25">
      <c r="I5631" s="80"/>
      <c r="AB5631" s="3" t="str">
        <v>T = 2.750000, swapRate = 0.018545, k = 37, strike = 0.025639, call = 0.001573, callph = 0.001570, callmh = 0.001575, quantile = 0.778555, d2CalldK2 = 28.467599</v>
      </c>
    </row>
    <row r="5632" spans="9:28" x14ac:dyDescent="0.25">
      <c r="I5632" s="80"/>
      <c r="AB5632" s="3" t="str">
        <v>T = 2.750000, swapRate = 0.018545, k = 38, strike = 0.026653, call = 0.001362, callph = 0.001360, callmh = 0.001364, quantile = 0.805904, d2CalldK2 = 25.529719</v>
      </c>
    </row>
    <row r="5633" spans="9:28" x14ac:dyDescent="0.25">
      <c r="I5633" s="80"/>
      <c r="AB5633" s="3" t="str">
        <v>T = 2.750000, swapRate = 0.018545, k = 39, strike = 0.027666, call = 0.001178, callph = 0.001177, callmh = 0.001180, quantile = 0.830364, d2CalldK2 = 22.770069</v>
      </c>
    </row>
    <row r="5634" spans="9:28" x14ac:dyDescent="0.25">
      <c r="I5634" s="80"/>
      <c r="AB5634" s="3" t="str">
        <v>T = 2.750000, swapRate = 0.018545, k = 40, strike = 0.028680, call = 0.001018, callph = 0.001016, callmh = 0.001019, quantile = 0.852127, d2CalldK2 = 20.209542</v>
      </c>
    </row>
    <row r="5635" spans="9:28" x14ac:dyDescent="0.25">
      <c r="I5635" s="80"/>
      <c r="AB5635" s="3" t="str">
        <v>T = 2.750000, swapRate = 0.018545, k = 41, strike = 0.029693, call = 0.000878, callph = 0.000876, callmh = 0.000879, quantile = 0.871400, d2CalldK2 = 17.858517</v>
      </c>
    </row>
    <row r="5636" spans="9:28" x14ac:dyDescent="0.25">
      <c r="I5636" s="80"/>
      <c r="AB5636" s="3" t="str">
        <v>T = 2.750000, swapRate = 0.018545, k = 42, strike = 0.030707, call = 0.000756, callph = 0.000755, callmh = 0.000757, quantile = 0.888398, d2CalldK2 = 15.719183</v>
      </c>
    </row>
    <row r="5637" spans="9:28" x14ac:dyDescent="0.25">
      <c r="I5637" s="80"/>
      <c r="AB5637" s="3" t="str">
        <v>T = 2.750000, swapRate = 0.018545, k = 43, strike = 0.031720, call = 0.000651, callph = 0.000650, callmh = 0.000652, quantile = 0.903333, d2CalldK2 = 13.787579</v>
      </c>
    </row>
    <row r="5638" spans="9:28" x14ac:dyDescent="0.25">
      <c r="I5638" s="80"/>
      <c r="AB5638" s="3" t="str">
        <v>T = 2.750000, swapRate = 0.018545, k = 44, strike = 0.032734, call = 0.000560, callph = 0.000559, callmh = 0.000560, quantile = 0.916412, d2CalldK2 = 12.055322</v>
      </c>
    </row>
    <row r="5639" spans="9:28" x14ac:dyDescent="0.25">
      <c r="I5639" s="80"/>
      <c r="AB5639" s="3" t="str">
        <v>T = 2.750000, swapRate = 0.018545, k = 45, strike = 0.033747, call = 0.000481, callph = 0.000480, callmh = 0.000481, quantile = 0.927832, d2CalldK2 = 10.511033</v>
      </c>
    </row>
    <row r="5640" spans="9:28" x14ac:dyDescent="0.25">
      <c r="I5640" s="80"/>
      <c r="AB5640" s="3" t="str">
        <v>T = 2.750000, swapRate = 0.018545, k = 46, strike = 0.034761, call = 0.000413, callph = 0.000412, callmh = 0.000413, quantile = 0.937777, d2CalldK2 = 9.141478</v>
      </c>
    </row>
    <row r="5641" spans="9:28" x14ac:dyDescent="0.25">
      <c r="I5641" s="80"/>
      <c r="AB5641" s="3" t="str">
        <v>T = 2.750000, swapRate = 0.018545, k = 47, strike = 0.035774, call = 0.000354, callph = 0.000354, callmh = 0.000355, quantile = 0.946416, d2CalldK2 = 7.932461</v>
      </c>
    </row>
    <row r="5642" spans="9:28" x14ac:dyDescent="0.25">
      <c r="I5642" s="80"/>
      <c r="AB5642" s="3" t="str">
        <v>T = 2.750000, swapRate = 0.018545, k = 48, strike = 0.036788, call = 0.000304, callph = 0.000303, callmh = 0.000304, quantile = 0.953906, d2CalldK2 = 6.869493</v>
      </c>
    </row>
    <row r="5643" spans="9:28" x14ac:dyDescent="0.25">
      <c r="I5643" s="80"/>
      <c r="AB5643" s="3" t="str">
        <v>T = 2.750000, swapRate = 0.018545, k = 49, strike = 0.037801, call = 0.000260, callph = 0.000260, callmh = 0.000261, quantile = 0.960385, d2CalldK2 = 5.938289</v>
      </c>
    </row>
    <row r="5644" spans="9:28" x14ac:dyDescent="0.25">
      <c r="I5644" s="80"/>
      <c r="AB5644" s="3" t="str">
        <v>T = 2.750000, swapRate = 0.018545, k = 50, strike = 0.038815, call = 0.000223, callph = 0.000223, callmh = 0.000223, quantile = 0.965982, d2CalldK2 = 5.125117</v>
      </c>
    </row>
    <row r="5645" spans="9:28" x14ac:dyDescent="0.25">
      <c r="I5645" s="80"/>
      <c r="AB5645" s="3" t="str">
        <v>T = 2.750000, swapRate = 0.018545, k = 51, strike = 0.039828, call = 0.000191, callph = 0.000191, callmh = 0.000191, quantile = 0.970809, d2CalldK2 = 4.417027</v>
      </c>
    </row>
    <row r="5646" spans="9:28" x14ac:dyDescent="0.25">
      <c r="I5646" s="80"/>
      <c r="AB5646" s="3" t="str">
        <v>T = 2.750000, swapRate = 0.018545, k = 52, strike = 0.040842, call = 0.000164, callph = 0.000164, callmh = 0.000164, quantile = 0.974967, d2CalldK2 = 3.801988</v>
      </c>
    </row>
    <row r="5647" spans="9:28" x14ac:dyDescent="0.25">
      <c r="I5647" s="80"/>
      <c r="AB5647" s="3" t="str">
        <v>T = 2.750000, swapRate = 0.018545, k = 53, strike = 0.041855, call = 0.000140, callph = 0.000140, callmh = 0.000140, quantile = 0.978544, d2CalldK2 = 3.268965</v>
      </c>
    </row>
    <row r="5648" spans="9:28" x14ac:dyDescent="0.25">
      <c r="I5648" s="80"/>
      <c r="AB5648" s="3" t="str">
        <v>T = 2.750000, swapRate = 0.018545, k = 54, strike = 0.042869, call = 0.000120, callph = 0.000120, callmh = 0.000120, quantile = 0.981618, d2CalldK2 = 2.807937</v>
      </c>
    </row>
    <row r="5649" spans="9:28" x14ac:dyDescent="0.25">
      <c r="I5649" s="80"/>
      <c r="AB5649" s="3" t="str">
        <v>T = 2.750000, swapRate = 0.018545, k = 55, strike = 0.043882, call = 0.000103, callph = 0.000103, callmh = 0.000103, quantile = 0.984257, d2CalldK2 = 2.409881</v>
      </c>
    </row>
    <row r="5650" spans="9:28" x14ac:dyDescent="0.25">
      <c r="I5650" s="80"/>
      <c r="AB5650" s="3" t="str">
        <v>T = 2.750000, swapRate = 0.018545, k = 56, strike = 0.044896, call = 0.000088, callph = 0.000088, callmh = 0.000088, quantile = 0.986521, d2CalldK2 = 2.066730</v>
      </c>
    </row>
    <row r="5651" spans="9:28" x14ac:dyDescent="0.25">
      <c r="I5651" s="80"/>
      <c r="AB5651" s="3" t="str">
        <v>T = 2.750000, swapRate = 0.018545, k = 57, strike = 0.045909, call = 0.000075, callph = 0.000075, callmh = 0.000076, quantile = 0.988462, d2CalldK2 = 1.771317</v>
      </c>
    </row>
    <row r="5652" spans="9:28" x14ac:dyDescent="0.25">
      <c r="I5652" s="80"/>
      <c r="AB5652" s="3" t="str">
        <v>T = 2.750000, swapRate = 0.018545, k = 58, strike = 0.046923, call = 0.000065, callph = 0.000064, callmh = 0.000065, quantile = 0.990125, d2CalldK2 = 1.517311</v>
      </c>
    </row>
    <row r="5653" spans="9:28" x14ac:dyDescent="0.25">
      <c r="I5653" s="80"/>
      <c r="AB5653" s="3" t="str">
        <v>T = 2.750000, swapRate = 0.018545, k = 59, strike = 0.047936, call = 0.000055, callph = 0.000055, callmh = 0.000055, quantile = 0.991550, d2CalldK2 = 1.299138</v>
      </c>
    </row>
    <row r="5654" spans="9:28" x14ac:dyDescent="0.25">
      <c r="I5654" s="80"/>
      <c r="AB5654" s="3" t="str">
        <v>T = 2.750000, swapRate = 0.018545, k = 60, strike = 0.048950, call = 0.000047, callph = 0.000047, callmh = 0.000047, quantile = 0.992769, d2CalldK2 = 1.111919</v>
      </c>
    </row>
    <row r="5655" spans="9:28" x14ac:dyDescent="0.25">
      <c r="I5655" s="80"/>
      <c r="AB5655" s="3" t="str">
        <v>strike = -0.010847, d2CalldK2 = 1.299138, d2CalldK2mc = 1.083008</v>
      </c>
    </row>
    <row r="5656" spans="9:28" x14ac:dyDescent="0.25">
      <c r="I5656" s="80"/>
      <c r="AB5656" s="3" t="str">
        <v>strike = -0.009833, d2CalldK2 = 1.517310, d2CalldK2mc = 1.711754</v>
      </c>
    </row>
    <row r="5657" spans="9:28" x14ac:dyDescent="0.25">
      <c r="I5657" s="80"/>
      <c r="AB5657" s="3" t="str">
        <v>strike = -0.008820, d2CalldK2 = 1.771317, d2CalldK2mc = 1.389225</v>
      </c>
    </row>
    <row r="5658" spans="9:28" x14ac:dyDescent="0.25">
      <c r="I5658" s="80"/>
      <c r="AB5658" s="3" t="str">
        <v>strike = -0.007806, d2CalldK2 = 2.066730, d2CalldK2mc = 1.690371</v>
      </c>
    </row>
    <row r="5659" spans="9:28" x14ac:dyDescent="0.25">
      <c r="I5659" s="80"/>
      <c r="AB5659" s="3" t="str">
        <v>strike = -0.006793, d2CalldK2 = 2.409881, d2CalldK2mc = 2.327325</v>
      </c>
    </row>
    <row r="5660" spans="9:28" x14ac:dyDescent="0.25">
      <c r="I5660" s="80"/>
      <c r="AB5660" s="3" t="str">
        <v>strike = -0.005779, d2CalldK2 = 2.807937, d2CalldK2mc = 3.324097</v>
      </c>
    </row>
    <row r="5661" spans="9:28" x14ac:dyDescent="0.25">
      <c r="I5661" s="80"/>
      <c r="AB5661" s="3" t="str">
        <v>strike = -0.004766, d2CalldK2 = 3.268965, d2CalldK2mc = 3.820504</v>
      </c>
    </row>
    <row r="5662" spans="9:28" x14ac:dyDescent="0.25">
      <c r="I5662" s="80"/>
      <c r="AB5662" s="3" t="str">
        <v>strike = -0.003752, d2CalldK2 = 3.801988, d2CalldK2mc = 4.534459</v>
      </c>
    </row>
    <row r="5663" spans="9:28" x14ac:dyDescent="0.25">
      <c r="I5663" s="80"/>
      <c r="AB5663" s="3" t="str">
        <v>strike = -0.002739, d2CalldK2 = 4.417026, d2CalldK2mc = 4.678825</v>
      </c>
    </row>
    <row r="5664" spans="9:28" x14ac:dyDescent="0.25">
      <c r="I5664" s="80"/>
      <c r="AB5664" s="3" t="str">
        <v>strike = -0.001725, d2CalldK2 = 5.125117, d2CalldK2mc = 5.504309</v>
      </c>
    </row>
    <row r="5665" spans="9:28" x14ac:dyDescent="0.25">
      <c r="I5665" s="80"/>
      <c r="AB5665" s="3" t="str">
        <v>strike = -0.000712, d2CalldK2 = 5.938289, d2CalldK2mc = 5.397922</v>
      </c>
    </row>
    <row r="5666" spans="9:28" x14ac:dyDescent="0.25">
      <c r="I5666" s="80"/>
      <c r="AB5666" s="3" t="str">
        <v>strike = 0.000302, d2CalldK2 = 6.869493, d2CalldK2mc = 6.436583</v>
      </c>
    </row>
    <row r="5667" spans="9:28" x14ac:dyDescent="0.25">
      <c r="I5667" s="80"/>
      <c r="AB5667" s="3" t="str">
        <v>strike = 0.001315, d2CalldK2 = 7.932461, d2CalldK2mc = 8.516792</v>
      </c>
    </row>
    <row r="5668" spans="9:28" x14ac:dyDescent="0.25">
      <c r="I5668" s="80"/>
      <c r="AB5668" s="3" t="str">
        <v>strike = 0.002329, d2CalldK2 = 9.141478, d2CalldK2mc = 9.438160</v>
      </c>
    </row>
    <row r="5669" spans="9:28" x14ac:dyDescent="0.25">
      <c r="I5669" s="80"/>
      <c r="AB5669" s="3" t="str">
        <v>strike = 0.003342, d2CalldK2 = 10.511033, d2CalldK2mc = 9.878467</v>
      </c>
    </row>
    <row r="5670" spans="9:28" x14ac:dyDescent="0.25">
      <c r="I5670" s="80"/>
      <c r="AB5670" s="3" t="str">
        <v>strike = 0.004356, d2CalldK2 = 12.055322, d2CalldK2mc = 10.914129</v>
      </c>
    </row>
    <row r="5671" spans="9:28" x14ac:dyDescent="0.25">
      <c r="I5671" s="80"/>
      <c r="AB5671" s="3" t="str">
        <v>strike = 0.005369, d2CalldK2 = 13.787579, d2CalldK2mc = 11.961675</v>
      </c>
    </row>
    <row r="5672" spans="9:28" x14ac:dyDescent="0.25">
      <c r="I5672" s="80"/>
      <c r="AB5672" s="3" t="str">
        <v>strike = 0.006383, d2CalldK2 = 15.719183, d2CalldK2mc = 15.923604</v>
      </c>
    </row>
    <row r="5673" spans="9:28" x14ac:dyDescent="0.25">
      <c r="I5673" s="80"/>
      <c r="AB5673" s="3" t="str">
        <v>strike = 0.007396, d2CalldK2 = 17.858516, d2CalldK2mc = 16.508495</v>
      </c>
    </row>
    <row r="5674" spans="9:28" x14ac:dyDescent="0.25">
      <c r="I5674" s="80"/>
      <c r="AB5674" s="3" t="str">
        <v>strike = 0.008410, d2CalldK2 = 20.209542, d2CalldK2mc = 19.357618</v>
      </c>
    </row>
    <row r="5675" spans="9:28" x14ac:dyDescent="0.25">
      <c r="I5675" s="80"/>
      <c r="AB5675" s="3" t="str">
        <v>strike = 0.009423, d2CalldK2 = 22.770069, d2CalldK2mc = 25.084356</v>
      </c>
    </row>
    <row r="5676" spans="9:28" x14ac:dyDescent="0.25">
      <c r="I5676" s="80"/>
      <c r="AB5676" s="3" t="str">
        <v>strike = 0.010437, d2CalldK2 = 25.529719, d2CalldK2mc = 27.696609</v>
      </c>
    </row>
    <row r="5677" spans="9:28" x14ac:dyDescent="0.25">
      <c r="I5677" s="80"/>
      <c r="AB5677" s="3" t="str">
        <v>strike = 0.011450, d2CalldK2 = 28.467599, d2CalldK2mc = 28.959176</v>
      </c>
    </row>
    <row r="5678" spans="9:28" x14ac:dyDescent="0.25">
      <c r="I5678" s="80"/>
      <c r="AB5678" s="3" t="str">
        <v>strike = 0.012464, d2CalldK2 = 31.549773, d2CalldK2mc = 31.623096</v>
      </c>
    </row>
    <row r="5679" spans="9:28" x14ac:dyDescent="0.25">
      <c r="I5679" s="80"/>
      <c r="AB5679" s="3" t="str">
        <v>strike = 0.013477, d2CalldK2 = 34.726652, d2CalldK2mc = 34.183146</v>
      </c>
    </row>
    <row r="5680" spans="9:28" x14ac:dyDescent="0.25">
      <c r="I5680" s="80"/>
      <c r="AB5680" s="3" t="str">
        <v>strike = 0.014491, d2CalldK2 = 37.930537, d2CalldK2mc = 37.358808</v>
      </c>
    </row>
    <row r="5681" spans="9:28" x14ac:dyDescent="0.25">
      <c r="I5681" s="80"/>
      <c r="AB5681" s="3" t="str">
        <v>strike = 0.015504, d2CalldK2 = 41.073634, d2CalldK2mc = 39.652006</v>
      </c>
    </row>
    <row r="5682" spans="9:28" x14ac:dyDescent="0.25">
      <c r="I5682" s="80"/>
      <c r="AB5682" s="3" t="str">
        <v>strike = 0.016518, d2CalldK2 = 44.047005, d2CalldK2mc = 44.184463</v>
      </c>
    </row>
    <row r="5683" spans="9:28" x14ac:dyDescent="0.25">
      <c r="I5683" s="80"/>
      <c r="AB5683" s="3" t="str">
        <v>strike = 0.017531, d2CalldK2 = 46.721048, d2CalldK2mc = 47.577324</v>
      </c>
    </row>
    <row r="5684" spans="9:28" x14ac:dyDescent="0.25">
      <c r="I5684" s="80"/>
      <c r="AB5684" s="3" t="str">
        <v>strike = 0.018545, d2CalldK2 = 48.941787, d2CalldK2mc = 49.595351</v>
      </c>
    </row>
    <row r="5685" spans="9:28" x14ac:dyDescent="0.25">
      <c r="I5685" s="80"/>
      <c r="AB5685" s="3" t="str">
        <v>strike = 0.019558, d2CalldK2 = 46.721048, d2CalldK2mc = 45.371049</v>
      </c>
    </row>
    <row r="5686" spans="9:28" x14ac:dyDescent="0.25">
      <c r="I5686" s="80"/>
      <c r="AB5686" s="3" t="str">
        <v>strike = 0.020572, d2CalldK2 = 44.047005, d2CalldK2mc = 44.633233</v>
      </c>
    </row>
    <row r="5687" spans="9:28" x14ac:dyDescent="0.25">
      <c r="I5687" s="80"/>
      <c r="AB5687" s="3" t="str">
        <v>strike = 0.021585, d2CalldK2 = 41.073634, d2CalldK2mc = 42.416161</v>
      </c>
    </row>
    <row r="5688" spans="9:28" x14ac:dyDescent="0.25">
      <c r="I5688" s="80"/>
      <c r="AB5688" s="3" t="str">
        <v>strike = 0.022599, d2CalldK2 = 37.930537, d2CalldK2mc = 38.286805</v>
      </c>
    </row>
    <row r="5689" spans="9:28" x14ac:dyDescent="0.25">
      <c r="I5689" s="80"/>
      <c r="AB5689" s="3" t="str">
        <v>strike = 0.023612, d2CalldK2 = 34.726652, d2CalldK2mc = 35.025748</v>
      </c>
    </row>
    <row r="5690" spans="9:28" x14ac:dyDescent="0.25">
      <c r="I5690" s="80"/>
      <c r="AB5690" s="3" t="str">
        <v>strike = 0.024626, d2CalldK2 = 31.549773, d2CalldK2mc = 32.006198</v>
      </c>
    </row>
    <row r="5691" spans="9:28" x14ac:dyDescent="0.25">
      <c r="I5691" s="80"/>
      <c r="AB5691" s="3" t="str">
        <v>strike = 0.025639, d2CalldK2 = 28.467599, d2CalldK2mc = 26.685798</v>
      </c>
    </row>
    <row r="5692" spans="9:28" x14ac:dyDescent="0.25">
      <c r="I5692" s="80"/>
      <c r="AB5692" s="3" t="str">
        <v>strike = 0.026653, d2CalldK2 = 25.529719, d2CalldK2mc = 23.905483</v>
      </c>
    </row>
    <row r="5693" spans="9:28" x14ac:dyDescent="0.25">
      <c r="I5693" s="80"/>
      <c r="AB5693" s="3" t="str">
        <v>strike = 0.027666, d2CalldK2 = 22.770069, d2CalldK2mc = 23.952598</v>
      </c>
    </row>
    <row r="5694" spans="9:28" x14ac:dyDescent="0.25">
      <c r="I5694" s="80"/>
      <c r="AB5694" s="3" t="str">
        <v>strike = 0.028680, d2CalldK2 = 20.209542, d2CalldK2mc = 18.991359</v>
      </c>
    </row>
    <row r="5695" spans="9:28" x14ac:dyDescent="0.25">
      <c r="I5695" s="80"/>
      <c r="AB5695" s="3" t="str">
        <v>strike = 0.029693, d2CalldK2 = 17.858517, d2CalldK2mc = 18.895817</v>
      </c>
    </row>
    <row r="5696" spans="9:28" x14ac:dyDescent="0.25">
      <c r="I5696" s="80"/>
      <c r="AB5696" s="3" t="str">
        <v>strike = 0.030707, d2CalldK2 = 15.719183, d2CalldK2mc = 16.856985</v>
      </c>
    </row>
    <row r="5697" spans="9:28" x14ac:dyDescent="0.25">
      <c r="I5697" s="80"/>
      <c r="AB5697" s="3" t="str">
        <v>strike = 0.031720, d2CalldK2 = 13.787579, d2CalldK2mc = 13.675033</v>
      </c>
    </row>
    <row r="5698" spans="9:28" x14ac:dyDescent="0.25">
      <c r="I5698" s="80"/>
      <c r="AB5698" s="3" t="str">
        <v>strike = 0.032734, d2CalldK2 = 12.055322, d2CalldK2mc = 13.040763</v>
      </c>
    </row>
    <row r="5699" spans="9:28" x14ac:dyDescent="0.25">
      <c r="I5699" s="80"/>
      <c r="AB5699" s="3" t="str">
        <v>strike = 0.033747, d2CalldK2 = 10.511033, d2CalldK2mc = 10.753251</v>
      </c>
    </row>
    <row r="5700" spans="9:28" x14ac:dyDescent="0.25">
      <c r="I5700" s="80"/>
      <c r="AB5700" s="3" t="str">
        <v>strike = 0.034761, d2CalldK2 = 9.141478, d2CalldK2mc = 9.124117</v>
      </c>
    </row>
    <row r="5701" spans="9:28" x14ac:dyDescent="0.25">
      <c r="I5701" s="80"/>
      <c r="AB5701" s="3" t="str">
        <v>strike = 0.035774, d2CalldK2 = 7.932461, d2CalldK2mc = 6.262793</v>
      </c>
    </row>
    <row r="5702" spans="9:28" x14ac:dyDescent="0.25">
      <c r="I5702" s="80"/>
      <c r="AB5702" s="3" t="str">
        <v>strike = 0.036788, d2CalldK2 = 6.869493, d2CalldK2mc = 6.589306</v>
      </c>
    </row>
    <row r="5703" spans="9:28" x14ac:dyDescent="0.25">
      <c r="I5703" s="80"/>
      <c r="AB5703" s="3" t="str">
        <v>strike = 0.037801, d2CalldK2 = 5.938289, d2CalldK2mc = 6.844164</v>
      </c>
    </row>
    <row r="5704" spans="9:28" x14ac:dyDescent="0.25">
      <c r="I5704" s="80"/>
      <c r="AB5704" s="3" t="str">
        <v>strike = 0.038815, d2CalldK2 = 5.125117, d2CalldK2mc = 4.270005</v>
      </c>
    </row>
    <row r="5705" spans="9:28" x14ac:dyDescent="0.25">
      <c r="I5705" s="80"/>
      <c r="AB5705" s="3" t="str">
        <v>strike = 0.039828, d2CalldK2 = 4.417027, d2CalldK2mc = 4.832452</v>
      </c>
    </row>
    <row r="5706" spans="9:28" x14ac:dyDescent="0.25">
      <c r="I5706" s="80"/>
      <c r="AB5706" s="3" t="str">
        <v>strike = 0.040842, d2CalldK2 = 3.801988, d2CalldK2mc = 4.473383</v>
      </c>
    </row>
    <row r="5707" spans="9:28" x14ac:dyDescent="0.25">
      <c r="I5707" s="80"/>
      <c r="AB5707" s="3" t="str">
        <v>strike = 0.041855, d2CalldK2 = 3.268965, d2CalldK2mc = 3.025779</v>
      </c>
    </row>
    <row r="5708" spans="9:28" x14ac:dyDescent="0.25">
      <c r="I5708" s="80"/>
      <c r="AB5708" s="3" t="str">
        <v>strike = 0.042869, d2CalldK2 = 2.807937, d2CalldK2mc = 2.665363</v>
      </c>
    </row>
    <row r="5709" spans="9:28" x14ac:dyDescent="0.25">
      <c r="I5709" s="80"/>
      <c r="AB5709" s="3" t="str">
        <v>strike = 0.043882, d2CalldK2 = 2.409881, d2CalldK2mc = 2.612031</v>
      </c>
    </row>
    <row r="5710" spans="9:28" x14ac:dyDescent="0.25">
      <c r="I5710" s="80"/>
      <c r="AB5710" s="3" t="str">
        <v>strike = 0.044896, d2CalldK2 = 2.066730, d2CalldK2mc = 2.411222</v>
      </c>
    </row>
    <row r="5711" spans="9:28" x14ac:dyDescent="0.25">
      <c r="I5711" s="80"/>
      <c r="AB5711" s="3" t="str">
        <v>strike = 0.045909, d2CalldK2 = 1.771317, d2CalldK2mc = 1.623806</v>
      </c>
    </row>
    <row r="5712" spans="9:28" x14ac:dyDescent="0.25">
      <c r="I5712" s="80"/>
      <c r="AB5712" s="3" t="str">
        <v>strike = 0.046923, d2CalldK2 = 1.517311, d2CalldK2mc = 1.793045</v>
      </c>
    </row>
    <row r="5713" spans="9:28" x14ac:dyDescent="0.25">
      <c r="I5713" s="80"/>
      <c r="AB5713" s="3" t="str">
        <v>strike = 0.047936, d2CalldK2 = 1.299138, d2CalldK2mc = 1.036228</v>
      </c>
    </row>
    <row r="5714" spans="9:28" x14ac:dyDescent="0.25">
      <c r="I5714" s="80"/>
      <c r="AB5714" s="3" t="str">
        <v>T = 2.750000, fixingDate = 0, swapRate = 0.018545, annuity = 9.154480, stdDev = 0.010135, avgCalcStrikes = 7.918213</v>
      </c>
    </row>
    <row r="5715" spans="9:28" x14ac:dyDescent="0.25">
      <c r="I5715" s="80"/>
      <c r="AB5715" s="3" t="str">
        <v>strike = -0.010847, dCalldT = 0.000201, localVol = 0.019262</v>
      </c>
    </row>
    <row r="5716" spans="9:28" x14ac:dyDescent="0.25">
      <c r="I5716" s="80"/>
      <c r="AB5716" s="3" t="str">
        <v>strike = -0.009833, dCalldT = 0.000214, localVol = 0.015825</v>
      </c>
    </row>
    <row r="5717" spans="9:28" x14ac:dyDescent="0.25">
      <c r="I5717" s="80"/>
      <c r="AB5717" s="3" t="str">
        <v>strike = -0.008820, dCalldT = 0.000227, localVol = 0.018059</v>
      </c>
    </row>
    <row r="5718" spans="9:28" x14ac:dyDescent="0.25">
      <c r="I5718" s="80"/>
      <c r="AB5718" s="3" t="str">
        <v>strike = -0.007806, dCalldT = 0.000245, localVol = 0.017015</v>
      </c>
    </row>
    <row r="5719" spans="9:28" x14ac:dyDescent="0.25">
      <c r="I5719" s="80"/>
      <c r="AB5719" s="3" t="str">
        <v>strike = -0.006793, dCalldT = 0.000269, localVol = 0.015200</v>
      </c>
    </row>
    <row r="5720" spans="9:28" x14ac:dyDescent="0.25">
      <c r="I5720" s="80"/>
      <c r="AB5720" s="3" t="str">
        <v>strike = -0.005779, dCalldT = 0.000295, localVol = 0.013334</v>
      </c>
    </row>
    <row r="5721" spans="9:28" x14ac:dyDescent="0.25">
      <c r="I5721" s="80"/>
      <c r="AB5721" s="3" t="str">
        <v>strike = -0.004766, dCalldT = 0.000317, localVol = 0.012889</v>
      </c>
    </row>
    <row r="5722" spans="9:28" x14ac:dyDescent="0.25">
      <c r="I5722" s="80"/>
      <c r="AB5722" s="3" t="str">
        <v>strike = -0.003752, dCalldT = 0.000334, localVol = 0.012139</v>
      </c>
    </row>
    <row r="5723" spans="9:28" x14ac:dyDescent="0.25">
      <c r="I5723" s="80"/>
      <c r="AB5723" s="3" t="str">
        <v>strike = -0.002739, dCalldT = 0.000344, localVol = 0.012118</v>
      </c>
    </row>
    <row r="5724" spans="9:28" x14ac:dyDescent="0.25">
      <c r="I5724" s="80"/>
      <c r="AB5724" s="3" t="str">
        <v>strike = -0.001725, dCalldT = 0.000352, localVol = 0.011304</v>
      </c>
    </row>
    <row r="5725" spans="9:28" x14ac:dyDescent="0.25">
      <c r="I5725" s="80"/>
      <c r="AB5725" s="3" t="str">
        <v>strike = -0.000712, dCalldT = 0.000357, localVol = 0.011502</v>
      </c>
    </row>
    <row r="5726" spans="9:28" x14ac:dyDescent="0.25">
      <c r="I5726" s="80"/>
      <c r="AB5726" s="3" t="str">
        <v>strike = 0.000302, dCalldT = 0.000371, localVol = 0.010738</v>
      </c>
    </row>
    <row r="5727" spans="9:28" x14ac:dyDescent="0.25">
      <c r="I5727" s="80"/>
      <c r="AB5727" s="3" t="str">
        <v>strike = 0.001315, dCalldT = 0.000392, localVol = 0.009599</v>
      </c>
    </row>
    <row r="5728" spans="9:28" x14ac:dyDescent="0.25">
      <c r="I5728" s="80"/>
      <c r="AB5728" s="3" t="str">
        <v>strike = 0.002329, dCalldT = 0.000408, localVol = 0.009304</v>
      </c>
    </row>
    <row r="5729" spans="9:28" x14ac:dyDescent="0.25">
      <c r="I5729" s="80"/>
      <c r="AB5729" s="3" t="str">
        <v>strike = 0.003342, dCalldT = 0.000423, localVol = 0.009252</v>
      </c>
    </row>
    <row r="5730" spans="9:28" x14ac:dyDescent="0.25">
      <c r="I5730" s="80"/>
      <c r="AB5730" s="3" t="str">
        <v>strike = 0.004356, dCalldT = 0.000447, localVol = 0.009048</v>
      </c>
    </row>
    <row r="5731" spans="9:28" x14ac:dyDescent="0.25">
      <c r="I5731" s="80"/>
      <c r="AB5731" s="3" t="str">
        <v>strike = 0.005369, dCalldT = 0.000486, localVol = 0.009018</v>
      </c>
    </row>
    <row r="5732" spans="9:28" x14ac:dyDescent="0.25">
      <c r="I5732" s="80"/>
      <c r="AB5732" s="3" t="str">
        <v>strike = 0.006383, dCalldT = 0.000550, localVol = 0.008310</v>
      </c>
    </row>
    <row r="5733" spans="9:28" x14ac:dyDescent="0.25">
      <c r="I5733" s="80"/>
      <c r="AB5733" s="3" t="str">
        <v>strike = 0.007396, dCalldT = 0.000612, localVol = 0.008608</v>
      </c>
    </row>
    <row r="5734" spans="9:28" x14ac:dyDescent="0.25">
      <c r="I5734" s="80"/>
      <c r="AB5734" s="3" t="str">
        <v>strike = 0.008410, dCalldT = 0.000691, localVol = 0.008448</v>
      </c>
    </row>
    <row r="5735" spans="9:28" x14ac:dyDescent="0.25">
      <c r="I5735" s="80"/>
      <c r="AB5735" s="3" t="str">
        <v>strike = 0.009423, dCalldT = 0.000780, localVol = 0.007887</v>
      </c>
    </row>
    <row r="5736" spans="9:28" x14ac:dyDescent="0.25">
      <c r="I5736" s="80"/>
      <c r="AB5736" s="3" t="str">
        <v>strike = 0.010437, dCalldT = 0.000841, localVol = 0.007791</v>
      </c>
    </row>
    <row r="5737" spans="9:28" x14ac:dyDescent="0.25">
      <c r="I5737" s="80"/>
      <c r="AB5737" s="3" t="str">
        <v>strike = 0.011450, dCalldT = 0.000873, localVol = 0.007765</v>
      </c>
    </row>
    <row r="5738" spans="9:28" x14ac:dyDescent="0.25">
      <c r="I5738" s="80"/>
      <c r="AB5738" s="3" t="str">
        <v>strike = 0.012464, dCalldT = 0.000897, localVol = 0.007533</v>
      </c>
    </row>
    <row r="5739" spans="9:28" x14ac:dyDescent="0.25">
      <c r="I5739" s="80"/>
      <c r="AB5739" s="3" t="str">
        <v>strike = 0.013477, dCalldT = 0.000917, localVol = 0.007326</v>
      </c>
    </row>
    <row r="5740" spans="9:28" x14ac:dyDescent="0.25">
      <c r="I5740" s="80"/>
      <c r="AB5740" s="3" t="str">
        <v>strike = 0.014491, dCalldT = 0.000941, localVol = 0.007096</v>
      </c>
    </row>
    <row r="5741" spans="9:28" x14ac:dyDescent="0.25">
      <c r="I5741" s="80"/>
      <c r="AB5741" s="3" t="str">
        <v>strike = 0.015504, dCalldT = 0.000966, localVol = 0.006980</v>
      </c>
    </row>
    <row r="5742" spans="9:28" x14ac:dyDescent="0.25">
      <c r="I5742" s="80"/>
      <c r="AB5742" s="3" t="str">
        <v>strike = 0.016518, dCalldT = 0.001004, localVol = 0.006740</v>
      </c>
    </row>
    <row r="5743" spans="9:28" x14ac:dyDescent="0.25">
      <c r="I5743" s="80"/>
      <c r="AB5743" s="3" t="str">
        <v>strike = 0.017531, dCalldT = 0.001034, localVol = 0.006592</v>
      </c>
    </row>
    <row r="5744" spans="9:28" x14ac:dyDescent="0.25">
      <c r="I5744" s="80"/>
      <c r="AB5744" s="3" t="str">
        <v>strike = 0.018545, dCalldT = 0.001047, localVol = 0.006498</v>
      </c>
    </row>
    <row r="5745" spans="9:28" x14ac:dyDescent="0.25">
      <c r="I5745" s="80"/>
      <c r="AB5745" s="3" t="str">
        <v>strike = 0.019558, dCalldT = 0.001038, localVol = 0.006764</v>
      </c>
    </row>
    <row r="5746" spans="9:28" x14ac:dyDescent="0.25">
      <c r="I5746" s="80"/>
      <c r="AB5746" s="3" t="str">
        <v>strike = 0.020572, dCalldT = 0.001039, localVol = 0.006824</v>
      </c>
    </row>
    <row r="5747" spans="9:28" x14ac:dyDescent="0.25">
      <c r="I5747" s="80"/>
      <c r="AB5747" s="3" t="str">
        <v>strike = 0.021585, dCalldT = 0.001027, localVol = 0.006960</v>
      </c>
    </row>
    <row r="5748" spans="9:28" x14ac:dyDescent="0.25">
      <c r="I5748" s="80"/>
      <c r="AB5748" s="3" t="str">
        <v>strike = 0.022599, dCalldT = 0.000994, localVol = 0.007205</v>
      </c>
    </row>
    <row r="5749" spans="9:28" x14ac:dyDescent="0.25">
      <c r="I5749" s="80"/>
      <c r="AB5749" s="3" t="str">
        <v>strike = 0.023612, dCalldT = 0.000951, localVol = 0.007369</v>
      </c>
    </row>
    <row r="5750" spans="9:28" x14ac:dyDescent="0.25">
      <c r="I5750" s="80"/>
      <c r="AB5750" s="3" t="str">
        <v>strike = 0.024626, dCalldT = 0.000901, localVol = 0.007502</v>
      </c>
    </row>
    <row r="5751" spans="9:28" x14ac:dyDescent="0.25">
      <c r="I5751" s="80"/>
      <c r="AB5751" s="3" t="str">
        <v>strike = 0.025639, dCalldT = 0.000842, localVol = 0.007942</v>
      </c>
    </row>
    <row r="5752" spans="9:28" x14ac:dyDescent="0.25">
      <c r="I5752" s="80"/>
      <c r="AB5752" s="3" t="str">
        <v>strike = 0.026653, dCalldT = 0.000803, localVol = 0.008194</v>
      </c>
    </row>
    <row r="5753" spans="9:28" x14ac:dyDescent="0.25">
      <c r="I5753" s="80"/>
      <c r="AB5753" s="3" t="str">
        <v>strike = 0.027666, dCalldT = 0.000782, localVol = 0.008081</v>
      </c>
    </row>
    <row r="5754" spans="9:28" x14ac:dyDescent="0.25">
      <c r="I5754" s="80"/>
      <c r="AB5754" s="3" t="str">
        <v>strike = 0.028680, dCalldT = 0.000746, localVol = 0.008866</v>
      </c>
    </row>
    <row r="5755" spans="9:28" x14ac:dyDescent="0.25">
      <c r="I5755" s="80"/>
      <c r="AB5755" s="3" t="str">
        <v>strike = 0.029693, dCalldT = 0.000726, localVol = 0.008765</v>
      </c>
    </row>
    <row r="5756" spans="9:28" x14ac:dyDescent="0.25">
      <c r="I5756" s="80"/>
      <c r="AB5756" s="3" t="str">
        <v>strike = 0.030707, dCalldT = 0.000693, localVol = 0.009068</v>
      </c>
    </row>
    <row r="5757" spans="9:28" x14ac:dyDescent="0.25">
      <c r="I5757" s="80"/>
      <c r="AB5757" s="3" t="str">
        <v>strike = 0.031720, dCalldT = 0.000647, localVol = 0.009728</v>
      </c>
    </row>
    <row r="5758" spans="9:28" x14ac:dyDescent="0.25">
      <c r="I5758" s="80"/>
      <c r="AB5758" s="3" t="str">
        <v>strike = 0.032734, dCalldT = 0.000604, localVol = 0.009624</v>
      </c>
    </row>
    <row r="5759" spans="9:28" x14ac:dyDescent="0.25">
      <c r="I5759" s="80"/>
      <c r="AB5759" s="3" t="str">
        <v>strike = 0.033747, dCalldT = 0.000550, localVol = 0.010115</v>
      </c>
    </row>
    <row r="5760" spans="9:28" x14ac:dyDescent="0.25">
      <c r="I5760" s="80"/>
      <c r="AB5760" s="3" t="str">
        <v>strike = 0.034761, dCalldT = 0.000495, localVol = 0.010419</v>
      </c>
    </row>
    <row r="5761" spans="9:28" x14ac:dyDescent="0.25">
      <c r="I5761" s="80"/>
      <c r="AB5761" s="3" t="str">
        <v>strike = 0.035774, dCalldT = 0.000442, localVol = 0.011885</v>
      </c>
    </row>
    <row r="5762" spans="9:28" x14ac:dyDescent="0.25">
      <c r="I5762" s="80"/>
      <c r="AB5762" s="3" t="str">
        <v>strike = 0.036788, dCalldT = 0.000412, localVol = 0.011184</v>
      </c>
    </row>
    <row r="5763" spans="9:28" x14ac:dyDescent="0.25">
      <c r="I5763" s="80"/>
      <c r="AB5763" s="3" t="str">
        <v>strike = 0.037801, dCalldT = 0.000387, localVol = 0.010637</v>
      </c>
    </row>
    <row r="5764" spans="9:28" x14ac:dyDescent="0.25">
      <c r="I5764" s="80"/>
      <c r="AB5764" s="3" t="str">
        <v>strike = 0.038815, dCalldT = 0.000353, localVol = 0.012862</v>
      </c>
    </row>
    <row r="5765" spans="9:28" x14ac:dyDescent="0.25">
      <c r="I5765" s="80"/>
      <c r="AB5765" s="3" t="str">
        <v>strike = 0.039828, dCalldT = 0.000332, localVol = 0.011715</v>
      </c>
    </row>
    <row r="5766" spans="9:28" x14ac:dyDescent="0.25">
      <c r="I5766" s="80"/>
      <c r="AB5766" s="3" t="str">
        <v>strike = 0.040842, dCalldT = 0.000307, localVol = 0.011712</v>
      </c>
    </row>
    <row r="5767" spans="9:28" x14ac:dyDescent="0.25">
      <c r="I5767" s="80"/>
      <c r="AB5767" s="3" t="str">
        <v>strike = 0.041855, dCalldT = 0.000275, localVol = 0.013494</v>
      </c>
    </row>
    <row r="5768" spans="9:28" x14ac:dyDescent="0.25">
      <c r="I5768" s="80"/>
      <c r="AB5768" s="3" t="str">
        <v>strike = 0.042869, dCalldT = 0.000249, localVol = 0.013664</v>
      </c>
    </row>
    <row r="5769" spans="9:28" x14ac:dyDescent="0.25">
      <c r="I5769" s="80"/>
      <c r="AB5769" s="3" t="str">
        <v>strike = 0.043882, dCalldT = 0.000226, localVol = 0.013141</v>
      </c>
    </row>
    <row r="5770" spans="9:28" x14ac:dyDescent="0.25">
      <c r="I5770" s="80"/>
      <c r="AB5770" s="3" t="str">
        <v>strike = 0.044896, dCalldT = 0.000201, localVol = 0.012918</v>
      </c>
    </row>
    <row r="5771" spans="9:28" x14ac:dyDescent="0.25">
      <c r="I5771" s="80"/>
      <c r="AB5771" s="3" t="str">
        <v>strike = 0.045909, dCalldT = 0.000174, localVol = 0.014638</v>
      </c>
    </row>
    <row r="5772" spans="9:28" x14ac:dyDescent="0.25">
      <c r="I5772" s="80"/>
      <c r="AB5772" s="3" t="str">
        <v>strike = 0.046923, dCalldT = 0.000150, localVol = 0.012927</v>
      </c>
    </row>
    <row r="5773" spans="9:28" x14ac:dyDescent="0.25">
      <c r="I5773" s="80"/>
      <c r="AB5773" s="3" t="str">
        <v>strike = 0.047936, dCalldT = 0.000123, localVol = 0.015433</v>
      </c>
    </row>
    <row r="5774" spans="9:28" x14ac:dyDescent="0.25">
      <c r="I5774" s="80"/>
      <c r="AB5774" s="3" t="str">
        <v>T = 2.833333, swapRate = 0.018734, k = 0, strike = -0.012273, call = 0.031057, callph = 0.031047, callmh = 0.031066, quantile = 0.007345, d2CalldK2 = 1.097855</v>
      </c>
    </row>
    <row r="5775" spans="9:28" x14ac:dyDescent="0.25">
      <c r="I5775" s="80"/>
      <c r="AB5775" s="3" t="str">
        <v>T = 2.833333, swapRate = 0.018734, k = 1, strike = -0.011240, call = 0.030031, callph = 0.030021, callmh = 0.030041, quantile = 0.008572, d2CalldK2 = 1.281322</v>
      </c>
    </row>
    <row r="5776" spans="9:28" x14ac:dyDescent="0.25">
      <c r="I5776" s="80"/>
      <c r="AB5776" s="3" t="str">
        <v>T = 2.833333, swapRate = 0.018734, k = 2, strike = -0.010206, call = 0.029007, callph = 0.028997, callmh = 0.029017, quantile = 0.010004, d2CalldK2 = 1.494962</v>
      </c>
    </row>
    <row r="5777" spans="9:28" x14ac:dyDescent="0.25">
      <c r="I5777" s="80"/>
      <c r="AB5777" s="3" t="str">
        <v>T = 2.833333, swapRate = 0.018734, k = 3, strike = -0.009173, call = 0.027985, callph = 0.027975, callmh = 0.027995, quantile = 0.011674, d2CalldK2 = 1.743522</v>
      </c>
    </row>
    <row r="5778" spans="9:28" x14ac:dyDescent="0.25">
      <c r="I5778" s="80"/>
      <c r="AB5778" s="3" t="str">
        <v>T = 2.833333, swapRate = 0.018734, k = 4, strike = -0.008139, call = 0.026964, callph = 0.026954, callmh = 0.026974, quantile = 0.013622, d2CalldK2 = 2.032418</v>
      </c>
    </row>
    <row r="5779" spans="9:28" x14ac:dyDescent="0.25">
      <c r="I5779" s="80"/>
      <c r="AB5779" s="3" t="str">
        <v>T = 2.833333, swapRate = 0.018734, k = 5, strike = -0.007106, call = 0.025946, callph = 0.025936, callmh = 0.025956, quantile = 0.015891, d2CalldK2 = 2.367815</v>
      </c>
    </row>
    <row r="5780" spans="9:28" x14ac:dyDescent="0.25">
      <c r="I5780" s="80"/>
      <c r="AB5780" s="3" t="str">
        <v>T = 2.833333, swapRate = 0.018734, k = 6, strike = -0.006072, call = 0.024930, callph = 0.024920, callmh = 0.024940, quantile = 0.018535, d2CalldK2 = 2.756687</v>
      </c>
    </row>
    <row r="5781" spans="9:28" x14ac:dyDescent="0.25">
      <c r="I5781" s="80"/>
      <c r="AB5781" s="3" t="str">
        <v>T = 2.833333, swapRate = 0.018734, k = 7, strike = -0.005038, call = 0.023917, callph = 0.023908, callmh = 0.023927, quantile = 0.021611, d2CalldK2 = 3.206893</v>
      </c>
    </row>
    <row r="5782" spans="9:28" x14ac:dyDescent="0.25">
      <c r="I5782" s="80"/>
      <c r="AB5782" s="3" t="str">
        <v>T = 2.833333, swapRate = 0.018734, k = 8, strike = -0.004005, call = 0.022908, callph = 0.022898, callmh = 0.022918, quantile = 0.025188, d2CalldK2 = 3.727231</v>
      </c>
    </row>
    <row r="5783" spans="9:28" x14ac:dyDescent="0.25">
      <c r="I5783" s="80"/>
      <c r="AB5783" s="3" t="str">
        <v>T = 2.833333, swapRate = 0.018734, k = 9, strike = -0.002971, call = 0.021902, callph = 0.021893, callmh = 0.021912, quantile = 0.029343, d2CalldK2 = 4.327484</v>
      </c>
    </row>
    <row r="5784" spans="9:28" x14ac:dyDescent="0.25">
      <c r="I5784" s="80"/>
      <c r="AB5784" s="3" t="str">
        <v>T = 2.833333, swapRate = 0.018734, k = 10, strike = -0.001938, call = 0.020902, callph = 0.020892, callmh = 0.020911, quantile = 0.034165, d2CalldK2 = 5.018436</v>
      </c>
    </row>
    <row r="5785" spans="9:28" x14ac:dyDescent="0.25">
      <c r="I5785" s="80"/>
      <c r="AB5785" s="3" t="str">
        <v>T = 2.833333, swapRate = 0.018734, k = 11, strike = -0.000904, call = 0.019906, callph = 0.019897, callmh = 0.019916, quantile = 0.039752, d2CalldK2 = 5.811866</v>
      </c>
    </row>
    <row r="5786" spans="9:28" x14ac:dyDescent="0.25">
      <c r="I5786" s="80"/>
      <c r="AB5786" s="3" t="str">
        <v>T = 2.833333, swapRate = 0.018734, k = 12, strike = 0.000129, call = 0.018917, callph = 0.018907, callmh = 0.018927, quantile = 0.046218, d2CalldK2 = 6.720478</v>
      </c>
    </row>
    <row r="5787" spans="9:28" x14ac:dyDescent="0.25">
      <c r="I5787" s="80"/>
      <c r="AB5787" s="3" t="str">
        <v>T = 2.833333, swapRate = 0.018734, k = 13, strike = 0.001163, call = 0.017935, callph = 0.017925, callmh = 0.017944, quantile = 0.053689, d2CalldK2 = 7.757778</v>
      </c>
    </row>
    <row r="5788" spans="9:28" x14ac:dyDescent="0.25">
      <c r="I5788" s="80"/>
      <c r="AB5788" s="3" t="str">
        <v>T = 2.833333, swapRate = 0.018734, k = 14, strike = 0.002196, call = 0.016961, callph = 0.016952, callmh = 0.016971, quantile = 0.062304, d2CalldK2 = 8.937857</v>
      </c>
    </row>
    <row r="5789" spans="9:28" x14ac:dyDescent="0.25">
      <c r="I5789" s="80"/>
      <c r="AB5789" s="3" t="str">
        <v>T = 2.833333, swapRate = 0.018734, k = 15, strike = 0.003230, call = 0.015997, callph = 0.015988, callmh = 0.016006, quantile = 0.072219, d2CalldK2 = 10.275065</v>
      </c>
    </row>
    <row r="5790" spans="9:28" x14ac:dyDescent="0.25">
      <c r="I5790" s="80"/>
      <c r="AB5790" s="3" t="str">
        <v>T = 2.833333, swapRate = 0.018734, k = 16, strike = 0.004264, call = 0.015044, callph = 0.015035, callmh = 0.015053, quantile = 0.083603, d2CalldK2 = 11.783542</v>
      </c>
    </row>
    <row r="5791" spans="9:28" x14ac:dyDescent="0.25">
      <c r="I5791" s="80"/>
      <c r="AB5791" s="3" t="str">
        <v>T = 2.833333, swapRate = 0.018734, k = 17, strike = 0.005297, call = 0.014103, callph = 0.014094, callmh = 0.014112, quantile = 0.096640, d2CalldK2 = 13.476568</v>
      </c>
    </row>
    <row r="5792" spans="9:28" x14ac:dyDescent="0.25">
      <c r="I5792" s="80"/>
      <c r="AB5792" s="3" t="str">
        <v>T = 2.833333, swapRate = 0.018734, k = 18, strike = 0.006331, call = 0.013177, callph = 0.013168, callmh = 0.013186, quantile = 0.111528, d2CalldK2 = 15.365710</v>
      </c>
    </row>
    <row r="5793" spans="9:28" x14ac:dyDescent="0.25">
      <c r="I5793" s="80"/>
      <c r="AB5793" s="3" t="str">
        <v>T = 2.833333, swapRate = 0.018734, k = 19, strike = 0.007364, call = 0.012267, callph = 0.012259, callmh = 0.012276, quantile = 0.128474, d2CalldK2 = 17.459713</v>
      </c>
    </row>
    <row r="5794" spans="9:28" x14ac:dyDescent="0.25">
      <c r="I5794" s="80"/>
      <c r="AB5794" s="3" t="str">
        <v>T = 2.833333, swapRate = 0.018734, k = 20, strike = 0.008398, call = 0.011376, callph = 0.011368, callmh = 0.011385, quantile = 0.147692, d2CalldK2 = 19.763106</v>
      </c>
    </row>
    <row r="5795" spans="9:28" x14ac:dyDescent="0.25">
      <c r="I5795" s="80"/>
      <c r="AB5795" s="3" t="str">
        <v>T = 2.833333, swapRate = 0.018734, k = 21, strike = 0.009431, call = 0.010506, callph = 0.010498, callmh = 0.010515, quantile = 0.169399, d2CalldK2 = 22.274503</v>
      </c>
    </row>
    <row r="5796" spans="9:28" x14ac:dyDescent="0.25">
      <c r="I5796" s="80"/>
      <c r="AB5796" s="3" t="str">
        <v>T = 2.833333, swapRate = 0.018734, k = 22, strike = 0.010465, call = 0.009660, callph = 0.009652, callmh = 0.009668, quantile = 0.193805, d2CalldK2 = 24.984584</v>
      </c>
    </row>
    <row r="5797" spans="9:28" x14ac:dyDescent="0.25">
      <c r="I5797" s="80"/>
      <c r="AB5797" s="3" t="str">
        <v>T = 2.833333, swapRate = 0.018734, k = 23, strike = 0.011499, call = 0.008841, callph = 0.008833, callmh = 0.008849, quantile = 0.221107, d2CalldK2 = 27.873783</v>
      </c>
    </row>
    <row r="5798" spans="9:28" x14ac:dyDescent="0.25">
      <c r="I5798" s="80"/>
      <c r="AB5798" s="3" t="str">
        <v>T = 2.833333, swapRate = 0.018734, k = 24, strike = 0.012532, call = 0.008051, callph = 0.008044, callmh = 0.008059, quantile = 0.251474, d2CalldK2 = 30.909731</v>
      </c>
    </row>
    <row r="5799" spans="9:28" x14ac:dyDescent="0.25">
      <c r="I5799" s="80"/>
      <c r="AB5799" s="3" t="str">
        <v>T = 2.833333, swapRate = 0.018734, k = 25, strike = 0.013566, call = 0.007295, callph = 0.007288, callmh = 0.007302, quantile = 0.285036, d2CalldK2 = 34.044605</v>
      </c>
    </row>
    <row r="5800" spans="9:28" x14ac:dyDescent="0.25">
      <c r="I5800" s="80"/>
      <c r="AB5800" s="3" t="str">
        <v>T = 2.833333, swapRate = 0.018734, k = 26, strike = 0.014599, call = 0.006575, callph = 0.006568, callmh = 0.006581, quantile = 0.321861, d2CalldK2 = 37.212568</v>
      </c>
    </row>
    <row r="5801" spans="9:28" x14ac:dyDescent="0.25">
      <c r="I5801" s="80"/>
      <c r="AB5801" s="3" t="str">
        <v>T = 2.833333, swapRate = 0.018734, k = 27, strike = 0.015633, call = 0.005894, callph = 0.005888, callmh = 0.005900, quantile = 0.361941, d2CalldK2 = 40.327648</v>
      </c>
    </row>
    <row r="5802" spans="9:28" x14ac:dyDescent="0.25">
      <c r="I5802" s="80"/>
      <c r="AB5802" s="3" t="str">
        <v>T = 2.833333, swapRate = 0.018734, k = 28, strike = 0.016666, call = 0.005257, callph = 0.005251, callmh = 0.005263, quantile = 0.405168, d2CalldK2 = 43.282494</v>
      </c>
    </row>
    <row r="5803" spans="9:28" x14ac:dyDescent="0.25">
      <c r="I5803" s="80"/>
      <c r="AB5803" s="3" t="str">
        <v>T = 2.833333, swapRate = 0.018734, k = 29, strike = 0.017700, call = 0.004665, callph = 0.004660, callmh = 0.004671, quantile = 0.451312, d2CalldK2 = 45.948605</v>
      </c>
    </row>
    <row r="5804" spans="9:28" x14ac:dyDescent="0.25">
      <c r="I5804" s="80"/>
      <c r="AB5804" s="3" t="str">
        <v>T = 2.833333, swapRate = 0.018734, k = 30, strike = 0.018734, call = 0.004123, callph = 0.004118, callmh = 0.004128, quantile = 0.500000, d2CalldK2 = 48.172459</v>
      </c>
    </row>
    <row r="5805" spans="9:28" x14ac:dyDescent="0.25">
      <c r="I5805" s="80"/>
      <c r="AB5805" s="3" t="str">
        <v>T = 2.833333, swapRate = 0.018734, k = 31, strike = 0.019767, call = 0.003632, callph = 0.003627, callmh = 0.003636, quantile = 0.548688, d2CalldK2 = 45.948605</v>
      </c>
    </row>
    <row r="5806" spans="9:28" x14ac:dyDescent="0.25">
      <c r="I5806" s="80"/>
      <c r="AB5806" s="3" t="str">
        <v>T = 2.833333, swapRate = 0.018734, k = 32, strike = 0.020801, call = 0.003190, callph = 0.003185, callmh = 0.003194, quantile = 0.594832, d2CalldK2 = 43.282494</v>
      </c>
    </row>
    <row r="5807" spans="9:28" x14ac:dyDescent="0.25">
      <c r="I5807" s="80"/>
      <c r="AB5807" s="3" t="str">
        <v>T = 2.833333, swapRate = 0.018734, k = 33, strike = 0.021834, call = 0.002793, callph = 0.002790, callmh = 0.002797, quantile = 0.638059, d2CalldK2 = 40.327648</v>
      </c>
    </row>
    <row r="5808" spans="9:28" x14ac:dyDescent="0.25">
      <c r="I5808" s="80"/>
      <c r="AB5808" s="3" t="str">
        <v>T = 2.833333, swapRate = 0.018734, k = 34, strike = 0.022868, call = 0.002440, callph = 0.002437, callmh = 0.002443, quantile = 0.678139, d2CalldK2 = 37.212568</v>
      </c>
    </row>
    <row r="5809" spans="9:28" x14ac:dyDescent="0.25">
      <c r="I5809" s="80"/>
      <c r="AB5809" s="3" t="str">
        <v>T = 2.833333, swapRate = 0.018734, k = 35, strike = 0.023901, call = 0.002127, callph = 0.002124, callmh = 0.002130, quantile = 0.714964, d2CalldK2 = 34.044605</v>
      </c>
    </row>
    <row r="5810" spans="9:28" x14ac:dyDescent="0.25">
      <c r="I5810" s="80"/>
      <c r="AB5810" s="3" t="str">
        <v>T = 2.833333, swapRate = 0.018734, k = 36, strike = 0.024935, call = 0.001850, callph = 0.001847, callmh = 0.001852, quantile = 0.748526, d2CalldK2 = 30.909731</v>
      </c>
    </row>
    <row r="5811" spans="9:28" x14ac:dyDescent="0.25">
      <c r="I5811" s="80"/>
      <c r="AB5811" s="3" t="str">
        <v>T = 2.833333, swapRate = 0.018734, k = 37, strike = 0.025968, call = 0.001606, callph = 0.001604, callmh = 0.001608, quantile = 0.778893, d2CalldK2 = 27.873783</v>
      </c>
    </row>
    <row r="5812" spans="9:28" x14ac:dyDescent="0.25">
      <c r="I5812" s="80"/>
      <c r="AB5812" s="3" t="str">
        <v>T = 2.833333, swapRate = 0.018734, k = 38, strike = 0.027002, call = 0.001392, callph = 0.001390, callmh = 0.001394, quantile = 0.806195, d2CalldK2 = 24.984584</v>
      </c>
    </row>
    <row r="5813" spans="9:28" x14ac:dyDescent="0.25">
      <c r="I5813" s="80"/>
      <c r="AB5813" s="3" t="str">
        <v>T = 2.833333, swapRate = 0.018734, k = 39, strike = 0.028036, call = 0.001204, callph = 0.001203, callmh = 0.001206, quantile = 0.830601, d2CalldK2 = 22.274503</v>
      </c>
    </row>
    <row r="5814" spans="9:28" x14ac:dyDescent="0.25">
      <c r="I5814" s="80"/>
      <c r="AB5814" s="3" t="str">
        <v>T = 2.833333, swapRate = 0.018734, k = 40, strike = 0.029069, call = 0.001041, callph = 0.001039, callmh = 0.001042, quantile = 0.852308, d2CalldK2 = 19.763106</v>
      </c>
    </row>
    <row r="5815" spans="9:28" x14ac:dyDescent="0.25">
      <c r="I5815" s="80"/>
      <c r="AB5815" s="3" t="str">
        <v>T = 2.833333, swapRate = 0.018734, k = 41, strike = 0.030103, call = 0.000898, callph = 0.000897, callmh = 0.000899, quantile = 0.871526, d2CalldK2 = 17.459713</v>
      </c>
    </row>
    <row r="5816" spans="9:28" x14ac:dyDescent="0.25">
      <c r="I5816" s="80"/>
      <c r="AB5816" s="3" t="str">
        <v>T = 2.833333, swapRate = 0.018734, k = 42, strike = 0.031136, call = 0.000774, callph = 0.000773, callmh = 0.000775, quantile = 0.888472, d2CalldK2 = 15.365710</v>
      </c>
    </row>
    <row r="5817" spans="9:28" x14ac:dyDescent="0.25">
      <c r="I5817" s="80"/>
      <c r="AB5817" s="3" t="str">
        <v>T = 2.833333, swapRate = 0.018734, k = 43, strike = 0.032170, call = 0.000667, callph = 0.000666, callmh = 0.000668, quantile = 0.903360, d2CalldK2 = 13.476568</v>
      </c>
    </row>
    <row r="5818" spans="9:28" x14ac:dyDescent="0.25">
      <c r="I5818" s="80"/>
      <c r="AB5818" s="3" t="str">
        <v>T = 2.833333, swapRate = 0.018734, k = 44, strike = 0.033203, call = 0.000574, callph = 0.000573, callmh = 0.000575, quantile = 0.916397, d2CalldK2 = 11.783542</v>
      </c>
    </row>
    <row r="5819" spans="9:28" x14ac:dyDescent="0.25">
      <c r="I5819" s="80"/>
      <c r="AB5819" s="3" t="str">
        <v>T = 2.833333, swapRate = 0.018734, k = 45, strike = 0.034237, call = 0.000494, callph = 0.000493, callmh = 0.000494, quantile = 0.927781, d2CalldK2 = 10.275065</v>
      </c>
    </row>
    <row r="5820" spans="9:28" x14ac:dyDescent="0.25">
      <c r="I5820" s="80"/>
      <c r="AB5820" s="3" t="str">
        <v>T = 2.833333, swapRate = 0.018734, k = 46, strike = 0.035271, call = 0.000424, callph = 0.000424, callmh = 0.000425, quantile = 0.937696, d2CalldK2 = 8.937857</v>
      </c>
    </row>
    <row r="5821" spans="9:28" x14ac:dyDescent="0.25">
      <c r="I5821" s="80"/>
      <c r="AB5821" s="3" t="str">
        <v>T = 2.833333, swapRate = 0.018734, k = 47, strike = 0.036304, call = 0.000364, callph = 0.000364, callmh = 0.000365, quantile = 0.946311, d2CalldK2 = 7.757778</v>
      </c>
    </row>
    <row r="5822" spans="9:28" x14ac:dyDescent="0.25">
      <c r="I5822" s="80"/>
      <c r="AB5822" s="3" t="str">
        <v>T = 2.833333, swapRate = 0.018734, k = 48, strike = 0.037338, call = 0.000313, callph = 0.000312, callmh = 0.000313, quantile = 0.953782, d2CalldK2 = 6.720478</v>
      </c>
    </row>
    <row r="5823" spans="9:28" x14ac:dyDescent="0.25">
      <c r="I5823" s="80"/>
      <c r="AB5823" s="3" t="str">
        <v>T = 2.833333, swapRate = 0.018734, k = 49, strike = 0.038371, call = 0.000268, callph = 0.000268, callmh = 0.000269, quantile = 0.960248, d2CalldK2 = 5.811866</v>
      </c>
    </row>
    <row r="5824" spans="9:28" x14ac:dyDescent="0.25">
      <c r="I5824" s="80"/>
      <c r="AB5824" s="3" t="str">
        <v>T = 2.833333, swapRate = 0.018734, k = 50, strike = 0.039405, call = 0.000230, callph = 0.000230, callmh = 0.000231, quantile = 0.965835, d2CalldK2 = 5.018437</v>
      </c>
    </row>
    <row r="5825" spans="9:28" x14ac:dyDescent="0.25">
      <c r="I5825" s="80"/>
      <c r="AB5825" s="3" t="str">
        <v>T = 2.833333, swapRate = 0.018734, k = 51, strike = 0.040438, call = 0.000198, callph = 0.000197, callmh = 0.000198, quantile = 0.970657, d2CalldK2 = 4.327484</v>
      </c>
    </row>
    <row r="5826" spans="9:28" x14ac:dyDescent="0.25">
      <c r="I5826" s="80"/>
      <c r="AB5826" s="3" t="str">
        <v>T = 2.833333, swapRate = 0.018734, k = 52, strike = 0.041472, call = 0.000169, callph = 0.000169, callmh = 0.000170, quantile = 0.974812, d2CalldK2 = 3.727231</v>
      </c>
    </row>
    <row r="5827" spans="9:28" x14ac:dyDescent="0.25">
      <c r="I5827" s="80"/>
      <c r="AB5827" s="3" t="str">
        <v>T = 2.833333, swapRate = 0.018734, k = 53, strike = 0.042506, call = 0.000145, callph = 0.000145, callmh = 0.000146, quantile = 0.978389, d2CalldK2 = 3.206893</v>
      </c>
    </row>
    <row r="5828" spans="9:28" x14ac:dyDescent="0.25">
      <c r="I5828" s="80"/>
      <c r="AB5828" s="3" t="str">
        <v>T = 2.833333, swapRate = 0.018734, k = 54, strike = 0.043539, call = 0.000125, callph = 0.000124, callmh = 0.000125, quantile = 0.981465, d2CalldK2 = 2.756687</v>
      </c>
    </row>
    <row r="5829" spans="9:28" x14ac:dyDescent="0.25">
      <c r="I5829" s="80"/>
      <c r="AB5829" s="3" t="str">
        <v>T = 2.833333, swapRate = 0.018734, k = 55, strike = 0.044573, call = 0.000107, callph = 0.000107, callmh = 0.000107, quantile = 0.984109, d2CalldK2 = 2.367815</v>
      </c>
    </row>
    <row r="5830" spans="9:28" x14ac:dyDescent="0.25">
      <c r="I5830" s="80"/>
      <c r="AB5830" s="3" t="str">
        <v>T = 2.833333, swapRate = 0.018734, k = 56, strike = 0.045606, call = 0.000092, callph = 0.000091, callmh = 0.000092, quantile = 0.986378, d2CalldK2 = 2.032419</v>
      </c>
    </row>
    <row r="5831" spans="9:28" x14ac:dyDescent="0.25">
      <c r="I5831" s="80"/>
      <c r="AB5831" s="3" t="str">
        <v>T = 2.833333, swapRate = 0.018734, k = 57, strike = 0.046640, call = 0.000079, callph = 0.000078, callmh = 0.000079, quantile = 0.988326, d2CalldK2 = 1.743522</v>
      </c>
    </row>
    <row r="5832" spans="9:28" x14ac:dyDescent="0.25">
      <c r="I5832" s="80"/>
      <c r="AB5832" s="3" t="str">
        <v>T = 2.833333, swapRate = 0.018734, k = 58, strike = 0.047673, call = 0.000067, callph = 0.000067, callmh = 0.000067, quantile = 0.989996, d2CalldK2 = 1.494962</v>
      </c>
    </row>
    <row r="5833" spans="9:28" x14ac:dyDescent="0.25">
      <c r="I5833" s="80"/>
      <c r="AB5833" s="3" t="str">
        <v>T = 2.833333, swapRate = 0.018734, k = 59, strike = 0.048707, call = 0.000058, callph = 0.000058, callmh = 0.000058, quantile = 0.991428, d2CalldK2 = 1.281322</v>
      </c>
    </row>
    <row r="5834" spans="9:28" x14ac:dyDescent="0.25">
      <c r="I5834" s="80"/>
      <c r="AB5834" s="3" t="str">
        <v>T = 2.833333, swapRate = 0.018734, k = 60, strike = 0.049741, call = 0.000050, callph = 0.000050, callmh = 0.000050, quantile = 0.992655, d2CalldK2 = 1.097855</v>
      </c>
    </row>
    <row r="5835" spans="9:28" x14ac:dyDescent="0.25">
      <c r="I5835" s="80"/>
      <c r="AB5835" s="3" t="str">
        <v>strike = -0.011240, d2CalldK2 = 1.281322, d2CalldK2mc = 1.141758</v>
      </c>
    </row>
    <row r="5836" spans="9:28" x14ac:dyDescent="0.25">
      <c r="I5836" s="80"/>
      <c r="AB5836" s="3" t="str">
        <v>strike = -0.010206, d2CalldK2 = 1.494962, d2CalldK2mc = 1.507399</v>
      </c>
    </row>
    <row r="5837" spans="9:28" x14ac:dyDescent="0.25">
      <c r="I5837" s="80"/>
      <c r="AB5837" s="3" t="str">
        <v>strike = -0.009173, d2CalldK2 = 1.743522, d2CalldK2mc = 1.340705</v>
      </c>
    </row>
    <row r="5838" spans="9:28" x14ac:dyDescent="0.25">
      <c r="I5838" s="80"/>
      <c r="AB5838" s="3" t="str">
        <v>strike = -0.008139, d2CalldK2 = 2.032418, d2CalldK2mc = 1.575456</v>
      </c>
    </row>
    <row r="5839" spans="9:28" x14ac:dyDescent="0.25">
      <c r="I5839" s="80"/>
      <c r="AB5839" s="3" t="str">
        <v>strike = -0.007106, d2CalldK2 = 2.367815, d2CalldK2mc = 2.158694</v>
      </c>
    </row>
    <row r="5840" spans="9:28" x14ac:dyDescent="0.25">
      <c r="I5840" s="80"/>
      <c r="AB5840" s="3" t="str">
        <v>strike = -0.006072, d2CalldK2 = 2.756687, d2CalldK2mc = 2.766509</v>
      </c>
    </row>
    <row r="5841" spans="9:28" x14ac:dyDescent="0.25">
      <c r="I5841" s="80"/>
      <c r="AB5841" s="3" t="str">
        <v>strike = -0.005038, d2CalldK2 = 3.206893, d2CalldK2mc = 4.081564</v>
      </c>
    </row>
    <row r="5842" spans="9:28" x14ac:dyDescent="0.25">
      <c r="I5842" s="80"/>
      <c r="AB5842" s="3" t="str">
        <v>strike = -0.004005, d2CalldK2 = 3.727231, d2CalldK2mc = 4.034846</v>
      </c>
    </row>
    <row r="5843" spans="9:28" x14ac:dyDescent="0.25">
      <c r="I5843" s="80"/>
      <c r="AB5843" s="3" t="str">
        <v>strike = -0.002971, d2CalldK2 = 4.327484, d2CalldK2mc = 4.084779</v>
      </c>
    </row>
    <row r="5844" spans="9:28" x14ac:dyDescent="0.25">
      <c r="I5844" s="80"/>
      <c r="AB5844" s="3" t="str">
        <v>strike = -0.001938, d2CalldK2 = 5.018436, d2CalldK2mc = 5.132829</v>
      </c>
    </row>
    <row r="5845" spans="9:28" x14ac:dyDescent="0.25">
      <c r="I5845" s="80"/>
      <c r="AB5845" s="3" t="str">
        <v>strike = -0.000904, d2CalldK2 = 5.811866, d2CalldK2mc = 6.470375</v>
      </c>
    </row>
    <row r="5846" spans="9:28" x14ac:dyDescent="0.25">
      <c r="I5846" s="80"/>
      <c r="AB5846" s="3" t="str">
        <v>strike = 0.000129, d2CalldK2 = 6.720478, d2CalldK2mc = 6.074738</v>
      </c>
    </row>
    <row r="5847" spans="9:28" x14ac:dyDescent="0.25">
      <c r="I5847" s="80"/>
      <c r="AB5847" s="3" t="str">
        <v>strike = 0.001163, d2CalldK2 = 7.757778, d2CalldK2mc = 8.085643</v>
      </c>
    </row>
    <row r="5848" spans="9:28" x14ac:dyDescent="0.25">
      <c r="I5848" s="80"/>
      <c r="AB5848" s="3" t="str">
        <v>strike = 0.002196, d2CalldK2 = 8.937857, d2CalldK2mc = 8.865272</v>
      </c>
    </row>
    <row r="5849" spans="9:28" x14ac:dyDescent="0.25">
      <c r="I5849" s="80"/>
      <c r="AB5849" s="3" t="str">
        <v>strike = 0.003230, d2CalldK2 = 10.275065, d2CalldK2mc = 9.137213</v>
      </c>
    </row>
    <row r="5850" spans="9:28" x14ac:dyDescent="0.25">
      <c r="I5850" s="80"/>
      <c r="AB5850" s="3" t="str">
        <v>strike = 0.004264, d2CalldK2 = 11.783542, d2CalldK2mc = 12.540471</v>
      </c>
    </row>
    <row r="5851" spans="9:28" x14ac:dyDescent="0.25">
      <c r="I5851" s="80"/>
      <c r="AB5851" s="3" t="str">
        <v>strike = 0.005297, d2CalldK2 = 13.476568, d2CalldK2mc = 15.329309</v>
      </c>
    </row>
    <row r="5852" spans="9:28" x14ac:dyDescent="0.25">
      <c r="I5852" s="80"/>
      <c r="AB5852" s="3" t="str">
        <v>strike = 0.006331, d2CalldK2 = 15.365710, d2CalldK2mc = 15.174746</v>
      </c>
    </row>
    <row r="5853" spans="9:28" x14ac:dyDescent="0.25">
      <c r="I5853" s="80"/>
      <c r="AB5853" s="3" t="str">
        <v>strike = 0.007364, d2CalldK2 = 17.459713, d2CalldK2mc = 16.027024</v>
      </c>
    </row>
    <row r="5854" spans="9:28" x14ac:dyDescent="0.25">
      <c r="I5854" s="80"/>
      <c r="AB5854" s="3" t="str">
        <v>strike = 0.008398, d2CalldK2 = 19.763106, d2CalldK2mc = 18.822523</v>
      </c>
    </row>
    <row r="5855" spans="9:28" x14ac:dyDescent="0.25">
      <c r="I5855" s="80"/>
      <c r="AB5855" s="3" t="str">
        <v>strike = 0.009431, d2CalldK2 = 22.274503, d2CalldK2mc = 24.186066</v>
      </c>
    </row>
    <row r="5856" spans="9:28" x14ac:dyDescent="0.25">
      <c r="I5856" s="80"/>
      <c r="AB5856" s="3" t="str">
        <v>strike = 0.010465, d2CalldK2 = 24.984584, d2CalldK2mc = 24.778127</v>
      </c>
    </row>
    <row r="5857" spans="9:28" x14ac:dyDescent="0.25">
      <c r="I5857" s="80"/>
      <c r="AB5857" s="3" t="str">
        <v>strike = 0.011499, d2CalldK2 = 27.873783, d2CalldK2mc = 27.613219</v>
      </c>
    </row>
    <row r="5858" spans="9:28" x14ac:dyDescent="0.25">
      <c r="I5858" s="80"/>
      <c r="AB5858" s="3" t="str">
        <v>strike = 0.012532, d2CalldK2 = 30.909731, d2CalldK2mc = 30.695549</v>
      </c>
    </row>
    <row r="5859" spans="9:28" x14ac:dyDescent="0.25">
      <c r="I5859" s="80"/>
      <c r="AB5859" s="3" t="str">
        <v>strike = 0.013566, d2CalldK2 = 34.044605, d2CalldK2mc = 33.797110</v>
      </c>
    </row>
    <row r="5860" spans="9:28" x14ac:dyDescent="0.25">
      <c r="I5860" s="80"/>
      <c r="AB5860" s="3" t="str">
        <v>strike = 0.014599, d2CalldK2 = 37.212568, d2CalldK2mc = 37.471682</v>
      </c>
    </row>
    <row r="5861" spans="9:28" x14ac:dyDescent="0.25">
      <c r="I5861" s="80"/>
      <c r="AB5861" s="3" t="str">
        <v>strike = 0.015633, d2CalldK2 = 40.327648, d2CalldK2mc = 38.026834</v>
      </c>
    </row>
    <row r="5862" spans="9:28" x14ac:dyDescent="0.25">
      <c r="I5862" s="80"/>
      <c r="AB5862" s="3" t="str">
        <v>strike = 0.016666, d2CalldK2 = 43.282494, d2CalldK2mc = 44.698537</v>
      </c>
    </row>
    <row r="5863" spans="9:28" x14ac:dyDescent="0.25">
      <c r="I5863" s="80"/>
      <c r="AB5863" s="3" t="str">
        <v>strike = 0.017700, d2CalldK2 = 45.948605, d2CalldK2mc = 47.038921</v>
      </c>
    </row>
    <row r="5864" spans="9:28" x14ac:dyDescent="0.25">
      <c r="I5864" s="80"/>
      <c r="AB5864" s="3" t="str">
        <v>strike = 0.018734, d2CalldK2 = 48.172459, d2CalldK2mc = 46.444139</v>
      </c>
    </row>
    <row r="5865" spans="9:28" x14ac:dyDescent="0.25">
      <c r="I5865" s="80"/>
      <c r="AB5865" s="3" t="str">
        <v>strike = 0.019767, d2CalldK2 = 45.948605, d2CalldK2mc = 45.814730</v>
      </c>
    </row>
    <row r="5866" spans="9:28" x14ac:dyDescent="0.25">
      <c r="I5866" s="80"/>
      <c r="AB5866" s="3" t="str">
        <v>strike = 0.020801, d2CalldK2 = 43.282494, d2CalldK2mc = 43.227245</v>
      </c>
    </row>
    <row r="5867" spans="9:28" x14ac:dyDescent="0.25">
      <c r="I5867" s="80"/>
      <c r="AB5867" s="3" t="str">
        <v>strike = 0.021834, d2CalldK2 = 40.327648, d2CalldK2mc = 41.280336</v>
      </c>
    </row>
    <row r="5868" spans="9:28" x14ac:dyDescent="0.25">
      <c r="I5868" s="80"/>
      <c r="AB5868" s="3" t="str">
        <v>strike = 0.022868, d2CalldK2 = 37.212568, d2CalldK2mc = 36.355506</v>
      </c>
    </row>
    <row r="5869" spans="9:28" x14ac:dyDescent="0.25">
      <c r="I5869" s="80"/>
      <c r="AB5869" s="3" t="str">
        <v>strike = 0.023901, d2CalldK2 = 34.044605, d2CalldK2mc = 34.553542</v>
      </c>
    </row>
    <row r="5870" spans="9:28" x14ac:dyDescent="0.25">
      <c r="I5870" s="80"/>
      <c r="AB5870" s="3" t="str">
        <v>strike = 0.024935, d2CalldK2 = 30.909731, d2CalldK2mc = 30.090991</v>
      </c>
    </row>
    <row r="5871" spans="9:28" x14ac:dyDescent="0.25">
      <c r="I5871" s="80"/>
      <c r="AB5871" s="3" t="str">
        <v>strike = 0.025968, d2CalldK2 = 27.873783, d2CalldK2mc = 27.404172</v>
      </c>
    </row>
    <row r="5872" spans="9:28" x14ac:dyDescent="0.25">
      <c r="I5872" s="80"/>
      <c r="AB5872" s="3" t="str">
        <v>strike = 0.027002, d2CalldK2 = 24.984584, d2CalldK2mc = 24.061259</v>
      </c>
    </row>
    <row r="5873" spans="9:28" x14ac:dyDescent="0.25">
      <c r="I5873" s="80"/>
      <c r="AB5873" s="3" t="str">
        <v>strike = 0.028036, d2CalldK2 = 22.274503, d2CalldK2mc = 22.206040</v>
      </c>
    </row>
    <row r="5874" spans="9:28" x14ac:dyDescent="0.25">
      <c r="I5874" s="80"/>
      <c r="AB5874" s="3" t="str">
        <v>strike = 0.029069, d2CalldK2 = 19.763106, d2CalldK2mc = 20.703072</v>
      </c>
    </row>
    <row r="5875" spans="9:28" x14ac:dyDescent="0.25">
      <c r="I5875" s="80"/>
      <c r="AB5875" s="3" t="str">
        <v>strike = 0.030103, d2CalldK2 = 17.459713, d2CalldK2mc = 18.049071</v>
      </c>
    </row>
    <row r="5876" spans="9:28" x14ac:dyDescent="0.25">
      <c r="I5876" s="80"/>
      <c r="AB5876" s="3" t="str">
        <v>strike = 0.031136, d2CalldK2 = 15.365710, d2CalldK2mc = 16.459629</v>
      </c>
    </row>
    <row r="5877" spans="9:28" x14ac:dyDescent="0.25">
      <c r="I5877" s="80"/>
      <c r="AB5877" s="3" t="str">
        <v>strike = 0.032170, d2CalldK2 = 13.476568, d2CalldK2mc = 13.180974</v>
      </c>
    </row>
    <row r="5878" spans="9:28" x14ac:dyDescent="0.25">
      <c r="I5878" s="80"/>
      <c r="AB5878" s="3" t="str">
        <v>strike = 0.033203, d2CalldK2 = 11.783542, d2CalldK2mc = 12.044358</v>
      </c>
    </row>
    <row r="5879" spans="9:28" x14ac:dyDescent="0.25">
      <c r="I5879" s="80"/>
      <c r="AB5879" s="3" t="str">
        <v>strike = 0.034237, d2CalldK2 = 10.275065, d2CalldK2mc = 10.587990</v>
      </c>
    </row>
    <row r="5880" spans="9:28" x14ac:dyDescent="0.25">
      <c r="I5880" s="80"/>
      <c r="AB5880" s="3" t="str">
        <v>strike = 0.035271, d2CalldK2 = 8.937857, d2CalldK2mc = 8.845450</v>
      </c>
    </row>
    <row r="5881" spans="9:28" x14ac:dyDescent="0.25">
      <c r="I5881" s="80"/>
      <c r="AB5881" s="3" t="str">
        <v>strike = 0.036304, d2CalldK2 = 7.757778, d2CalldK2mc = 7.541438</v>
      </c>
    </row>
    <row r="5882" spans="9:28" x14ac:dyDescent="0.25">
      <c r="I5882" s="80"/>
      <c r="AB5882" s="3" t="str">
        <v>strike = 0.037338, d2CalldK2 = 6.720478, d2CalldK2mc = 7.071416</v>
      </c>
    </row>
    <row r="5883" spans="9:28" x14ac:dyDescent="0.25">
      <c r="I5883" s="80"/>
      <c r="AB5883" s="3" t="str">
        <v>strike = 0.038371, d2CalldK2 = 5.811866, d2CalldK2mc = 5.863447</v>
      </c>
    </row>
    <row r="5884" spans="9:28" x14ac:dyDescent="0.25">
      <c r="I5884" s="80"/>
      <c r="AB5884" s="3" t="str">
        <v>strike = 0.039405, d2CalldK2 = 5.018437, d2CalldK2mc = 4.597040</v>
      </c>
    </row>
    <row r="5885" spans="9:28" x14ac:dyDescent="0.25">
      <c r="I5885" s="80"/>
      <c r="AB5885" s="3" t="str">
        <v>strike = 0.040438, d2CalldK2 = 4.327484, d2CalldK2mc = 3.773205</v>
      </c>
    </row>
    <row r="5886" spans="9:28" x14ac:dyDescent="0.25">
      <c r="I5886" s="80"/>
      <c r="AB5886" s="3" t="str">
        <v>strike = 0.041472, d2CalldK2 = 3.727231, d2CalldK2mc = 4.086451</v>
      </c>
    </row>
    <row r="5887" spans="9:28" x14ac:dyDescent="0.25">
      <c r="I5887" s="80"/>
      <c r="AB5887" s="3" t="str">
        <v>strike = 0.042506, d2CalldK2 = 3.206893, d2CalldK2mc = 4.154229</v>
      </c>
    </row>
    <row r="5888" spans="9:28" x14ac:dyDescent="0.25">
      <c r="I5888" s="80"/>
      <c r="AB5888" s="3" t="str">
        <v>strike = 0.043539, d2CalldK2 = 2.756687, d2CalldK2mc = 2.515353</v>
      </c>
    </row>
    <row r="5889" spans="9:28" x14ac:dyDescent="0.25">
      <c r="I5889" s="80"/>
      <c r="AB5889" s="3" t="str">
        <v>strike = 0.044573, d2CalldK2 = 2.367815, d2CalldK2mc = 1.926931</v>
      </c>
    </row>
    <row r="5890" spans="9:28" x14ac:dyDescent="0.25">
      <c r="I5890" s="80"/>
      <c r="AB5890" s="3" t="str">
        <v>strike = 0.045606, d2CalldK2 = 2.032419, d2CalldK2mc = 2.306216</v>
      </c>
    </row>
    <row r="5891" spans="9:28" x14ac:dyDescent="0.25">
      <c r="I5891" s="80"/>
      <c r="AB5891" s="3" t="str">
        <v>strike = 0.046640, d2CalldK2 = 1.743522, d2CalldK2mc = 2.359608</v>
      </c>
    </row>
    <row r="5892" spans="9:28" x14ac:dyDescent="0.25">
      <c r="I5892" s="80"/>
      <c r="AB5892" s="3" t="str">
        <v>strike = 0.047673, d2CalldK2 = 1.494962, d2CalldK2mc = 1.479258</v>
      </c>
    </row>
    <row r="5893" spans="9:28" x14ac:dyDescent="0.25">
      <c r="I5893" s="80"/>
      <c r="AB5893" s="3" t="str">
        <v>strike = 0.048707, d2CalldK2 = 1.281322, d2CalldK2mc = 0.809427</v>
      </c>
    </row>
    <row r="5894" spans="9:28" x14ac:dyDescent="0.25">
      <c r="I5894" s="80"/>
      <c r="AB5894" s="3" t="str">
        <v>T = 2.833333, fixingDate = 0, swapRate = 0.018734, annuity = 9.139778, stdDev = 0.010336, avgCalcStrikes = 7.943237</v>
      </c>
    </row>
    <row r="5895" spans="9:28" x14ac:dyDescent="0.25">
      <c r="I5895" s="80"/>
      <c r="AB5895" s="3" t="str">
        <v>strike = -0.011240, dCalldT = 0.000165, localVol = 0.017015</v>
      </c>
    </row>
    <row r="5896" spans="9:28" x14ac:dyDescent="0.25">
      <c r="I5896" s="80"/>
      <c r="AB5896" s="3" t="str">
        <v>strike = -0.010206, dCalldT = 0.000172, localVol = 0.015095</v>
      </c>
    </row>
    <row r="5897" spans="9:28" x14ac:dyDescent="0.25">
      <c r="I5897" s="80"/>
      <c r="AB5897" s="3" t="str">
        <v>strike = -0.009173, dCalldT = 0.000179, localVol = 0.016348</v>
      </c>
    </row>
    <row r="5898" spans="9:28" x14ac:dyDescent="0.25">
      <c r="I5898" s="80"/>
      <c r="AB5898" s="3" t="str">
        <v>strike = -0.008139, dCalldT = 0.000193, localVol = 0.015651</v>
      </c>
    </row>
    <row r="5899" spans="9:28" x14ac:dyDescent="0.25">
      <c r="I5899" s="80"/>
      <c r="AB5899" s="3" t="str">
        <v>strike = -0.007106, dCalldT = 0.000214, localVol = 0.014078</v>
      </c>
    </row>
    <row r="5900" spans="9:28" x14ac:dyDescent="0.25">
      <c r="I5900" s="80"/>
      <c r="AB5900" s="3" t="str">
        <v>strike = -0.006072, dCalldT = 0.000239, localVol = 0.013145</v>
      </c>
    </row>
    <row r="5901" spans="9:28" x14ac:dyDescent="0.25">
      <c r="I5901" s="80"/>
      <c r="AB5901" s="3" t="str">
        <v>strike = -0.005038, dCalldT = 0.000266, localVol = 0.011406</v>
      </c>
    </row>
    <row r="5902" spans="9:28" x14ac:dyDescent="0.25">
      <c r="I5902" s="80"/>
      <c r="AB5902" s="3" t="str">
        <v>strike = -0.004005, dCalldT = 0.000282, localVol = 0.011832</v>
      </c>
    </row>
    <row r="5903" spans="9:28" x14ac:dyDescent="0.25">
      <c r="I5903" s="80"/>
      <c r="AB5903" s="3" t="str">
        <v>strike = -0.002971, dCalldT = 0.000297, localVol = 0.012061</v>
      </c>
    </row>
    <row r="5904" spans="9:28" x14ac:dyDescent="0.25">
      <c r="I5904" s="80"/>
      <c r="AB5904" s="3" t="str">
        <v>strike = -0.001938, dCalldT = 0.000317, localVol = 0.011109</v>
      </c>
    </row>
    <row r="5905" spans="9:28" x14ac:dyDescent="0.25">
      <c r="I5905" s="80"/>
      <c r="AB5905" s="3" t="str">
        <v>strike = -0.000904, dCalldT = 0.000337, localVol = 0.010202</v>
      </c>
    </row>
    <row r="5906" spans="9:28" x14ac:dyDescent="0.25">
      <c r="I5906" s="80"/>
      <c r="AB5906" s="3" t="str">
        <v>strike = 0.000129, dCalldT = 0.000350, localVol = 0.010738</v>
      </c>
    </row>
    <row r="5907" spans="9:28" x14ac:dyDescent="0.25">
      <c r="I5907" s="80"/>
      <c r="AB5907" s="3" t="str">
        <v>strike = 0.001163, dCalldT = 0.000374, localVol = 0.009617</v>
      </c>
    </row>
    <row r="5908" spans="9:28" x14ac:dyDescent="0.25">
      <c r="I5908" s="80"/>
      <c r="AB5908" s="3" t="str">
        <v>strike = 0.002196, dCalldT = 0.000395, localVol = 0.009444</v>
      </c>
    </row>
    <row r="5909" spans="9:28" x14ac:dyDescent="0.25">
      <c r="I5909" s="80"/>
      <c r="AB5909" s="3" t="str">
        <v>strike = 0.003230, dCalldT = 0.000420, localVol = 0.009583</v>
      </c>
    </row>
    <row r="5910" spans="9:28" x14ac:dyDescent="0.25">
      <c r="I5910" s="80"/>
      <c r="AB5910" s="3" t="str">
        <v>strike = 0.004264, dCalldT = 0.000460, localVol = 0.008565</v>
      </c>
    </row>
    <row r="5911" spans="9:28" x14ac:dyDescent="0.25">
      <c r="I5911" s="80"/>
      <c r="AB5911" s="3" t="str">
        <v>strike = 0.005297, dCalldT = 0.000492, localVol = 0.008015</v>
      </c>
    </row>
    <row r="5912" spans="9:28" x14ac:dyDescent="0.25">
      <c r="I5912" s="80"/>
      <c r="AB5912" s="3" t="str">
        <v>strike = 0.006331, dCalldT = 0.000502, localVol = 0.008136</v>
      </c>
    </row>
    <row r="5913" spans="9:28" x14ac:dyDescent="0.25">
      <c r="I5913" s="80"/>
      <c r="AB5913" s="3" t="str">
        <v>strike = 0.007364, dCalldT = 0.000516, localVol = 0.008021</v>
      </c>
    </row>
    <row r="5914" spans="9:28" x14ac:dyDescent="0.25">
      <c r="I5914" s="80"/>
      <c r="AB5914" s="3" t="str">
        <v>strike = 0.008398, dCalldT = 0.000548, localVol = 0.007629</v>
      </c>
    </row>
    <row r="5915" spans="9:28" x14ac:dyDescent="0.25">
      <c r="I5915" s="80"/>
      <c r="AB5915" s="3" t="str">
        <v>strike = 0.009431, dCalldT = 0.000592, localVol = 0.006997</v>
      </c>
    </row>
    <row r="5916" spans="9:28" x14ac:dyDescent="0.25">
      <c r="I5916" s="80"/>
      <c r="AB5916" s="3" t="str">
        <v>strike = 0.010465, dCalldT = 0.000611, localVol = 0.007024</v>
      </c>
    </row>
    <row r="5917" spans="9:28" x14ac:dyDescent="0.25">
      <c r="I5917" s="80"/>
      <c r="AB5917" s="3" t="str">
        <v>strike = 0.011499, dCalldT = 0.000632, localVol = 0.006764</v>
      </c>
    </row>
    <row r="5918" spans="9:28" x14ac:dyDescent="0.25">
      <c r="I5918" s="80"/>
      <c r="AB5918" s="3" t="str">
        <v>strike = 0.012532, dCalldT = 0.000654, localVol = 0.006525</v>
      </c>
    </row>
    <row r="5919" spans="9:28" x14ac:dyDescent="0.25">
      <c r="I5919" s="80"/>
      <c r="AB5919" s="3" t="str">
        <v>strike = 0.013566, dCalldT = 0.000675, localVol = 0.006321</v>
      </c>
    </row>
    <row r="5920" spans="9:28" x14ac:dyDescent="0.25">
      <c r="I5920" s="80"/>
      <c r="AB5920" s="3" t="str">
        <v>strike = 0.014599, dCalldT = 0.000696, localVol = 0.006096</v>
      </c>
    </row>
    <row r="5921" spans="9:28" x14ac:dyDescent="0.25">
      <c r="I5921" s="80"/>
      <c r="AB5921" s="3" t="str">
        <v>strike = 0.015633, dCalldT = 0.000710, localVol = 0.006109</v>
      </c>
    </row>
    <row r="5922" spans="9:28" x14ac:dyDescent="0.25">
      <c r="I5922" s="80"/>
      <c r="AB5922" s="3" t="str">
        <v>strike = 0.016666, dCalldT = 0.000747, localVol = 0.005781</v>
      </c>
    </row>
    <row r="5923" spans="9:28" x14ac:dyDescent="0.25">
      <c r="I5923" s="80"/>
      <c r="AB5923" s="3" t="str">
        <v>strike = 0.017700, dCalldT = 0.000761, localVol = 0.005687</v>
      </c>
    </row>
    <row r="5924" spans="9:28" x14ac:dyDescent="0.25">
      <c r="I5924" s="80"/>
      <c r="AB5924" s="3" t="str">
        <v>strike = 0.018734, dCalldT = 0.000754, localVol = 0.005699</v>
      </c>
    </row>
    <row r="5925" spans="9:28" x14ac:dyDescent="0.25">
      <c r="I5925" s="80"/>
      <c r="AB5925" s="3" t="str">
        <v>strike = 0.019767, dCalldT = 0.000755, localVol = 0.005742</v>
      </c>
    </row>
    <row r="5926" spans="9:28" x14ac:dyDescent="0.25">
      <c r="I5926" s="80"/>
      <c r="AB5926" s="3" t="str">
        <v>strike = 0.020801, dCalldT = 0.000752, localVol = 0.005900</v>
      </c>
    </row>
    <row r="5927" spans="9:28" x14ac:dyDescent="0.25">
      <c r="I5927" s="80"/>
      <c r="AB5927" s="3" t="str">
        <v>strike = 0.021834, dCalldT = 0.000744, localVol = 0.006004</v>
      </c>
    </row>
    <row r="5928" spans="9:28" x14ac:dyDescent="0.25">
      <c r="I5928" s="80"/>
      <c r="AB5928" s="3" t="str">
        <v>strike = 0.022868, dCalldT = 0.000718, localVol = 0.006287</v>
      </c>
    </row>
    <row r="5929" spans="9:28" x14ac:dyDescent="0.25">
      <c r="I5929" s="80"/>
      <c r="AB5929" s="3" t="str">
        <v>strike = 0.023901, dCalldT = 0.000699, localVol = 0.006362</v>
      </c>
    </row>
    <row r="5930" spans="9:28" x14ac:dyDescent="0.25">
      <c r="I5930" s="80"/>
      <c r="AB5930" s="3" t="str">
        <v>strike = 0.024935, dCalldT = 0.000670, localVol = 0.006672</v>
      </c>
    </row>
    <row r="5931" spans="9:28" x14ac:dyDescent="0.25">
      <c r="I5931" s="80"/>
      <c r="AB5931" s="3" t="str">
        <v>strike = 0.025968, dCalldT = 0.000648, localVol = 0.006877</v>
      </c>
    </row>
    <row r="5932" spans="9:28" x14ac:dyDescent="0.25">
      <c r="I5932" s="80"/>
      <c r="AB5932" s="3" t="str">
        <v>strike = 0.027002, dCalldT = 0.000630, localVol = 0.007237</v>
      </c>
    </row>
    <row r="5933" spans="9:28" x14ac:dyDescent="0.25">
      <c r="I5933" s="80"/>
      <c r="AB5933" s="3" t="str">
        <v>strike = 0.028036, dCalldT = 0.000623, localVol = 0.007490</v>
      </c>
    </row>
    <row r="5934" spans="9:28" x14ac:dyDescent="0.25">
      <c r="I5934" s="80"/>
      <c r="AB5934" s="3" t="str">
        <v>strike = 0.029069, dCalldT = 0.000616, localVol = 0.007713</v>
      </c>
    </row>
    <row r="5935" spans="9:28" x14ac:dyDescent="0.25">
      <c r="I5935" s="80"/>
      <c r="AB5935" s="3" t="str">
        <v>strike = 0.030103, dCalldT = 0.000597, localVol = 0.008132</v>
      </c>
    </row>
    <row r="5936" spans="9:28" x14ac:dyDescent="0.25">
      <c r="I5936" s="80"/>
      <c r="AB5936" s="3" t="str">
        <v>strike = 0.031136, dCalldT = 0.000571, localVol = 0.008327</v>
      </c>
    </row>
    <row r="5937" spans="9:28" x14ac:dyDescent="0.25">
      <c r="I5937" s="80"/>
      <c r="AB5937" s="3" t="str">
        <v>strike = 0.032170, dCalldT = 0.000531, localVol = 0.008980</v>
      </c>
    </row>
    <row r="5938" spans="9:28" x14ac:dyDescent="0.25">
      <c r="I5938" s="80"/>
      <c r="AB5938" s="3" t="str">
        <v>strike = 0.033203, dCalldT = 0.000497, localVol = 0.009088</v>
      </c>
    </row>
    <row r="5939" spans="9:28" x14ac:dyDescent="0.25">
      <c r="I5939" s="80"/>
      <c r="AB5939" s="3" t="str">
        <v>strike = 0.034237, dCalldT = 0.000461, localVol = 0.009337</v>
      </c>
    </row>
    <row r="5940" spans="9:28" x14ac:dyDescent="0.25">
      <c r="I5940" s="80"/>
      <c r="AB5940" s="3" t="str">
        <v>strike = 0.035271, dCalldT = 0.000423, localVol = 0.009784</v>
      </c>
    </row>
    <row r="5941" spans="9:28" x14ac:dyDescent="0.25">
      <c r="I5941" s="80"/>
      <c r="AB5941" s="3" t="str">
        <v>strike = 0.036304, dCalldT = 0.000388, localVol = 0.010147</v>
      </c>
    </row>
    <row r="5942" spans="9:28" x14ac:dyDescent="0.25">
      <c r="I5942" s="80"/>
      <c r="AB5942" s="3" t="str">
        <v>strike = 0.037338, dCalldT = 0.000358, localVol = 0.010059</v>
      </c>
    </row>
    <row r="5943" spans="9:28" x14ac:dyDescent="0.25">
      <c r="I5943" s="80"/>
      <c r="AB5943" s="3" t="str">
        <v>strike = 0.038371, dCalldT = 0.000325, localVol = 0.010525</v>
      </c>
    </row>
    <row r="5944" spans="9:28" x14ac:dyDescent="0.25">
      <c r="I5944" s="80"/>
      <c r="AB5944" s="3" t="str">
        <v>strike = 0.039405, dCalldT = 0.000293, localVol = 0.011291</v>
      </c>
    </row>
    <row r="5945" spans="9:28" x14ac:dyDescent="0.25">
      <c r="I5945" s="80"/>
      <c r="AB5945" s="3" t="str">
        <v>strike = 0.040438, dCalldT = 0.000269, localVol = 0.011931</v>
      </c>
    </row>
    <row r="5946" spans="9:28" x14ac:dyDescent="0.25">
      <c r="I5946" s="80"/>
      <c r="AB5946" s="3" t="str">
        <v>strike = 0.041472, dCalldT = 0.000253, localVol = 0.011127</v>
      </c>
    </row>
    <row r="5947" spans="9:28" x14ac:dyDescent="0.25">
      <c r="I5947" s="80"/>
      <c r="AB5947" s="3" t="str">
        <v>strike = 0.042506, dCalldT = 0.000235, localVol = 0.010626</v>
      </c>
    </row>
    <row r="5948" spans="9:28" x14ac:dyDescent="0.25">
      <c r="I5948" s="80"/>
      <c r="AB5948" s="3" t="str">
        <v>strike = 0.043539, dCalldT = 0.000206, localVol = 0.012786</v>
      </c>
    </row>
    <row r="5949" spans="9:28" x14ac:dyDescent="0.25">
      <c r="I5949" s="80"/>
      <c r="AB5949" s="3" t="str">
        <v>strike = 0.044573, dCalldT = 0.000181, localVol = 0.013716</v>
      </c>
    </row>
    <row r="5950" spans="9:28" x14ac:dyDescent="0.25">
      <c r="I5950" s="80"/>
      <c r="AB5950" s="3" t="str">
        <v>strike = 0.045606, dCalldT = 0.000164, localVol = 0.011926</v>
      </c>
    </row>
    <row r="5951" spans="9:28" x14ac:dyDescent="0.25">
      <c r="I5951" s="80"/>
      <c r="AB5951" s="3" t="str">
        <v>strike = 0.046640, dCalldT = 0.000145, localVol = 0.011070</v>
      </c>
    </row>
    <row r="5952" spans="9:28" x14ac:dyDescent="0.25">
      <c r="I5952" s="80"/>
      <c r="AB5952" s="3" t="str">
        <v>strike = 0.047673, dCalldT = 0.000118, localVol = 0.012655</v>
      </c>
    </row>
    <row r="5953" spans="9:28" x14ac:dyDescent="0.25">
      <c r="I5953" s="80"/>
      <c r="AB5953" s="3" t="str">
        <v>strike = 0.048707, dCalldT = 0.000094, localVol = 0.015212</v>
      </c>
    </row>
    <row r="5954" spans="9:28" x14ac:dyDescent="0.25">
      <c r="I5954" s="80"/>
      <c r="AB5954" s="3" t="str">
        <v>T = 2.916667, swapRate = 0.018939, k = 0, strike = -0.012666, call = 0.031658, callph = 0.031648, callmh = 0.031668, quantile = 0.007456, d2CalldK2 = 1.084122</v>
      </c>
    </row>
    <row r="5955" spans="9:28" x14ac:dyDescent="0.25">
      <c r="I5955" s="80"/>
      <c r="AB5955" s="3" t="str">
        <v>T = 2.916667, swapRate = 0.018939, k = 1, strike = -0.011613, call = 0.030613, callph = 0.030603, callmh = 0.030623, quantile = 0.008690, d2CalldK2 = 1.263985</v>
      </c>
    </row>
    <row r="5956" spans="9:28" x14ac:dyDescent="0.25">
      <c r="I5956" s="80"/>
      <c r="AB5956" s="3" t="str">
        <v>T = 2.916667, swapRate = 0.018939, k = 2, strike = -0.010559, call = 0.029569, callph = 0.029559, callmh = 0.029579, quantile = 0.010130, d2CalldK2 = 1.473277</v>
      </c>
    </row>
    <row r="5957" spans="9:28" x14ac:dyDescent="0.25">
      <c r="I5957" s="80"/>
      <c r="AB5957" s="3" t="str">
        <v>T = 2.916667, swapRate = 0.018939, k = 3, strike = -0.009506, call = 0.028527, callph = 0.028517, callmh = 0.028537, quantile = 0.011807, d2CalldK2 = 1.716618</v>
      </c>
    </row>
    <row r="5958" spans="9:28" x14ac:dyDescent="0.25">
      <c r="I5958" s="80"/>
      <c r="AB5958" s="3" t="str">
        <v>T = 2.916667, swapRate = 0.018939, k = 4, strike = -0.008452, call = 0.027487, callph = 0.027477, callmh = 0.027497, quantile = 0.013760, d2CalldK2 = 1.999282</v>
      </c>
    </row>
    <row r="5959" spans="9:28" x14ac:dyDescent="0.25">
      <c r="I5959" s="80"/>
      <c r="AB5959" s="3" t="str">
        <v>T = 2.916667, swapRate = 0.018939, k = 5, strike = -0.007399, call = 0.026449, callph = 0.026439, callmh = 0.026459, quantile = 0.016035, d2CalldK2 = 2.327268</v>
      </c>
    </row>
    <row r="5960" spans="9:28" x14ac:dyDescent="0.25">
      <c r="I5960" s="80"/>
      <c r="AB5960" s="3" t="str">
        <v>T = 2.916667, swapRate = 0.018939, k = 6, strike = -0.006345, call = 0.025414, callph = 0.025404, callmh = 0.025424, quantile = 0.018682, d2CalldK2 = 2.707373</v>
      </c>
    </row>
    <row r="5961" spans="9:28" x14ac:dyDescent="0.25">
      <c r="I5961" s="80"/>
      <c r="AB5961" s="3" t="str">
        <v>T = 2.916667, swapRate = 0.018939, k = 7, strike = -0.005292, call = 0.024382, callph = 0.024372, callmh = 0.024391, quantile = 0.021761, d2CalldK2 = 3.147258</v>
      </c>
    </row>
    <row r="5962" spans="9:28" x14ac:dyDescent="0.25">
      <c r="I5962" s="80"/>
      <c r="AB5962" s="3" t="str">
        <v>T = 2.916667, swapRate = 0.018939, k = 8, strike = -0.004238, call = 0.023353, callph = 0.023343, callmh = 0.023362, quantile = 0.025338, d2CalldK2 = 3.655508</v>
      </c>
    </row>
    <row r="5963" spans="9:28" x14ac:dyDescent="0.25">
      <c r="I5963" s="80"/>
      <c r="AB5963" s="3" t="str">
        <v>T = 2.916667, swapRate = 0.018939, k = 9, strike = -0.003185, call = 0.022328, callph = 0.022318, callmh = 0.022338, quantile = 0.029490, d2CalldK2 = 4.241677</v>
      </c>
    </row>
    <row r="5964" spans="9:28" x14ac:dyDescent="0.25">
      <c r="I5964" s="80"/>
      <c r="AB5964" s="3" t="str">
        <v>T = 2.916667, swapRate = 0.018939, k = 10, strike = -0.002131, call = 0.021308, callph = 0.021298, callmh = 0.021318, quantile = 0.034306, d2CalldK2 = 4.916315</v>
      </c>
    </row>
    <row r="5965" spans="9:28" x14ac:dyDescent="0.25">
      <c r="I5965" s="80"/>
      <c r="AB5965" s="3" t="str">
        <v>T = 2.916667, swapRate = 0.018939, k = 11, strike = -0.001078, call = 0.020294, callph = 0.020284, callmh = 0.020303, quantile = 0.039885, d2CalldK2 = 5.690958</v>
      </c>
    </row>
    <row r="5966" spans="9:28" x14ac:dyDescent="0.25">
      <c r="I5966" s="80"/>
      <c r="AB5966" s="3" t="str">
        <v>T = 2.916667, swapRate = 0.018939, k = 12, strike = -0.000024, call = 0.019285, callph = 0.019276, callmh = 0.019295, quantile = 0.046337, d2CalldK2 = 6.578077</v>
      </c>
    </row>
    <row r="5967" spans="9:28" x14ac:dyDescent="0.25">
      <c r="I5967" s="80"/>
      <c r="AB5967" s="3" t="str">
        <v>T = 2.916667, swapRate = 0.018939, k = 13, strike = 0.001030, call = 0.018284, callph = 0.018275, callmh = 0.018294, quantile = 0.053789, d2CalldK2 = 7.590957</v>
      </c>
    </row>
    <row r="5968" spans="9:28" x14ac:dyDescent="0.25">
      <c r="I5968" s="80"/>
      <c r="AB5968" s="3" t="str">
        <v>T = 2.916667, swapRate = 0.018939, k = 14, strike = 0.002083, call = 0.017292, callph = 0.017283, callmh = 0.017301, quantile = 0.062381, d2CalldK2 = 8.743504</v>
      </c>
    </row>
    <row r="5969" spans="9:28" x14ac:dyDescent="0.25">
      <c r="I5969" s="80"/>
      <c r="AB5969" s="3" t="str">
        <v>T = 2.916667, swapRate = 0.018939, k = 15, strike = 0.003137, call = 0.016309, callph = 0.016300, callmh = 0.016319, quantile = 0.072266, d2CalldK2 = 10.049932</v>
      </c>
    </row>
    <row r="5970" spans="9:28" x14ac:dyDescent="0.25">
      <c r="I5970" s="80"/>
      <c r="AB5970" s="3" t="str">
        <v>T = 2.916667, swapRate = 0.018939, k = 16, strike = 0.004190, call = 0.015338, callph = 0.015329, callmh = 0.015347, quantile = 0.083615, d2CalldK2 = 11.524316</v>
      </c>
    </row>
    <row r="5971" spans="9:28" x14ac:dyDescent="0.25">
      <c r="I5971" s="80"/>
      <c r="AB5971" s="3" t="str">
        <v>T = 2.916667, swapRate = 0.018939, k = 17, strike = 0.005244, call = 0.014379, callph = 0.014370, callmh = 0.014388, quantile = 0.096612, d2CalldK2 = 13.179977</v>
      </c>
    </row>
    <row r="5972" spans="9:28" x14ac:dyDescent="0.25">
      <c r="I5972" s="80"/>
      <c r="AB5972" s="3" t="str">
        <v>T = 2.916667, swapRate = 0.018939, k = 18, strike = 0.006297, call = 0.013435, callph = 0.013426, callmh = 0.013444, quantile = 0.111454, d2CalldK2 = 15.028648</v>
      </c>
    </row>
    <row r="5973" spans="9:28" x14ac:dyDescent="0.25">
      <c r="I5973" s="80"/>
      <c r="AB5973" s="3" t="str">
        <v>T = 2.916667, swapRate = 0.018939, k = 19, strike = 0.007351, call = 0.012508, callph = 0.012499, callmh = 0.012516, quantile = 0.128349, d2CalldK2 = 17.079403</v>
      </c>
    </row>
    <row r="5974" spans="9:28" x14ac:dyDescent="0.25">
      <c r="I5974" s="80"/>
      <c r="AB5974" s="3" t="str">
        <v>T = 2.916667, swapRate = 0.018939, k = 20, strike = 0.008404, call = 0.011599, callph = 0.011591, callmh = 0.011608, quantile = 0.147514, d2CalldK2 = 19.337298</v>
      </c>
    </row>
    <row r="5975" spans="9:28" x14ac:dyDescent="0.25">
      <c r="I5975" s="80"/>
      <c r="AB5975" s="3" t="str">
        <v>T = 2.916667, swapRate = 0.018939, k = 21, strike = 0.009458, call = 0.010712, callph = 0.010704, callmh = 0.010720, quantile = 0.169167, d2CalldK2 = 21.801695</v>
      </c>
    </row>
    <row r="5976" spans="9:28" x14ac:dyDescent="0.25">
      <c r="I5976" s="80"/>
      <c r="AB5976" s="3" t="str">
        <v>T = 2.916667, swapRate = 0.018939, k = 22, strike = 0.010511, call = 0.009849, callph = 0.009841, callmh = 0.009858, quantile = 0.193521, d2CalldK2 = 24.464270</v>
      </c>
    </row>
    <row r="5977" spans="9:28" x14ac:dyDescent="0.25">
      <c r="I5977" s="80"/>
      <c r="AB5977" s="3" t="str">
        <v>T = 2.916667, swapRate = 0.018939, k = 23, strike = 0.011565, call = 0.009014, callph = 0.009006, callmh = 0.009022, quantile = 0.220778, d2CalldK2 = 27.306699</v>
      </c>
    </row>
    <row r="5978" spans="9:28" x14ac:dyDescent="0.25">
      <c r="I5978" s="80"/>
      <c r="AB5978" s="3" t="str">
        <v>T = 2.916667, swapRate = 0.018939, k = 24, strike = 0.012618, call = 0.008209, callph = 0.008201, callmh = 0.008216, quantile = 0.251110, d2CalldK2 = 30.298097</v>
      </c>
    </row>
    <row r="5979" spans="9:28" x14ac:dyDescent="0.25">
      <c r="I5979" s="80"/>
      <c r="AB5979" s="3" t="str">
        <v>T = 2.916667, swapRate = 0.018939, k = 25, strike = 0.013672, call = 0.007437, callph = 0.007430, callmh = 0.007444, quantile = 0.284654, d2CalldK2 = 33.392308</v>
      </c>
    </row>
    <row r="5980" spans="9:28" x14ac:dyDescent="0.25">
      <c r="I5980" s="80"/>
      <c r="AB5980" s="3" t="str">
        <v>T = 2.916667, swapRate = 0.018939, k = 26, strike = 0.014725, call = 0.006703, callph = 0.006696, callmh = 0.006709, quantile = 0.321484, d2CalldK2 = 36.525268</v>
      </c>
    </row>
    <row r="5981" spans="9:28" x14ac:dyDescent="0.25">
      <c r="I5981" s="80"/>
      <c r="AB5981" s="3" t="str">
        <v>T = 2.916667, swapRate = 0.018939, k = 27, strike = 0.015779, call = 0.006009, callph = 0.006002, callmh = 0.006015, quantile = 0.361599, d2CalldK2 = 39.612744</v>
      </c>
    </row>
    <row r="5982" spans="9:28" x14ac:dyDescent="0.25">
      <c r="I5982" s="80"/>
      <c r="AB5982" s="3" t="str">
        <v>T = 2.916667, swapRate = 0.018939, k = 28, strike = 0.016832, call = 0.005359, callph = 0.005353, callmh = 0.005364, quantile = 0.404897, d2CalldK2 = 42.548904</v>
      </c>
    </row>
    <row r="5983" spans="9:28" x14ac:dyDescent="0.25">
      <c r="I5983" s="80"/>
      <c r="AB5983" s="3" t="str">
        <v>T = 2.916667, swapRate = 0.018939, k = 29, strike = 0.017886, call = 0.004756, callph = 0.004750, callmh = 0.004761, quantile = 0.451154, d2CalldK2 = 45.206319</v>
      </c>
    </row>
    <row r="5984" spans="9:28" x14ac:dyDescent="0.25">
      <c r="I5984" s="80"/>
      <c r="AB5984" s="3" t="str">
        <v>T = 2.916667, swapRate = 0.018939, k = 30, strike = 0.018939, call = 0.004203, callph = 0.004198, callmh = 0.004208, quantile = 0.500000, d2CalldK2 = 47.431932</v>
      </c>
    </row>
    <row r="5985" spans="9:28" x14ac:dyDescent="0.25">
      <c r="I5985" s="80"/>
      <c r="AB5985" s="3" t="str">
        <v>T = 2.916667, swapRate = 0.018939, k = 31, strike = 0.019993, call = 0.003702, callph = 0.003698, callmh = 0.003707, quantile = 0.548846, d2CalldK2 = 45.206319</v>
      </c>
    </row>
    <row r="5986" spans="9:28" x14ac:dyDescent="0.25">
      <c r="I5986" s="80"/>
      <c r="AB5986" s="3" t="str">
        <v>T = 2.916667, swapRate = 0.018939, k = 32, strike = 0.021047, call = 0.003251, callph = 0.003247, callmh = 0.003256, quantile = 0.595103, d2CalldK2 = 42.548904</v>
      </c>
    </row>
    <row r="5987" spans="9:28" x14ac:dyDescent="0.25">
      <c r="I5987" s="80"/>
      <c r="AB5987" s="3" t="str">
        <v>T = 2.916667, swapRate = 0.018939, k = 33, strike = 0.022100, call = 0.002848, callph = 0.002844, callmh = 0.002852, quantile = 0.638401, d2CalldK2 = 39.612744</v>
      </c>
    </row>
    <row r="5988" spans="9:28" x14ac:dyDescent="0.25">
      <c r="I5988" s="80"/>
      <c r="AB5988" s="3" t="str">
        <v>T = 2.916667, swapRate = 0.018939, k = 34, strike = 0.023154, call = 0.002488, callph = 0.002485, callmh = 0.002492, quantile = 0.678516, d2CalldK2 = 36.525268</v>
      </c>
    </row>
    <row r="5989" spans="9:28" x14ac:dyDescent="0.25">
      <c r="I5989" s="80"/>
      <c r="AB5989" s="3" t="str">
        <v>T = 2.916667, swapRate = 0.018939, k = 35, strike = 0.024207, call = 0.002169, callph = 0.002167, callmh = 0.002172, quantile = 0.715346, d2CalldK2 = 33.392308</v>
      </c>
    </row>
    <row r="5990" spans="9:28" x14ac:dyDescent="0.25">
      <c r="I5990" s="80"/>
      <c r="AB5990" s="3" t="str">
        <v>T = 2.916667, swapRate = 0.018939, k = 36, strike = 0.025261, call = 0.001887, callph = 0.001885, callmh = 0.001890, quantile = 0.748890, d2CalldK2 = 30.298097</v>
      </c>
    </row>
    <row r="5991" spans="9:28" x14ac:dyDescent="0.25">
      <c r="I5991" s="80"/>
      <c r="AB5991" s="3" t="str">
        <v>T = 2.916667, swapRate = 0.018939, k = 37, strike = 0.026314, call = 0.001639, callph = 0.001637, callmh = 0.001641, quantile = 0.779222, d2CalldK2 = 27.306699</v>
      </c>
    </row>
    <row r="5992" spans="9:28" x14ac:dyDescent="0.25">
      <c r="I5992" s="80"/>
      <c r="AB5992" s="3" t="str">
        <v>T = 2.916667, swapRate = 0.018939, k = 38, strike = 0.027368, call = 0.001421, callph = 0.001419, callmh = 0.001423, quantile = 0.806479, d2CalldK2 = 24.464270</v>
      </c>
    </row>
    <row r="5993" spans="9:28" x14ac:dyDescent="0.25">
      <c r="I5993" s="80"/>
      <c r="AB5993" s="3" t="str">
        <v>T = 2.916667, swapRate = 0.018939, k = 39, strike = 0.028421, call = 0.001230, callph = 0.001229, callmh = 0.001232, quantile = 0.830833, d2CalldK2 = 21.801695</v>
      </c>
    </row>
    <row r="5994" spans="9:28" x14ac:dyDescent="0.25">
      <c r="I5994" s="80"/>
      <c r="AB5994" s="3" t="str">
        <v>T = 2.916667, swapRate = 0.018939, k = 40, strike = 0.029475, call = 0.001064, callph = 0.001062, callmh = 0.001065, quantile = 0.852486, d2CalldK2 = 19.337298</v>
      </c>
    </row>
    <row r="5995" spans="9:28" x14ac:dyDescent="0.25">
      <c r="I5995" s="80"/>
      <c r="AB5995" s="3" t="str">
        <v>T = 2.916667, swapRate = 0.018939, k = 41, strike = 0.030528, call = 0.000919, callph = 0.000917, callmh = 0.000920, quantile = 0.871651, d2CalldK2 = 17.079403</v>
      </c>
    </row>
    <row r="5996" spans="9:28" x14ac:dyDescent="0.25">
      <c r="I5996" s="80"/>
      <c r="AB5996" s="3" t="str">
        <v>T = 2.916667, swapRate = 0.018939, k = 42, strike = 0.031582, call = 0.000793, callph = 0.000791, callmh = 0.000794, quantile = 0.888546, d2CalldK2 = 15.028648</v>
      </c>
    </row>
    <row r="5997" spans="9:28" x14ac:dyDescent="0.25">
      <c r="I5997" s="80"/>
      <c r="AB5997" s="3" t="str">
        <v>T = 2.916667, swapRate = 0.018939, k = 43, strike = 0.032635, call = 0.000683, callph = 0.000682, callmh = 0.000684, quantile = 0.903388, d2CalldK2 = 13.179977</v>
      </c>
    </row>
    <row r="5998" spans="9:28" x14ac:dyDescent="0.25">
      <c r="I5998" s="80"/>
      <c r="AB5998" s="3" t="str">
        <v>T = 2.916667, swapRate = 0.018939, k = 44, strike = 0.033689, call = 0.000588, callph = 0.000588, callmh = 0.000589, quantile = 0.916385, d2CalldK2 = 11.524316</v>
      </c>
    </row>
    <row r="5999" spans="9:28" x14ac:dyDescent="0.25">
      <c r="I5999" s="80"/>
      <c r="AB5999" s="3" t="str">
        <v>T = 2.916667, swapRate = 0.018939, k = 45, strike = 0.034742, call = 0.000506, callph = 0.000506, callmh = 0.000507, quantile = 0.927734, d2CalldK2 = 10.049932</v>
      </c>
    </row>
    <row r="6000" spans="9:28" x14ac:dyDescent="0.25">
      <c r="I6000" s="80"/>
      <c r="AB6000" s="3" t="str">
        <v>T = 2.916667, swapRate = 0.018939, k = 46, strike = 0.035796, call = 0.000436, callph = 0.000435, callmh = 0.000436, quantile = 0.937619, d2CalldK2 = 8.743504</v>
      </c>
    </row>
    <row r="6001" spans="9:28" x14ac:dyDescent="0.25">
      <c r="I6001" s="80"/>
      <c r="AB6001" s="3" t="str">
        <v>T = 2.916667, swapRate = 0.018939, k = 47, strike = 0.036849, call = 0.000375, callph = 0.000374, callmh = 0.000375, quantile = 0.946211, d2CalldK2 = 7.590957</v>
      </c>
    </row>
    <row r="6002" spans="9:28" x14ac:dyDescent="0.25">
      <c r="I6002" s="80"/>
      <c r="AB6002" s="3" t="str">
        <v>T = 2.916667, swapRate = 0.018939, k = 48, strike = 0.037903, call = 0.000322, callph = 0.000321, callmh = 0.000322, quantile = 0.953663, d2CalldK2 = 6.578077</v>
      </c>
    </row>
    <row r="6003" spans="9:28" x14ac:dyDescent="0.25">
      <c r="I6003" s="80"/>
      <c r="AB6003" s="3" t="str">
        <v>T = 2.916667, swapRate = 0.018939, k = 49, strike = 0.038957, call = 0.000277, callph = 0.000276, callmh = 0.000277, quantile = 0.960115, d2CalldK2 = 5.690959</v>
      </c>
    </row>
    <row r="6004" spans="9:28" x14ac:dyDescent="0.25">
      <c r="I6004" s="80"/>
      <c r="AB6004" s="3" t="str">
        <v>T = 2.916667, swapRate = 0.018939, k = 50, strike = 0.040010, call = 0.000238, callph = 0.000237, callmh = 0.000238, quantile = 0.965694, d2CalldK2 = 4.916315</v>
      </c>
    </row>
    <row r="6005" spans="9:28" x14ac:dyDescent="0.25">
      <c r="I6005" s="80"/>
      <c r="AB6005" s="3" t="str">
        <v>T = 2.916667, swapRate = 0.018939, k = 51, strike = 0.041064, call = 0.000204, callph = 0.000204, callmh = 0.000204, quantile = 0.970510, d2CalldK2 = 4.241677</v>
      </c>
    </row>
    <row r="6006" spans="9:28" x14ac:dyDescent="0.25">
      <c r="I6006" s="80"/>
      <c r="AB6006" s="3" t="str">
        <v>T = 2.916667, swapRate = 0.018939, k = 52, strike = 0.042117, call = 0.000175, callph = 0.000175, callmh = 0.000175, quantile = 0.974662, d2CalldK2 = 3.655508</v>
      </c>
    </row>
    <row r="6007" spans="9:28" x14ac:dyDescent="0.25">
      <c r="I6007" s="80"/>
      <c r="AB6007" s="3" t="str">
        <v>T = 2.916667, swapRate = 0.018939, k = 53, strike = 0.043171, call = 0.000150, callph = 0.000150, callmh = 0.000151, quantile = 0.978239, d2CalldK2 = 3.147258</v>
      </c>
    </row>
    <row r="6008" spans="9:28" x14ac:dyDescent="0.25">
      <c r="I6008" s="80"/>
      <c r="AB6008" s="3" t="str">
        <v>T = 2.916667, swapRate = 0.018939, k = 54, strike = 0.044224, call = 0.000129, callph = 0.000129, callmh = 0.000129, quantile = 0.981318, d2CalldK2 = 2.707373</v>
      </c>
    </row>
    <row r="6009" spans="9:28" x14ac:dyDescent="0.25">
      <c r="I6009" s="80"/>
      <c r="AB6009" s="3" t="str">
        <v>T = 2.916667, swapRate = 0.018939, k = 55, strike = 0.045278, call = 0.000111, callph = 0.000111, callmh = 0.000111, quantile = 0.983965, d2CalldK2 = 2.327268</v>
      </c>
    </row>
    <row r="6010" spans="9:28" x14ac:dyDescent="0.25">
      <c r="I6010" s="80"/>
      <c r="AB6010" s="3" t="str">
        <v>T = 2.916667, swapRate = 0.018939, k = 56, strike = 0.046331, call = 0.000095, callph = 0.000095, callmh = 0.000095, quantile = 0.986240, d2CalldK2 = 1.999282</v>
      </c>
    </row>
    <row r="6011" spans="9:28" x14ac:dyDescent="0.25">
      <c r="I6011" s="80"/>
      <c r="AB6011" s="3" t="str">
        <v>T = 2.916667, swapRate = 0.018939, k = 57, strike = 0.047385, call = 0.000082, callph = 0.000082, callmh = 0.000082, quantile = 0.988193, d2CalldK2 = 1.716618</v>
      </c>
    </row>
    <row r="6012" spans="9:28" x14ac:dyDescent="0.25">
      <c r="I6012" s="80"/>
      <c r="AB6012" s="3" t="str">
        <v>T = 2.916667, swapRate = 0.018939, k = 58, strike = 0.048438, call = 0.000070, callph = 0.000070, callmh = 0.000070, quantile = 0.989870, d2CalldK2 = 1.473277</v>
      </c>
    </row>
    <row r="6013" spans="9:28" x14ac:dyDescent="0.25">
      <c r="I6013" s="80"/>
      <c r="AB6013" s="3" t="str">
        <v>T = 2.916667, swapRate = 0.018939, k = 59, strike = 0.049492, call = 0.000060, callph = 0.000060, callmh = 0.000060, quantile = 0.991310, d2CalldK2 = 1.263985</v>
      </c>
    </row>
    <row r="6014" spans="9:28" x14ac:dyDescent="0.25">
      <c r="I6014" s="80"/>
      <c r="AB6014" s="3" t="str">
        <v>T = 2.916667, swapRate = 0.018939, k = 60, strike = 0.050545, call = 0.000052, callph = 0.000052, callmh = 0.000052, quantile = 0.992544, d2CalldK2 = 1.084122</v>
      </c>
    </row>
    <row r="6015" spans="9:28" x14ac:dyDescent="0.25">
      <c r="I6015" s="80"/>
      <c r="AB6015" s="3" t="str">
        <v>strike = -0.011613, d2CalldK2 = 1.263985, d2CalldK2mc = 1.570766</v>
      </c>
    </row>
    <row r="6016" spans="9:28" x14ac:dyDescent="0.25">
      <c r="I6016" s="80"/>
      <c r="AB6016" s="3" t="str">
        <v>strike = -0.010559, d2CalldK2 = 1.473277, d2CalldK2mc = 0.809062</v>
      </c>
    </row>
    <row r="6017" spans="9:28" x14ac:dyDescent="0.25">
      <c r="I6017" s="80"/>
      <c r="AB6017" s="3" t="str">
        <v>strike = -0.009506, d2CalldK2 = 1.716618, d2CalldK2mc = 1.112028</v>
      </c>
    </row>
    <row r="6018" spans="9:28" x14ac:dyDescent="0.25">
      <c r="I6018" s="80"/>
      <c r="AB6018" s="3" t="str">
        <v>strike = -0.008452, d2CalldK2 = 1.999282, d2CalldK2mc = 1.080395</v>
      </c>
    </row>
    <row r="6019" spans="9:28" x14ac:dyDescent="0.25">
      <c r="I6019" s="80"/>
      <c r="AB6019" s="3" t="str">
        <v>strike = -0.007399, d2CalldK2 = 2.327268, d2CalldK2mc = 1.693230</v>
      </c>
    </row>
    <row r="6020" spans="9:28" x14ac:dyDescent="0.25">
      <c r="I6020" s="80"/>
      <c r="AB6020" s="3" t="str">
        <v>strike = -0.006345, d2CalldK2 = 2.707373, d2CalldK2mc = 2.631224</v>
      </c>
    </row>
    <row r="6021" spans="9:28" x14ac:dyDescent="0.25">
      <c r="I6021" s="80"/>
      <c r="AB6021" s="3" t="str">
        <v>strike = -0.005292, d2CalldK2 = 3.147258, d2CalldK2mc = 3.612575</v>
      </c>
    </row>
    <row r="6022" spans="9:28" x14ac:dyDescent="0.25">
      <c r="I6022" s="80"/>
      <c r="AB6022" s="3" t="str">
        <v>strike = -0.004238, d2CalldK2 = 3.655508, d2CalldK2mc = 4.861244</v>
      </c>
    </row>
    <row r="6023" spans="9:28" x14ac:dyDescent="0.25">
      <c r="I6023" s="80"/>
      <c r="AB6023" s="3" t="str">
        <v>strike = -0.003185, d2CalldK2 = 4.241677, d2CalldK2mc = 4.830546</v>
      </c>
    </row>
    <row r="6024" spans="9:28" x14ac:dyDescent="0.25">
      <c r="I6024" s="80"/>
      <c r="AB6024" s="3" t="str">
        <v>strike = -0.002131, d2CalldK2 = 4.916315, d2CalldK2mc = 4.633350</v>
      </c>
    </row>
    <row r="6025" spans="9:28" x14ac:dyDescent="0.25">
      <c r="I6025" s="80"/>
      <c r="AB6025" s="3" t="str">
        <v>strike = -0.001078, d2CalldK2 = 5.690958, d2CalldK2mc = 5.690068</v>
      </c>
    </row>
    <row r="6026" spans="9:28" x14ac:dyDescent="0.25">
      <c r="I6026" s="80"/>
      <c r="AB6026" s="3" t="str">
        <v>strike = -0.000024, d2CalldK2 = 6.578077, d2CalldK2mc = 6.866529</v>
      </c>
    </row>
    <row r="6027" spans="9:28" x14ac:dyDescent="0.25">
      <c r="I6027" s="80"/>
      <c r="AB6027" s="3" t="str">
        <v>strike = 0.001030, d2CalldK2 = 7.590957, d2CalldK2mc = 7.526020</v>
      </c>
    </row>
    <row r="6028" spans="9:28" x14ac:dyDescent="0.25">
      <c r="I6028" s="80"/>
      <c r="AB6028" s="3" t="str">
        <v>strike = 0.002083, d2CalldK2 = 8.743504, d2CalldK2mc = 8.721671</v>
      </c>
    </row>
    <row r="6029" spans="9:28" x14ac:dyDescent="0.25">
      <c r="I6029" s="80"/>
      <c r="AB6029" s="3" t="str">
        <v>strike = 0.003137, d2CalldK2 = 10.049932, d2CalldK2mc = 10.879202</v>
      </c>
    </row>
    <row r="6030" spans="9:28" x14ac:dyDescent="0.25">
      <c r="I6030" s="80"/>
      <c r="AB6030" s="3" t="str">
        <v>strike = 0.004190, d2CalldK2 = 11.524316, d2CalldK2mc = 10.538754</v>
      </c>
    </row>
    <row r="6031" spans="9:28" x14ac:dyDescent="0.25">
      <c r="I6031" s="80"/>
      <c r="AB6031" s="3" t="str">
        <v>strike = 0.005244, d2CalldK2 = 13.179977, d2CalldK2mc = 14.737927</v>
      </c>
    </row>
    <row r="6032" spans="9:28" x14ac:dyDescent="0.25">
      <c r="I6032" s="80"/>
      <c r="AB6032" s="3" t="str">
        <v>strike = 0.006297, d2CalldK2 = 15.028648, d2CalldK2mc = 16.741157</v>
      </c>
    </row>
    <row r="6033" spans="9:28" x14ac:dyDescent="0.25">
      <c r="I6033" s="80"/>
      <c r="AB6033" s="3" t="str">
        <v>strike = 0.007351, d2CalldK2 = 17.079403, d2CalldK2mc = 17.021766</v>
      </c>
    </row>
    <row r="6034" spans="9:28" x14ac:dyDescent="0.25">
      <c r="I6034" s="80"/>
      <c r="AB6034" s="3" t="str">
        <v>strike = 0.008404, d2CalldK2 = 19.337298, d2CalldK2mc = 19.868030</v>
      </c>
    </row>
    <row r="6035" spans="9:28" x14ac:dyDescent="0.25">
      <c r="I6035" s="80"/>
      <c r="AB6035" s="3" t="str">
        <v>strike = 0.009458, d2CalldK2 = 21.801695, d2CalldK2mc = 22.164836</v>
      </c>
    </row>
    <row r="6036" spans="9:28" x14ac:dyDescent="0.25">
      <c r="I6036" s="80"/>
      <c r="AB6036" s="3" t="str">
        <v>strike = 0.010511, d2CalldK2 = 24.464270, d2CalldK2mc = 23.093694</v>
      </c>
    </row>
    <row r="6037" spans="9:28" x14ac:dyDescent="0.25">
      <c r="I6037" s="80"/>
      <c r="AB6037" s="3" t="str">
        <v>strike = 0.011565, d2CalldK2 = 27.306699, d2CalldK2mc = 24.278170</v>
      </c>
    </row>
    <row r="6038" spans="9:28" x14ac:dyDescent="0.25">
      <c r="I6038" s="80"/>
      <c r="AB6038" s="3" t="str">
        <v>strike = 0.012618, d2CalldK2 = 30.298097, d2CalldK2mc = 30.267028</v>
      </c>
    </row>
    <row r="6039" spans="9:28" x14ac:dyDescent="0.25">
      <c r="I6039" s="80"/>
      <c r="AB6039" s="3" t="str">
        <v>strike = 0.013672, d2CalldK2 = 33.392308, d2CalldK2mc = 33.962830</v>
      </c>
    </row>
    <row r="6040" spans="9:28" x14ac:dyDescent="0.25">
      <c r="I6040" s="80"/>
      <c r="AB6040" s="3" t="str">
        <v>strike = 0.014725, d2CalldK2 = 36.525268, d2CalldK2mc = 36.450612</v>
      </c>
    </row>
    <row r="6041" spans="9:28" x14ac:dyDescent="0.25">
      <c r="I6041" s="80"/>
      <c r="AB6041" s="3" t="str">
        <v>strike = 0.015779, d2CalldK2 = 39.612744, d2CalldK2mc = 38.285524</v>
      </c>
    </row>
    <row r="6042" spans="9:28" x14ac:dyDescent="0.25">
      <c r="I6042" s="80"/>
      <c r="AB6042" s="3" t="str">
        <v>strike = 0.016832, d2CalldK2 = 42.548904, d2CalldK2mc = 41.137892</v>
      </c>
    </row>
    <row r="6043" spans="9:28" x14ac:dyDescent="0.25">
      <c r="I6043" s="80"/>
      <c r="AB6043" s="3" t="str">
        <v>strike = 0.017886, d2CalldK2 = 45.206319, d2CalldK2mc = 46.845702</v>
      </c>
    </row>
    <row r="6044" spans="9:28" x14ac:dyDescent="0.25">
      <c r="I6044" s="80"/>
      <c r="AB6044" s="3" t="str">
        <v>strike = 0.018939, d2CalldK2 = 47.431932, d2CalldK2mc = 48.770864</v>
      </c>
    </row>
    <row r="6045" spans="9:28" x14ac:dyDescent="0.25">
      <c r="I6045" s="80"/>
      <c r="AB6045" s="3" t="str">
        <v>strike = 0.019993, d2CalldK2 = 45.206319, d2CalldK2mc = 44.495641</v>
      </c>
    </row>
    <row r="6046" spans="9:28" x14ac:dyDescent="0.25">
      <c r="I6046" s="80"/>
      <c r="AB6046" s="3" t="str">
        <v>strike = 0.021047, d2CalldK2 = 42.548904, d2CalldK2mc = 40.316546</v>
      </c>
    </row>
    <row r="6047" spans="9:28" x14ac:dyDescent="0.25">
      <c r="I6047" s="80"/>
      <c r="AB6047" s="3" t="str">
        <v>strike = 0.022100, d2CalldK2 = 39.612744, d2CalldK2mc = 41.351429</v>
      </c>
    </row>
    <row r="6048" spans="9:28" x14ac:dyDescent="0.25">
      <c r="I6048" s="80"/>
      <c r="AB6048" s="3" t="str">
        <v>strike = 0.023154, d2CalldK2 = 36.525268, d2CalldK2mc = 36.597013</v>
      </c>
    </row>
    <row r="6049" spans="9:28" x14ac:dyDescent="0.25">
      <c r="I6049" s="80"/>
      <c r="AB6049" s="3" t="str">
        <v>strike = 0.024207, d2CalldK2 = 33.392308, d2CalldK2mc = 34.784349</v>
      </c>
    </row>
    <row r="6050" spans="9:28" x14ac:dyDescent="0.25">
      <c r="I6050" s="80"/>
      <c r="AB6050" s="3" t="str">
        <v>strike = 0.025261, d2CalldK2 = 30.298097, d2CalldK2mc = 30.687745</v>
      </c>
    </row>
    <row r="6051" spans="9:28" x14ac:dyDescent="0.25">
      <c r="I6051" s="80"/>
      <c r="AB6051" s="3" t="str">
        <v>strike = 0.026314, d2CalldK2 = 27.306699, d2CalldK2mc = 25.906009</v>
      </c>
    </row>
    <row r="6052" spans="9:28" x14ac:dyDescent="0.25">
      <c r="I6052" s="80"/>
      <c r="AB6052" s="3" t="str">
        <v>strike = 0.027368, d2CalldK2 = 24.464270, d2CalldK2mc = 26.005176</v>
      </c>
    </row>
    <row r="6053" spans="9:28" x14ac:dyDescent="0.25">
      <c r="I6053" s="80"/>
      <c r="AB6053" s="3" t="str">
        <v>strike = 0.028421, d2CalldK2 = 21.801695, d2CalldK2mc = 21.911363</v>
      </c>
    </row>
    <row r="6054" spans="9:28" x14ac:dyDescent="0.25">
      <c r="I6054" s="80"/>
      <c r="AB6054" s="3" t="str">
        <v>strike = 0.029475, d2CalldK2 = 19.337298, d2CalldK2mc = 19.497045</v>
      </c>
    </row>
    <row r="6055" spans="9:28" x14ac:dyDescent="0.25">
      <c r="I6055" s="80"/>
      <c r="AB6055" s="3" t="str">
        <v>strike = 0.030528, d2CalldK2 = 17.079403, d2CalldK2mc = 16.935728</v>
      </c>
    </row>
    <row r="6056" spans="9:28" x14ac:dyDescent="0.25">
      <c r="I6056" s="80"/>
      <c r="AB6056" s="3" t="str">
        <v>strike = 0.031582, d2CalldK2 = 15.028648, d2CalldK2mc = 13.889225</v>
      </c>
    </row>
    <row r="6057" spans="9:28" x14ac:dyDescent="0.25">
      <c r="I6057" s="80"/>
      <c r="AB6057" s="3" t="str">
        <v>strike = 0.032635, d2CalldK2 = 13.179977, d2CalldK2mc = 13.230806</v>
      </c>
    </row>
    <row r="6058" spans="9:28" x14ac:dyDescent="0.25">
      <c r="I6058" s="80"/>
      <c r="AB6058" s="3" t="str">
        <v>strike = 0.033689, d2CalldK2 = 11.524316, d2CalldK2mc = 11.667327</v>
      </c>
    </row>
    <row r="6059" spans="9:28" x14ac:dyDescent="0.25">
      <c r="I6059" s="80"/>
      <c r="AB6059" s="3" t="str">
        <v>strike = 0.034742, d2CalldK2 = 10.049932, d2CalldK2mc = 10.732001</v>
      </c>
    </row>
    <row r="6060" spans="9:28" x14ac:dyDescent="0.25">
      <c r="I6060" s="80"/>
      <c r="AB6060" s="3" t="str">
        <v>strike = 0.035796, d2CalldK2 = 8.743504, d2CalldK2mc = 7.374849</v>
      </c>
    </row>
    <row r="6061" spans="9:28" x14ac:dyDescent="0.25">
      <c r="I6061" s="80"/>
      <c r="AB6061" s="3" t="str">
        <v>strike = 0.036849, d2CalldK2 = 7.590957, d2CalldK2mc = 8.427326</v>
      </c>
    </row>
    <row r="6062" spans="9:28" x14ac:dyDescent="0.25">
      <c r="I6062" s="80"/>
      <c r="AB6062" s="3" t="str">
        <v>strike = 0.037903, d2CalldK2 = 6.578077, d2CalldK2mc = 7.392576</v>
      </c>
    </row>
    <row r="6063" spans="9:28" x14ac:dyDescent="0.25">
      <c r="I6063" s="80"/>
      <c r="AB6063" s="3" t="str">
        <v>strike = 0.038957, d2CalldK2 = 5.690959, d2CalldK2mc = 5.067562</v>
      </c>
    </row>
    <row r="6064" spans="9:28" x14ac:dyDescent="0.25">
      <c r="I6064" s="80"/>
      <c r="AB6064" s="3" t="str">
        <v>strike = 0.040010, d2CalldK2 = 4.916315, d2CalldK2mc = 3.940730</v>
      </c>
    </row>
    <row r="6065" spans="9:28" x14ac:dyDescent="0.25">
      <c r="I6065" s="80"/>
      <c r="AB6065" s="3" t="str">
        <v>strike = 0.041064, d2CalldK2 = 4.241677, d2CalldK2mc = 4.067228</v>
      </c>
    </row>
    <row r="6066" spans="9:28" x14ac:dyDescent="0.25">
      <c r="I6066" s="80"/>
      <c r="AB6066" s="3" t="str">
        <v>strike = 0.042117, d2CalldK2 = 3.655508, d2CalldK2mc = 3.691931</v>
      </c>
    </row>
    <row r="6067" spans="9:28" x14ac:dyDescent="0.25">
      <c r="I6067" s="80"/>
      <c r="AB6067" s="3" t="str">
        <v>strike = 0.043171, d2CalldK2 = 3.147258, d2CalldK2mc = 3.164770</v>
      </c>
    </row>
    <row r="6068" spans="9:28" x14ac:dyDescent="0.25">
      <c r="I6068" s="80"/>
      <c r="AB6068" s="3" t="str">
        <v>strike = 0.044224, d2CalldK2 = 2.707373, d2CalldK2mc = 3.374794</v>
      </c>
    </row>
    <row r="6069" spans="9:28" x14ac:dyDescent="0.25">
      <c r="I6069" s="80"/>
      <c r="AB6069" s="3" t="str">
        <v>strike = 0.045278, d2CalldK2 = 2.327268, d2CalldK2mc = 2.932504</v>
      </c>
    </row>
    <row r="6070" spans="9:28" x14ac:dyDescent="0.25">
      <c r="I6070" s="80"/>
      <c r="AB6070" s="3" t="str">
        <v>strike = 0.046331, d2CalldK2 = 1.999282, d2CalldK2mc = 2.171121</v>
      </c>
    </row>
    <row r="6071" spans="9:28" x14ac:dyDescent="0.25">
      <c r="I6071" s="80"/>
      <c r="AB6071" s="3" t="str">
        <v>strike = 0.047385, d2CalldK2 = 1.716618, d2CalldK2mc = 1.804341</v>
      </c>
    </row>
    <row r="6072" spans="9:28" x14ac:dyDescent="0.25">
      <c r="I6072" s="80"/>
      <c r="AB6072" s="3" t="str">
        <v>strike = 0.048438, d2CalldK2 = 1.473277, d2CalldK2mc = 0.860647</v>
      </c>
    </row>
    <row r="6073" spans="9:28" x14ac:dyDescent="0.25">
      <c r="I6073" s="80"/>
      <c r="AB6073" s="3" t="str">
        <v>strike = 0.049492, d2CalldK2 = 1.263985, d2CalldK2mc = 1.502818</v>
      </c>
    </row>
    <row r="6074" spans="9:28" x14ac:dyDescent="0.25">
      <c r="I6074" s="80"/>
      <c r="AB6074" s="3" t="str">
        <v>T = 2.916667, fixingDate = 0, swapRate = 0.018939, annuity = 9.123461, stdDev = 0.010535, avgCalcStrikes = 7.928589</v>
      </c>
    </row>
    <row r="6075" spans="9:28" x14ac:dyDescent="0.25">
      <c r="I6075" s="80"/>
      <c r="AB6075" s="3" t="str">
        <v>strike = -0.011613, dCalldT = 0.000132, localVol = 0.012985</v>
      </c>
    </row>
    <row r="6076" spans="9:28" x14ac:dyDescent="0.25">
      <c r="I6076" s="80"/>
      <c r="AB6076" s="3" t="str">
        <v>strike = -0.010559, dCalldT = 0.000137, localVol = 0.018408</v>
      </c>
    </row>
    <row r="6077" spans="9:28" x14ac:dyDescent="0.25">
      <c r="I6077" s="80"/>
      <c r="AB6077" s="3" t="str">
        <v>strike = -0.009506, dCalldT = 0.000152, localVol = 0.016517</v>
      </c>
    </row>
    <row r="6078" spans="9:28" x14ac:dyDescent="0.25">
      <c r="I6078" s="80"/>
      <c r="AB6078" s="3" t="str">
        <v>strike = -0.008452, dCalldT = 0.000176, localVol = 0.018028</v>
      </c>
    </row>
    <row r="6079" spans="9:28" x14ac:dyDescent="0.25">
      <c r="I6079" s="80"/>
      <c r="AB6079" s="3" t="str">
        <v>strike = -0.007399, dCalldT = 0.000213, localVol = 0.015863</v>
      </c>
    </row>
    <row r="6080" spans="9:28" x14ac:dyDescent="0.25">
      <c r="I6080" s="80"/>
      <c r="AB6080" s="3" t="str">
        <v>strike = -0.006345, dCalldT = 0.000260, localVol = 0.014068</v>
      </c>
    </row>
    <row r="6081" spans="9:28" x14ac:dyDescent="0.25">
      <c r="I6081" s="80"/>
      <c r="AB6081" s="3" t="str">
        <v>strike = -0.005292, dCalldT = 0.000310, localVol = 0.013106</v>
      </c>
    </row>
    <row r="6082" spans="9:28" x14ac:dyDescent="0.25">
      <c r="I6082" s="80"/>
      <c r="AB6082" s="3" t="str">
        <v>strike = -0.004238, dCalldT = 0.000356, localVol = 0.012095</v>
      </c>
    </row>
    <row r="6083" spans="9:28" x14ac:dyDescent="0.25">
      <c r="I6083" s="80"/>
      <c r="AB6083" s="3" t="str">
        <v>strike = -0.003185, dCalldT = 0.000387, localVol = 0.012651</v>
      </c>
    </row>
    <row r="6084" spans="9:28" x14ac:dyDescent="0.25">
      <c r="I6084" s="80"/>
      <c r="AB6084" s="3" t="str">
        <v>strike = -0.002131, dCalldT = 0.000411, localVol = 0.013328</v>
      </c>
    </row>
    <row r="6085" spans="9:28" x14ac:dyDescent="0.25">
      <c r="I6085" s="80"/>
      <c r="AB6085" s="3" t="str">
        <v>strike = -0.001078, dCalldT = 0.000442, localVol = 0.012466</v>
      </c>
    </row>
    <row r="6086" spans="9:28" x14ac:dyDescent="0.25">
      <c r="I6086" s="80"/>
      <c r="AB6086" s="3" t="str">
        <v>strike = -0.000024, dCalldT = 0.000475, localVol = 0.011758</v>
      </c>
    </row>
    <row r="6087" spans="9:28" x14ac:dyDescent="0.25">
      <c r="I6087" s="80"/>
      <c r="AB6087" s="3" t="str">
        <v>strike = 0.001030, dCalldT = 0.000505, localVol = 0.011587</v>
      </c>
    </row>
    <row r="6088" spans="9:28" x14ac:dyDescent="0.25">
      <c r="I6088" s="80"/>
      <c r="AB6088" s="3" t="str">
        <v>strike = 0.002083, dCalldT = 0.000539, localVol = 0.011114</v>
      </c>
    </row>
    <row r="6089" spans="9:28" x14ac:dyDescent="0.25">
      <c r="I6089" s="80"/>
      <c r="AB6089" s="3" t="str">
        <v>strike = 0.003137, dCalldT = 0.000574, localVol = 0.010274</v>
      </c>
    </row>
    <row r="6090" spans="9:28" x14ac:dyDescent="0.25">
      <c r="I6090" s="80"/>
      <c r="AB6090" s="3" t="str">
        <v>strike = 0.004190, dCalldT = 0.000600, localVol = 0.010674</v>
      </c>
    </row>
    <row r="6091" spans="9:28" x14ac:dyDescent="0.25">
      <c r="I6091" s="80"/>
      <c r="AB6091" s="3" t="str">
        <v>strike = 0.005244, dCalldT = 0.000641, localVol = 0.009329</v>
      </c>
    </row>
    <row r="6092" spans="9:28" x14ac:dyDescent="0.25">
      <c r="I6092" s="80"/>
      <c r="AB6092" s="3" t="str">
        <v>strike = 0.006297, dCalldT = 0.000663, localVol = 0.008898</v>
      </c>
    </row>
    <row r="6093" spans="9:28" x14ac:dyDescent="0.25">
      <c r="I6093" s="80"/>
      <c r="AB6093" s="3" t="str">
        <v>strike = 0.007351, dCalldT = 0.000662, localVol = 0.008822</v>
      </c>
    </row>
    <row r="6094" spans="9:28" x14ac:dyDescent="0.25">
      <c r="I6094" s="80"/>
      <c r="AB6094" s="3" t="str">
        <v>strike = 0.008404, dCalldT = 0.000663, localVol = 0.008171</v>
      </c>
    </row>
    <row r="6095" spans="9:28" x14ac:dyDescent="0.25">
      <c r="I6095" s="80"/>
      <c r="AB6095" s="3" t="str">
        <v>strike = 0.009458, dCalldT = 0.000657, localVol = 0.007700</v>
      </c>
    </row>
    <row r="6096" spans="9:28" x14ac:dyDescent="0.25">
      <c r="I6096" s="80"/>
      <c r="AB6096" s="3" t="str">
        <v>strike = 0.010511, dCalldT = 0.000645, localVol = 0.007477</v>
      </c>
    </row>
    <row r="6097" spans="9:28" x14ac:dyDescent="0.25">
      <c r="I6097" s="80"/>
      <c r="AB6097" s="3" t="str">
        <v>strike = 0.011565, dCalldT = 0.000651, localVol = 0.007322</v>
      </c>
    </row>
    <row r="6098" spans="9:28" x14ac:dyDescent="0.25">
      <c r="I6098" s="80"/>
      <c r="AB6098" s="3" t="str">
        <v>strike = 0.012618, dCalldT = 0.000694, localVol = 0.006774</v>
      </c>
    </row>
    <row r="6099" spans="9:28" x14ac:dyDescent="0.25">
      <c r="I6099" s="80"/>
      <c r="AB6099" s="3" t="str">
        <v>strike = 0.013672, dCalldT = 0.000736, localVol = 0.006582</v>
      </c>
    </row>
    <row r="6100" spans="9:28" x14ac:dyDescent="0.25">
      <c r="I6100" s="80"/>
      <c r="AB6100" s="3" t="str">
        <v>strike = 0.014725, dCalldT = 0.000766, localVol = 0.006481</v>
      </c>
    </row>
    <row r="6101" spans="9:28" x14ac:dyDescent="0.25">
      <c r="I6101" s="80"/>
      <c r="AB6101" s="3" t="str">
        <v>strike = 0.015779, dCalldT = 0.000792, localVol = 0.006431</v>
      </c>
    </row>
    <row r="6102" spans="9:28" x14ac:dyDescent="0.25">
      <c r="I6102" s="80"/>
      <c r="AB6102" s="3" t="str">
        <v>strike = 0.016832, dCalldT = 0.000831, localVol = 0.006354</v>
      </c>
    </row>
    <row r="6103" spans="9:28" x14ac:dyDescent="0.25">
      <c r="I6103" s="80"/>
      <c r="AB6103" s="3" t="str">
        <v>strike = 0.017886, dCalldT = 0.000882, localVol = 0.006137</v>
      </c>
    </row>
    <row r="6104" spans="9:28" x14ac:dyDescent="0.25">
      <c r="I6104" s="80"/>
      <c r="AB6104" s="3" t="str">
        <v>strike = 0.018939, dCalldT = 0.000906, localVol = 0.006095</v>
      </c>
    </row>
    <row r="6105" spans="9:28" x14ac:dyDescent="0.25">
      <c r="I6105" s="80"/>
      <c r="AB6105" s="3" t="str">
        <v>strike = 0.019993, dCalldT = 0.000897, localVol = 0.006350</v>
      </c>
    </row>
    <row r="6106" spans="9:28" x14ac:dyDescent="0.25">
      <c r="I6106" s="80"/>
      <c r="AB6106" s="3" t="str">
        <v>strike = 0.021047, dCalldT = 0.000892, localVol = 0.006650</v>
      </c>
    </row>
    <row r="6107" spans="9:28" x14ac:dyDescent="0.25">
      <c r="I6107" s="80"/>
      <c r="AB6107" s="3" t="str">
        <v>strike = 0.022100, dCalldT = 0.000910, localVol = 0.006634</v>
      </c>
    </row>
    <row r="6108" spans="9:28" x14ac:dyDescent="0.25">
      <c r="I6108" s="80"/>
      <c r="AB6108" s="3" t="str">
        <v>strike = 0.023154, dCalldT = 0.000900, localVol = 0.007013</v>
      </c>
    </row>
    <row r="6109" spans="9:28" x14ac:dyDescent="0.25">
      <c r="I6109" s="80"/>
      <c r="AB6109" s="3" t="str">
        <v>strike = 0.024207, dCalldT = 0.000884, localVol = 0.007131</v>
      </c>
    </row>
    <row r="6110" spans="9:28" x14ac:dyDescent="0.25">
      <c r="I6110" s="80"/>
      <c r="AB6110" s="3" t="str">
        <v>strike = 0.025261, dCalldT = 0.000847, localVol = 0.007428</v>
      </c>
    </row>
    <row r="6111" spans="9:28" x14ac:dyDescent="0.25">
      <c r="I6111" s="80"/>
      <c r="AB6111" s="3" t="str">
        <v>strike = 0.026314, dCalldT = 0.000801, localVol = 0.007862</v>
      </c>
    </row>
    <row r="6112" spans="9:28" x14ac:dyDescent="0.25">
      <c r="I6112" s="80"/>
      <c r="AB6112" s="3" t="str">
        <v>strike = 0.027368, dCalldT = 0.000771, localVol = 0.007703</v>
      </c>
    </row>
    <row r="6113" spans="9:28" x14ac:dyDescent="0.25">
      <c r="I6113" s="80"/>
      <c r="AB6113" s="3" t="str">
        <v>strike = 0.028421, dCalldT = 0.000720, localVol = 0.008109</v>
      </c>
    </row>
    <row r="6114" spans="9:28" x14ac:dyDescent="0.25">
      <c r="I6114" s="80"/>
      <c r="AB6114" s="3" t="str">
        <v>strike = 0.029475, dCalldT = 0.000667, localVol = 0.008273</v>
      </c>
    </row>
    <row r="6115" spans="9:28" x14ac:dyDescent="0.25">
      <c r="I6115" s="80"/>
      <c r="AB6115" s="3" t="str">
        <v>strike = 0.030528, dCalldT = 0.000612, localVol = 0.008501</v>
      </c>
    </row>
    <row r="6116" spans="9:28" x14ac:dyDescent="0.25">
      <c r="I6116" s="80"/>
      <c r="AB6116" s="3" t="str">
        <v>strike = 0.031582, dCalldT = 0.000559, localVol = 0.008972</v>
      </c>
    </row>
    <row r="6117" spans="9:28" x14ac:dyDescent="0.25">
      <c r="I6117" s="80"/>
      <c r="AB6117" s="3" t="str">
        <v>strike = 0.032635, dCalldT = 0.000522, localVol = 0.008886</v>
      </c>
    </row>
    <row r="6118" spans="9:28" x14ac:dyDescent="0.25">
      <c r="I6118" s="80"/>
      <c r="AB6118" s="3" t="str">
        <v>strike = 0.033689, dCalldT = 0.000486, localVol = 0.009130</v>
      </c>
    </row>
    <row r="6119" spans="9:28" x14ac:dyDescent="0.25">
      <c r="I6119" s="80"/>
      <c r="AB6119" s="3" t="str">
        <v>strike = 0.034742, dCalldT = 0.000450, localVol = 0.009157</v>
      </c>
    </row>
    <row r="6120" spans="9:28" x14ac:dyDescent="0.25">
      <c r="I6120" s="80"/>
      <c r="AB6120" s="3" t="str">
        <v>strike = 0.035796, dCalldT = 0.000406, localVol = 0.010495</v>
      </c>
    </row>
    <row r="6121" spans="9:28" x14ac:dyDescent="0.25">
      <c r="I6121" s="80"/>
      <c r="AB6121" s="3" t="str">
        <v>strike = 0.036849, dCalldT = 0.000382, localVol = 0.009527</v>
      </c>
    </row>
    <row r="6122" spans="9:28" x14ac:dyDescent="0.25">
      <c r="I6122" s="80"/>
      <c r="AB6122" s="3" t="str">
        <v>strike = 0.037903, dCalldT = 0.000350, localVol = 0.009724</v>
      </c>
    </row>
    <row r="6123" spans="9:28" x14ac:dyDescent="0.25">
      <c r="I6123" s="80"/>
      <c r="AB6123" s="3" t="str">
        <v>strike = 0.038957, dCalldT = 0.000308, localVol = 0.011020</v>
      </c>
    </row>
    <row r="6124" spans="9:28" x14ac:dyDescent="0.25">
      <c r="I6124" s="80"/>
      <c r="AB6124" s="3" t="str">
        <v>strike = 0.040010, dCalldT = 0.000276, localVol = 0.011837</v>
      </c>
    </row>
    <row r="6125" spans="9:28" x14ac:dyDescent="0.25">
      <c r="I6125" s="80"/>
      <c r="AB6125" s="3" t="str">
        <v>strike = 0.041064, dCalldT = 0.000259, localVol = 0.011293</v>
      </c>
    </row>
    <row r="6126" spans="9:28" x14ac:dyDescent="0.25">
      <c r="I6126" s="80"/>
      <c r="AB6126" s="3" t="str">
        <v>strike = 0.042117, dCalldT = 0.000247, localVol = 0.011561</v>
      </c>
    </row>
    <row r="6127" spans="9:28" x14ac:dyDescent="0.25">
      <c r="I6127" s="80"/>
      <c r="AB6127" s="3" t="str">
        <v>strike = 0.043171, dCalldT = 0.000235, localVol = 0.012195</v>
      </c>
    </row>
    <row r="6128" spans="9:28" x14ac:dyDescent="0.25">
      <c r="I6128" s="80"/>
      <c r="AB6128" s="3" t="str">
        <v>strike = 0.044224, dCalldT = 0.000225, localVol = 0.011557</v>
      </c>
    </row>
    <row r="6129" spans="9:28" x14ac:dyDescent="0.25">
      <c r="I6129" s="80"/>
      <c r="AB6129" s="3" t="str">
        <v>strike = 0.045278, dCalldT = 0.000208, localVol = 0.011912</v>
      </c>
    </row>
    <row r="6130" spans="9:28" x14ac:dyDescent="0.25">
      <c r="I6130" s="80"/>
      <c r="AB6130" s="3" t="str">
        <v>strike = 0.046331, dCalldT = 0.000184, localVol = 0.013023</v>
      </c>
    </row>
    <row r="6131" spans="9:28" x14ac:dyDescent="0.25">
      <c r="I6131" s="80"/>
      <c r="AB6131" s="3" t="str">
        <v>strike = 0.047385, dCalldT = 0.000159, localVol = 0.013283</v>
      </c>
    </row>
    <row r="6132" spans="9:28" x14ac:dyDescent="0.25">
      <c r="I6132" s="80"/>
      <c r="AB6132" s="3" t="str">
        <v>strike = 0.048438, dCalldT = 0.000134, localVol = 0.017668</v>
      </c>
    </row>
    <row r="6133" spans="9:28" x14ac:dyDescent="0.25">
      <c r="I6133" s="80"/>
      <c r="AB6133" s="3" t="str">
        <v>strike = 0.049492, dCalldT = 0.000119, localVol = 0.012571</v>
      </c>
    </row>
    <row r="6134" spans="9:28" x14ac:dyDescent="0.25">
      <c r="I6134" s="80"/>
      <c r="AB6134" s="3" t="str">
        <v>T = 3.000000, swapRate = 0.019113, k = 0, strike = -0.013089, call = 0.032256, callph = 0.032246, callmh = 0.032266, quantile = 0.007567, d2CalldK2 = 1.070900</v>
      </c>
    </row>
    <row r="6135" spans="9:28" x14ac:dyDescent="0.25">
      <c r="I6135" s="80"/>
      <c r="AB6135" s="3" t="str">
        <v>T = 3.000000, swapRate = 0.019113, k = 1, strike = -0.012016, call = 0.031191, callph = 0.031181, callmh = 0.031201, quantile = 0.008809, d2CalldK2 = 1.247304</v>
      </c>
    </row>
    <row r="6136" spans="9:28" x14ac:dyDescent="0.25">
      <c r="I6136" s="80"/>
      <c r="AB6136" s="3" t="str">
        <v>T = 3.000000, swapRate = 0.019113, k = 2, strike = -0.010942, call = 0.030128, callph = 0.030118, callmh = 0.030138, quantile = 0.010255, d2CalldK2 = 1.452428</v>
      </c>
    </row>
    <row r="6137" spans="9:28" x14ac:dyDescent="0.25">
      <c r="I6137" s="80"/>
      <c r="AB6137" s="3" t="str">
        <v>T = 3.000000, swapRate = 0.019113, k = 3, strike = -0.009869, call = 0.029067, callph = 0.029057, callmh = 0.029076, quantile = 0.011939, d2CalldK2 = 1.690768</v>
      </c>
    </row>
    <row r="6138" spans="9:28" x14ac:dyDescent="0.25">
      <c r="I6138" s="80"/>
      <c r="AB6138" s="3" t="str">
        <v>T = 3.000000, swapRate = 0.019113, k = 4, strike = -0.008795, call = 0.028007, callph = 0.027997, callmh = 0.028017, quantile = 0.013898, d2CalldK2 = 1.967461</v>
      </c>
    </row>
    <row r="6139" spans="9:28" x14ac:dyDescent="0.25">
      <c r="I6139" s="80"/>
      <c r="AB6139" s="3" t="str">
        <v>T = 3.000000, swapRate = 0.019113, k = 5, strike = -0.007722, call = 0.026950, callph = 0.026940, callmh = 0.026960, quantile = 0.016178, d2CalldK2 = 2.288352</v>
      </c>
    </row>
    <row r="6140" spans="9:28" x14ac:dyDescent="0.25">
      <c r="I6140" s="80"/>
      <c r="AB6140" s="3" t="str">
        <v>T = 3.000000, swapRate = 0.019113, k = 6, strike = -0.006649, call = 0.025895, callph = 0.025885, callmh = 0.025905, quantile = 0.018829, d2CalldK2 = 2.660066</v>
      </c>
    </row>
    <row r="6141" spans="9:28" x14ac:dyDescent="0.25">
      <c r="I6141" s="80"/>
      <c r="AB6141" s="3" t="str">
        <v>T = 3.000000, swapRate = 0.019113, k = 7, strike = -0.005575, call = 0.024844, callph = 0.024834, callmh = 0.024853, quantile = 0.021910, d2CalldK2 = 3.090074</v>
      </c>
    </row>
    <row r="6142" spans="9:28" x14ac:dyDescent="0.25">
      <c r="I6142" s="80"/>
      <c r="AB6142" s="3" t="str">
        <v>T = 3.000000, swapRate = 0.019113, k = 8, strike = -0.004502, call = 0.023796, callph = 0.023786, callmh = 0.023805, quantile = 0.025487, d2CalldK2 = 3.586757</v>
      </c>
    </row>
    <row r="6143" spans="9:28" x14ac:dyDescent="0.25">
      <c r="I6143" s="80"/>
      <c r="AB6143" s="3" t="str">
        <v>T = 3.000000, swapRate = 0.019113, k = 9, strike = -0.003428, call = 0.022752, callph = 0.022742, callmh = 0.022761, quantile = 0.029637, d2CalldK2 = 4.159452</v>
      </c>
    </row>
    <row r="6144" spans="9:28" x14ac:dyDescent="0.25">
      <c r="I6144" s="80"/>
      <c r="AB6144" s="3" t="str">
        <v>T = 3.000000, swapRate = 0.019113, k = 10, strike = -0.002355, call = 0.021713, callph = 0.021703, callmh = 0.021722, quantile = 0.034447, d2CalldK2 = 4.818480</v>
      </c>
    </row>
    <row r="6145" spans="9:28" x14ac:dyDescent="0.25">
      <c r="I6145" s="80"/>
      <c r="AB6145" s="3" t="str">
        <v>T = 3.000000, swapRate = 0.019113, k = 11, strike = -0.001282, call = 0.020679, callph = 0.020670, callmh = 0.020689, quantile = 0.040016, d2CalldK2 = 5.575146</v>
      </c>
    </row>
    <row r="6146" spans="9:28" x14ac:dyDescent="0.25">
      <c r="I6146" s="80"/>
      <c r="AB6146" s="3" t="str">
        <v>T = 3.000000, swapRate = 0.019113, k = 12, strike = -0.000208, call = 0.019652, callph = 0.019643, callmh = 0.019662, quantile = 0.046455, d2CalldK2 = 6.441693</v>
      </c>
    </row>
    <row r="6147" spans="9:28" x14ac:dyDescent="0.25">
      <c r="I6147" s="80"/>
      <c r="AB6147" s="3" t="str">
        <v>T = 3.000000, swapRate = 0.019113, k = 13, strike = 0.000865, call = 0.018632, callph = 0.018623, callmh = 0.018642, quantile = 0.053889, d2CalldK2 = 7.431196</v>
      </c>
    </row>
    <row r="6148" spans="9:28" x14ac:dyDescent="0.25">
      <c r="I6148" s="80"/>
      <c r="AB6148" s="3" t="str">
        <v>T = 3.000000, swapRate = 0.019113, k = 14, strike = 0.001939, call = 0.017621, callph = 0.017612, callmh = 0.017631, quantile = 0.062457, d2CalldK2 = 8.557378</v>
      </c>
    </row>
    <row r="6149" spans="9:28" x14ac:dyDescent="0.25">
      <c r="I6149" s="80"/>
      <c r="AB6149" s="3" t="str">
        <v>T = 3.000000, swapRate = 0.019113, k = 15, strike = 0.003012, call = 0.016620, callph = 0.016611, callmh = 0.016629, quantile = 0.072314, d2CalldK2 = 9.834316</v>
      </c>
    </row>
    <row r="6150" spans="9:28" x14ac:dyDescent="0.25">
      <c r="I6150" s="80"/>
      <c r="AB6150" s="3" t="str">
        <v>T = 3.000000, swapRate = 0.019113, k = 16, strike = 0.004085, call = 0.015630, callph = 0.015621, callmh = 0.015639, quantile = 0.083628, d2CalldK2 = 11.276024</v>
      </c>
    </row>
    <row r="6151" spans="9:28" x14ac:dyDescent="0.25">
      <c r="I6151" s="80"/>
      <c r="AB6151" s="3" t="str">
        <v>T = 3.000000, swapRate = 0.019113, k = 17, strike = 0.005159, call = 0.014654, callph = 0.014644, callmh = 0.014663, quantile = 0.096585, d2CalldK2 = 12.895852</v>
      </c>
    </row>
    <row r="6152" spans="9:28" x14ac:dyDescent="0.25">
      <c r="I6152" s="80"/>
      <c r="AB6152" s="3" t="str">
        <v>T = 3.000000, swapRate = 0.019113, k = 18, strike = 0.006232, call = 0.013692, callph = 0.013683, callmh = 0.013700, quantile = 0.111381, d2CalldK2 = 14.705689</v>
      </c>
    </row>
    <row r="6153" spans="9:28" x14ac:dyDescent="0.25">
      <c r="I6153" s="80"/>
      <c r="AB6153" s="3" t="str">
        <v>T = 3.000000, swapRate = 0.019113, k = 19, strike = 0.007306, call = 0.012747, callph = 0.012738, callmh = 0.012755, quantile = 0.128226, d2CalldK2 = 16.714926</v>
      </c>
    </row>
    <row r="6154" spans="9:28" x14ac:dyDescent="0.25">
      <c r="I6154" s="80"/>
      <c r="AB6154" s="3" t="str">
        <v>T = 3.000000, swapRate = 0.019113, k = 20, strike = 0.008379, call = 0.011821, callph = 0.011812, callmh = 0.011829, quantile = 0.147337, d2CalldK2 = 18.929118</v>
      </c>
    </row>
    <row r="6155" spans="9:28" x14ac:dyDescent="0.25">
      <c r="I6155" s="80"/>
      <c r="AB6155" s="3" t="str">
        <v>T = 3.000000, swapRate = 0.019113, k = 21, strike = 0.009452, call = 0.010917, callph = 0.010909, callmh = 0.010925, quantile = 0.168936, d2CalldK2 = 21.348353</v>
      </c>
    </row>
    <row r="6156" spans="9:28" x14ac:dyDescent="0.25">
      <c r="I6156" s="80"/>
      <c r="AB6156" s="3" t="str">
        <v>T = 3.000000, swapRate = 0.019113, k = 22, strike = 0.010526, call = 0.010038, callph = 0.010030, callmh = 0.010046, quantile = 0.193239, d2CalldK2 = 23.965269</v>
      </c>
    </row>
    <row r="6157" spans="9:28" x14ac:dyDescent="0.25">
      <c r="I6157" s="80"/>
      <c r="AB6157" s="3" t="str">
        <v>T = 3.000000, swapRate = 0.019113, k = 23, strike = 0.011599, call = 0.009186, callph = 0.009178, callmh = 0.009194, quantile = 0.220449, d2CalldK2 = 26.762759</v>
      </c>
    </row>
    <row r="6158" spans="9:28" x14ac:dyDescent="0.25">
      <c r="I6158" s="80"/>
      <c r="AB6158" s="3" t="str">
        <v>T = 3.000000, swapRate = 0.019113, k = 24, strike = 0.012672, call = 0.008365, callph = 0.008358, callmh = 0.008373, quantile = 0.250747, d2CalldK2 = 29.711385</v>
      </c>
    </row>
    <row r="6159" spans="9:28" x14ac:dyDescent="0.25">
      <c r="I6159" s="80"/>
      <c r="AB6159" s="3" t="str">
        <v>T = 3.000000, swapRate = 0.019113, k = 25, strike = 0.013746, call = 0.007579, callph = 0.007572, callmh = 0.007586, quantile = 0.284271, d2CalldK2 = 32.766639</v>
      </c>
    </row>
    <row r="6160" spans="9:28" x14ac:dyDescent="0.25">
      <c r="I6160" s="80"/>
      <c r="AB6160" s="3" t="str">
        <v>T = 3.000000, swapRate = 0.019113, k = 26, strike = 0.014819, call = 0.006830, callph = 0.006823, callmh = 0.006837, quantile = 0.321106, d2CalldK2 = 35.866211</v>
      </c>
    </row>
    <row r="6161" spans="9:28" x14ac:dyDescent="0.25">
      <c r="I6161" s="80"/>
      <c r="AB6161" s="3" t="str">
        <v>T = 3.000000, swapRate = 0.019113, k = 27, strike = 0.015893, call = 0.006122, callph = 0.006116, callmh = 0.006129, quantile = 0.361255, d2CalldK2 = 38.927599</v>
      </c>
    </row>
    <row r="6162" spans="9:28" x14ac:dyDescent="0.25">
      <c r="I6162" s="80"/>
      <c r="AB6162" s="3" t="str">
        <v>T = 3.000000, swapRate = 0.019113, k = 28, strike = 0.016966, call = 0.005460, callph = 0.005454, callmh = 0.005466, quantile = 0.404624, d2CalldK2 = 41.846494</v>
      </c>
    </row>
    <row r="6163" spans="9:28" x14ac:dyDescent="0.25">
      <c r="I6163" s="80"/>
      <c r="AB6163" s="3" t="str">
        <v>T = 3.000000, swapRate = 0.019113, k = 29, strike = 0.018039, call = 0.004845, callph = 0.004840, callmh = 0.004851, quantile = 0.450994, d2CalldK2 = 44.496545</v>
      </c>
    </row>
    <row r="6164" spans="9:28" x14ac:dyDescent="0.25">
      <c r="I6164" s="80"/>
      <c r="AB6164" s="3" t="str">
        <v>T = 3.000000, swapRate = 0.019113, k = 30, strike = 0.019113, call = 0.004282, callph = 0.004277, callmh = 0.004287, quantile = 0.500000, d2CalldK2 = 46.725150</v>
      </c>
    </row>
    <row r="6165" spans="9:28" x14ac:dyDescent="0.25">
      <c r="I6165" s="80"/>
      <c r="AB6165" s="3" t="str">
        <v>T = 3.000000, swapRate = 0.019113, k = 31, strike = 0.020186, call = 0.003772, callph = 0.003768, callmh = 0.003777, quantile = 0.549006, d2CalldK2 = 44.496545</v>
      </c>
    </row>
    <row r="6166" spans="9:28" x14ac:dyDescent="0.25">
      <c r="I6166" s="80"/>
      <c r="AB6166" s="3" t="str">
        <v>T = 3.000000, swapRate = 0.019113, k = 32, strike = 0.021260, call = 0.003313, callph = 0.003309, callmh = 0.003317, quantile = 0.595376, d2CalldK2 = 41.846494</v>
      </c>
    </row>
    <row r="6167" spans="9:28" x14ac:dyDescent="0.25">
      <c r="I6167" s="80"/>
      <c r="AB6167" s="3" t="str">
        <v>T = 3.000000, swapRate = 0.019113, k = 33, strike = 0.022333, call = 0.002902, callph = 0.002899, callmh = 0.002906, quantile = 0.638745, d2CalldK2 = 38.927600</v>
      </c>
    </row>
    <row r="6168" spans="9:28" x14ac:dyDescent="0.25">
      <c r="I6168" s="80"/>
      <c r="AB6168" s="3" t="str">
        <v>T = 3.000000, swapRate = 0.019113, k = 34, strike = 0.023406, call = 0.002536, callph = 0.002533, callmh = 0.002540, quantile = 0.678894, d2CalldK2 = 35.866211</v>
      </c>
    </row>
    <row r="6169" spans="9:28" x14ac:dyDescent="0.25">
      <c r="I6169" s="80"/>
      <c r="AB6169" s="3" t="str">
        <v>T = 3.000000, swapRate = 0.019113, k = 35, strike = 0.024480, call = 0.002212, callph = 0.002209, callmh = 0.002215, quantile = 0.715729, d2CalldK2 = 32.766639</v>
      </c>
    </row>
    <row r="6170" spans="9:28" x14ac:dyDescent="0.25">
      <c r="I6170" s="80"/>
      <c r="AB6170" s="3" t="str">
        <v>T = 3.000000, swapRate = 0.019113, k = 36, strike = 0.025553, call = 0.001925, callph = 0.001922, callmh = 0.001927, quantile = 0.749253, d2CalldK2 = 29.711385</v>
      </c>
    </row>
    <row r="6171" spans="9:28" x14ac:dyDescent="0.25">
      <c r="I6171" s="80"/>
      <c r="AB6171" s="3" t="str">
        <v>T = 3.000000, swapRate = 0.019113, k = 37, strike = 0.026627, call = 0.001672, callph = 0.001670, callmh = 0.001675, quantile = 0.779551, d2CalldK2 = 26.762759</v>
      </c>
    </row>
    <row r="6172" spans="9:28" x14ac:dyDescent="0.25">
      <c r="I6172" s="80"/>
      <c r="AB6172" s="3" t="str">
        <v>T = 3.000000, swapRate = 0.019113, k = 38, strike = 0.027700, call = 0.001451, callph = 0.001449, callmh = 0.001453, quantile = 0.806761, d2CalldK2 = 23.965269</v>
      </c>
    </row>
    <row r="6173" spans="9:28" x14ac:dyDescent="0.25">
      <c r="I6173" s="80"/>
      <c r="AB6173" s="3" t="str">
        <v>T = 3.000000, swapRate = 0.019113, k = 39, strike = 0.028773, call = 0.001256, callph = 0.001255, callmh = 0.001258, quantile = 0.831064, d2CalldK2 = 21.348353</v>
      </c>
    </row>
    <row r="6174" spans="9:28" x14ac:dyDescent="0.25">
      <c r="I6174" s="80"/>
      <c r="AB6174" s="3" t="str">
        <v>T = 3.000000, swapRate = 0.019113, k = 40, strike = 0.029847, call = 0.001087, callph = 0.001085, callmh = 0.001088, quantile = 0.852663, d2CalldK2 = 18.929118</v>
      </c>
    </row>
    <row r="6175" spans="9:28" x14ac:dyDescent="0.25">
      <c r="I6175" s="80"/>
      <c r="AB6175" s="3" t="str">
        <v>T = 3.000000, swapRate = 0.019113, k = 41, strike = 0.030920, call = 0.000939, callph = 0.000938, callmh = 0.000941, quantile = 0.871774, d2CalldK2 = 16.714926</v>
      </c>
    </row>
    <row r="6176" spans="9:28" x14ac:dyDescent="0.25">
      <c r="I6176" s="80"/>
      <c r="AB6176" s="3" t="str">
        <v>T = 3.000000, swapRate = 0.019113, k = 42, strike = 0.031994, call = 0.000811, callph = 0.000810, callmh = 0.000812, quantile = 0.888619, d2CalldK2 = 14.705689</v>
      </c>
    </row>
    <row r="6177" spans="9:28" x14ac:dyDescent="0.25">
      <c r="I6177" s="80"/>
      <c r="AB6177" s="3" t="str">
        <v>T = 3.000000, swapRate = 0.019113, k = 43, strike = 0.033067, call = 0.000699, callph = 0.000698, callmh = 0.000700, quantile = 0.903415, d2CalldK2 = 12.895852</v>
      </c>
    </row>
    <row r="6178" spans="9:28" x14ac:dyDescent="0.25">
      <c r="I6178" s="80"/>
      <c r="AB6178" s="3" t="str">
        <v>T = 3.000000, swapRate = 0.019113, k = 44, strike = 0.034140, call = 0.000603, callph = 0.000602, callmh = 0.000604, quantile = 0.916372, d2CalldK2 = 11.276024</v>
      </c>
    </row>
    <row r="6179" spans="9:28" x14ac:dyDescent="0.25">
      <c r="I6179" s="80"/>
      <c r="AB6179" s="3" t="str">
        <v>T = 3.000000, swapRate = 0.019113, k = 45, strike = 0.035214, call = 0.000519, callph = 0.000519, callmh = 0.000520, quantile = 0.927686, d2CalldK2 = 9.834316</v>
      </c>
    </row>
    <row r="6180" spans="9:28" x14ac:dyDescent="0.25">
      <c r="I6180" s="80"/>
      <c r="AB6180" s="3" t="str">
        <v>T = 3.000000, swapRate = 0.019113, k = 46, strike = 0.036287, call = 0.000447, callph = 0.000446, callmh = 0.000448, quantile = 0.937543, d2CalldK2 = 8.557378</v>
      </c>
    </row>
    <row r="6181" spans="9:28" x14ac:dyDescent="0.25">
      <c r="I6181" s="80"/>
      <c r="AB6181" s="3" t="str">
        <v>T = 3.000000, swapRate = 0.019113, k = 47, strike = 0.037360, call = 0.000385, callph = 0.000384, callmh = 0.000385, quantile = 0.946111, d2CalldK2 = 7.431196</v>
      </c>
    </row>
    <row r="6182" spans="9:28" x14ac:dyDescent="0.25">
      <c r="I6182" s="80"/>
      <c r="AB6182" s="3" t="str">
        <v>T = 3.000000, swapRate = 0.019113, k = 48, strike = 0.038434, call = 0.000331, callph = 0.000331, callmh = 0.000331, quantile = 0.953545, d2CalldK2 = 6.441693</v>
      </c>
    </row>
    <row r="6183" spans="9:28" x14ac:dyDescent="0.25">
      <c r="I6183" s="80"/>
      <c r="AB6183" s="3" t="str">
        <v>T = 3.000000, swapRate = 0.019113, k = 49, strike = 0.039507, call = 0.000285, callph = 0.000284, callmh = 0.000285, quantile = 0.959984, d2CalldK2 = 5.575147</v>
      </c>
    </row>
    <row r="6184" spans="9:28" x14ac:dyDescent="0.25">
      <c r="I6184" s="80"/>
      <c r="AB6184" s="3" t="str">
        <v>T = 3.000000, swapRate = 0.019113, k = 50, strike = 0.040581, call = 0.000245, callph = 0.000244, callmh = 0.000245, quantile = 0.965553, d2CalldK2 = 4.818480</v>
      </c>
    </row>
    <row r="6185" spans="9:28" x14ac:dyDescent="0.25">
      <c r="I6185" s="80"/>
      <c r="AB6185" s="3" t="str">
        <v>T = 3.000000, swapRate = 0.019113, k = 51, strike = 0.041654, call = 0.000210, callph = 0.000210, callmh = 0.000211, quantile = 0.970363, d2CalldK2 = 4.159452</v>
      </c>
    </row>
    <row r="6186" spans="9:28" x14ac:dyDescent="0.25">
      <c r="I6186" s="80"/>
      <c r="AB6186" s="3" t="str">
        <v>T = 3.000000, swapRate = 0.019113, k = 52, strike = 0.042727, call = 0.000181, callph = 0.000181, callmh = 0.000181, quantile = 0.974513, d2CalldK2 = 3.586757</v>
      </c>
    </row>
    <row r="6187" spans="9:28" x14ac:dyDescent="0.25">
      <c r="I6187" s="80"/>
      <c r="AB6187" s="3" t="str">
        <v>T = 3.000000, swapRate = 0.019113, k = 53, strike = 0.043801, call = 0.000156, callph = 0.000155, callmh = 0.000156, quantile = 0.978090, d2CalldK2 = 3.090074</v>
      </c>
    </row>
    <row r="6188" spans="9:28" x14ac:dyDescent="0.25">
      <c r="I6188" s="80"/>
      <c r="AB6188" s="3" t="str">
        <v>T = 3.000000, swapRate = 0.019113, k = 54, strike = 0.044874, call = 0.000134, callph = 0.000134, callmh = 0.000134, quantile = 0.981171, d2CalldK2 = 2.660066</v>
      </c>
    </row>
    <row r="6189" spans="9:28" x14ac:dyDescent="0.25">
      <c r="I6189" s="80"/>
      <c r="AB6189" s="3" t="str">
        <v>T = 3.000000, swapRate = 0.019113, k = 55, strike = 0.045948, call = 0.000115, callph = 0.000115, callmh = 0.000115, quantile = 0.983822, d2CalldK2 = 2.288352</v>
      </c>
    </row>
    <row r="6190" spans="9:28" x14ac:dyDescent="0.25">
      <c r="I6190" s="80"/>
      <c r="AB6190" s="3" t="str">
        <v>T = 3.000000, swapRate = 0.019113, k = 56, strike = 0.047021, call = 0.000099, callph = 0.000099, callmh = 0.000099, quantile = 0.986102, d2CalldK2 = 1.967461</v>
      </c>
    </row>
    <row r="6191" spans="9:28" x14ac:dyDescent="0.25">
      <c r="I6191" s="80"/>
      <c r="AB6191" s="3" t="str">
        <v>T = 3.000000, swapRate = 0.019113, k = 57, strike = 0.048094, call = 0.000085, callph = 0.000085, callmh = 0.000085, quantile = 0.988061, d2CalldK2 = 1.690768</v>
      </c>
    </row>
    <row r="6192" spans="9:28" x14ac:dyDescent="0.25">
      <c r="I6192" s="80"/>
      <c r="AB6192" s="3" t="str">
        <v>T = 3.000000, swapRate = 0.019113, k = 58, strike = 0.049168, call = 0.000073, callph = 0.000073, callmh = 0.000073, quantile = 0.989745, d2CalldK2 = 1.452428</v>
      </c>
    </row>
    <row r="6193" spans="9:28" x14ac:dyDescent="0.25">
      <c r="I6193" s="80"/>
      <c r="AB6193" s="3" t="str">
        <v>T = 3.000000, swapRate = 0.019113, k = 59, strike = 0.050241, call = 0.000063, callph = 0.000063, callmh = 0.000063, quantile = 0.991191, d2CalldK2 = 1.247304</v>
      </c>
    </row>
    <row r="6194" spans="9:28" x14ac:dyDescent="0.25">
      <c r="I6194" s="80"/>
      <c r="AB6194" s="3" t="str">
        <v>T = 3.000000, swapRate = 0.019113, k = 60, strike = 0.051315, call = 0.000054, callph = 0.000054, callmh = 0.000054, quantile = 0.992433, d2CalldK2 = 1.070900</v>
      </c>
    </row>
    <row r="6195" spans="9:28" x14ac:dyDescent="0.25">
      <c r="I6195" s="80"/>
      <c r="AB6195" s="3" t="str">
        <v>strike = -0.012016, d2CalldK2 = 1.247304, d2CalldK2mc = 0.947221</v>
      </c>
    </row>
    <row r="6196" spans="9:28" x14ac:dyDescent="0.25">
      <c r="I6196" s="80"/>
      <c r="AB6196" s="3" t="str">
        <v>strike = -0.010942, d2CalldK2 = 1.452428, d2CalldK2mc = 0.968974</v>
      </c>
    </row>
    <row r="6197" spans="9:28" x14ac:dyDescent="0.25">
      <c r="I6197" s="80"/>
      <c r="AB6197" s="3" t="str">
        <v>strike = -0.009869, d2CalldK2 = 1.690768, d2CalldK2mc = 1.332014</v>
      </c>
    </row>
    <row r="6198" spans="9:28" x14ac:dyDescent="0.25">
      <c r="I6198" s="80"/>
      <c r="AB6198" s="3" t="str">
        <v>strike = -0.008795, d2CalldK2 = 1.967461, d2CalldK2mc = 1.603582</v>
      </c>
    </row>
    <row r="6199" spans="9:28" x14ac:dyDescent="0.25">
      <c r="I6199" s="80"/>
      <c r="AB6199" s="3" t="str">
        <v>strike = -0.007722, d2CalldK2 = 2.288352, d2CalldK2mc = 2.405826</v>
      </c>
    </row>
    <row r="6200" spans="9:28" x14ac:dyDescent="0.25">
      <c r="I6200" s="80"/>
      <c r="AB6200" s="3" t="str">
        <v>strike = -0.006649, d2CalldK2 = 2.660066, d2CalldK2mc = 2.877456</v>
      </c>
    </row>
    <row r="6201" spans="9:28" x14ac:dyDescent="0.25">
      <c r="I6201" s="80"/>
      <c r="AB6201" s="3" t="str">
        <v>strike = -0.005575, d2CalldK2 = 3.090074, d2CalldK2mc = 2.779335</v>
      </c>
    </row>
    <row r="6202" spans="9:28" x14ac:dyDescent="0.25">
      <c r="I6202" s="80"/>
      <c r="AB6202" s="3" t="str">
        <v>strike = -0.004502, d2CalldK2 = 3.586757, d2CalldK2mc = 4.194937</v>
      </c>
    </row>
    <row r="6203" spans="9:28" x14ac:dyDescent="0.25">
      <c r="I6203" s="80"/>
      <c r="AB6203" s="3" t="str">
        <v>strike = -0.003428, d2CalldK2 = 4.159452, d2CalldK2mc = 4.421597</v>
      </c>
    </row>
    <row r="6204" spans="9:28" x14ac:dyDescent="0.25">
      <c r="I6204" s="80"/>
      <c r="AB6204" s="3" t="str">
        <v>strike = -0.002355, d2CalldK2 = 4.818480, d2CalldK2mc = 4.914515</v>
      </c>
    </row>
    <row r="6205" spans="9:28" x14ac:dyDescent="0.25">
      <c r="I6205" s="80"/>
      <c r="AB6205" s="3" t="str">
        <v>strike = -0.001282, d2CalldK2 = 5.575146, d2CalldK2mc = 7.005703</v>
      </c>
    </row>
    <row r="6206" spans="9:28" x14ac:dyDescent="0.25">
      <c r="I6206" s="80"/>
      <c r="AB6206" s="3" t="str">
        <v>strike = -0.000208, d2CalldK2 = 6.441693, d2CalldK2mc = 6.721435</v>
      </c>
    </row>
    <row r="6207" spans="9:28" x14ac:dyDescent="0.25">
      <c r="I6207" s="80"/>
      <c r="AB6207" s="3" t="str">
        <v>strike = 0.000865, d2CalldK2 = 7.431196, d2CalldK2mc = 7.047697</v>
      </c>
    </row>
    <row r="6208" spans="9:28" x14ac:dyDescent="0.25">
      <c r="I6208" s="80"/>
      <c r="AB6208" s="3" t="str">
        <v>strike = 0.001939, d2CalldK2 = 8.557378, d2CalldK2mc = 8.328514</v>
      </c>
    </row>
    <row r="6209" spans="9:28" x14ac:dyDescent="0.25">
      <c r="I6209" s="80"/>
      <c r="AB6209" s="3" t="str">
        <v>strike = 0.003012, d2CalldK2 = 9.834316, d2CalldK2mc = 9.718529</v>
      </c>
    </row>
    <row r="6210" spans="9:28" x14ac:dyDescent="0.25">
      <c r="I6210" s="80"/>
      <c r="AB6210" s="3" t="str">
        <v>strike = 0.004085, d2CalldK2 = 11.276024, d2CalldK2mc = 11.400070</v>
      </c>
    </row>
    <row r="6211" spans="9:28" x14ac:dyDescent="0.25">
      <c r="I6211" s="80"/>
      <c r="AB6211" s="3" t="str">
        <v>strike = 0.005159, d2CalldK2 = 12.895852, d2CalldK2mc = 14.487537</v>
      </c>
    </row>
    <row r="6212" spans="9:28" x14ac:dyDescent="0.25">
      <c r="I6212" s="80"/>
      <c r="AB6212" s="3" t="str">
        <v>strike = 0.006232, d2CalldK2 = 14.705689, d2CalldK2mc = 14.577235</v>
      </c>
    </row>
    <row r="6213" spans="9:28" x14ac:dyDescent="0.25">
      <c r="I6213" s="80"/>
      <c r="AB6213" s="3" t="str">
        <v>strike = 0.007306, d2CalldK2 = 16.714926, d2CalldK2mc = 15.723723</v>
      </c>
    </row>
    <row r="6214" spans="9:28" x14ac:dyDescent="0.25">
      <c r="I6214" s="80"/>
      <c r="AB6214" s="3" t="str">
        <v>strike = 0.008379, d2CalldK2 = 18.929118, d2CalldK2mc = 19.852427</v>
      </c>
    </row>
    <row r="6215" spans="9:28" x14ac:dyDescent="0.25">
      <c r="I6215" s="80"/>
      <c r="AB6215" s="3" t="str">
        <v>strike = 0.009452, d2CalldK2 = 21.348353, d2CalldK2mc = 20.660652</v>
      </c>
    </row>
    <row r="6216" spans="9:28" x14ac:dyDescent="0.25">
      <c r="I6216" s="80"/>
      <c r="AB6216" s="3" t="str">
        <v>strike = 0.010526, d2CalldK2 = 23.965269, d2CalldK2mc = 22.968915</v>
      </c>
    </row>
    <row r="6217" spans="9:28" x14ac:dyDescent="0.25">
      <c r="I6217" s="80"/>
      <c r="AB6217" s="3" t="str">
        <v>strike = 0.011599, d2CalldK2 = 26.762759, d2CalldK2mc = 23.612277</v>
      </c>
    </row>
    <row r="6218" spans="9:28" x14ac:dyDescent="0.25">
      <c r="I6218" s="80"/>
      <c r="AB6218" s="3" t="str">
        <v>strike = 0.012672, d2CalldK2 = 29.711385, d2CalldK2mc = 30.186916</v>
      </c>
    </row>
    <row r="6219" spans="9:28" x14ac:dyDescent="0.25">
      <c r="I6219" s="80"/>
      <c r="AB6219" s="3" t="str">
        <v>strike = 0.013746, d2CalldK2 = 32.766639, d2CalldK2mc = 32.932269</v>
      </c>
    </row>
    <row r="6220" spans="9:28" x14ac:dyDescent="0.25">
      <c r="I6220" s="80"/>
      <c r="AB6220" s="3" t="str">
        <v>strike = 0.014819, d2CalldK2 = 35.866211, d2CalldK2mc = 37.850125</v>
      </c>
    </row>
    <row r="6221" spans="9:28" x14ac:dyDescent="0.25">
      <c r="I6221" s="80"/>
      <c r="AB6221" s="3" t="str">
        <v>strike = 0.015893, d2CalldK2 = 38.927599, d2CalldK2mc = 36.451675</v>
      </c>
    </row>
    <row r="6222" spans="9:28" x14ac:dyDescent="0.25">
      <c r="I6222" s="80"/>
      <c r="AB6222" s="3" t="str">
        <v>strike = 0.016966, d2CalldK2 = 41.846494, d2CalldK2mc = 42.999472</v>
      </c>
    </row>
    <row r="6223" spans="9:28" x14ac:dyDescent="0.25">
      <c r="I6223" s="80"/>
      <c r="AB6223" s="3" t="str">
        <v>strike = 0.018039, d2CalldK2 = 44.496545, d2CalldK2mc = 45.773835</v>
      </c>
    </row>
    <row r="6224" spans="9:28" x14ac:dyDescent="0.25">
      <c r="I6224" s="80"/>
      <c r="AB6224" s="3" t="str">
        <v>strike = 0.019113, d2CalldK2 = 46.725150, d2CalldK2mc = 45.978595</v>
      </c>
    </row>
    <row r="6225" spans="9:28" x14ac:dyDescent="0.25">
      <c r="I6225" s="80"/>
      <c r="AB6225" s="3" t="str">
        <v>strike = 0.020186, d2CalldK2 = 44.496545, d2CalldK2mc = 45.034488</v>
      </c>
    </row>
    <row r="6226" spans="9:28" x14ac:dyDescent="0.25">
      <c r="I6226" s="80"/>
      <c r="AB6226" s="3" t="str">
        <v>strike = 0.021260, d2CalldK2 = 41.846494, d2CalldK2mc = 39.987365</v>
      </c>
    </row>
    <row r="6227" spans="9:28" x14ac:dyDescent="0.25">
      <c r="I6227" s="80"/>
      <c r="AB6227" s="3" t="str">
        <v>strike = 0.022333, d2CalldK2 = 38.927600, d2CalldK2mc = 39.092037</v>
      </c>
    </row>
    <row r="6228" spans="9:28" x14ac:dyDescent="0.25">
      <c r="I6228" s="80"/>
      <c r="AB6228" s="3" t="str">
        <v>strike = 0.023406, d2CalldK2 = 35.866211, d2CalldK2mc = 35.825876</v>
      </c>
    </row>
    <row r="6229" spans="9:28" x14ac:dyDescent="0.25">
      <c r="I6229" s="80"/>
      <c r="AB6229" s="3" t="str">
        <v>strike = 0.024480, d2CalldK2 = 32.766639, d2CalldK2mc = 32.767940</v>
      </c>
    </row>
    <row r="6230" spans="9:28" x14ac:dyDescent="0.25">
      <c r="I6230" s="80"/>
      <c r="AB6230" s="3" t="str">
        <v>strike = 0.025553, d2CalldK2 = 29.711385, d2CalldK2mc = 32.763830</v>
      </c>
    </row>
    <row r="6231" spans="9:28" x14ac:dyDescent="0.25">
      <c r="I6231" s="80"/>
      <c r="AB6231" s="3" t="str">
        <v>strike = 0.026627, d2CalldK2 = 26.762759, d2CalldK2mc = 25.474105</v>
      </c>
    </row>
    <row r="6232" spans="9:28" x14ac:dyDescent="0.25">
      <c r="I6232" s="80"/>
      <c r="AB6232" s="3" t="str">
        <v>strike = 0.027700, d2CalldK2 = 23.965269, d2CalldK2mc = 23.985681</v>
      </c>
    </row>
    <row r="6233" spans="9:28" x14ac:dyDescent="0.25">
      <c r="I6233" s="80"/>
      <c r="AB6233" s="3" t="str">
        <v>strike = 0.028773, d2CalldK2 = 21.348353, d2CalldK2mc = 23.378447</v>
      </c>
    </row>
    <row r="6234" spans="9:28" x14ac:dyDescent="0.25">
      <c r="I6234" s="80"/>
      <c r="AB6234" s="3" t="str">
        <v>strike = 0.029847, d2CalldK2 = 18.929118, d2CalldK2mc = 18.538668</v>
      </c>
    </row>
    <row r="6235" spans="9:28" x14ac:dyDescent="0.25">
      <c r="I6235" s="80"/>
      <c r="AB6235" s="3" t="str">
        <v>strike = 0.030920, d2CalldK2 = 16.714926, d2CalldK2mc = 15.936039</v>
      </c>
    </row>
    <row r="6236" spans="9:28" x14ac:dyDescent="0.25">
      <c r="I6236" s="80"/>
      <c r="AB6236" s="3" t="str">
        <v>strike = 0.031994, d2CalldK2 = 14.705689, d2CalldK2mc = 14.769956</v>
      </c>
    </row>
    <row r="6237" spans="9:28" x14ac:dyDescent="0.25">
      <c r="I6237" s="80"/>
      <c r="AB6237" s="3" t="str">
        <v>strike = 0.033067, d2CalldK2 = 12.895852, d2CalldK2mc = 13.399258</v>
      </c>
    </row>
    <row r="6238" spans="9:28" x14ac:dyDescent="0.25">
      <c r="I6238" s="80"/>
      <c r="AB6238" s="3" t="str">
        <v>strike = 0.034140, d2CalldK2 = 11.276024, d2CalldK2mc = 11.143155</v>
      </c>
    </row>
    <row r="6239" spans="9:28" x14ac:dyDescent="0.25">
      <c r="I6239" s="80"/>
      <c r="AB6239" s="3" t="str">
        <v>strike = 0.035214, d2CalldK2 = 9.834316, d2CalldK2mc = 8.736046</v>
      </c>
    </row>
    <row r="6240" spans="9:28" x14ac:dyDescent="0.25">
      <c r="I6240" s="80"/>
      <c r="AB6240" s="3" t="str">
        <v>strike = 0.036287, d2CalldK2 = 8.557378, d2CalldK2mc = 8.757878</v>
      </c>
    </row>
    <row r="6241" spans="9:28" x14ac:dyDescent="0.25">
      <c r="I6241" s="80"/>
      <c r="AB6241" s="3" t="str">
        <v>strike = 0.037360, d2CalldK2 = 7.431196, d2CalldK2mc = 7.341799</v>
      </c>
    </row>
    <row r="6242" spans="9:28" x14ac:dyDescent="0.25">
      <c r="I6242" s="80"/>
      <c r="AB6242" s="3" t="str">
        <v>strike = 0.038434, d2CalldK2 = 6.441693, d2CalldK2mc = 5.974798</v>
      </c>
    </row>
    <row r="6243" spans="9:28" x14ac:dyDescent="0.25">
      <c r="I6243" s="80"/>
      <c r="AB6243" s="3" t="str">
        <v>strike = 0.039507, d2CalldK2 = 5.575147, d2CalldK2mc = 4.861433</v>
      </c>
    </row>
    <row r="6244" spans="9:28" x14ac:dyDescent="0.25">
      <c r="I6244" s="80"/>
      <c r="AB6244" s="3" t="str">
        <v>strike = 0.040581, d2CalldK2 = 4.818480, d2CalldK2mc = 5.132913</v>
      </c>
    </row>
    <row r="6245" spans="9:28" x14ac:dyDescent="0.25">
      <c r="I6245" s="80"/>
      <c r="AB6245" s="3" t="str">
        <v>strike = 0.041654, d2CalldK2 = 4.159452, d2CalldK2mc = 4.268555</v>
      </c>
    </row>
    <row r="6246" spans="9:28" x14ac:dyDescent="0.25">
      <c r="I6246" s="80"/>
      <c r="AB6246" s="3" t="str">
        <v>strike = 0.042727, d2CalldK2 = 3.586757, d2CalldK2mc = 3.904749</v>
      </c>
    </row>
    <row r="6247" spans="9:28" x14ac:dyDescent="0.25">
      <c r="I6247" s="80"/>
      <c r="AB6247" s="3" t="str">
        <v>strike = 0.043801, d2CalldK2 = 3.090074, d2CalldK2mc = 3.104502</v>
      </c>
    </row>
    <row r="6248" spans="9:28" x14ac:dyDescent="0.25">
      <c r="I6248" s="80"/>
      <c r="AB6248" s="3" t="str">
        <v>strike = 0.044874, d2CalldK2 = 2.660066, d2CalldK2mc = 2.957817</v>
      </c>
    </row>
    <row r="6249" spans="9:28" x14ac:dyDescent="0.25">
      <c r="I6249" s="80"/>
      <c r="AB6249" s="3" t="str">
        <v>strike = 0.045948, d2CalldK2 = 2.288352, d2CalldK2mc = 2.460214</v>
      </c>
    </row>
    <row r="6250" spans="9:28" x14ac:dyDescent="0.25">
      <c r="I6250" s="80"/>
      <c r="AB6250" s="3" t="str">
        <v>strike = 0.047021, d2CalldK2 = 1.967461, d2CalldK2mc = 2.325416</v>
      </c>
    </row>
    <row r="6251" spans="9:28" x14ac:dyDescent="0.25">
      <c r="I6251" s="80"/>
      <c r="AB6251" s="3" t="str">
        <v>strike = 0.048094, d2CalldK2 = 1.690768, d2CalldK2mc = 1.510472</v>
      </c>
    </row>
    <row r="6252" spans="9:28" x14ac:dyDescent="0.25">
      <c r="I6252" s="80"/>
      <c r="AB6252" s="3" t="str">
        <v>strike = 0.049168, d2CalldK2 = 1.452428, d2CalldK2mc = 1.961963</v>
      </c>
    </row>
    <row r="6253" spans="9:28" x14ac:dyDescent="0.25">
      <c r="I6253" s="80"/>
      <c r="AB6253" s="3" t="str">
        <v>strike = 0.050241, d2CalldK2 = 1.247304, d2CalldK2mc = 1.354105</v>
      </c>
    </row>
    <row r="6254" spans="9:28" x14ac:dyDescent="0.25">
      <c r="I6254" s="80"/>
      <c r="AB6254" s="3" t="str">
        <v>T = 3.000000, fixingDate = 0, swapRate = 0.019113, annuity = 9.109526, stdDev = 0.010734, avgCalcStrikes = 7.924438</v>
      </c>
    </row>
    <row r="6255" spans="9:28" x14ac:dyDescent="0.25">
      <c r="I6255" s="80"/>
      <c r="AB6255" s="3" t="str">
        <v>strike = -0.012016, dCalldT = 0.000189, localVol = 0.019994</v>
      </c>
    </row>
    <row r="6256" spans="9:28" x14ac:dyDescent="0.25">
      <c r="I6256" s="80"/>
      <c r="AB6256" s="3" t="str">
        <v>strike = -0.010942, dCalldT = 0.000201, localVol = 0.020360</v>
      </c>
    </row>
    <row r="6257" spans="9:28" x14ac:dyDescent="0.25">
      <c r="I6257" s="80"/>
      <c r="AB6257" s="3" t="str">
        <v>strike = -0.009869, dCalldT = 0.000220, localVol = 0.018179</v>
      </c>
    </row>
    <row r="6258" spans="9:28" x14ac:dyDescent="0.25">
      <c r="I6258" s="80"/>
      <c r="AB6258" s="3" t="str">
        <v>strike = -0.008795, dCalldT = 0.000246, localVol = 0.017500</v>
      </c>
    </row>
    <row r="6259" spans="9:28" x14ac:dyDescent="0.25">
      <c r="I6259" s="80"/>
      <c r="AB6259" s="3" t="str">
        <v>strike = -0.007722, dCalldT = 0.000277, localVol = 0.015183</v>
      </c>
    </row>
    <row r="6260" spans="9:28" x14ac:dyDescent="0.25">
      <c r="I6260" s="80"/>
      <c r="AB6260" s="3" t="str">
        <v>strike = -0.006649, dCalldT = 0.000309, localVol = 0.014651</v>
      </c>
    </row>
    <row r="6261" spans="9:28" x14ac:dyDescent="0.25">
      <c r="I6261" s="80"/>
      <c r="AB6261" s="3" t="str">
        <v>strike = -0.005575, dCalldT = 0.000339, localVol = 0.015615</v>
      </c>
    </row>
    <row r="6262" spans="9:28" x14ac:dyDescent="0.25">
      <c r="I6262" s="80"/>
      <c r="AB6262" s="3" t="str">
        <v>strike = -0.004502, dCalldT = 0.000375, localVol = 0.013366</v>
      </c>
    </row>
    <row r="6263" spans="9:28" x14ac:dyDescent="0.25">
      <c r="I6263" s="80"/>
      <c r="AB6263" s="3" t="str">
        <v>strike = -0.003428, dCalldT = 0.000404, localVol = 0.013516</v>
      </c>
    </row>
    <row r="6264" spans="9:28" x14ac:dyDescent="0.25">
      <c r="I6264" s="80"/>
      <c r="AB6264" s="3" t="str">
        <v>strike = -0.002355, dCalldT = 0.000431, localVol = 0.013247</v>
      </c>
    </row>
    <row r="6265" spans="9:28" x14ac:dyDescent="0.25">
      <c r="I6265" s="80"/>
      <c r="AB6265" s="3" t="str">
        <v>strike = -0.001282, dCalldT = 0.000459, localVol = 0.011447</v>
      </c>
    </row>
    <row r="6266" spans="9:28" x14ac:dyDescent="0.25">
      <c r="I6266" s="80"/>
      <c r="AB6266" s="3" t="str">
        <v>strike = -0.000208, dCalldT = 0.000469, localVol = 0.011811</v>
      </c>
    </row>
    <row r="6267" spans="9:28" x14ac:dyDescent="0.25">
      <c r="I6267" s="80"/>
      <c r="AB6267" s="3" t="str">
        <v>strike = 0.000865, dCalldT = 0.000477, localVol = 0.011631</v>
      </c>
    </row>
    <row r="6268" spans="9:28" x14ac:dyDescent="0.25">
      <c r="I6268" s="80"/>
      <c r="AB6268" s="3" t="str">
        <v>strike = 0.001939, dCalldT = 0.000492, localVol = 0.010867</v>
      </c>
    </row>
    <row r="6269" spans="9:28" x14ac:dyDescent="0.25">
      <c r="I6269" s="80"/>
      <c r="AB6269" s="3" t="str">
        <v>strike = 0.003012, dCalldT = 0.000512, localVol = 0.010263</v>
      </c>
    </row>
    <row r="6270" spans="9:28" x14ac:dyDescent="0.25">
      <c r="I6270" s="80"/>
      <c r="AB6270" s="3" t="str">
        <v>strike = 0.004085, dCalldT = 0.000535, localVol = 0.009689</v>
      </c>
    </row>
    <row r="6271" spans="9:28" x14ac:dyDescent="0.25">
      <c r="I6271" s="80"/>
      <c r="AB6271" s="3" t="str">
        <v>strike = 0.005159, dCalldT = 0.000558, localVol = 0.008778</v>
      </c>
    </row>
    <row r="6272" spans="9:28" x14ac:dyDescent="0.25">
      <c r="I6272" s="80"/>
      <c r="AB6272" s="3" t="str">
        <v>strike = 0.006232, dCalldT = 0.000561, localVol = 0.008770</v>
      </c>
    </row>
    <row r="6273" spans="9:28" x14ac:dyDescent="0.25">
      <c r="I6273" s="80"/>
      <c r="AB6273" s="3" t="str">
        <v>strike = 0.007306, dCalldT = 0.000566, localVol = 0.008482</v>
      </c>
    </row>
    <row r="6274" spans="9:28" x14ac:dyDescent="0.25">
      <c r="I6274" s="80"/>
      <c r="AB6274" s="3" t="str">
        <v>strike = 0.008379, dCalldT = 0.000585, localVol = 0.007676</v>
      </c>
    </row>
    <row r="6275" spans="9:28" x14ac:dyDescent="0.25">
      <c r="I6275" s="80"/>
      <c r="AB6275" s="3" t="str">
        <v>strike = 0.009452, dCalldT = 0.000591, localVol = 0.007567</v>
      </c>
    </row>
    <row r="6276" spans="9:28" x14ac:dyDescent="0.25">
      <c r="I6276" s="80"/>
      <c r="AB6276" s="3" t="str">
        <v>strike = 0.010526, dCalldT = 0.000607, localVol = 0.007270</v>
      </c>
    </row>
    <row r="6277" spans="9:28" x14ac:dyDescent="0.25">
      <c r="I6277" s="80"/>
      <c r="AB6277" s="3" t="str">
        <v>strike = 0.011599, dCalldT = 0.000635, localVol = 0.007334</v>
      </c>
    </row>
    <row r="6278" spans="9:28" x14ac:dyDescent="0.25">
      <c r="I6278" s="80"/>
      <c r="AB6278" s="3" t="str">
        <v>strike = 0.012672, dCalldT = 0.000705, localVol = 0.006833</v>
      </c>
    </row>
    <row r="6279" spans="9:28" x14ac:dyDescent="0.25">
      <c r="I6279" s="80"/>
      <c r="AB6279" s="3" t="str">
        <v>strike = 0.013746, dCalldT = 0.000765, localVol = 0.006815</v>
      </c>
    </row>
    <row r="6280" spans="9:28" x14ac:dyDescent="0.25">
      <c r="I6280" s="80"/>
      <c r="AB6280" s="3" t="str">
        <v>strike = 0.014819, dCalldT = 0.000819, localVol = 0.006579</v>
      </c>
    </row>
    <row r="6281" spans="9:28" x14ac:dyDescent="0.25">
      <c r="I6281" s="80"/>
      <c r="AB6281" s="3" t="str">
        <v>strike = 0.015893, dCalldT = 0.000842, localVol = 0.006795</v>
      </c>
    </row>
    <row r="6282" spans="9:28" x14ac:dyDescent="0.25">
      <c r="I6282" s="80"/>
      <c r="AB6282" s="3" t="str">
        <v>strike = 0.016966, dCalldT = 0.000893, localVol = 0.006446</v>
      </c>
    </row>
    <row r="6283" spans="9:28" x14ac:dyDescent="0.25">
      <c r="I6283" s="80"/>
      <c r="AB6283" s="3" t="str">
        <v>strike = 0.018039, dCalldT = 0.000923, localVol = 0.006351</v>
      </c>
    </row>
    <row r="6284" spans="9:28" x14ac:dyDescent="0.25">
      <c r="I6284" s="80"/>
      <c r="AB6284" s="3" t="str">
        <v>strike = 0.019113, dCalldT = 0.000930, localVol = 0.006359</v>
      </c>
    </row>
    <row r="6285" spans="9:28" x14ac:dyDescent="0.25">
      <c r="I6285" s="80"/>
      <c r="AB6285" s="3" t="str">
        <v>strike = 0.020186, dCalldT = 0.000931, localVol = 0.006431</v>
      </c>
    </row>
    <row r="6286" spans="9:28" x14ac:dyDescent="0.25">
      <c r="I6286" s="80"/>
      <c r="AB6286" s="3" t="str">
        <v>strike = 0.021260, dCalldT = 0.000919, localVol = 0.006781</v>
      </c>
    </row>
    <row r="6287" spans="9:28" x14ac:dyDescent="0.25">
      <c r="I6287" s="80"/>
      <c r="AB6287" s="3" t="str">
        <v>strike = 0.022333, dCalldT = 0.000928, localVol = 0.006890</v>
      </c>
    </row>
    <row r="6288" spans="9:28" x14ac:dyDescent="0.25">
      <c r="I6288" s="80"/>
      <c r="AB6288" s="3" t="str">
        <v>strike = 0.023406, dCalldT = 0.000929, localVol = 0.007200</v>
      </c>
    </row>
    <row r="6289" spans="9:28" x14ac:dyDescent="0.25">
      <c r="I6289" s="80"/>
      <c r="AB6289" s="3" t="str">
        <v>strike = 0.024480, dCalldT = 0.000926, localVol = 0.007517</v>
      </c>
    </row>
    <row r="6290" spans="9:28" x14ac:dyDescent="0.25">
      <c r="I6290" s="80"/>
      <c r="AB6290" s="3" t="str">
        <v>strike = 0.025553, dCalldT = 0.000919, localVol = 0.007490</v>
      </c>
    </row>
    <row r="6291" spans="9:28" x14ac:dyDescent="0.25">
      <c r="I6291" s="80"/>
      <c r="AB6291" s="3" t="str">
        <v>strike = 0.026627, dCalldT = 0.000868, localVol = 0.008253</v>
      </c>
    </row>
    <row r="6292" spans="9:28" x14ac:dyDescent="0.25">
      <c r="I6292" s="80"/>
      <c r="AB6292" s="3" t="str">
        <v>strike = 0.027700, dCalldT = 0.000832, localVol = 0.008328</v>
      </c>
    </row>
    <row r="6293" spans="9:28" x14ac:dyDescent="0.25">
      <c r="I6293" s="80"/>
      <c r="AB6293" s="3" t="str">
        <v>strike = 0.028773, dCalldT = 0.000794, localVol = 0.008244</v>
      </c>
    </row>
    <row r="6294" spans="9:28" x14ac:dyDescent="0.25">
      <c r="I6294" s="80"/>
      <c r="AB6294" s="3" t="str">
        <v>strike = 0.029847, dCalldT = 0.000729, localVol = 0.008865</v>
      </c>
    </row>
    <row r="6295" spans="9:28" x14ac:dyDescent="0.25">
      <c r="I6295" s="80"/>
      <c r="AB6295" s="3" t="str">
        <v>strike = 0.030920, dCalldT = 0.000668, localVol = 0.009156</v>
      </c>
    </row>
    <row r="6296" spans="9:28" x14ac:dyDescent="0.25">
      <c r="I6296" s="80"/>
      <c r="AB6296" s="3" t="str">
        <v>strike = 0.031994, dCalldT = 0.000619, localVol = 0.009154</v>
      </c>
    </row>
    <row r="6297" spans="9:28" x14ac:dyDescent="0.25">
      <c r="I6297" s="80"/>
      <c r="AB6297" s="3" t="str">
        <v>strike = 0.033067, dCalldT = 0.000570, localVol = 0.009221</v>
      </c>
    </row>
    <row r="6298" spans="9:28" x14ac:dyDescent="0.25">
      <c r="I6298" s="80"/>
      <c r="AB6298" s="3" t="str">
        <v>strike = 0.034140, dCalldT = 0.000515, localVol = 0.009612</v>
      </c>
    </row>
    <row r="6299" spans="9:28" x14ac:dyDescent="0.25">
      <c r="I6299" s="80"/>
      <c r="AB6299" s="3" t="str">
        <v>strike = 0.035214, dCalldT = 0.000463, localVol = 0.010298</v>
      </c>
    </row>
    <row r="6300" spans="9:28" x14ac:dyDescent="0.25">
      <c r="I6300" s="80"/>
      <c r="AB6300" s="3" t="str">
        <v>strike = 0.036287, dCalldT = 0.000429, localVol = 0.009893</v>
      </c>
    </row>
    <row r="6301" spans="9:28" x14ac:dyDescent="0.25">
      <c r="I6301" s="80"/>
      <c r="AB6301" s="3" t="str">
        <v>strike = 0.037360, dCalldT = 0.000393, localVol = 0.010347</v>
      </c>
    </row>
    <row r="6302" spans="9:28" x14ac:dyDescent="0.25">
      <c r="I6302" s="80"/>
      <c r="AB6302" s="3" t="str">
        <v>strike = 0.038434, dCalldT = 0.000360, localVol = 0.010985</v>
      </c>
    </row>
    <row r="6303" spans="9:28" x14ac:dyDescent="0.25">
      <c r="I6303" s="80"/>
      <c r="AB6303" s="3" t="str">
        <v>strike = 0.039507, dCalldT = 0.000336, localVol = 0.011762</v>
      </c>
    </row>
    <row r="6304" spans="9:28" x14ac:dyDescent="0.25">
      <c r="I6304" s="80"/>
      <c r="AB6304" s="3" t="str">
        <v>strike = 0.040581, dCalldT = 0.000324, localVol = 0.011233</v>
      </c>
    </row>
    <row r="6305" spans="9:28" x14ac:dyDescent="0.25">
      <c r="I6305" s="80"/>
      <c r="AB6305" s="3" t="str">
        <v>strike = 0.041654, dCalldT = 0.000309, localVol = 0.012030</v>
      </c>
    </row>
    <row r="6306" spans="9:28" x14ac:dyDescent="0.25">
      <c r="I6306" s="80"/>
      <c r="AB6306" s="3" t="str">
        <v>strike = 0.042727, dCalldT = 0.000294, localVol = 0.012275</v>
      </c>
    </row>
    <row r="6307" spans="9:28" x14ac:dyDescent="0.25">
      <c r="I6307" s="80"/>
      <c r="AB6307" s="3" t="str">
        <v>strike = 0.043801, dCalldT = 0.000277, localVol = 0.013352</v>
      </c>
    </row>
    <row r="6308" spans="9:28" x14ac:dyDescent="0.25">
      <c r="I6308" s="80"/>
      <c r="AB6308" s="3" t="str">
        <v>strike = 0.044874, dCalldT = 0.000261, localVol = 0.013276</v>
      </c>
    </row>
    <row r="6309" spans="9:28" x14ac:dyDescent="0.25">
      <c r="I6309" s="80"/>
      <c r="AB6309" s="3" t="str">
        <v>strike = 0.045948, dCalldT = 0.000242, localVol = 0.014025</v>
      </c>
    </row>
    <row r="6310" spans="9:28" x14ac:dyDescent="0.25">
      <c r="I6310" s="80"/>
      <c r="AB6310" s="3" t="str">
        <v>strike = 0.047021, dCalldT = 0.000222, localVol = 0.013828</v>
      </c>
    </row>
    <row r="6311" spans="9:28" x14ac:dyDescent="0.25">
      <c r="I6311" s="80"/>
      <c r="AB6311" s="3" t="str">
        <v>strike = 0.048094, dCalldT = 0.000199, localVol = 0.016232</v>
      </c>
    </row>
    <row r="6312" spans="9:28" x14ac:dyDescent="0.25">
      <c r="I6312" s="80"/>
      <c r="AB6312" s="3" t="str">
        <v>strike = 0.049168, dCalldT = 0.000179, localVol = 0.013522</v>
      </c>
    </row>
    <row r="6313" spans="9:28" x14ac:dyDescent="0.25">
      <c r="I6313" s="80"/>
      <c r="AB6313" s="3" t="str">
        <v>strike = 0.050241, dCalldT = 0.000154, localVol = 0.015071</v>
      </c>
    </row>
    <row r="6314" spans="9:28" x14ac:dyDescent="0.25">
      <c r="I6314" s="80"/>
      <c r="AB6314" s="3" t="str">
        <v>T = 3.083333, swapRate = 0.019297, k = 0, strike = -0.013449, call = 0.032802, callph = 0.032792, callmh = 0.032812, quantile = 0.007677, d2CalldK2 = 1.059644</v>
      </c>
    </row>
    <row r="6315" spans="9:28" x14ac:dyDescent="0.25">
      <c r="I6315" s="80"/>
      <c r="AB6315" s="3" t="str">
        <v>T = 3.083333, swapRate = 0.019297, k = 1, strike = -0.012357, call = 0.031720, callph = 0.031710, callmh = 0.031730, quantile = 0.008925, d2CalldK2 = 1.232980</v>
      </c>
    </row>
    <row r="6316" spans="9:28" x14ac:dyDescent="0.25">
      <c r="I6316" s="80"/>
      <c r="AB6316" s="3" t="str">
        <v>T = 3.083333, swapRate = 0.019297, k = 2, strike = -0.011266, call = 0.030639, callph = 0.030629, callmh = 0.030649, quantile = 0.010379, d2CalldK2 = 1.434400</v>
      </c>
    </row>
    <row r="6317" spans="9:28" x14ac:dyDescent="0.25">
      <c r="I6317" s="80"/>
      <c r="AB6317" s="3" t="str">
        <v>T = 3.083333, swapRate = 0.019297, k = 3, strike = -0.010174, call = 0.029560, callph = 0.029550, callmh = 0.029569, quantile = 0.012069, d2CalldK2 = 1.668290</v>
      </c>
    </row>
    <row r="6318" spans="9:28" x14ac:dyDescent="0.25">
      <c r="I6318" s="80"/>
      <c r="AB6318" s="3" t="str">
        <v>T = 3.083333, swapRate = 0.019297, k = 4, strike = -0.009083, call = 0.028482, callph = 0.028472, callmh = 0.028492, quantile = 0.014034, d2CalldK2 = 1.939663</v>
      </c>
    </row>
    <row r="6319" spans="9:28" x14ac:dyDescent="0.25">
      <c r="I6319" s="80"/>
      <c r="AB6319" s="3" t="str">
        <v>T = 3.083333, swapRate = 0.019297, k = 5, strike = -0.007991, call = 0.027407, callph = 0.027397, callmh = 0.027417, quantile = 0.016319, d2CalldK2 = 2.254224</v>
      </c>
    </row>
    <row r="6320" spans="9:28" x14ac:dyDescent="0.25">
      <c r="I6320" s="80"/>
      <c r="AB6320" s="3" t="str">
        <v>T = 3.083333, swapRate = 0.019297, k = 6, strike = -0.006900, call = 0.026335, callph = 0.026325, callmh = 0.026345, quantile = 0.018973, d2CalldK2 = 2.618446</v>
      </c>
    </row>
    <row r="6321" spans="9:28" x14ac:dyDescent="0.25">
      <c r="I6321" s="80"/>
      <c r="AB6321" s="3" t="str">
        <v>T = 3.083333, swapRate = 0.019297, k = 7, strike = -0.005808, call = 0.025266, callph = 0.025256, callmh = 0.025275, quantile = 0.022056, d2CalldK2 = 3.039631</v>
      </c>
    </row>
    <row r="6322" spans="9:28" x14ac:dyDescent="0.25">
      <c r="I6322" s="80"/>
      <c r="AB6322" s="3" t="str">
        <v>T = 3.083333, swapRate = 0.019297, k = 8, strike = -0.004717, call = 0.024200, callph = 0.024190, callmh = 0.024210, quantile = 0.025633, d2CalldK2 = 3.525975</v>
      </c>
    </row>
    <row r="6323" spans="9:28" x14ac:dyDescent="0.25">
      <c r="I6323" s="80"/>
      <c r="AB6323" s="3" t="str">
        <v>T = 3.083333, swapRate = 0.019297, k = 9, strike = -0.003625, call = 0.023139, callph = 0.023129, callmh = 0.023149, quantile = 0.029780, d2CalldK2 = 4.086621</v>
      </c>
    </row>
    <row r="6324" spans="9:28" x14ac:dyDescent="0.25">
      <c r="I6324" s="80"/>
      <c r="AB6324" s="3" t="str">
        <v>T = 3.083333, swapRate = 0.019297, k = 10, strike = -0.002534, call = 0.022082, callph = 0.022073, callmh = 0.022092, quantile = 0.034585, d2CalldK2 = 4.731688</v>
      </c>
    </row>
    <row r="6325" spans="9:28" x14ac:dyDescent="0.25">
      <c r="I6325" s="80"/>
      <c r="AB6325" s="3" t="str">
        <v>T = 3.083333, swapRate = 0.019297, k = 11, strike = -0.001442, call = 0.021032, callph = 0.021022, callmh = 0.021041, quantile = 0.040144, d2CalldK2 = 5.472275</v>
      </c>
    </row>
    <row r="6326" spans="9:28" x14ac:dyDescent="0.25">
      <c r="I6326" s="80"/>
      <c r="AB6326" s="3" t="str">
        <v>T = 3.083333, swapRate = 0.019297, k = 12, strike = -0.000351, call = 0.019987, callph = 0.019978, callmh = 0.019997, quantile = 0.046570, d2CalldK2 = 6.320423</v>
      </c>
    </row>
    <row r="6327" spans="9:28" x14ac:dyDescent="0.25">
      <c r="I6327" s="80"/>
      <c r="AB6327" s="3" t="str">
        <v>T = 3.083333, swapRate = 0.019297, k = 13, strike = 0.000741, call = 0.018950, callph = 0.018941, callmh = 0.018960, quantile = 0.053986, d2CalldK2 = 7.289023</v>
      </c>
    </row>
    <row r="6328" spans="9:28" x14ac:dyDescent="0.25">
      <c r="I6328" s="80"/>
      <c r="AB6328" s="3" t="str">
        <v>T = 3.083333, swapRate = 0.019297, k = 14, strike = 0.001832, call = 0.017922, callph = 0.017913, callmh = 0.017932, quantile = 0.062531, d2CalldK2 = 8.391639</v>
      </c>
    </row>
    <row r="6329" spans="9:28" x14ac:dyDescent="0.25">
      <c r="I6329" s="80"/>
      <c r="AB6329" s="3" t="str">
        <v>T = 3.083333, swapRate = 0.019297, k = 15, strike = 0.002924, call = 0.016904, callph = 0.016895, callmh = 0.016914, quantile = 0.072359, d2CalldK2 = 9.642239</v>
      </c>
    </row>
    <row r="6330" spans="9:28" x14ac:dyDescent="0.25">
      <c r="I6330" s="80"/>
      <c r="AB6330" s="3" t="str">
        <v>T = 3.083333, swapRate = 0.019297, k = 16, strike = 0.004016, call = 0.015898, callph = 0.015889, callmh = 0.015907, quantile = 0.083640, d2CalldK2 = 11.054787</v>
      </c>
    </row>
    <row r="6331" spans="9:28" x14ac:dyDescent="0.25">
      <c r="I6331" s="80"/>
      <c r="AB6331" s="3" t="str">
        <v>T = 3.083333, swapRate = 0.019297, k = 17, strike = 0.005107, call = 0.014905, callph = 0.014896, callmh = 0.014914, quantile = 0.096557, d2CalldK2 = 12.642679</v>
      </c>
    </row>
    <row r="6332" spans="9:28" x14ac:dyDescent="0.25">
      <c r="I6332" s="80"/>
      <c r="AB6332" s="3" t="str">
        <v>T = 3.083333, swapRate = 0.019297, k = 18, strike = 0.006199, call = 0.013926, callph = 0.013917, callmh = 0.013935, quantile = 0.111308, d2CalldK2 = 14.417965</v>
      </c>
    </row>
    <row r="6333" spans="9:28" x14ac:dyDescent="0.25">
      <c r="I6333" s="80"/>
      <c r="AB6333" s="3" t="str">
        <v>T = 3.083333, swapRate = 0.019297, k = 19, strike = 0.007290, call = 0.012965, callph = 0.012956, callmh = 0.012974, quantile = 0.128104, d2CalldK2 = 16.390342</v>
      </c>
    </row>
    <row r="6334" spans="9:28" x14ac:dyDescent="0.25">
      <c r="I6334" s="80"/>
      <c r="AB6334" s="3" t="str">
        <v>T = 3.083333, swapRate = 0.019297, k = 20, strike = 0.008382, call = 0.012024, callph = 0.012015, callmh = 0.012032, quantile = 0.147163, d2CalldK2 = 18.565850</v>
      </c>
    </row>
    <row r="6335" spans="9:28" x14ac:dyDescent="0.25">
      <c r="I6335" s="80"/>
      <c r="AB6335" s="3" t="str">
        <v>T = 3.083333, swapRate = 0.019297, k = 21, strike = 0.009473, call = 0.011104, callph = 0.011096, callmh = 0.011113, quantile = 0.168708, d2CalldK2 = 20.945263</v>
      </c>
    </row>
    <row r="6336" spans="9:28" x14ac:dyDescent="0.25">
      <c r="I6336" s="80"/>
      <c r="AB6336" s="3" t="str">
        <v>T = 3.083333, swapRate = 0.019297, k = 22, strike = 0.010565, call = 0.010210, callph = 0.010202, callmh = 0.010218, quantile = 0.192960, d2CalldK2 = 23.522131</v>
      </c>
    </row>
    <row r="6337" spans="9:28" x14ac:dyDescent="0.25">
      <c r="I6337" s="80"/>
      <c r="AB6337" s="3" t="str">
        <v>T = 3.083333, swapRate = 0.019297, k = 23, strike = 0.011656, call = 0.009344, callph = 0.009336, callmh = 0.009351, quantile = 0.220125, d2CalldK2 = 26.280484</v>
      </c>
    </row>
    <row r="6338" spans="9:28" x14ac:dyDescent="0.25">
      <c r="I6338" s="80"/>
      <c r="AB6338" s="3" t="str">
        <v>T = 3.083333, swapRate = 0.019297, k = 24, strike = 0.012748, call = 0.008509, callph = 0.008501, callmh = 0.008516, quantile = 0.250388, d2CalldK2 = 29.192244</v>
      </c>
    </row>
    <row r="6339" spans="9:28" x14ac:dyDescent="0.25">
      <c r="I6339" s="80"/>
      <c r="AB6339" s="3" t="str">
        <v>T = 3.083333, swapRate = 0.019297, k = 25, strike = 0.013839, call = 0.007708, callph = 0.007701, callmh = 0.007715, quantile = 0.283894, d2CalldK2 = 32.214425</v>
      </c>
    </row>
    <row r="6340" spans="9:28" x14ac:dyDescent="0.25">
      <c r="I6340" s="80"/>
      <c r="AB6340" s="3" t="str">
        <v>T = 3.083333, swapRate = 0.019297, k = 26, strike = 0.014931, call = 0.006946, callph = 0.006940, callmh = 0.006953, quantile = 0.320732, d2CalldK2 = 35.286332</v>
      </c>
    </row>
    <row r="6341" spans="9:28" x14ac:dyDescent="0.25">
      <c r="I6341" s="80"/>
      <c r="AB6341" s="3" t="str">
        <v>T = 3.083333, swapRate = 0.019297, k = 27, strike = 0.016022, call = 0.006227, callph = 0.006220, callmh = 0.006233, quantile = 0.360915, d2CalldK2 = 38.327033</v>
      </c>
    </row>
    <row r="6342" spans="9:28" x14ac:dyDescent="0.25">
      <c r="I6342" s="80"/>
      <c r="AB6342" s="3" t="str">
        <v>T = 3.083333, swapRate = 0.019297, k = 28, strike = 0.017114, call = 0.005552, callph = 0.005547, callmh = 0.005558, quantile = 0.404354, d2CalldK2 = 41.233559</v>
      </c>
    </row>
    <row r="6343" spans="9:28" x14ac:dyDescent="0.25">
      <c r="I6343" s="80"/>
      <c r="AB6343" s="3" t="str">
        <v>T = 3.083333, swapRate = 0.019297, k = 29, strike = 0.018205, call = 0.004927, callph = 0.004922, callmh = 0.004933, quantile = 0.450836, d2CalldK2 = 43.880437</v>
      </c>
    </row>
    <row r="6344" spans="9:28" x14ac:dyDescent="0.25">
      <c r="I6344" s="80"/>
      <c r="AB6344" s="3" t="str">
        <v>T = 3.083333, swapRate = 0.019297, k = 30, strike = 0.019297, call = 0.004355, callph = 0.004350, callmh = 0.004360, quantile = 0.500000, d2CalldK2 = 46.115288</v>
      </c>
    </row>
    <row r="6345" spans="9:28" x14ac:dyDescent="0.25">
      <c r="I6345" s="80"/>
      <c r="AB6345" s="3" t="str">
        <v>T = 3.083333, swapRate = 0.019297, k = 31, strike = 0.020389, call = 0.003836, callph = 0.003831, callmh = 0.003840, quantile = 0.549164, d2CalldK2 = 43.880437</v>
      </c>
    </row>
    <row r="6346" spans="9:28" x14ac:dyDescent="0.25">
      <c r="I6346" s="80"/>
      <c r="AB6346" s="3" t="str">
        <v>T = 3.083333, swapRate = 0.019297, k = 32, strike = 0.021480, call = 0.003369, callph = 0.003365, callmh = 0.003373, quantile = 0.595646, d2CalldK2 = 41.233559</v>
      </c>
    </row>
    <row r="6347" spans="9:28" x14ac:dyDescent="0.25">
      <c r="I6347" s="80"/>
      <c r="AB6347" s="3" t="str">
        <v>T = 3.083333, swapRate = 0.019297, k = 33, strike = 0.022572, call = 0.002952, callph = 0.002948, callmh = 0.002956, quantile = 0.639085, d2CalldK2 = 38.327033</v>
      </c>
    </row>
    <row r="6348" spans="9:28" x14ac:dyDescent="0.25">
      <c r="I6348" s="80"/>
      <c r="AB6348" s="3" t="str">
        <v>T = 3.083333, swapRate = 0.019297, k = 34, strike = 0.023663, call = 0.002580, callph = 0.002577, callmh = 0.002584, quantile = 0.679268, d2CalldK2 = 35.286332</v>
      </c>
    </row>
    <row r="6349" spans="9:28" x14ac:dyDescent="0.25">
      <c r="I6349" s="80"/>
      <c r="AB6349" s="3" t="str">
        <v>T = 3.083333, swapRate = 0.019297, k = 35, strike = 0.024755, call = 0.002251, callph = 0.002248, callmh = 0.002253, quantile = 0.716106, d2CalldK2 = 32.214425</v>
      </c>
    </row>
    <row r="6350" spans="9:28" x14ac:dyDescent="0.25">
      <c r="I6350" s="80"/>
      <c r="AB6350" s="3" t="str">
        <v>T = 3.083333, swapRate = 0.019297, k = 36, strike = 0.025846, call = 0.001959, callph = 0.001957, callmh = 0.001962, quantile = 0.749612, d2CalldK2 = 29.192244</v>
      </c>
    </row>
    <row r="6351" spans="9:28" x14ac:dyDescent="0.25">
      <c r="I6351" s="80"/>
      <c r="AB6351" s="3" t="str">
        <v>T = 3.083333, swapRate = 0.019297, k = 37, strike = 0.026938, call = 0.001703, callph = 0.001701, callmh = 0.001705, quantile = 0.779875, d2CalldK2 = 26.280484</v>
      </c>
    </row>
    <row r="6352" spans="9:28" x14ac:dyDescent="0.25">
      <c r="I6352" s="80"/>
      <c r="AB6352" s="3" t="str">
        <v>T = 3.083333, swapRate = 0.019297, k = 38, strike = 0.028029, call = 0.001478, callph = 0.001476, callmh = 0.001480, quantile = 0.807040, d2CalldK2 = 23.522131</v>
      </c>
    </row>
    <row r="6353" spans="9:28" x14ac:dyDescent="0.25">
      <c r="I6353" s="80"/>
      <c r="AB6353" s="3" t="str">
        <v>T = 3.083333, swapRate = 0.019297, k = 39, strike = 0.029121, call = 0.001281, callph = 0.001279, callmh = 0.001282, quantile = 0.831292, d2CalldK2 = 20.945263</v>
      </c>
    </row>
    <row r="6354" spans="9:28" x14ac:dyDescent="0.25">
      <c r="I6354" s="80"/>
      <c r="AB6354" s="3" t="str">
        <v>T = 3.083333, swapRate = 0.019297, k = 40, strike = 0.030212, call = 0.001108, callph = 0.001107, callmh = 0.001110, quantile = 0.852837, d2CalldK2 = 18.565850</v>
      </c>
    </row>
    <row r="6355" spans="9:28" x14ac:dyDescent="0.25">
      <c r="I6355" s="80"/>
      <c r="AB6355" s="3" t="str">
        <v>T = 3.083333, swapRate = 0.019297, k = 41, strike = 0.031304, call = 0.000958, callph = 0.000957, callmh = 0.000960, quantile = 0.871896, d2CalldK2 = 16.390342</v>
      </c>
    </row>
    <row r="6356" spans="9:28" x14ac:dyDescent="0.25">
      <c r="I6356" s="80"/>
      <c r="AB6356" s="3" t="str">
        <v>T = 3.083333, swapRate = 0.019297, k = 42, strike = 0.032395, call = 0.000828, callph = 0.000827, callmh = 0.000829, quantile = 0.888692, d2CalldK2 = 14.417965</v>
      </c>
    </row>
    <row r="6357" spans="9:28" x14ac:dyDescent="0.25">
      <c r="I6357" s="80"/>
      <c r="AB6357" s="3" t="str">
        <v>T = 3.083333, swapRate = 0.019297, k = 43, strike = 0.033487, call = 0.000715, callph = 0.000714, callmh = 0.000716, quantile = 0.903443, d2CalldK2 = 12.642679</v>
      </c>
    </row>
    <row r="6358" spans="9:28" x14ac:dyDescent="0.25">
      <c r="I6358" s="80"/>
      <c r="AB6358" s="3" t="str">
        <v>T = 3.083333, swapRate = 0.019297, k = 44, strike = 0.034578, call = 0.000616, callph = 0.000616, callmh = 0.000617, quantile = 0.916360, d2CalldK2 = 11.054787</v>
      </c>
    </row>
    <row r="6359" spans="9:28" x14ac:dyDescent="0.25">
      <c r="I6359" s="80"/>
      <c r="AB6359" s="3" t="str">
        <v>T = 3.083333, swapRate = 0.019297, k = 45, strike = 0.035670, call = 0.000531, callph = 0.000531, callmh = 0.000532, quantile = 0.927641, d2CalldK2 = 9.642239</v>
      </c>
    </row>
    <row r="6360" spans="9:28" x14ac:dyDescent="0.25">
      <c r="I6360" s="80"/>
      <c r="AB6360" s="3" t="str">
        <v>T = 3.083333, swapRate = 0.019297, k = 46, strike = 0.036761, call = 0.000458, callph = 0.000457, callmh = 0.000459, quantile = 0.937469, d2CalldK2 = 8.391639</v>
      </c>
    </row>
    <row r="6361" spans="9:28" x14ac:dyDescent="0.25">
      <c r="I6361" s="80"/>
      <c r="AB6361" s="3" t="str">
        <v>T = 3.083333, swapRate = 0.019297, k = 47, strike = 0.037853, call = 0.000394, callph = 0.000394, callmh = 0.000395, quantile = 0.946014, d2CalldK2 = 7.289023</v>
      </c>
    </row>
    <row r="6362" spans="9:28" x14ac:dyDescent="0.25">
      <c r="I6362" s="80"/>
      <c r="AB6362" s="3" t="str">
        <v>T = 3.083333, swapRate = 0.019297, k = 48, strike = 0.038945, call = 0.000340, callph = 0.000339, callmh = 0.000340, quantile = 0.953430, d2CalldK2 = 6.320423</v>
      </c>
    </row>
    <row r="6363" spans="9:28" x14ac:dyDescent="0.25">
      <c r="I6363" s="80"/>
      <c r="AB6363" s="3" t="str">
        <v>T = 3.083333, swapRate = 0.019297, k = 49, strike = 0.040036, call = 0.000292, callph = 0.000292, callmh = 0.000293, quantile = 0.959856, d2CalldK2 = 5.472275</v>
      </c>
    </row>
    <row r="6364" spans="9:28" x14ac:dyDescent="0.25">
      <c r="I6364" s="80"/>
      <c r="AB6364" s="3" t="str">
        <v>T = 3.083333, swapRate = 0.019297, k = 50, strike = 0.041128, call = 0.000252, callph = 0.000251, callmh = 0.000252, quantile = 0.965415, d2CalldK2 = 4.731688</v>
      </c>
    </row>
    <row r="6365" spans="9:28" x14ac:dyDescent="0.25">
      <c r="I6365" s="80"/>
      <c r="AB6365" s="3" t="str">
        <v>T = 3.083333, swapRate = 0.019297, k = 51, strike = 0.042219, call = 0.000217, callph = 0.000216, callmh = 0.000217, quantile = 0.970220, d2CalldK2 = 4.086621</v>
      </c>
    </row>
    <row r="6366" spans="9:28" x14ac:dyDescent="0.25">
      <c r="I6366" s="80"/>
      <c r="AB6366" s="3" t="str">
        <v>T = 3.083333, swapRate = 0.019297, k = 52, strike = 0.043311, call = 0.000186, callph = 0.000186, callmh = 0.000187, quantile = 0.974367, d2CalldK2 = 3.525975</v>
      </c>
    </row>
    <row r="6367" spans="9:28" x14ac:dyDescent="0.25">
      <c r="I6367" s="80"/>
      <c r="AB6367" s="3" t="str">
        <v>T = 3.083333, swapRate = 0.019297, k = 53, strike = 0.044402, call = 0.000161, callph = 0.000160, callmh = 0.000161, quantile = 0.977944, d2CalldK2 = 3.039631</v>
      </c>
    </row>
    <row r="6368" spans="9:28" x14ac:dyDescent="0.25">
      <c r="I6368" s="80"/>
      <c r="AB6368" s="3" t="str">
        <v>T = 3.083333, swapRate = 0.019297, k = 54, strike = 0.045494, call = 0.000138, callph = 0.000138, callmh = 0.000138, quantile = 0.981027, d2CalldK2 = 2.618446</v>
      </c>
    </row>
    <row r="6369" spans="9:28" x14ac:dyDescent="0.25">
      <c r="I6369" s="80"/>
      <c r="AB6369" s="3" t="str">
        <v>T = 3.083333, swapRate = 0.019297, k = 55, strike = 0.046585, call = 0.000119, callph = 0.000119, callmh = 0.000119, quantile = 0.983681, d2CalldK2 = 2.254225</v>
      </c>
    </row>
    <row r="6370" spans="9:28" x14ac:dyDescent="0.25">
      <c r="I6370" s="80"/>
      <c r="AB6370" s="3" t="str">
        <v>T = 3.083333, swapRate = 0.019297, k = 56, strike = 0.047677, call = 0.000102, callph = 0.000102, callmh = 0.000103, quantile = 0.985966, d2CalldK2 = 1.939663</v>
      </c>
    </row>
    <row r="6371" spans="9:28" x14ac:dyDescent="0.25">
      <c r="I6371" s="80"/>
      <c r="AB6371" s="3" t="str">
        <v>T = 3.083333, swapRate = 0.019297, k = 57, strike = 0.048768, call = 0.000088, callph = 0.000088, callmh = 0.000088, quantile = 0.987931, d2CalldK2 = 1.668290</v>
      </c>
    </row>
    <row r="6372" spans="9:28" x14ac:dyDescent="0.25">
      <c r="I6372" s="80"/>
      <c r="AB6372" s="3" t="str">
        <v>T = 3.083333, swapRate = 0.019297, k = 58, strike = 0.049860, call = 0.000076, callph = 0.000076, callmh = 0.000076, quantile = 0.989621, d2CalldK2 = 1.434400</v>
      </c>
    </row>
    <row r="6373" spans="9:28" x14ac:dyDescent="0.25">
      <c r="I6373" s="80"/>
      <c r="AB6373" s="3" t="str">
        <v>T = 3.083333, swapRate = 0.019297, k = 59, strike = 0.050951, call = 0.000065, callph = 0.000065, callmh = 0.000066, quantile = 0.991075, d2CalldK2 = 1.232981</v>
      </c>
    </row>
    <row r="6374" spans="9:28" x14ac:dyDescent="0.25">
      <c r="I6374" s="80"/>
      <c r="AB6374" s="3" t="str">
        <v>T = 3.083333, swapRate = 0.019297, k = 60, strike = 0.052043, call = 0.000056, callph = 0.000056, callmh = 0.000056, quantile = 0.992323, d2CalldK2 = 1.059644</v>
      </c>
    </row>
    <row r="6375" spans="9:28" x14ac:dyDescent="0.25">
      <c r="I6375" s="80"/>
      <c r="AB6375" s="3" t="str">
        <v>strike = -0.012357, d2CalldK2 = 1.232980, d2CalldK2mc = 1.279273</v>
      </c>
    </row>
    <row r="6376" spans="9:28" x14ac:dyDescent="0.25">
      <c r="I6376" s="80"/>
      <c r="AB6376" s="3" t="str">
        <v>strike = -0.011266, d2CalldK2 = 1.434400, d2CalldK2mc = 1.361318</v>
      </c>
    </row>
    <row r="6377" spans="9:28" x14ac:dyDescent="0.25">
      <c r="I6377" s="80"/>
      <c r="AB6377" s="3" t="str">
        <v>strike = -0.010174, d2CalldK2 = 1.668290, d2CalldK2mc = 1.296361</v>
      </c>
    </row>
    <row r="6378" spans="9:28" x14ac:dyDescent="0.25">
      <c r="I6378" s="80"/>
      <c r="AB6378" s="3" t="str">
        <v>strike = -0.009083, d2CalldK2 = 1.939663, d2CalldK2mc = 1.850989</v>
      </c>
    </row>
    <row r="6379" spans="9:28" x14ac:dyDescent="0.25">
      <c r="I6379" s="80"/>
      <c r="AB6379" s="3" t="str">
        <v>strike = -0.007991, d2CalldK2 = 2.254224, d2CalldK2mc = 2.026131</v>
      </c>
    </row>
    <row r="6380" spans="9:28" x14ac:dyDescent="0.25">
      <c r="I6380" s="80"/>
      <c r="AB6380" s="3" t="str">
        <v>strike = -0.006900, d2CalldK2 = 2.618446, d2CalldK2mc = 2.910612</v>
      </c>
    </row>
    <row r="6381" spans="9:28" x14ac:dyDescent="0.25">
      <c r="I6381" s="80"/>
      <c r="AB6381" s="3" t="str">
        <v>strike = -0.005808, d2CalldK2 = 3.039631, d2CalldK2mc = 2.693951</v>
      </c>
    </row>
    <row r="6382" spans="9:28" x14ac:dyDescent="0.25">
      <c r="I6382" s="80"/>
      <c r="AB6382" s="3" t="str">
        <v>strike = -0.004717, d2CalldK2 = 3.525975, d2CalldK2mc = 3.414522</v>
      </c>
    </row>
    <row r="6383" spans="9:28" x14ac:dyDescent="0.25">
      <c r="I6383" s="80"/>
      <c r="AB6383" s="3" t="str">
        <v>strike = -0.003625, d2CalldK2 = 4.086621, d2CalldK2mc = 4.018482</v>
      </c>
    </row>
    <row r="6384" spans="9:28" x14ac:dyDescent="0.25">
      <c r="I6384" s="80"/>
      <c r="AB6384" s="3" t="str">
        <v>strike = -0.002534, d2CalldK2 = 4.731688, d2CalldK2mc = 5.854179</v>
      </c>
    </row>
    <row r="6385" spans="9:28" x14ac:dyDescent="0.25">
      <c r="I6385" s="80"/>
      <c r="AB6385" s="3" t="str">
        <v>strike = -0.001442, d2CalldK2 = 5.472275, d2CalldK2mc = 6.194311</v>
      </c>
    </row>
    <row r="6386" spans="9:28" x14ac:dyDescent="0.25">
      <c r="I6386" s="80"/>
      <c r="AB6386" s="3" t="str">
        <v>strike = -0.000351, d2CalldK2 = 6.320423, d2CalldK2mc = 5.435458</v>
      </c>
    </row>
    <row r="6387" spans="9:28" x14ac:dyDescent="0.25">
      <c r="I6387" s="80"/>
      <c r="AB6387" s="3" t="str">
        <v>strike = 0.000741, d2CalldK2 = 7.289023, d2CalldK2mc = 6.091926</v>
      </c>
    </row>
    <row r="6388" spans="9:28" x14ac:dyDescent="0.25">
      <c r="I6388" s="80"/>
      <c r="AB6388" s="3" t="str">
        <v>strike = 0.001832, d2CalldK2 = 8.391639, d2CalldK2mc = 8.674255</v>
      </c>
    </row>
    <row r="6389" spans="9:28" x14ac:dyDescent="0.25">
      <c r="I6389" s="80"/>
      <c r="AB6389" s="3" t="str">
        <v>strike = 0.002924, d2CalldK2 = 9.642239, d2CalldK2mc = 11.340442</v>
      </c>
    </row>
    <row r="6390" spans="9:28" x14ac:dyDescent="0.25">
      <c r="I6390" s="80"/>
      <c r="AB6390" s="3" t="str">
        <v>strike = 0.004016, d2CalldK2 = 11.054787, d2CalldK2mc = 11.418040</v>
      </c>
    </row>
    <row r="6391" spans="9:28" x14ac:dyDescent="0.25">
      <c r="I6391" s="80"/>
      <c r="AB6391" s="3" t="str">
        <v>strike = 0.005107, d2CalldK2 = 12.642679, d2CalldK2mc = 13.984963</v>
      </c>
    </row>
    <row r="6392" spans="9:28" x14ac:dyDescent="0.25">
      <c r="I6392" s="80"/>
      <c r="AB6392" s="3" t="str">
        <v>strike = 0.006199, d2CalldK2 = 14.417965, d2CalldK2mc = 15.689874</v>
      </c>
    </row>
    <row r="6393" spans="9:28" x14ac:dyDescent="0.25">
      <c r="I6393" s="80"/>
      <c r="AB6393" s="3" t="str">
        <v>strike = 0.007290, d2CalldK2 = 16.390342, d2CalldK2mc = 16.046471</v>
      </c>
    </row>
    <row r="6394" spans="9:28" x14ac:dyDescent="0.25">
      <c r="I6394" s="80"/>
      <c r="AB6394" s="3" t="str">
        <v>strike = 0.008382, d2CalldK2 = 18.565850, d2CalldK2mc = 18.434886</v>
      </c>
    </row>
    <row r="6395" spans="9:28" x14ac:dyDescent="0.25">
      <c r="I6395" s="80"/>
      <c r="AB6395" s="3" t="str">
        <v>strike = 0.009473, d2CalldK2 = 20.945263, d2CalldK2mc = 21.095890</v>
      </c>
    </row>
    <row r="6396" spans="9:28" x14ac:dyDescent="0.25">
      <c r="I6396" s="80"/>
      <c r="AB6396" s="3" t="str">
        <v>strike = 0.010565, d2CalldK2 = 23.522131, d2CalldK2mc = 20.368583</v>
      </c>
    </row>
    <row r="6397" spans="9:28" x14ac:dyDescent="0.25">
      <c r="I6397" s="80"/>
      <c r="AB6397" s="3" t="str">
        <v>strike = 0.011656, d2CalldK2 = 26.280484, d2CalldK2mc = 26.296471</v>
      </c>
    </row>
    <row r="6398" spans="9:28" x14ac:dyDescent="0.25">
      <c r="I6398" s="80"/>
      <c r="AB6398" s="3" t="str">
        <v>strike = 0.012748, d2CalldK2 = 29.192244, d2CalldK2mc = 29.946810</v>
      </c>
    </row>
    <row r="6399" spans="9:28" x14ac:dyDescent="0.25">
      <c r="I6399" s="80"/>
      <c r="AB6399" s="3" t="str">
        <v>strike = 0.013839, d2CalldK2 = 32.214425, d2CalldK2mc = 32.991916</v>
      </c>
    </row>
    <row r="6400" spans="9:28" x14ac:dyDescent="0.25">
      <c r="I6400" s="80"/>
      <c r="AB6400" s="3" t="str">
        <v>strike = 0.014931, d2CalldK2 = 35.286332, d2CalldK2mc = 35.826001</v>
      </c>
    </row>
    <row r="6401" spans="9:28" x14ac:dyDescent="0.25">
      <c r="I6401" s="80"/>
      <c r="AB6401" s="3" t="str">
        <v>strike = 0.016022, d2CalldK2 = 38.327033, d2CalldK2mc = 36.713952</v>
      </c>
    </row>
    <row r="6402" spans="9:28" x14ac:dyDescent="0.25">
      <c r="I6402" s="80"/>
      <c r="AB6402" s="3" t="str">
        <v>strike = 0.017114, d2CalldK2 = 41.233559, d2CalldK2mc = 40.668528</v>
      </c>
    </row>
    <row r="6403" spans="9:28" x14ac:dyDescent="0.25">
      <c r="I6403" s="80"/>
      <c r="AB6403" s="3" t="str">
        <v>strike = 0.018205, d2CalldK2 = 43.880437, d2CalldK2mc = 45.077503</v>
      </c>
    </row>
    <row r="6404" spans="9:28" x14ac:dyDescent="0.25">
      <c r="I6404" s="80"/>
      <c r="AB6404" s="3" t="str">
        <v>strike = 0.019297, d2CalldK2 = 46.115288, d2CalldK2mc = 44.733100</v>
      </c>
    </row>
    <row r="6405" spans="9:28" x14ac:dyDescent="0.25">
      <c r="I6405" s="80"/>
      <c r="AB6405" s="3" t="str">
        <v>strike = 0.020389, d2CalldK2 = 43.880437, d2CalldK2mc = 46.506402</v>
      </c>
    </row>
    <row r="6406" spans="9:28" x14ac:dyDescent="0.25">
      <c r="I6406" s="80"/>
      <c r="AB6406" s="3" t="str">
        <v>strike = 0.021480, d2CalldK2 = 41.233559, d2CalldK2mc = 41.287774</v>
      </c>
    </row>
    <row r="6407" spans="9:28" x14ac:dyDescent="0.25">
      <c r="I6407" s="80"/>
      <c r="AB6407" s="3" t="str">
        <v>strike = 0.022572, d2CalldK2 = 38.327033, d2CalldK2mc = 35.598115</v>
      </c>
    </row>
    <row r="6408" spans="9:28" x14ac:dyDescent="0.25">
      <c r="I6408" s="80"/>
      <c r="AB6408" s="3" t="str">
        <v>strike = 0.023663, d2CalldK2 = 35.286332, d2CalldK2mc = 34.639011</v>
      </c>
    </row>
    <row r="6409" spans="9:28" x14ac:dyDescent="0.25">
      <c r="I6409" s="80"/>
      <c r="AB6409" s="3" t="str">
        <v>strike = 0.024755, d2CalldK2 = 32.214425, d2CalldK2mc = 31.765708</v>
      </c>
    </row>
    <row r="6410" spans="9:28" x14ac:dyDescent="0.25">
      <c r="I6410" s="80"/>
      <c r="AB6410" s="3" t="str">
        <v>strike = 0.025846, d2CalldK2 = 29.192244, d2CalldK2mc = 29.628679</v>
      </c>
    </row>
    <row r="6411" spans="9:28" x14ac:dyDescent="0.25">
      <c r="I6411" s="80"/>
      <c r="AB6411" s="3" t="str">
        <v>strike = 0.026938, d2CalldK2 = 26.280484, d2CalldK2mc = 25.029751</v>
      </c>
    </row>
    <row r="6412" spans="9:28" x14ac:dyDescent="0.25">
      <c r="I6412" s="80"/>
      <c r="AB6412" s="3" t="str">
        <v>strike = 0.028029, d2CalldK2 = 23.522131, d2CalldK2mc = 22.229480</v>
      </c>
    </row>
    <row r="6413" spans="9:28" x14ac:dyDescent="0.25">
      <c r="I6413" s="80"/>
      <c r="AB6413" s="3" t="str">
        <v>strike = 0.029121, d2CalldK2 = 20.945263, d2CalldK2mc = 22.034436</v>
      </c>
    </row>
    <row r="6414" spans="9:28" x14ac:dyDescent="0.25">
      <c r="I6414" s="80"/>
      <c r="AB6414" s="3" t="str">
        <v>strike = 0.030212, d2CalldK2 = 18.565850, d2CalldK2mc = 18.331296</v>
      </c>
    </row>
    <row r="6415" spans="9:28" x14ac:dyDescent="0.25">
      <c r="I6415" s="80"/>
      <c r="AB6415" s="3" t="str">
        <v>strike = 0.031304, d2CalldK2 = 16.390342, d2CalldK2mc = 16.381582</v>
      </c>
    </row>
    <row r="6416" spans="9:28" x14ac:dyDescent="0.25">
      <c r="I6416" s="80"/>
      <c r="AB6416" s="3" t="str">
        <v>strike = 0.032395, d2CalldK2 = 14.417965, d2CalldK2mc = 14.227414</v>
      </c>
    </row>
    <row r="6417" spans="9:28" x14ac:dyDescent="0.25">
      <c r="I6417" s="80"/>
      <c r="AB6417" s="3" t="str">
        <v>strike = 0.033487, d2CalldK2 = 12.642679, d2CalldK2mc = 14.256454</v>
      </c>
    </row>
    <row r="6418" spans="9:28" x14ac:dyDescent="0.25">
      <c r="I6418" s="80"/>
      <c r="AB6418" s="3" t="str">
        <v>strike = 0.034578, d2CalldK2 = 11.054787, d2CalldK2mc = 13.210805</v>
      </c>
    </row>
    <row r="6419" spans="9:28" x14ac:dyDescent="0.25">
      <c r="I6419" s="80"/>
      <c r="AB6419" s="3" t="str">
        <v>strike = 0.035670, d2CalldK2 = 9.642239, d2CalldK2mc = 9.361485</v>
      </c>
    </row>
    <row r="6420" spans="9:28" x14ac:dyDescent="0.25">
      <c r="I6420" s="80"/>
      <c r="AB6420" s="3" t="str">
        <v>strike = 0.036761, d2CalldK2 = 8.391639, d2CalldK2mc = 6.702761</v>
      </c>
    </row>
    <row r="6421" spans="9:28" x14ac:dyDescent="0.25">
      <c r="I6421" s="80"/>
      <c r="AB6421" s="3" t="str">
        <v>strike = 0.037853, d2CalldK2 = 7.289023, d2CalldK2mc = 7.055397</v>
      </c>
    </row>
    <row r="6422" spans="9:28" x14ac:dyDescent="0.25">
      <c r="I6422" s="80"/>
      <c r="AB6422" s="3" t="str">
        <v>strike = 0.038945, d2CalldK2 = 6.320423, d2CalldK2mc = 6.529735</v>
      </c>
    </row>
    <row r="6423" spans="9:28" x14ac:dyDescent="0.25">
      <c r="I6423" s="80"/>
      <c r="AB6423" s="3" t="str">
        <v>strike = 0.040036, d2CalldK2 = 5.472275, d2CalldK2mc = 5.379284</v>
      </c>
    </row>
    <row r="6424" spans="9:28" x14ac:dyDescent="0.25">
      <c r="I6424" s="80"/>
      <c r="AB6424" s="3" t="str">
        <v>strike = 0.041128, d2CalldK2 = 4.731688, d2CalldK2mc = 4.090004</v>
      </c>
    </row>
    <row r="6425" spans="9:28" x14ac:dyDescent="0.25">
      <c r="I6425" s="80"/>
      <c r="AB6425" s="3" t="str">
        <v>strike = 0.042219, d2CalldK2 = 4.086621, d2CalldK2mc = 4.596496</v>
      </c>
    </row>
    <row r="6426" spans="9:28" x14ac:dyDescent="0.25">
      <c r="I6426" s="80"/>
      <c r="AB6426" s="3" t="str">
        <v>strike = 0.043311, d2CalldK2 = 3.525975, d2CalldK2mc = 3.285107</v>
      </c>
    </row>
    <row r="6427" spans="9:28" x14ac:dyDescent="0.25">
      <c r="I6427" s="80"/>
      <c r="AB6427" s="3" t="str">
        <v>strike = 0.044402, d2CalldK2 = 3.039631, d2CalldK2mc = 4.054431</v>
      </c>
    </row>
    <row r="6428" spans="9:28" x14ac:dyDescent="0.25">
      <c r="I6428" s="80"/>
      <c r="AB6428" s="3" t="str">
        <v>strike = 0.045494, d2CalldK2 = 2.618446, d2CalldK2mc = 3.372088</v>
      </c>
    </row>
    <row r="6429" spans="9:28" x14ac:dyDescent="0.25">
      <c r="I6429" s="80"/>
      <c r="AB6429" s="3" t="str">
        <v>strike = 0.046585, d2CalldK2 = 2.254225, d2CalldK2mc = 2.395805</v>
      </c>
    </row>
    <row r="6430" spans="9:28" x14ac:dyDescent="0.25">
      <c r="I6430" s="80"/>
      <c r="AB6430" s="3" t="str">
        <v>strike = 0.047677, d2CalldK2 = 1.939663, d2CalldK2mc = 2.388692</v>
      </c>
    </row>
    <row r="6431" spans="9:28" x14ac:dyDescent="0.25">
      <c r="I6431" s="80"/>
      <c r="AB6431" s="3" t="str">
        <v>strike = 0.048768, d2CalldK2 = 1.668290, d2CalldK2mc = 1.463365</v>
      </c>
    </row>
    <row r="6432" spans="9:28" x14ac:dyDescent="0.25">
      <c r="I6432" s="80"/>
      <c r="AB6432" s="3" t="str">
        <v>strike = 0.049860, d2CalldK2 = 1.434400, d2CalldK2mc = 1.317063</v>
      </c>
    </row>
    <row r="6433" spans="9:28" x14ac:dyDescent="0.25">
      <c r="I6433" s="80"/>
      <c r="AB6433" s="3" t="str">
        <v>strike = 0.050951, d2CalldK2 = 1.232981, d2CalldK2mc = 1.397578</v>
      </c>
    </row>
    <row r="6434" spans="9:28" x14ac:dyDescent="0.25">
      <c r="I6434" s="80"/>
      <c r="AB6434" s="3" t="str">
        <v>T = 3.083333, fixingDate = 0, swapRate = 0.019297, annuity = 9.094505, stdDev = 0.010915, avgCalcStrikes = 7.968262</v>
      </c>
    </row>
    <row r="6435" spans="9:28" x14ac:dyDescent="0.25">
      <c r="I6435" s="80"/>
      <c r="AB6435" s="3" t="str">
        <v>strike = -0.012357, dCalldT = 0.000180, localVol = 0.016791</v>
      </c>
    </row>
    <row r="6436" spans="9:28" x14ac:dyDescent="0.25">
      <c r="I6436" s="80"/>
      <c r="AB6436" s="3" t="str">
        <v>strike = -0.011266, dCalldT = 0.000193, localVol = 0.016854</v>
      </c>
    </row>
    <row r="6437" spans="9:28" x14ac:dyDescent="0.25">
      <c r="I6437" s="80"/>
      <c r="AB6437" s="3" t="str">
        <v>strike = -0.010174, dCalldT = 0.000208, localVol = 0.017934</v>
      </c>
    </row>
    <row r="6438" spans="9:28" x14ac:dyDescent="0.25">
      <c r="I6438" s="80"/>
      <c r="AB6438" s="3" t="str">
        <v>strike = -0.009083, dCalldT = 0.000230, localVol = 0.015767</v>
      </c>
    </row>
    <row r="6439" spans="9:28" x14ac:dyDescent="0.25">
      <c r="I6439" s="80"/>
      <c r="AB6439" s="3" t="str">
        <v>strike = -0.007991, dCalldT = 0.000254, localVol = 0.015841</v>
      </c>
    </row>
    <row r="6440" spans="9:28" x14ac:dyDescent="0.25">
      <c r="I6440" s="80"/>
      <c r="AB6440" s="3" t="str">
        <v>strike = -0.006900, dCalldT = 0.000283, localVol = 0.013944</v>
      </c>
    </row>
    <row r="6441" spans="9:28" x14ac:dyDescent="0.25">
      <c r="I6441" s="80"/>
      <c r="AB6441" s="3" t="str">
        <v>strike = -0.005808, dCalldT = 0.000309, localVol = 0.015145</v>
      </c>
    </row>
    <row r="6442" spans="9:28" x14ac:dyDescent="0.25">
      <c r="I6442" s="80"/>
      <c r="AB6442" s="3" t="str">
        <v>strike = -0.004717, dCalldT = 0.000341, localVol = 0.014143</v>
      </c>
    </row>
    <row r="6443" spans="9:28" x14ac:dyDescent="0.25">
      <c r="I6443" s="80"/>
      <c r="AB6443" s="3" t="str">
        <v>strike = -0.003625, dCalldT = 0.000377, localVol = 0.013702</v>
      </c>
    </row>
    <row r="6444" spans="9:28" x14ac:dyDescent="0.25">
      <c r="I6444" s="80"/>
      <c r="AB6444" s="3" t="str">
        <v>strike = -0.002534, dCalldT = 0.000416, localVol = 0.011916</v>
      </c>
    </row>
    <row r="6445" spans="9:28" x14ac:dyDescent="0.25">
      <c r="I6445" s="80"/>
      <c r="AB6445" s="3" t="str">
        <v>strike = -0.001442, dCalldT = 0.000440, localVol = 0.011915</v>
      </c>
    </row>
    <row r="6446" spans="9:28" x14ac:dyDescent="0.25">
      <c r="I6446" s="80"/>
      <c r="AB6446" s="3" t="str">
        <v>strike = -0.000351, dCalldT = 0.000455, localVol = 0.012944</v>
      </c>
    </row>
    <row r="6447" spans="9:28" x14ac:dyDescent="0.25">
      <c r="I6447" s="80"/>
      <c r="AB6447" s="3" t="str">
        <v>strike = 0.000741, dCalldT = 0.000485, localVol = 0.012624</v>
      </c>
    </row>
    <row r="6448" spans="9:28" x14ac:dyDescent="0.25">
      <c r="I6448" s="80"/>
      <c r="AB6448" s="3" t="str">
        <v>strike = 0.001832, dCalldT = 0.000534, localVol = 0.011100</v>
      </c>
    </row>
    <row r="6449" spans="9:28" x14ac:dyDescent="0.25">
      <c r="I6449" s="80"/>
      <c r="AB6449" s="3" t="str">
        <v>strike = 0.002924, dCalldT = 0.000581, localVol = 0.010124</v>
      </c>
    </row>
    <row r="6450" spans="9:28" x14ac:dyDescent="0.25">
      <c r="I6450" s="80"/>
      <c r="AB6450" s="3" t="str">
        <v>strike = 0.004016, dCalldT = 0.000605, localVol = 0.010296</v>
      </c>
    </row>
    <row r="6451" spans="9:28" x14ac:dyDescent="0.25">
      <c r="I6451" s="80"/>
      <c r="AB6451" s="3" t="str">
        <v>strike = 0.005107, dCalldT = 0.000626, localVol = 0.009458</v>
      </c>
    </row>
    <row r="6452" spans="9:28" x14ac:dyDescent="0.25">
      <c r="I6452" s="80"/>
      <c r="AB6452" s="3" t="str">
        <v>strike = 0.006199, dCalldT = 0.000628, localVol = 0.008947</v>
      </c>
    </row>
    <row r="6453" spans="9:28" x14ac:dyDescent="0.25">
      <c r="I6453" s="80"/>
      <c r="AB6453" s="3" t="str">
        <v>strike = 0.007290, dCalldT = 0.000613, localVol = 0.008741</v>
      </c>
    </row>
    <row r="6454" spans="9:28" x14ac:dyDescent="0.25">
      <c r="I6454" s="80"/>
      <c r="AB6454" s="3" t="str">
        <v>strike = 0.008382, dCalldT = 0.000604, localVol = 0.008093</v>
      </c>
    </row>
    <row r="6455" spans="9:28" x14ac:dyDescent="0.25">
      <c r="I6455" s="80"/>
      <c r="AB6455" s="3" t="str">
        <v>strike = 0.009473, dCalldT = 0.000596, localVol = 0.007518</v>
      </c>
    </row>
    <row r="6456" spans="9:28" x14ac:dyDescent="0.25">
      <c r="I6456" s="80"/>
      <c r="AB6456" s="3" t="str">
        <v>strike = 0.010565, dCalldT = 0.000586, localVol = 0.007585</v>
      </c>
    </row>
    <row r="6457" spans="9:28" x14ac:dyDescent="0.25">
      <c r="I6457" s="80"/>
      <c r="AB6457" s="3" t="str">
        <v>strike = 0.011656, dCalldT = 0.000620, localVol = 0.006865</v>
      </c>
    </row>
    <row r="6458" spans="9:28" x14ac:dyDescent="0.25">
      <c r="I6458" s="80"/>
      <c r="AB6458" s="3" t="str">
        <v>strike = 0.012748, dCalldT = 0.000651, localVol = 0.006594</v>
      </c>
    </row>
    <row r="6459" spans="9:28" x14ac:dyDescent="0.25">
      <c r="I6459" s="80"/>
      <c r="AB6459" s="3" t="str">
        <v>strike = 0.013839, dCalldT = 0.000669, localVol = 0.006369</v>
      </c>
    </row>
    <row r="6460" spans="9:28" x14ac:dyDescent="0.25">
      <c r="I6460" s="80"/>
      <c r="AB6460" s="3" t="str">
        <v>strike = 0.014931, dCalldT = 0.000673, localVol = 0.006128</v>
      </c>
    </row>
    <row r="6461" spans="9:28" x14ac:dyDescent="0.25">
      <c r="I6461" s="80"/>
      <c r="AB6461" s="3" t="str">
        <v>strike = 0.016022, dCalldT = 0.000664, localVol = 0.006014</v>
      </c>
    </row>
    <row r="6462" spans="9:28" x14ac:dyDescent="0.25">
      <c r="I6462" s="80"/>
      <c r="AB6462" s="3" t="str">
        <v>strike = 0.017114, dCalldT = 0.000673, localVol = 0.005755</v>
      </c>
    </row>
    <row r="6463" spans="9:28" x14ac:dyDescent="0.25">
      <c r="I6463" s="80"/>
      <c r="AB6463" s="3" t="str">
        <v>strike = 0.018205, dCalldT = 0.000686, localVol = 0.005515</v>
      </c>
    </row>
    <row r="6464" spans="9:28" x14ac:dyDescent="0.25">
      <c r="I6464" s="80"/>
      <c r="AB6464" s="3" t="str">
        <v>strike = 0.019297, dCalldT = 0.000675, localVol = 0.005492</v>
      </c>
    </row>
    <row r="6465" spans="9:28" x14ac:dyDescent="0.25">
      <c r="I6465" s="80"/>
      <c r="AB6465" s="3" t="str">
        <v>strike = 0.020389, dCalldT = 0.000668, localVol = 0.005361</v>
      </c>
    </row>
    <row r="6466" spans="9:28" x14ac:dyDescent="0.25">
      <c r="I6466" s="80"/>
      <c r="AB6466" s="3" t="str">
        <v>strike = 0.021480, dCalldT = 0.000619, localVol = 0.005474</v>
      </c>
    </row>
    <row r="6467" spans="9:28" x14ac:dyDescent="0.25">
      <c r="I6467" s="80"/>
      <c r="AB6467" s="3" t="str">
        <v>strike = 0.022572, dCalldT = 0.000563, localVol = 0.005622</v>
      </c>
    </row>
    <row r="6468" spans="9:28" x14ac:dyDescent="0.25">
      <c r="I6468" s="80"/>
      <c r="AB6468" s="3" t="str">
        <v>strike = 0.023663, dCalldT = 0.000541, localVol = 0.005587</v>
      </c>
    </row>
    <row r="6469" spans="9:28" x14ac:dyDescent="0.25">
      <c r="I6469" s="80"/>
      <c r="AB6469" s="3" t="str">
        <v>strike = 0.024755, dCalldT = 0.000524, localVol = 0.005742</v>
      </c>
    </row>
    <row r="6470" spans="9:28" x14ac:dyDescent="0.25">
      <c r="I6470" s="80"/>
      <c r="AB6470" s="3" t="str">
        <v>strike = 0.025846, dCalldT = 0.000510, localVol = 0.005865</v>
      </c>
    </row>
    <row r="6471" spans="9:28" x14ac:dyDescent="0.25">
      <c r="I6471" s="80"/>
      <c r="AB6471" s="3" t="str">
        <v>strike = 0.026938, dCalldT = 0.000487, localVol = 0.006236</v>
      </c>
    </row>
    <row r="6472" spans="9:28" x14ac:dyDescent="0.25">
      <c r="I6472" s="80"/>
      <c r="AB6472" s="3" t="str">
        <v>strike = 0.028029, dCalldT = 0.000480, localVol = 0.006568</v>
      </c>
    </row>
    <row r="6473" spans="9:28" x14ac:dyDescent="0.25">
      <c r="I6473" s="80"/>
      <c r="AB6473" s="3" t="str">
        <v>strike = 0.029121, dCalldT = 0.000490, localVol = 0.006667</v>
      </c>
    </row>
    <row r="6474" spans="9:28" x14ac:dyDescent="0.25">
      <c r="I6474" s="80"/>
      <c r="AB6474" s="3" t="str">
        <v>strike = 0.030212, dCalldT = 0.000484, localVol = 0.007266</v>
      </c>
    </row>
    <row r="6475" spans="9:28" x14ac:dyDescent="0.25">
      <c r="I6475" s="80"/>
      <c r="AB6475" s="3" t="str">
        <v>strike = 0.031304, dCalldT = 0.000481, localVol = 0.007666</v>
      </c>
    </row>
    <row r="6476" spans="9:28" x14ac:dyDescent="0.25">
      <c r="I6476" s="80"/>
      <c r="AB6476" s="3" t="str">
        <v>strike = 0.032395, dCalldT = 0.000480, localVol = 0.008210</v>
      </c>
    </row>
    <row r="6477" spans="9:28" x14ac:dyDescent="0.25">
      <c r="I6477" s="80"/>
      <c r="AB6477" s="3" t="str">
        <v>strike = 0.033487, dCalldT = 0.000481, localVol = 0.008217</v>
      </c>
    </row>
    <row r="6478" spans="9:28" x14ac:dyDescent="0.25">
      <c r="I6478" s="80"/>
      <c r="AB6478" s="3" t="str">
        <v>strike = 0.034578, dCalldT = 0.000461, localVol = 0.008357</v>
      </c>
    </row>
    <row r="6479" spans="9:28" x14ac:dyDescent="0.25">
      <c r="I6479" s="80"/>
      <c r="AB6479" s="3" t="str">
        <v>strike = 0.035670, dCalldT = 0.000412, localVol = 0.009381</v>
      </c>
    </row>
    <row r="6480" spans="9:28" x14ac:dyDescent="0.25">
      <c r="I6480" s="80"/>
      <c r="AB6480" s="3" t="str">
        <v>strike = 0.036761, dCalldT = 0.000368, localVol = 0.010481</v>
      </c>
    </row>
    <row r="6481" spans="9:28" x14ac:dyDescent="0.25">
      <c r="I6481" s="80"/>
      <c r="AB6481" s="3" t="str">
        <v>strike = 0.037853, dCalldT = 0.000350, localVol = 0.009965</v>
      </c>
    </row>
    <row r="6482" spans="9:28" x14ac:dyDescent="0.25">
      <c r="I6482" s="80"/>
      <c r="AB6482" s="3" t="str">
        <v>strike = 0.038945, dCalldT = 0.000338, localVol = 0.010169</v>
      </c>
    </row>
    <row r="6483" spans="9:28" x14ac:dyDescent="0.25">
      <c r="I6483" s="80"/>
      <c r="AB6483" s="3" t="str">
        <v>strike = 0.040036, dCalldT = 0.000324, localVol = 0.010971</v>
      </c>
    </row>
    <row r="6484" spans="9:28" x14ac:dyDescent="0.25">
      <c r="I6484" s="80"/>
      <c r="AB6484" s="3" t="str">
        <v>strike = 0.041128, dCalldT = 0.000313, localVol = 0.012371</v>
      </c>
    </row>
    <row r="6485" spans="9:28" x14ac:dyDescent="0.25">
      <c r="I6485" s="80"/>
      <c r="AB6485" s="3" t="str">
        <v>strike = 0.042219, dCalldT = 0.000313, localVol = 0.011674</v>
      </c>
    </row>
    <row r="6486" spans="9:28" x14ac:dyDescent="0.25">
      <c r="I6486" s="80"/>
      <c r="AB6486" s="3" t="str">
        <v>strike = 0.043311, dCalldT = 0.000308, localVol = 0.013690</v>
      </c>
    </row>
    <row r="6487" spans="9:28" x14ac:dyDescent="0.25">
      <c r="I6487" s="80"/>
      <c r="AB6487" s="3" t="str">
        <v>strike = 0.044402, dCalldT = 0.000308, localVol = 0.012317</v>
      </c>
    </row>
    <row r="6488" spans="9:28" x14ac:dyDescent="0.25">
      <c r="I6488" s="80"/>
      <c r="AB6488" s="3" t="str">
        <v>strike = 0.045494, dCalldT = 0.000294, localVol = 0.013211</v>
      </c>
    </row>
    <row r="6489" spans="9:28" x14ac:dyDescent="0.25">
      <c r="I6489" s="80"/>
      <c r="AB6489" s="3" t="str">
        <v>strike = 0.046585, dCalldT = 0.000272, localVol = 0.015060</v>
      </c>
    </row>
    <row r="6490" spans="9:28" x14ac:dyDescent="0.25">
      <c r="I6490" s="80"/>
      <c r="AB6490" s="3" t="str">
        <v>strike = 0.047677, dCalldT = 0.000248, localVol = 0.014422</v>
      </c>
    </row>
    <row r="6491" spans="9:28" x14ac:dyDescent="0.25">
      <c r="I6491" s="80"/>
      <c r="AB6491" s="3" t="str">
        <v>strike = 0.048768, dCalldT = 0.000220, localVol = 0.017339</v>
      </c>
    </row>
    <row r="6492" spans="9:28" x14ac:dyDescent="0.25">
      <c r="I6492" s="80"/>
      <c r="AB6492" s="3" t="str">
        <v>strike = 0.049860, dCalldT = 0.000196, localVol = 0.017236</v>
      </c>
    </row>
    <row r="6493" spans="9:28" x14ac:dyDescent="0.25">
      <c r="I6493" s="80"/>
      <c r="AB6493" s="3" t="str">
        <v>strike = 0.050951, dCalldT = 0.000174, localVol = 0.015782</v>
      </c>
    </row>
    <row r="6494" spans="9:28" x14ac:dyDescent="0.25">
      <c r="I6494" s="80"/>
      <c r="AB6494" s="3" t="str">
        <v>T = 3.166667, swapRate = 0.019498, k = 0, strike = -0.013787, call = 0.033343, callph = 0.033333, callmh = 0.033353, quantile = 0.007784, d2CalldK2 = 1.048668</v>
      </c>
    </row>
    <row r="6495" spans="9:28" x14ac:dyDescent="0.25">
      <c r="I6495" s="80"/>
      <c r="AB6495" s="3" t="str">
        <v>T = 3.166667, swapRate = 0.019498, k = 1, strike = -0.012677, call = 0.032243, callph = 0.032233, callmh = 0.032253, quantile = 0.009039, d2CalldK2 = 1.219055</v>
      </c>
    </row>
    <row r="6496" spans="9:28" x14ac:dyDescent="0.25">
      <c r="I6496" s="80"/>
      <c r="AB6496" s="3" t="str">
        <v>T = 3.166667, swapRate = 0.019498, k = 2, strike = -0.011568, call = 0.031144, callph = 0.031134, callmh = 0.031154, quantile = 0.010499, d2CalldK2 = 1.416917</v>
      </c>
    </row>
    <row r="6497" spans="9:28" x14ac:dyDescent="0.25">
      <c r="I6497" s="80"/>
      <c r="AB6497" s="3" t="str">
        <v>T = 3.166667, swapRate = 0.019498, k = 3, strike = -0.010458, call = 0.030047, callph = 0.030038, callmh = 0.030057, quantile = 0.012195, d2CalldK2 = 1.646540</v>
      </c>
    </row>
    <row r="6498" spans="9:28" x14ac:dyDescent="0.25">
      <c r="I6498" s="80"/>
      <c r="AB6498" s="3" t="str">
        <v>T = 3.166667, swapRate = 0.019498, k = 4, strike = -0.009349, call = 0.028953, callph = 0.028943, callmh = 0.028962, quantile = 0.014166, d2CalldK2 = 1.912817</v>
      </c>
    </row>
    <row r="6499" spans="9:28" x14ac:dyDescent="0.25">
      <c r="I6499" s="80"/>
      <c r="AB6499" s="3" t="str">
        <v>T = 3.166667, swapRate = 0.019498, k = 5, strike = -0.008239, call = 0.027860, callph = 0.027850, callmh = 0.027870, quantile = 0.016455, d2CalldK2 = 2.221323</v>
      </c>
    </row>
    <row r="6500" spans="9:28" x14ac:dyDescent="0.25">
      <c r="I6500" s="80"/>
      <c r="AB6500" s="3" t="str">
        <v>T = 3.166667, swapRate = 0.019498, k = 6, strike = -0.007130, call = 0.026770, callph = 0.026760, callmh = 0.026780, quantile = 0.019113, d2CalldK2 = 2.578384</v>
      </c>
    </row>
    <row r="6501" spans="9:28" x14ac:dyDescent="0.25">
      <c r="I6501" s="80"/>
      <c r="AB6501" s="3" t="str">
        <v>T = 3.166667, swapRate = 0.019498, k = 7, strike = -0.006021, call = 0.025684, callph = 0.025674, callmh = 0.025693, quantile = 0.022197, d2CalldK2 = 2.991140</v>
      </c>
    </row>
    <row r="6502" spans="9:28" x14ac:dyDescent="0.25">
      <c r="I6502" s="80"/>
      <c r="AB6502" s="3" t="str">
        <v>T = 3.166667, swapRate = 0.019498, k = 8, strike = -0.004911, call = 0.024601, callph = 0.024591, callmh = 0.024610, quantile = 0.025774, d2CalldK2 = 3.467616</v>
      </c>
    </row>
    <row r="6503" spans="9:28" x14ac:dyDescent="0.25">
      <c r="I6503" s="80"/>
      <c r="AB6503" s="3" t="str">
        <v>T = 3.166667, swapRate = 0.019498, k = 9, strike = -0.003802, call = 0.023522, callph = 0.023512, callmh = 0.023532, quantile = 0.029919, d2CalldK2 = 4.016768</v>
      </c>
    </row>
    <row r="6504" spans="9:28" x14ac:dyDescent="0.25">
      <c r="I6504" s="80"/>
      <c r="AB6504" s="3" t="str">
        <v>T = 3.166667, swapRate = 0.019498, k = 10, strike = -0.002692, call = 0.022448, callph = 0.022439, callmh = 0.022458, quantile = 0.034718, d2CalldK2 = 4.648523</v>
      </c>
    </row>
    <row r="6505" spans="9:28" x14ac:dyDescent="0.25">
      <c r="I6505" s="80"/>
      <c r="AB6505" s="3" t="str">
        <v>T = 3.166667, swapRate = 0.019498, k = 11, strike = -0.001583, call = 0.021380, callph = 0.021371, callmh = 0.021390, quantile = 0.040268, d2CalldK2 = 5.373783</v>
      </c>
    </row>
    <row r="6506" spans="9:28" x14ac:dyDescent="0.25">
      <c r="I6506" s="80"/>
      <c r="AB6506" s="3" t="str">
        <v>T = 3.166667, swapRate = 0.019498, k = 12, strike = -0.000473, call = 0.020319, callph = 0.020310, callmh = 0.020329, quantile = 0.046681, d2CalldK2 = 6.204399</v>
      </c>
    </row>
    <row r="6507" spans="9:28" x14ac:dyDescent="0.25">
      <c r="I6507" s="80"/>
      <c r="AB6507" s="3" t="str">
        <v>T = 3.166667, swapRate = 0.019498, k = 13, strike = 0.000636, call = 0.019265, callph = 0.019256, callmh = 0.019275, quantile = 0.054079, d2CalldK2 = 7.153081</v>
      </c>
    </row>
    <row r="6508" spans="9:28" x14ac:dyDescent="0.25">
      <c r="I6508" s="80"/>
      <c r="AB6508" s="3" t="str">
        <v>T = 3.166667, swapRate = 0.019498, k = 14, strike = 0.001746, call = 0.018221, callph = 0.018211, callmh = 0.018230, quantile = 0.062602, d2CalldK2 = 8.233243</v>
      </c>
    </row>
    <row r="6509" spans="9:28" x14ac:dyDescent="0.25">
      <c r="I6509" s="80"/>
      <c r="AB6509" s="3" t="str">
        <v>T = 3.166667, swapRate = 0.019498, k = 15, strike = 0.002855, call = 0.017186, callph = 0.017177, callmh = 0.017195, quantile = 0.072402, d2CalldK2 = 9.458742</v>
      </c>
    </row>
    <row r="6510" spans="9:28" x14ac:dyDescent="0.25">
      <c r="I6510" s="80"/>
      <c r="AB6510" s="3" t="str">
        <v>T = 3.166667, swapRate = 0.019498, k = 16, strike = 0.003965, call = 0.016163, callph = 0.016154, callmh = 0.016172, quantile = 0.083649, d2CalldK2 = 10.843496</v>
      </c>
    </row>
    <row r="6511" spans="9:28" x14ac:dyDescent="0.25">
      <c r="I6511" s="80"/>
      <c r="AB6511" s="3" t="str">
        <v>T = 3.166667, swapRate = 0.019498, k = 17, strike = 0.005074, call = 0.015153, callph = 0.015144, callmh = 0.015162, quantile = 0.096528, d2CalldK2 = 12.400933</v>
      </c>
    </row>
    <row r="6512" spans="9:28" x14ac:dyDescent="0.25">
      <c r="I6512" s="80"/>
      <c r="AB6512" s="3" t="str">
        <v>T = 3.166667, swapRate = 0.019498, k = 18, strike = 0.006184, call = 0.014159, callph = 0.014150, callmh = 0.014168, quantile = 0.111235, d2CalldK2 = 14.143251</v>
      </c>
    </row>
    <row r="6513" spans="9:28" x14ac:dyDescent="0.25">
      <c r="I6513" s="80"/>
      <c r="AB6513" s="3" t="str">
        <v>T = 3.166667, swapRate = 0.019498, k = 19, strike = 0.007293, call = 0.013182, callph = 0.013173, callmh = 0.013190, quantile = 0.127983, d2CalldK2 = 16.080429</v>
      </c>
    </row>
    <row r="6514" spans="9:28" x14ac:dyDescent="0.25">
      <c r="I6514" s="80"/>
      <c r="AB6514" s="3" t="str">
        <v>T = 3.166667, swapRate = 0.019498, k = 20, strike = 0.008403, call = 0.012225, callph = 0.012216, callmh = 0.012233, quantile = 0.146992, d2CalldK2 = 18.218962</v>
      </c>
    </row>
    <row r="6515" spans="9:28" x14ac:dyDescent="0.25">
      <c r="I6515" s="80"/>
      <c r="AB6515" s="3" t="str">
        <v>T = 3.166667, swapRate = 0.019498, k = 21, strike = 0.009512, call = 0.011290, callph = 0.011281, callmh = 0.011298, quantile = 0.168486, d2CalldK2 = 20.560266</v>
      </c>
    </row>
    <row r="6516" spans="9:28" x14ac:dyDescent="0.25">
      <c r="I6516" s="80"/>
      <c r="AB6516" s="3" t="str">
        <v>T = 3.166667, swapRate = 0.019498, k = 22, strike = 0.010622, call = 0.010380, callph = 0.010372, callmh = 0.010388, quantile = 0.192687, d2CalldK2 = 23.098747</v>
      </c>
    </row>
    <row r="6517" spans="9:28" x14ac:dyDescent="0.25">
      <c r="I6517" s="80"/>
      <c r="AB6517" s="3" t="str">
        <v>T = 3.166667, swapRate = 0.019498, k = 23, strike = 0.011731, call = 0.009499, callph = 0.009492, callmh = 0.009507, quantile = 0.219809, d2CalldK2 = 25.819512</v>
      </c>
    </row>
    <row r="6518" spans="9:28" x14ac:dyDescent="0.25">
      <c r="I6518" s="80"/>
      <c r="AB6518" s="3" t="str">
        <v>T = 3.166667, swapRate = 0.019498, k = 24, strike = 0.012841, call = 0.008650, callph = 0.008643, callmh = 0.008658, quantile = 0.250038, d2CalldK2 = 28.695765</v>
      </c>
    </row>
    <row r="6519" spans="9:28" x14ac:dyDescent="0.25">
      <c r="I6519" s="80"/>
      <c r="AB6519" s="3" t="str">
        <v>T = 3.166667, swapRate = 0.019498, k = 25, strike = 0.013950, call = 0.007837, callph = 0.007829, callmh = 0.007844, quantile = 0.283526, d2CalldK2 = 31.685971</v>
      </c>
    </row>
    <row r="6520" spans="9:28" x14ac:dyDescent="0.25">
      <c r="I6520" s="80"/>
      <c r="AB6520" s="3" t="str">
        <v>T = 3.166667, swapRate = 0.019498, k = 26, strike = 0.015060, call = 0.007062, callph = 0.007055, callmh = 0.007069, quantile = 0.320368, d2CalldK2 = 34.730968</v>
      </c>
    </row>
    <row r="6521" spans="9:28" x14ac:dyDescent="0.25">
      <c r="I6521" s="80"/>
      <c r="AB6521" s="3" t="str">
        <v>T = 3.166667, swapRate = 0.019498, k = 27, strike = 0.016169, call = 0.006330, callph = 0.006323, callmh = 0.006336, quantile = 0.360584, d2CalldK2 = 37.751321</v>
      </c>
    </row>
    <row r="6522" spans="9:28" x14ac:dyDescent="0.25">
      <c r="I6522" s="80"/>
      <c r="AB6522" s="3" t="str">
        <v>T = 3.166667, swapRate = 0.019498, k = 28, strike = 0.017279, call = 0.005644, callph = 0.005638, callmh = 0.005650, quantile = 0.404091, d2CalldK2 = 40.645344</v>
      </c>
    </row>
    <row r="6523" spans="9:28" x14ac:dyDescent="0.25">
      <c r="I6523" s="80"/>
      <c r="AB6523" s="3" t="str">
        <v>T = 3.166667, swapRate = 0.019498, k = 29, strike = 0.018388, call = 0.005009, callph = 0.005003, callmh = 0.005014, quantile = 0.450682, d2CalldK2 = 43.288413</v>
      </c>
    </row>
    <row r="6524" spans="9:28" x14ac:dyDescent="0.25">
      <c r="I6524" s="80"/>
      <c r="AB6524" s="3" t="str">
        <v>T = 3.166667, swapRate = 0.019498, k = 30, strike = 0.019498, call = 0.004426, callph = 0.004421, callmh = 0.004431, quantile = 0.500000, d2CalldK2 = 45.528373</v>
      </c>
    </row>
    <row r="6525" spans="9:28" x14ac:dyDescent="0.25">
      <c r="I6525" s="80"/>
      <c r="AB6525" s="3" t="str">
        <v>T = 3.166667, swapRate = 0.019498, k = 31, strike = 0.020607, call = 0.003899, callph = 0.003895, callmh = 0.003904, quantile = 0.549318, d2CalldK2 = 43.288413</v>
      </c>
    </row>
    <row r="6526" spans="9:28" x14ac:dyDescent="0.25">
      <c r="I6526" s="80"/>
      <c r="AB6526" s="3" t="str">
        <v>T = 3.166667, swapRate = 0.019498, k = 32, strike = 0.021717, call = 0.003425, callph = 0.003421, callmh = 0.003429, quantile = 0.595909, d2CalldK2 = 40.645344</v>
      </c>
    </row>
    <row r="6527" spans="9:28" x14ac:dyDescent="0.25">
      <c r="I6527" s="80"/>
      <c r="AB6527" s="3" t="str">
        <v>T = 3.166667, swapRate = 0.019498, k = 33, strike = 0.022826, call = 0.003001, callph = 0.002998, callmh = 0.003005, quantile = 0.639416, d2CalldK2 = 37.751321</v>
      </c>
    </row>
    <row r="6528" spans="9:28" x14ac:dyDescent="0.25">
      <c r="I6528" s="80"/>
      <c r="AB6528" s="3" t="str">
        <v>T = 3.166667, swapRate = 0.019498, k = 34, strike = 0.023936, call = 0.002624, callph = 0.002621, callmh = 0.002627, quantile = 0.679632, d2CalldK2 = 34.730968</v>
      </c>
    </row>
    <row r="6529" spans="9:28" x14ac:dyDescent="0.25">
      <c r="I6529" s="80"/>
      <c r="AB6529" s="3" t="str">
        <v>T = 3.166667, swapRate = 0.019498, k = 35, strike = 0.025045, call = 0.002289, callph = 0.002286, callmh = 0.002292, quantile = 0.716474, d2CalldK2 = 31.685971</v>
      </c>
    </row>
    <row r="6530" spans="9:28" x14ac:dyDescent="0.25">
      <c r="I6530" s="80"/>
      <c r="AB6530" s="3" t="str">
        <v>T = 3.166667, swapRate = 0.019498, k = 36, strike = 0.026155, call = 0.001993, callph = 0.001991, callmh = 0.001996, quantile = 0.749962, d2CalldK2 = 28.695765</v>
      </c>
    </row>
    <row r="6531" spans="9:28" x14ac:dyDescent="0.25">
      <c r="I6531" s="80"/>
      <c r="AB6531" s="3" t="str">
        <v>T = 3.166667, swapRate = 0.019498, k = 37, strike = 0.027264, call = 0.001733, callph = 0.001731, callmh = 0.001735, quantile = 0.780191, d2CalldK2 = 25.819512</v>
      </c>
    </row>
    <row r="6532" spans="9:28" x14ac:dyDescent="0.25">
      <c r="I6532" s="80"/>
      <c r="AB6532" s="3" t="str">
        <v>T = 3.166667, swapRate = 0.019498, k = 38, strike = 0.028374, call = 0.001505, callph = 0.001503, callmh = 0.001506, quantile = 0.807313, d2CalldK2 = 23.098746</v>
      </c>
    </row>
    <row r="6533" spans="9:28" x14ac:dyDescent="0.25">
      <c r="I6533" s="80"/>
      <c r="AB6533" s="3" t="str">
        <v>T = 3.166667, swapRate = 0.019498, k = 39, strike = 0.029483, call = 0.001304, callph = 0.001303, callmh = 0.001306, quantile = 0.831514, d2CalldK2 = 20.560266</v>
      </c>
    </row>
    <row r="6534" spans="9:28" x14ac:dyDescent="0.25">
      <c r="I6534" s="80"/>
      <c r="AB6534" s="3" t="str">
        <v>T = 3.166667, swapRate = 0.019498, k = 40, strike = 0.030592, call = 0.001130, callph = 0.001128, callmh = 0.001131, quantile = 0.853008, d2CalldK2 = 18.218962</v>
      </c>
    </row>
    <row r="6535" spans="9:28" x14ac:dyDescent="0.25">
      <c r="I6535" s="80"/>
      <c r="AB6535" s="3" t="str">
        <v>T = 3.166667, swapRate = 0.019498, k = 41, strike = 0.031702, call = 0.000977, callph = 0.000976, callmh = 0.000979, quantile = 0.872017, d2CalldK2 = 16.080429</v>
      </c>
    </row>
    <row r="6536" spans="9:28" x14ac:dyDescent="0.25">
      <c r="I6536" s="80"/>
      <c r="AB6536" s="3" t="str">
        <v>T = 3.166667, swapRate = 0.019498, k = 42, strike = 0.032811, call = 0.000845, callph = 0.000844, callmh = 0.000846, quantile = 0.888765, d2CalldK2 = 14.143251</v>
      </c>
    </row>
    <row r="6537" spans="9:28" x14ac:dyDescent="0.25">
      <c r="I6537" s="80"/>
      <c r="AB6537" s="3" t="str">
        <v>T = 3.166667, swapRate = 0.019498, k = 43, strike = 0.033921, call = 0.000730, callph = 0.000729, callmh = 0.000731, quantile = 0.903472, d2CalldK2 = 12.400932</v>
      </c>
    </row>
    <row r="6538" spans="9:28" x14ac:dyDescent="0.25">
      <c r="I6538" s="80"/>
      <c r="AB6538" s="3" t="str">
        <v>T = 3.166667, swapRate = 0.019498, k = 44, strike = 0.035030, call = 0.000630, callph = 0.000629, callmh = 0.000631, quantile = 0.916351, d2CalldK2 = 10.843495</v>
      </c>
    </row>
    <row r="6539" spans="9:28" x14ac:dyDescent="0.25">
      <c r="I6539" s="80"/>
      <c r="AB6539" s="3" t="str">
        <v>T = 3.166667, swapRate = 0.019498, k = 45, strike = 0.036140, call = 0.000544, callph = 0.000543, callmh = 0.000544, quantile = 0.927598, d2CalldK2 = 9.458742</v>
      </c>
    </row>
    <row r="6540" spans="9:28" x14ac:dyDescent="0.25">
      <c r="I6540" s="80"/>
      <c r="AB6540" s="3" t="str">
        <v>T = 3.166667, swapRate = 0.019498, k = 46, strike = 0.037249, call = 0.000469, callph = 0.000468, callmh = 0.000469, quantile = 0.937398, d2CalldK2 = 8.233243</v>
      </c>
    </row>
    <row r="6541" spans="9:28" x14ac:dyDescent="0.25">
      <c r="I6541" s="80"/>
      <c r="AB6541" s="3" t="str">
        <v>T = 3.166667, swapRate = 0.019498, k = 47, strike = 0.038359, call = 0.000404, callph = 0.000404, callmh = 0.000405, quantile = 0.945921, d2CalldK2 = 7.153081</v>
      </c>
    </row>
    <row r="6542" spans="9:28" x14ac:dyDescent="0.25">
      <c r="I6542" s="80"/>
      <c r="AB6542" s="3" t="str">
        <v>T = 3.166667, swapRate = 0.019498, k = 48, strike = 0.039468, call = 0.000348, callph = 0.000348, callmh = 0.000349, quantile = 0.953319, d2CalldK2 = 6.204399</v>
      </c>
    </row>
    <row r="6543" spans="9:28" x14ac:dyDescent="0.25">
      <c r="I6543" s="80"/>
      <c r="AB6543" s="3" t="str">
        <v>T = 3.166667, swapRate = 0.019498, k = 49, strike = 0.040578, call = 0.000300, callph = 0.000300, callmh = 0.000301, quantile = 0.959732, d2CalldK2 = 5.373783</v>
      </c>
    </row>
    <row r="6544" spans="9:28" x14ac:dyDescent="0.25">
      <c r="I6544" s="80"/>
      <c r="AB6544" s="3" t="str">
        <v>T = 3.166667, swapRate = 0.019498, k = 50, strike = 0.041687, call = 0.000259, callph = 0.000258, callmh = 0.000259, quantile = 0.965282, d2CalldK2 = 4.648523</v>
      </c>
    </row>
    <row r="6545" spans="9:28" x14ac:dyDescent="0.25">
      <c r="I6545" s="80"/>
      <c r="AB6545" s="3" t="str">
        <v>T = 3.166667, swapRate = 0.019498, k = 51, strike = 0.042797, call = 0.000223, callph = 0.000223, callmh = 0.000223, quantile = 0.970081, d2CalldK2 = 4.016768</v>
      </c>
    </row>
    <row r="6546" spans="9:28" x14ac:dyDescent="0.25">
      <c r="I6546" s="80"/>
      <c r="AB6546" s="3" t="str">
        <v>T = 3.166667, swapRate = 0.019498, k = 52, strike = 0.043906, call = 0.000192, callph = 0.000192, callmh = 0.000192, quantile = 0.974226, d2CalldK2 = 3.467616</v>
      </c>
    </row>
    <row r="6547" spans="9:28" x14ac:dyDescent="0.25">
      <c r="I6547" s="80"/>
      <c r="AB6547" s="3" t="str">
        <v>T = 3.166667, swapRate = 0.019498, k = 53, strike = 0.045016, call = 0.000165, callph = 0.000165, callmh = 0.000166, quantile = 0.977803, d2CalldK2 = 2.991140</v>
      </c>
    </row>
    <row r="6548" spans="9:28" x14ac:dyDescent="0.25">
      <c r="I6548" s="80"/>
      <c r="AB6548" s="3" t="str">
        <v>T = 3.166667, swapRate = 0.019498, k = 54, strike = 0.046125, call = 0.000143, callph = 0.000142, callmh = 0.000143, quantile = 0.980887, d2CalldK2 = 2.578383</v>
      </c>
    </row>
    <row r="6549" spans="9:28" x14ac:dyDescent="0.25">
      <c r="I6549" s="80"/>
      <c r="AB6549" s="3" t="str">
        <v>T = 3.166667, swapRate = 0.019498, k = 55, strike = 0.047235, call = 0.000123, callph = 0.000123, callmh = 0.000123, quantile = 0.983545, d2CalldK2 = 2.221323</v>
      </c>
    </row>
    <row r="6550" spans="9:28" x14ac:dyDescent="0.25">
      <c r="I6550" s="80"/>
      <c r="AB6550" s="3" t="str">
        <v>T = 3.166667, swapRate = 0.019498, k = 56, strike = 0.048344, call = 0.000106, callph = 0.000106, callmh = 0.000106, quantile = 0.985834, d2CalldK2 = 1.912817</v>
      </c>
    </row>
    <row r="6551" spans="9:28" x14ac:dyDescent="0.25">
      <c r="I6551" s="80"/>
      <c r="AB6551" s="3" t="str">
        <v>T = 3.166667, swapRate = 0.019498, k = 57, strike = 0.049454, call = 0.000091, callph = 0.000091, callmh = 0.000091, quantile = 0.987805, d2CalldK2 = 1.646540</v>
      </c>
    </row>
    <row r="6552" spans="9:28" x14ac:dyDescent="0.25">
      <c r="I6552" s="80"/>
      <c r="AB6552" s="3" t="str">
        <v>T = 3.166667, swapRate = 0.019498, k = 58, strike = 0.050563, call = 0.000079, callph = 0.000079, callmh = 0.000079, quantile = 0.989501, d2CalldK2 = 1.416917</v>
      </c>
    </row>
    <row r="6553" spans="9:28" x14ac:dyDescent="0.25">
      <c r="I6553" s="80"/>
      <c r="AB6553" s="3" t="str">
        <v>T = 3.166667, swapRate = 0.019498, k = 59, strike = 0.051673, call = 0.000068, callph = 0.000068, callmh = 0.000068, quantile = 0.990961, d2CalldK2 = 1.219055</v>
      </c>
    </row>
    <row r="6554" spans="9:28" x14ac:dyDescent="0.25">
      <c r="I6554" s="80"/>
      <c r="AB6554" s="3" t="str">
        <v>T = 3.166667, swapRate = 0.019498, k = 60, strike = 0.052782, call = 0.000059, callph = 0.000059, callmh = 0.000059, quantile = 0.992216, d2CalldK2 = 1.048668</v>
      </c>
    </row>
    <row r="6555" spans="9:28" x14ac:dyDescent="0.25">
      <c r="I6555" s="80"/>
      <c r="AB6555" s="3" t="str">
        <v>strike = -0.012677, d2CalldK2 = 1.219055, d2CalldK2mc = 1.958885</v>
      </c>
    </row>
    <row r="6556" spans="9:28" x14ac:dyDescent="0.25">
      <c r="I6556" s="80"/>
      <c r="AB6556" s="3" t="str">
        <v>strike = -0.011568, d2CalldK2 = 1.416917, d2CalldK2mc = 1.556420</v>
      </c>
    </row>
    <row r="6557" spans="9:28" x14ac:dyDescent="0.25">
      <c r="I6557" s="80"/>
      <c r="AB6557" s="3" t="str">
        <v>strike = -0.010458, d2CalldK2 = 1.646540, d2CalldK2mc = 1.833908</v>
      </c>
    </row>
    <row r="6558" spans="9:28" x14ac:dyDescent="0.25">
      <c r="I6558" s="80"/>
      <c r="AB6558" s="3" t="str">
        <v>strike = -0.009349, d2CalldK2 = 1.912817, d2CalldK2mc = 1.801778</v>
      </c>
    </row>
    <row r="6559" spans="9:28" x14ac:dyDescent="0.25">
      <c r="I6559" s="80"/>
      <c r="AB6559" s="3" t="str">
        <v>strike = -0.008239, d2CalldK2 = 2.221323, d2CalldK2mc = 2.191956</v>
      </c>
    </row>
    <row r="6560" spans="9:28" x14ac:dyDescent="0.25">
      <c r="I6560" s="80"/>
      <c r="AB6560" s="3" t="str">
        <v>strike = -0.007130, d2CalldK2 = 2.578384, d2CalldK2mc = 2.709127</v>
      </c>
    </row>
    <row r="6561" spans="9:28" x14ac:dyDescent="0.25">
      <c r="I6561" s="80"/>
      <c r="AB6561" s="3" t="str">
        <v>strike = -0.006021, d2CalldK2 = 2.991140, d2CalldK2mc = 3.171976</v>
      </c>
    </row>
    <row r="6562" spans="9:28" x14ac:dyDescent="0.25">
      <c r="I6562" s="80"/>
      <c r="AB6562" s="3" t="str">
        <v>strike = -0.004911, d2CalldK2 = 3.467616, d2CalldK2mc = 3.690240</v>
      </c>
    </row>
    <row r="6563" spans="9:28" x14ac:dyDescent="0.25">
      <c r="I6563" s="80"/>
      <c r="AB6563" s="3" t="str">
        <v>strike = -0.003802, d2CalldK2 = 4.016768, d2CalldK2mc = 5.705469</v>
      </c>
    </row>
    <row r="6564" spans="9:28" x14ac:dyDescent="0.25">
      <c r="I6564" s="80"/>
      <c r="AB6564" s="3" t="str">
        <v>strike = -0.002692, d2CalldK2 = 4.648523, d2CalldK2mc = 4.852765</v>
      </c>
    </row>
    <row r="6565" spans="9:28" x14ac:dyDescent="0.25">
      <c r="I6565" s="80"/>
      <c r="AB6565" s="3" t="str">
        <v>strike = -0.001583, d2CalldK2 = 5.373783, d2CalldK2mc = 5.156408</v>
      </c>
    </row>
    <row r="6566" spans="9:28" x14ac:dyDescent="0.25">
      <c r="I6566" s="80"/>
      <c r="AB6566" s="3" t="str">
        <v>strike = -0.000473, d2CalldK2 = 6.204399, d2CalldK2mc = 5.824822</v>
      </c>
    </row>
    <row r="6567" spans="9:28" x14ac:dyDescent="0.25">
      <c r="I6567" s="80"/>
      <c r="AB6567" s="3" t="str">
        <v>strike = 0.000636, d2CalldK2 = 7.153081, d2CalldK2mc = 6.492570</v>
      </c>
    </row>
    <row r="6568" spans="9:28" x14ac:dyDescent="0.25">
      <c r="I6568" s="80"/>
      <c r="AB6568" s="3" t="str">
        <v>strike = 0.001746, d2CalldK2 = 8.233243, d2CalldK2mc = 7.463433</v>
      </c>
    </row>
    <row r="6569" spans="9:28" x14ac:dyDescent="0.25">
      <c r="I6569" s="80"/>
      <c r="AB6569" s="3" t="str">
        <v>strike = 0.002855, d2CalldK2 = 9.458742, d2CalldK2mc = 9.242793</v>
      </c>
    </row>
    <row r="6570" spans="9:28" x14ac:dyDescent="0.25">
      <c r="I6570" s="80"/>
      <c r="AB6570" s="3" t="str">
        <v>strike = 0.003965, d2CalldK2 = 10.843496, d2CalldK2mc = 10.247334</v>
      </c>
    </row>
    <row r="6571" spans="9:28" x14ac:dyDescent="0.25">
      <c r="I6571" s="80"/>
      <c r="AB6571" s="3" t="str">
        <v>strike = 0.005074, d2CalldK2 = 12.400933, d2CalldK2mc = 12.578404</v>
      </c>
    </row>
    <row r="6572" spans="9:28" x14ac:dyDescent="0.25">
      <c r="I6572" s="80"/>
      <c r="AB6572" s="3" t="str">
        <v>strike = 0.006184, d2CalldK2 = 14.143251, d2CalldK2mc = 14.440503</v>
      </c>
    </row>
    <row r="6573" spans="9:28" x14ac:dyDescent="0.25">
      <c r="I6573" s="80"/>
      <c r="AB6573" s="3" t="str">
        <v>strike = 0.007293, d2CalldK2 = 16.080429, d2CalldK2mc = 17.940030</v>
      </c>
    </row>
    <row r="6574" spans="9:28" x14ac:dyDescent="0.25">
      <c r="I6574" s="80"/>
      <c r="AB6574" s="3" t="str">
        <v>strike = 0.008403, d2CalldK2 = 18.218962, d2CalldK2mc = 17.724553</v>
      </c>
    </row>
    <row r="6575" spans="9:28" x14ac:dyDescent="0.25">
      <c r="I6575" s="80"/>
      <c r="AB6575" s="3" t="str">
        <v>strike = 0.009512, d2CalldK2 = 20.560266, d2CalldK2mc = 20.290823</v>
      </c>
    </row>
    <row r="6576" spans="9:28" x14ac:dyDescent="0.25">
      <c r="I6576" s="80"/>
      <c r="AB6576" s="3" t="str">
        <v>strike = 0.010622, d2CalldK2 = 23.098747, d2CalldK2mc = 20.955056</v>
      </c>
    </row>
    <row r="6577" spans="9:28" x14ac:dyDescent="0.25">
      <c r="I6577" s="80"/>
      <c r="AB6577" s="3" t="str">
        <v>strike = 0.011731, d2CalldK2 = 25.819512, d2CalldK2mc = 25.075135</v>
      </c>
    </row>
    <row r="6578" spans="9:28" x14ac:dyDescent="0.25">
      <c r="I6578" s="80"/>
      <c r="AB6578" s="3" t="str">
        <v>strike = 0.012841, d2CalldK2 = 28.695765, d2CalldK2mc = 27.633636</v>
      </c>
    </row>
    <row r="6579" spans="9:28" x14ac:dyDescent="0.25">
      <c r="I6579" s="80"/>
      <c r="AB6579" s="3" t="str">
        <v>strike = 0.013950, d2CalldK2 = 31.685971, d2CalldK2mc = 31.331112</v>
      </c>
    </row>
    <row r="6580" spans="9:28" x14ac:dyDescent="0.25">
      <c r="I6580" s="80"/>
      <c r="AB6580" s="3" t="str">
        <v>strike = 0.015060, d2CalldK2 = 34.730968, d2CalldK2mc = 35.456659</v>
      </c>
    </row>
    <row r="6581" spans="9:28" x14ac:dyDescent="0.25">
      <c r="I6581" s="80"/>
      <c r="AB6581" s="3" t="str">
        <v>strike = 0.016169, d2CalldK2 = 37.751321, d2CalldK2mc = 38.834650</v>
      </c>
    </row>
    <row r="6582" spans="9:28" x14ac:dyDescent="0.25">
      <c r="I6582" s="80"/>
      <c r="AB6582" s="3" t="str">
        <v>strike = 0.017279, d2CalldK2 = 40.645344, d2CalldK2mc = 40.496089</v>
      </c>
    </row>
    <row r="6583" spans="9:28" x14ac:dyDescent="0.25">
      <c r="I6583" s="80"/>
      <c r="AB6583" s="3" t="str">
        <v>strike = 0.018388, d2CalldK2 = 43.288413, d2CalldK2mc = 44.854085</v>
      </c>
    </row>
    <row r="6584" spans="9:28" x14ac:dyDescent="0.25">
      <c r="I6584" s="80"/>
      <c r="AB6584" s="3" t="str">
        <v>strike = 0.019498, d2CalldK2 = 45.528373, d2CalldK2mc = 45.787421</v>
      </c>
    </row>
    <row r="6585" spans="9:28" x14ac:dyDescent="0.25">
      <c r="I6585" s="80"/>
      <c r="AB6585" s="3" t="str">
        <v>strike = 0.020607, d2CalldK2 = 43.288413, d2CalldK2mc = 41.690568</v>
      </c>
    </row>
    <row r="6586" spans="9:28" x14ac:dyDescent="0.25">
      <c r="I6586" s="80"/>
      <c r="AB6586" s="3" t="str">
        <v>strike = 0.021717, d2CalldK2 = 40.645344, d2CalldK2mc = 41.960868</v>
      </c>
    </row>
    <row r="6587" spans="9:28" x14ac:dyDescent="0.25">
      <c r="I6587" s="80"/>
      <c r="AB6587" s="3" t="str">
        <v>strike = 0.022826, d2CalldK2 = 37.751321, d2CalldK2mc = 35.286658</v>
      </c>
    </row>
    <row r="6588" spans="9:28" x14ac:dyDescent="0.25">
      <c r="I6588" s="80"/>
      <c r="AB6588" s="3" t="str">
        <v>strike = 0.023936, d2CalldK2 = 34.730968, d2CalldK2mc = 34.719836</v>
      </c>
    </row>
    <row r="6589" spans="9:28" x14ac:dyDescent="0.25">
      <c r="I6589" s="80"/>
      <c r="AB6589" s="3" t="str">
        <v>strike = 0.025045, d2CalldK2 = 31.685971, d2CalldK2mc = 30.092048</v>
      </c>
    </row>
    <row r="6590" spans="9:28" x14ac:dyDescent="0.25">
      <c r="I6590" s="80"/>
      <c r="AB6590" s="3" t="str">
        <v>strike = 0.026155, d2CalldK2 = 28.695765, d2CalldK2mc = 28.437555</v>
      </c>
    </row>
    <row r="6591" spans="9:28" x14ac:dyDescent="0.25">
      <c r="I6591" s="80"/>
      <c r="AB6591" s="3" t="str">
        <v>strike = 0.027264, d2CalldK2 = 25.819512, d2CalldK2mc = 27.926365</v>
      </c>
    </row>
    <row r="6592" spans="9:28" x14ac:dyDescent="0.25">
      <c r="I6592" s="80"/>
      <c r="AB6592" s="3" t="str">
        <v>strike = 0.028374, d2CalldK2 = 23.098746, d2CalldK2mc = 25.489772</v>
      </c>
    </row>
    <row r="6593" spans="9:28" x14ac:dyDescent="0.25">
      <c r="I6593" s="80"/>
      <c r="AB6593" s="3" t="str">
        <v>strike = 0.029483, d2CalldK2 = 20.560266, d2CalldK2mc = 20.400512</v>
      </c>
    </row>
    <row r="6594" spans="9:28" x14ac:dyDescent="0.25">
      <c r="I6594" s="80"/>
      <c r="AB6594" s="3" t="str">
        <v>strike = 0.030592, d2CalldK2 = 18.218962, d2CalldK2mc = 16.509313</v>
      </c>
    </row>
    <row r="6595" spans="9:28" x14ac:dyDescent="0.25">
      <c r="I6595" s="80"/>
      <c r="AB6595" s="3" t="str">
        <v>strike = 0.031702, d2CalldK2 = 16.080429, d2CalldK2mc = 14.452061</v>
      </c>
    </row>
    <row r="6596" spans="9:28" x14ac:dyDescent="0.25">
      <c r="I6596" s="80"/>
      <c r="AB6596" s="3" t="str">
        <v>strike = 0.032811, d2CalldK2 = 14.143251, d2CalldK2mc = 15.208151</v>
      </c>
    </row>
    <row r="6597" spans="9:28" x14ac:dyDescent="0.25">
      <c r="I6597" s="80"/>
      <c r="AB6597" s="3" t="str">
        <v>strike = 0.033921, d2CalldK2 = 12.400932, d2CalldK2mc = 14.024397</v>
      </c>
    </row>
    <row r="6598" spans="9:28" x14ac:dyDescent="0.25">
      <c r="I6598" s="80"/>
      <c r="AB6598" s="3" t="str">
        <v>strike = 0.035030, d2CalldK2 = 10.843495, d2CalldK2mc = 11.383450</v>
      </c>
    </row>
    <row r="6599" spans="9:28" x14ac:dyDescent="0.25">
      <c r="I6599" s="80"/>
      <c r="AB6599" s="3" t="str">
        <v>strike = 0.036140, d2CalldK2 = 9.458742, d2CalldK2mc = 9.873106</v>
      </c>
    </row>
    <row r="6600" spans="9:28" x14ac:dyDescent="0.25">
      <c r="I6600" s="80"/>
      <c r="AB6600" s="3" t="str">
        <v>strike = 0.037249, d2CalldK2 = 8.233243, d2CalldK2mc = 7.497971</v>
      </c>
    </row>
    <row r="6601" spans="9:28" x14ac:dyDescent="0.25">
      <c r="I6601" s="80"/>
      <c r="AB6601" s="3" t="str">
        <v>strike = 0.038359, d2CalldK2 = 7.153081, d2CalldK2mc = 6.692469</v>
      </c>
    </row>
    <row r="6602" spans="9:28" x14ac:dyDescent="0.25">
      <c r="I6602" s="80"/>
      <c r="AB6602" s="3" t="str">
        <v>strike = 0.039468, d2CalldK2 = 6.204399, d2CalldK2mc = 5.916321</v>
      </c>
    </row>
    <row r="6603" spans="9:28" x14ac:dyDescent="0.25">
      <c r="I6603" s="80"/>
      <c r="AB6603" s="3" t="str">
        <v>strike = 0.040578, d2CalldK2 = 5.373783, d2CalldK2mc = 5.315017</v>
      </c>
    </row>
    <row r="6604" spans="9:28" x14ac:dyDescent="0.25">
      <c r="I6604" s="80"/>
      <c r="AB6604" s="3" t="str">
        <v>strike = 0.041687, d2CalldK2 = 4.648523, d2CalldK2mc = 4.925683</v>
      </c>
    </row>
    <row r="6605" spans="9:28" x14ac:dyDescent="0.25">
      <c r="I6605" s="80"/>
      <c r="AB6605" s="3" t="str">
        <v>strike = 0.042797, d2CalldK2 = 4.016768, d2CalldK2mc = 4.326651</v>
      </c>
    </row>
    <row r="6606" spans="9:28" x14ac:dyDescent="0.25">
      <c r="I6606" s="80"/>
      <c r="AB6606" s="3" t="str">
        <v>strike = 0.043906, d2CalldK2 = 3.467616, d2CalldK2mc = 3.539456</v>
      </c>
    </row>
    <row r="6607" spans="9:28" x14ac:dyDescent="0.25">
      <c r="I6607" s="80"/>
      <c r="AB6607" s="3" t="str">
        <v>strike = 0.045016, d2CalldK2 = 2.991140, d2CalldK2mc = 3.020189</v>
      </c>
    </row>
    <row r="6608" spans="9:28" x14ac:dyDescent="0.25">
      <c r="I6608" s="80"/>
      <c r="AB6608" s="3" t="str">
        <v>strike = 0.046125, d2CalldK2 = 2.578383, d2CalldK2mc = 2.956188</v>
      </c>
    </row>
    <row r="6609" spans="9:28" x14ac:dyDescent="0.25">
      <c r="I6609" s="80"/>
      <c r="AB6609" s="3" t="str">
        <v>strike = 0.047235, d2CalldK2 = 2.221323, d2CalldK2mc = 1.699359</v>
      </c>
    </row>
    <row r="6610" spans="9:28" x14ac:dyDescent="0.25">
      <c r="I6610" s="80"/>
      <c r="AB6610" s="3" t="str">
        <v>strike = 0.048344, d2CalldK2 = 1.912817, d2CalldK2mc = 1.920043</v>
      </c>
    </row>
    <row r="6611" spans="9:28" x14ac:dyDescent="0.25">
      <c r="I6611" s="80"/>
      <c r="AB6611" s="3" t="str">
        <v>strike = 0.049454, d2CalldK2 = 1.646540, d2CalldK2mc = 1.859279</v>
      </c>
    </row>
    <row r="6612" spans="9:28" x14ac:dyDescent="0.25">
      <c r="I6612" s="80"/>
      <c r="AB6612" s="3" t="str">
        <v>strike = 0.050563, d2CalldK2 = 1.416917, d2CalldK2mc = 1.814991</v>
      </c>
    </row>
    <row r="6613" spans="9:28" x14ac:dyDescent="0.25">
      <c r="I6613" s="80"/>
      <c r="AB6613" s="3" t="str">
        <v>strike = 0.051673, d2CalldK2 = 1.219055, d2CalldK2mc = 0.902517</v>
      </c>
    </row>
    <row r="6614" spans="9:28" x14ac:dyDescent="0.25">
      <c r="I6614" s="80"/>
      <c r="AB6614" s="3" t="str">
        <v>T = 3.166667, fixingDate = 0, swapRate = 0.019498, annuity = 9.077845, stdDev = 0.011095, avgCalcStrikes = 7.953735</v>
      </c>
    </row>
    <row r="6615" spans="9:28" x14ac:dyDescent="0.25">
      <c r="I6615" s="80"/>
      <c r="AB6615" s="3" t="str">
        <v>strike = -0.012677, dCalldT = 0.000287, localVol = 0.017104</v>
      </c>
    </row>
    <row r="6616" spans="9:28" x14ac:dyDescent="0.25">
      <c r="I6616" s="80"/>
      <c r="AB6616" s="3" t="str">
        <v>strike = -0.011568, dCalldT = 0.000291, localVol = 0.019350</v>
      </c>
    </row>
    <row r="6617" spans="9:28" x14ac:dyDescent="0.25">
      <c r="I6617" s="80"/>
      <c r="AB6617" s="3" t="str">
        <v>strike = -0.010458, dCalldT = 0.000295, localVol = 0.017943</v>
      </c>
    </row>
    <row r="6618" spans="9:28" x14ac:dyDescent="0.25">
      <c r="I6618" s="80"/>
      <c r="AB6618" s="3" t="str">
        <v>strike = -0.009349, dCalldT = 0.000297, localVol = 0.018171</v>
      </c>
    </row>
    <row r="6619" spans="9:28" x14ac:dyDescent="0.25">
      <c r="I6619" s="80"/>
      <c r="AB6619" s="3" t="str">
        <v>strike = -0.008239, dCalldT = 0.000303, localVol = 0.016617</v>
      </c>
    </row>
    <row r="6620" spans="9:28" x14ac:dyDescent="0.25">
      <c r="I6620" s="80"/>
      <c r="AB6620" s="3" t="str">
        <v>strike = -0.007130, dCalldT = 0.000310, localVol = 0.015117</v>
      </c>
    </row>
    <row r="6621" spans="9:28" x14ac:dyDescent="0.25">
      <c r="I6621" s="80"/>
      <c r="AB6621" s="3" t="str">
        <v>strike = -0.006021, dCalldT = 0.000316, localVol = 0.014116</v>
      </c>
    </row>
    <row r="6622" spans="9:28" x14ac:dyDescent="0.25">
      <c r="I6622" s="80"/>
      <c r="AB6622" s="3" t="str">
        <v>strike = -0.004911, dCalldT = 0.000321, localVol = 0.013197</v>
      </c>
    </row>
    <row r="6623" spans="9:28" x14ac:dyDescent="0.25">
      <c r="I6623" s="80"/>
      <c r="AB6623" s="3" t="str">
        <v>strike = -0.003802, dCalldT = 0.000325, localVol = 0.010674</v>
      </c>
    </row>
    <row r="6624" spans="9:28" x14ac:dyDescent="0.25">
      <c r="I6624" s="80"/>
      <c r="AB6624" s="3" t="str">
        <v>strike = -0.002692, dCalldT = 0.000305, localVol = 0.011220</v>
      </c>
    </row>
    <row r="6625" spans="9:28" x14ac:dyDescent="0.25">
      <c r="I6625" s="80"/>
      <c r="AB6625" s="3" t="str">
        <v>strike = -0.001583, dCalldT = 0.000285, localVol = 0.010508</v>
      </c>
    </row>
    <row r="6626" spans="9:28" x14ac:dyDescent="0.25">
      <c r="I6626" s="80"/>
      <c r="AB6626" s="3" t="str">
        <v>strike = -0.000473, dCalldT = 0.000269, localVol = 0.009608</v>
      </c>
    </row>
    <row r="6627" spans="9:28" x14ac:dyDescent="0.25">
      <c r="I6627" s="80"/>
      <c r="AB6627" s="3" t="str">
        <v>strike = 0.000636, dCalldT = 0.000261, localVol = 0.008958</v>
      </c>
    </row>
    <row r="6628" spans="9:28" x14ac:dyDescent="0.25">
      <c r="I6628" s="80"/>
      <c r="AB6628" s="3" t="str">
        <v>strike = 0.001746, dCalldT = 0.000264, localVol = 0.008407</v>
      </c>
    </row>
    <row r="6629" spans="9:28" x14ac:dyDescent="0.25">
      <c r="I6629" s="80"/>
      <c r="AB6629" s="3" t="str">
        <v>strike = 0.002855, dCalldT = 0.000280, localVol = 0.007785</v>
      </c>
    </row>
    <row r="6630" spans="9:28" x14ac:dyDescent="0.25">
      <c r="I6630" s="80"/>
      <c r="AB6630" s="3" t="str">
        <v>strike = 0.003965, dCalldT = 0.000301, localVol = 0.007668</v>
      </c>
    </row>
    <row r="6631" spans="9:28" x14ac:dyDescent="0.25">
      <c r="I6631" s="80"/>
      <c r="AB6631" s="3" t="str">
        <v>strike = 0.005074, dCalldT = 0.000333, localVol = 0.007273</v>
      </c>
    </row>
    <row r="6632" spans="9:28" x14ac:dyDescent="0.25">
      <c r="I6632" s="80"/>
      <c r="AB6632" s="3" t="str">
        <v>strike = 0.006184, dCalldT = 0.000363, localVol = 0.007088</v>
      </c>
    </row>
    <row r="6633" spans="9:28" x14ac:dyDescent="0.25">
      <c r="I6633" s="80"/>
      <c r="AB6633" s="3" t="str">
        <v>strike = 0.007293, dCalldT = 0.000389, localVol = 0.006588</v>
      </c>
    </row>
    <row r="6634" spans="9:28" x14ac:dyDescent="0.25">
      <c r="I6634" s="80"/>
      <c r="AB6634" s="3" t="str">
        <v>strike = 0.008403, dCalldT = 0.000389, localVol = 0.006625</v>
      </c>
    </row>
    <row r="6635" spans="9:28" x14ac:dyDescent="0.25">
      <c r="I6635" s="80"/>
      <c r="AB6635" s="3" t="str">
        <v>strike = 0.009512, dCalldT = 0.000396, localVol = 0.006247</v>
      </c>
    </row>
    <row r="6636" spans="9:28" x14ac:dyDescent="0.25">
      <c r="I6636" s="80"/>
      <c r="AB6636" s="3" t="str">
        <v>strike = 0.010622, dCalldT = 0.000406, localVol = 0.006228</v>
      </c>
    </row>
    <row r="6637" spans="9:28" x14ac:dyDescent="0.25">
      <c r="I6637" s="80"/>
      <c r="AB6637" s="3" t="str">
        <v>strike = 0.011731, dCalldT = 0.000447, localVol = 0.005973</v>
      </c>
    </row>
    <row r="6638" spans="9:28" x14ac:dyDescent="0.25">
      <c r="I6638" s="80"/>
      <c r="AB6638" s="3" t="str">
        <v>strike = 0.012841, dCalldT = 0.000497, localVol = 0.005999</v>
      </c>
    </row>
    <row r="6639" spans="9:28" x14ac:dyDescent="0.25">
      <c r="I6639" s="80"/>
      <c r="AB6639" s="3" t="str">
        <v>strike = 0.013950, dCalldT = 0.000560, localVol = 0.005980</v>
      </c>
    </row>
    <row r="6640" spans="9:28" x14ac:dyDescent="0.25">
      <c r="I6640" s="80"/>
      <c r="AB6640" s="3" t="str">
        <v>strike = 0.015060, dCalldT = 0.000625, localVol = 0.005937</v>
      </c>
    </row>
    <row r="6641" spans="9:28" x14ac:dyDescent="0.25">
      <c r="I6641" s="80"/>
      <c r="AB6641" s="3" t="str">
        <v>strike = 0.016169, dCalldT = 0.000675, localVol = 0.005894</v>
      </c>
    </row>
    <row r="6642" spans="9:28" x14ac:dyDescent="0.25">
      <c r="I6642" s="80"/>
      <c r="AB6642" s="3" t="str">
        <v>strike = 0.017279, dCalldT = 0.000703, localVol = 0.005893</v>
      </c>
    </row>
    <row r="6643" spans="9:28" x14ac:dyDescent="0.25">
      <c r="I6643" s="80"/>
      <c r="AB6643" s="3" t="str">
        <v>strike = 0.018388, dCalldT = 0.000729, localVol = 0.005700</v>
      </c>
    </row>
    <row r="6644" spans="9:28" x14ac:dyDescent="0.25">
      <c r="I6644" s="80"/>
      <c r="AB6644" s="3" t="str">
        <v>strike = 0.019498, dCalldT = 0.000725, localVol = 0.005627</v>
      </c>
    </row>
    <row r="6645" spans="9:28" x14ac:dyDescent="0.25">
      <c r="I6645" s="80"/>
      <c r="AB6645" s="3" t="str">
        <v>strike = 0.020607, dCalldT = 0.000702, localVol = 0.005802</v>
      </c>
    </row>
    <row r="6646" spans="9:28" x14ac:dyDescent="0.25">
      <c r="I6646" s="80"/>
      <c r="AB6646" s="3" t="str">
        <v>strike = 0.021717, dCalldT = 0.000697, localVol = 0.005762</v>
      </c>
    </row>
    <row r="6647" spans="9:28" x14ac:dyDescent="0.25">
      <c r="I6647" s="80"/>
      <c r="AB6647" s="3" t="str">
        <v>strike = 0.022826, dCalldT = 0.000666, localVol = 0.006145</v>
      </c>
    </row>
    <row r="6648" spans="9:28" x14ac:dyDescent="0.25">
      <c r="I6648" s="80"/>
      <c r="AB6648" s="3" t="str">
        <v>strike = 0.023936, dCalldT = 0.000667, localVol = 0.006200</v>
      </c>
    </row>
    <row r="6649" spans="9:28" x14ac:dyDescent="0.25">
      <c r="I6649" s="80"/>
      <c r="AB6649" s="3" t="str">
        <v>strike = 0.025045, dCalldT = 0.000664, localVol = 0.006645</v>
      </c>
    </row>
    <row r="6650" spans="9:28" x14ac:dyDescent="0.25">
      <c r="I6650" s="80"/>
      <c r="AB6650" s="3" t="str">
        <v>strike = 0.026155, dCalldT = 0.000681, localVol = 0.006923</v>
      </c>
    </row>
    <row r="6651" spans="9:28" x14ac:dyDescent="0.25">
      <c r="I6651" s="80"/>
      <c r="AB6651" s="3" t="str">
        <v>strike = 0.027264, dCalldT = 0.000700, localVol = 0.007078</v>
      </c>
    </row>
    <row r="6652" spans="9:28" x14ac:dyDescent="0.25">
      <c r="I6652" s="80"/>
      <c r="AB6652" s="3" t="str">
        <v>strike = 0.028374, dCalldT = 0.000685, localVol = 0.007329</v>
      </c>
    </row>
    <row r="6653" spans="9:28" x14ac:dyDescent="0.25">
      <c r="I6653" s="80"/>
      <c r="AB6653" s="3" t="str">
        <v>strike = 0.029483, dCalldT = 0.000633, localVol = 0.007879</v>
      </c>
    </row>
    <row r="6654" spans="9:28" x14ac:dyDescent="0.25">
      <c r="I6654" s="80"/>
      <c r="AB6654" s="3" t="str">
        <v>strike = 0.030592, dCalldT = 0.000584, localVol = 0.008408</v>
      </c>
    </row>
    <row r="6655" spans="9:28" x14ac:dyDescent="0.25">
      <c r="I6655" s="80"/>
      <c r="AB6655" s="3" t="str">
        <v>strike = 0.031702, dCalldT = 0.000559, localVol = 0.008797</v>
      </c>
    </row>
    <row r="6656" spans="9:28" x14ac:dyDescent="0.25">
      <c r="I6656" s="80"/>
      <c r="AB6656" s="3" t="str">
        <v>strike = 0.032811, dCalldT = 0.000560, localVol = 0.008578</v>
      </c>
    </row>
    <row r="6657" spans="9:28" x14ac:dyDescent="0.25">
      <c r="I6657" s="80"/>
      <c r="AB6657" s="3" t="str">
        <v>strike = 0.033921, dCalldT = 0.000545, localVol = 0.008816</v>
      </c>
    </row>
    <row r="6658" spans="9:28" x14ac:dyDescent="0.25">
      <c r="I6658" s="80"/>
      <c r="AB6658" s="3" t="str">
        <v>strike = 0.035030, dCalldT = 0.000508, localVol = 0.009445</v>
      </c>
    </row>
    <row r="6659" spans="9:28" x14ac:dyDescent="0.25">
      <c r="I6659" s="80"/>
      <c r="AB6659" s="3" t="str">
        <v>strike = 0.036140, dCalldT = 0.000464, localVol = 0.009694</v>
      </c>
    </row>
    <row r="6660" spans="9:28" x14ac:dyDescent="0.25">
      <c r="I6660" s="80"/>
      <c r="AB6660" s="3" t="str">
        <v>strike = 0.037249, dCalldT = 0.000416, localVol = 0.010530</v>
      </c>
    </row>
    <row r="6661" spans="9:28" x14ac:dyDescent="0.25">
      <c r="I6661" s="80"/>
      <c r="AB6661" s="3" t="str">
        <v>strike = 0.038359, dCalldT = 0.000380, localVol = 0.010656</v>
      </c>
    </row>
    <row r="6662" spans="9:28" x14ac:dyDescent="0.25">
      <c r="I6662" s="80"/>
      <c r="AB6662" s="3" t="str">
        <v>strike = 0.039468, dCalldT = 0.000353, localVol = 0.010923</v>
      </c>
    </row>
    <row r="6663" spans="9:28" x14ac:dyDescent="0.25">
      <c r="I6663" s="80"/>
      <c r="AB6663" s="3" t="str">
        <v>strike = 0.040578, dCalldT = 0.000332, localVol = 0.011177</v>
      </c>
    </row>
    <row r="6664" spans="9:28" x14ac:dyDescent="0.25">
      <c r="I6664" s="80"/>
      <c r="AB6664" s="3" t="str">
        <v>strike = 0.041687, dCalldT = 0.000314, localVol = 0.011286</v>
      </c>
    </row>
    <row r="6665" spans="9:28" x14ac:dyDescent="0.25">
      <c r="I6665" s="80"/>
      <c r="AB6665" s="3" t="str">
        <v>strike = 0.042797, dCalldT = 0.000293, localVol = 0.011640</v>
      </c>
    </row>
    <row r="6666" spans="9:28" x14ac:dyDescent="0.25">
      <c r="I6666" s="80"/>
      <c r="AB6666" s="3" t="str">
        <v>strike = 0.043906, dCalldT = 0.000270, localVol = 0.012343</v>
      </c>
    </row>
    <row r="6667" spans="9:28" x14ac:dyDescent="0.25">
      <c r="I6667" s="80"/>
      <c r="AB6667" s="3" t="str">
        <v>strike = 0.045016, dCalldT = 0.000247, localVol = 0.012782</v>
      </c>
    </row>
    <row r="6668" spans="9:28" x14ac:dyDescent="0.25">
      <c r="I6668" s="80"/>
      <c r="AB6668" s="3" t="str">
        <v>strike = 0.046125, dCalldT = 0.000225, localVol = 0.012335</v>
      </c>
    </row>
    <row r="6669" spans="9:28" x14ac:dyDescent="0.25">
      <c r="I6669" s="80"/>
      <c r="AB6669" s="3" t="str">
        <v>strike = 0.047235, dCalldT = 0.000199, localVol = 0.015303</v>
      </c>
    </row>
    <row r="6670" spans="9:28" x14ac:dyDescent="0.25">
      <c r="I6670" s="80"/>
      <c r="AB6670" s="3" t="str">
        <v>strike = 0.048344, dCalldT = 0.000182, localVol = 0.013774</v>
      </c>
    </row>
    <row r="6671" spans="9:28" x14ac:dyDescent="0.25">
      <c r="I6671" s="80"/>
      <c r="AB6671" s="3" t="str">
        <v>strike = 0.049454, dCalldT = 0.000166, localVol = 0.013380</v>
      </c>
    </row>
    <row r="6672" spans="9:28" x14ac:dyDescent="0.25">
      <c r="I6672" s="80"/>
      <c r="AB6672" s="3" t="str">
        <v>strike = 0.050563, dCalldT = 0.000149, localVol = 0.012803</v>
      </c>
    </row>
    <row r="6673" spans="9:28" x14ac:dyDescent="0.25">
      <c r="I6673" s="80"/>
      <c r="AB6673" s="3" t="str">
        <v>strike = 0.051673, dCalldT = 0.000126, localVol = 0.016727</v>
      </c>
    </row>
    <row r="6674" spans="9:28" x14ac:dyDescent="0.25">
      <c r="I6674" s="80"/>
      <c r="AB6674" s="3" t="str">
        <v>T = 3.250000, swapRate = 0.019666, k = 0, strike = -0.014153, call = 0.033880, callph = 0.033870, callmh = 0.033890, quantile = 0.007891, d2CalldK2 = 1.038080</v>
      </c>
    </row>
    <row r="6675" spans="9:28" x14ac:dyDescent="0.25">
      <c r="I6675" s="80"/>
      <c r="AB6675" s="3" t="str">
        <v>T = 3.250000, swapRate = 0.019666, k = 1, strike = -0.013026, call = 0.032763, callph = 0.032753, callmh = 0.032773, quantile = 0.009153, d2CalldK2 = 1.205626</v>
      </c>
    </row>
    <row r="6676" spans="9:28" x14ac:dyDescent="0.25">
      <c r="I6676" s="80"/>
      <c r="AB6676" s="3" t="str">
        <v>T = 3.250000, swapRate = 0.019666, k = 2, strike = -0.011899, call = 0.031647, callph = 0.031637, callmh = 0.031656, quantile = 0.010619, d2CalldK2 = 1.400066</v>
      </c>
    </row>
    <row r="6677" spans="9:28" x14ac:dyDescent="0.25">
      <c r="I6677" s="80"/>
      <c r="AB6677" s="3" t="str">
        <v>T = 3.250000, swapRate = 0.019666, k = 3, strike = -0.010771, call = 0.030532, callph = 0.030522, callmh = 0.030542, quantile = 0.012322, d2CalldK2 = 1.625583</v>
      </c>
    </row>
    <row r="6678" spans="9:28" x14ac:dyDescent="0.25">
      <c r="I6678" s="80"/>
      <c r="AB6678" s="3" t="str">
        <v>T = 3.250000, swapRate = 0.019666, k = 4, strike = -0.009644, call = 0.029420, callph = 0.029410, callmh = 0.029430, quantile = 0.014298, d2CalldK2 = 1.886961</v>
      </c>
    </row>
    <row r="6679" spans="9:28" x14ac:dyDescent="0.25">
      <c r="I6679" s="80"/>
      <c r="AB6679" s="3" t="str">
        <v>T = 3.250000, swapRate = 0.019666, k = 5, strike = -0.008517, call = 0.028310, callph = 0.028300, callmh = 0.028320, quantile = 0.016591, d2CalldK2 = 2.189647</v>
      </c>
    </row>
    <row r="6680" spans="9:28" x14ac:dyDescent="0.25">
      <c r="I6680" s="80"/>
      <c r="AB6680" s="3" t="str">
        <v>T = 3.250000, swapRate = 0.019666, k = 6, strike = -0.007389, call = 0.027203, callph = 0.027193, callmh = 0.027212, quantile = 0.019252, d2CalldK2 = 2.539824</v>
      </c>
    </row>
    <row r="6681" spans="9:28" x14ac:dyDescent="0.25">
      <c r="I6681" s="80"/>
      <c r="AB6681" s="3" t="str">
        <v>T = 3.250000, swapRate = 0.019666, k = 7, strike = -0.006262, call = 0.026099, callph = 0.026089, callmh = 0.026109, quantile = 0.022338, d2CalldK2 = 2.944483</v>
      </c>
    </row>
    <row r="6682" spans="9:28" x14ac:dyDescent="0.25">
      <c r="I6682" s="80"/>
      <c r="AB6682" s="3" t="str">
        <v>T = 3.250000, swapRate = 0.019666, k = 8, strike = -0.005135, call = 0.024999, callph = 0.024989, callmh = 0.025008, quantile = 0.025915, d2CalldK2 = 3.411478</v>
      </c>
    </row>
    <row r="6683" spans="9:28" x14ac:dyDescent="0.25">
      <c r="I6683" s="80"/>
      <c r="AB6683" s="3" t="str">
        <v>T = 3.250000, swapRate = 0.019666, k = 9, strike = -0.004007, call = 0.023903, callph = 0.023893, callmh = 0.023912, quantile = 0.030057, d2CalldK2 = 3.949588</v>
      </c>
    </row>
    <row r="6684" spans="9:28" x14ac:dyDescent="0.25">
      <c r="I6684" s="80"/>
      <c r="AB6684" s="3" t="str">
        <v>T = 3.250000, swapRate = 0.019666, k = 10, strike = -0.002880, call = 0.022812, callph = 0.022802, callmh = 0.022822, quantile = 0.034850, d2CalldK2 = 4.568552</v>
      </c>
    </row>
    <row r="6685" spans="9:28" x14ac:dyDescent="0.25">
      <c r="I6685" s="80"/>
      <c r="AB6685" s="3" t="str">
        <v>T = 3.250000, swapRate = 0.019666, k = 11, strike = -0.001753, call = 0.021727, callph = 0.021717, callmh = 0.021737, quantile = 0.040391, d2CalldK2 = 5.279085</v>
      </c>
    </row>
    <row r="6686" spans="9:28" x14ac:dyDescent="0.25">
      <c r="I6686" s="80"/>
      <c r="AB6686" s="3" t="str">
        <v>T = 3.250000, swapRate = 0.019666, k = 12, strike = -0.000625, call = 0.020649, callph = 0.020639, callmh = 0.020658, quantile = 0.046791, d2CalldK2 = 6.092849</v>
      </c>
    </row>
    <row r="6687" spans="9:28" x14ac:dyDescent="0.25">
      <c r="I6687" s="80"/>
      <c r="AB6687" s="3" t="str">
        <v>T = 3.250000, swapRate = 0.019666, k = 13, strike = 0.000502, call = 0.019578, callph = 0.019569, callmh = 0.019588, quantile = 0.054172, d2CalldK2 = 7.022384</v>
      </c>
    </row>
    <row r="6688" spans="9:28" x14ac:dyDescent="0.25">
      <c r="I6688" s="80"/>
      <c r="AB6688" s="3" t="str">
        <v>T = 3.250000, swapRate = 0.019666, k = 14, strike = 0.001629, call = 0.018517, callph = 0.018507, callmh = 0.018526, quantile = 0.062672, d2CalldK2 = 8.080953</v>
      </c>
    </row>
    <row r="6689" spans="9:28" x14ac:dyDescent="0.25">
      <c r="I6689" s="80"/>
      <c r="AB6689" s="3" t="str">
        <v>T = 3.250000, swapRate = 0.019666, k = 15, strike = 0.002757, call = 0.017465, callph = 0.017456, callmh = 0.017475, quantile = 0.072445, d2CalldK2 = 9.282304</v>
      </c>
    </row>
    <row r="6690" spans="9:28" x14ac:dyDescent="0.25">
      <c r="I6690" s="80"/>
      <c r="AB6690" s="3" t="str">
        <v>T = 3.250000, swapRate = 0.019666, k = 16, strike = 0.003884, call = 0.016426, callph = 0.016417, callmh = 0.016435, quantile = 0.083659, d2CalldK2 = 10.640305</v>
      </c>
    </row>
    <row r="6691" spans="9:28" x14ac:dyDescent="0.25">
      <c r="I6691" s="80"/>
      <c r="AB6691" s="3" t="str">
        <v>T = 3.250000, swapRate = 0.019666, k = 17, strike = 0.005011, call = 0.015400, callph = 0.015391, callmh = 0.015409, quantile = 0.096499, d2CalldK2 = 12.168416</v>
      </c>
    </row>
    <row r="6692" spans="9:28" x14ac:dyDescent="0.25">
      <c r="I6692" s="80"/>
      <c r="AB6692" s="3" t="str">
        <v>T = 3.250000, swapRate = 0.019666, k = 18, strike = 0.006138, call = 0.014390, callph = 0.014381, callmh = 0.014398, quantile = 0.111163, d2CalldK2 = 13.878972</v>
      </c>
    </row>
    <row r="6693" spans="9:28" x14ac:dyDescent="0.25">
      <c r="I6693" s="80"/>
      <c r="AB6693" s="3" t="str">
        <v>T = 3.250000, swapRate = 0.019666, k = 19, strike = 0.007266, call = 0.013397, callph = 0.013388, callmh = 0.013405, quantile = 0.127863, d2CalldK2 = 15.782225</v>
      </c>
    </row>
    <row r="6694" spans="9:28" x14ac:dyDescent="0.25">
      <c r="I6694" s="80"/>
      <c r="AB6694" s="3" t="str">
        <v>T = 3.250000, swapRate = 0.019666, k = 20, strike = 0.008393, call = 0.012424, callph = 0.012416, callmh = 0.012433, quantile = 0.146821, d2CalldK2 = 17.885104</v>
      </c>
    </row>
    <row r="6695" spans="9:28" x14ac:dyDescent="0.25">
      <c r="I6695" s="80"/>
      <c r="AB6695" s="3" t="str">
        <v>T = 3.250000, swapRate = 0.019666, k = 21, strike = 0.009520, call = 0.011474, callph = 0.011466, callmh = 0.011482, quantile = 0.168264, d2CalldK2 = 20.189650</v>
      </c>
    </row>
    <row r="6696" spans="9:28" x14ac:dyDescent="0.25">
      <c r="I6696" s="80"/>
      <c r="AB6696" s="3" t="str">
        <v>T = 3.250000, swapRate = 0.019666, k = 22, strike = 0.010648, call = 0.010550, callph = 0.010542, callmh = 0.010558, quantile = 0.192416, d2CalldK2 = 22.691108</v>
      </c>
    </row>
    <row r="6697" spans="9:28" x14ac:dyDescent="0.25">
      <c r="I6697" s="80"/>
      <c r="AB6697" s="3" t="str">
        <v>T = 3.250000, swapRate = 0.019666, k = 23, strike = 0.011775, call = 0.009654, callph = 0.009647, callmh = 0.009662, quantile = 0.219492, d2CalldK2 = 25.375639</v>
      </c>
    </row>
    <row r="6698" spans="9:28" x14ac:dyDescent="0.25">
      <c r="I6698" s="80"/>
      <c r="AB6698" s="3" t="str">
        <v>T = 3.250000, swapRate = 0.019666, k = 24, strike = 0.012902, call = 0.008791, callph = 0.008784, callmh = 0.008799, quantile = 0.249688, d2CalldK2 = 28.217711</v>
      </c>
    </row>
    <row r="6699" spans="9:28" x14ac:dyDescent="0.25">
      <c r="I6699" s="80"/>
      <c r="AB6699" s="3" t="str">
        <v>T = 3.250000, swapRate = 0.019666, k = 25, strike = 0.014030, call = 0.007964, callph = 0.007957, callmh = 0.007971, quantile = 0.283157, d2CalldK2 = 31.177224</v>
      </c>
    </row>
    <row r="6700" spans="9:28" x14ac:dyDescent="0.25">
      <c r="I6700" s="80"/>
      <c r="AB6700" s="3" t="str">
        <v>T = 3.250000, swapRate = 0.019666, k = 26, strike = 0.015157, call = 0.007176, callph = 0.007169, callmh = 0.007183, quantile = 0.320003, d2CalldK2 = 34.196547</v>
      </c>
    </row>
    <row r="6701" spans="9:28" x14ac:dyDescent="0.25">
      <c r="I6701" s="80"/>
      <c r="AB6701" s="3" t="str">
        <v>T = 3.250000, swapRate = 0.019666, k = 27, strike = 0.016284, call = 0.006432, callph = 0.006426, callmh = 0.006438, quantile = 0.360251, d2CalldK2 = 37.197745</v>
      </c>
    </row>
    <row r="6702" spans="9:28" x14ac:dyDescent="0.25">
      <c r="I6702" s="80"/>
      <c r="AB6702" s="3" t="str">
        <v>T = 3.250000, swapRate = 0.019666, k = 28, strike = 0.017412, call = 0.005735, callph = 0.005729, callmh = 0.005741, quantile = 0.403826, d2CalldK2 = 40.080426</v>
      </c>
    </row>
    <row r="6703" spans="9:28" x14ac:dyDescent="0.25">
      <c r="I6703" s="80"/>
      <c r="AB6703" s="3" t="str">
        <v>T = 3.250000, swapRate = 0.019666, k = 29, strike = 0.018539, call = 0.005089, callph = 0.005084, callmh = 0.005095, quantile = 0.450527, d2CalldK2 = 42.720828</v>
      </c>
    </row>
    <row r="6704" spans="9:28" x14ac:dyDescent="0.25">
      <c r="I6704" s="80"/>
      <c r="AB6704" s="3" t="str">
        <v>T = 3.250000, swapRate = 0.019666, k = 30, strike = 0.019666, call = 0.004497, callph = 0.004492, callmh = 0.004502, quantile = 0.500000, d2CalldK2 = 44.967019</v>
      </c>
    </row>
    <row r="6705" spans="9:28" x14ac:dyDescent="0.25">
      <c r="I6705" s="80"/>
      <c r="AB6705" s="3" t="str">
        <v>T = 3.250000, swapRate = 0.019666, k = 31, strike = 0.020794, call = 0.003962, callph = 0.003957, callmh = 0.003966, quantile = 0.549473, d2CalldK2 = 42.720828</v>
      </c>
    </row>
    <row r="6706" spans="9:28" x14ac:dyDescent="0.25">
      <c r="I6706" s="80"/>
      <c r="AB6706" s="3" t="str">
        <v>T = 3.250000, swapRate = 0.019666, k = 32, strike = 0.021921, call = 0.003481, callph = 0.003476, callmh = 0.003485, quantile = 0.596174, d2CalldK2 = 40.080426</v>
      </c>
    </row>
    <row r="6707" spans="9:28" x14ac:dyDescent="0.25">
      <c r="I6707" s="80"/>
      <c r="AB6707" s="3" t="str">
        <v>T = 3.250000, swapRate = 0.019666, k = 33, strike = 0.023048, call = 0.003050, callph = 0.003047, callmh = 0.003054, quantile = 0.639749, d2CalldK2 = 37.197745</v>
      </c>
    </row>
    <row r="6708" spans="9:28" x14ac:dyDescent="0.25">
      <c r="I6708" s="80"/>
      <c r="AB6708" s="3" t="str">
        <v>T = 3.250000, swapRate = 0.019666, k = 34, strike = 0.024175, call = 0.002667, callph = 0.002664, callmh = 0.002670, quantile = 0.679997, d2CalldK2 = 34.196547</v>
      </c>
    </row>
    <row r="6709" spans="9:28" x14ac:dyDescent="0.25">
      <c r="I6709" s="80"/>
      <c r="AB6709" s="3" t="str">
        <v>T = 3.250000, swapRate = 0.019666, k = 35, strike = 0.025303, call = 0.002327, callph = 0.002325, callmh = 0.002330, quantile = 0.716843, d2CalldK2 = 31.177224</v>
      </c>
    </row>
    <row r="6710" spans="9:28" x14ac:dyDescent="0.25">
      <c r="I6710" s="80"/>
      <c r="AB6710" s="3" t="str">
        <v>T = 3.250000, swapRate = 0.019666, k = 36, strike = 0.026430, call = 0.002027, callph = 0.002025, callmh = 0.002030, quantile = 0.750312, d2CalldK2 = 28.217711</v>
      </c>
    </row>
    <row r="6711" spans="9:28" x14ac:dyDescent="0.25">
      <c r="I6711" s="80"/>
      <c r="AB6711" s="3" t="str">
        <v>T = 3.250000, swapRate = 0.019666, k = 37, strike = 0.027557, call = 0.001763, callph = 0.001761, callmh = 0.001765, quantile = 0.780508, d2CalldK2 = 25.375639</v>
      </c>
    </row>
    <row r="6712" spans="9:28" x14ac:dyDescent="0.25">
      <c r="I6712" s="80"/>
      <c r="AB6712" s="3" t="str">
        <v>T = 3.250000, swapRate = 0.019666, k = 38, strike = 0.028685, call = 0.001531, callph = 0.001529, callmh = 0.001533, quantile = 0.807584, d2CalldK2 = 22.691108</v>
      </c>
    </row>
    <row r="6713" spans="9:28" x14ac:dyDescent="0.25">
      <c r="I6713" s="80"/>
      <c r="AB6713" s="3" t="str">
        <v>T = 3.250000, swapRate = 0.019666, k = 39, strike = 0.029812, call = 0.001328, callph = 0.001327, callmh = 0.001330, quantile = 0.831736, d2CalldK2 = 20.189650</v>
      </c>
    </row>
    <row r="6714" spans="9:28" x14ac:dyDescent="0.25">
      <c r="I6714" s="80"/>
      <c r="AB6714" s="3" t="str">
        <v>T = 3.250000, swapRate = 0.019666, k = 40, strike = 0.030939, call = 0.001151, callph = 0.001149, callmh = 0.001152, quantile = 0.853179, d2CalldK2 = 17.885104</v>
      </c>
    </row>
    <row r="6715" spans="9:28" x14ac:dyDescent="0.25">
      <c r="I6715" s="80"/>
      <c r="AB6715" s="3" t="str">
        <v>T = 3.250000, swapRate = 0.019666, k = 41, strike = 0.032067, call = 0.000996, callph = 0.000995, callmh = 0.000998, quantile = 0.872137, d2CalldK2 = 15.782225</v>
      </c>
    </row>
    <row r="6716" spans="9:28" x14ac:dyDescent="0.25">
      <c r="I6716" s="80"/>
      <c r="AB6716" s="3" t="str">
        <v>T = 3.250000, swapRate = 0.019666, k = 42, strike = 0.033194, call = 0.000862, callph = 0.000861, callmh = 0.000863, quantile = 0.888837, d2CalldK2 = 13.878972</v>
      </c>
    </row>
    <row r="6717" spans="9:28" x14ac:dyDescent="0.25">
      <c r="I6717" s="80"/>
      <c r="AB6717" s="3" t="str">
        <v>T = 3.250000, swapRate = 0.019666, k = 43, strike = 0.034321, call = 0.000745, callph = 0.000744, callmh = 0.000746, quantile = 0.903501, d2CalldK2 = 12.168416</v>
      </c>
    </row>
    <row r="6718" spans="9:28" x14ac:dyDescent="0.25">
      <c r="I6718" s="80"/>
      <c r="AB6718" s="3" t="str">
        <v>T = 3.250000, swapRate = 0.019666, k = 44, strike = 0.035449, call = 0.000644, callph = 0.000643, callmh = 0.000644, quantile = 0.916341, d2CalldK2 = 10.640305</v>
      </c>
    </row>
    <row r="6719" spans="9:28" x14ac:dyDescent="0.25">
      <c r="I6719" s="80"/>
      <c r="AB6719" s="3" t="str">
        <v>T = 3.250000, swapRate = 0.019666, k = 45, strike = 0.036576, call = 0.000556, callph = 0.000555, callmh = 0.000556, quantile = 0.927555, d2CalldK2 = 9.282304</v>
      </c>
    </row>
    <row r="6720" spans="9:28" x14ac:dyDescent="0.25">
      <c r="I6720" s="80"/>
      <c r="AB6720" s="3" t="str">
        <v>T = 3.250000, swapRate = 0.019666, k = 46, strike = 0.037703, call = 0.000480, callph = 0.000479, callmh = 0.000480, quantile = 0.937328, d2CalldK2 = 8.080953</v>
      </c>
    </row>
    <row r="6721" spans="9:28" x14ac:dyDescent="0.25">
      <c r="I6721" s="80"/>
      <c r="AB6721" s="3" t="str">
        <v>T = 3.250000, swapRate = 0.019666, k = 47, strike = 0.038831, call = 0.000414, callph = 0.000413, callmh = 0.000414, quantile = 0.945828, d2CalldK2 = 7.022384</v>
      </c>
    </row>
    <row r="6722" spans="9:28" x14ac:dyDescent="0.25">
      <c r="I6722" s="80"/>
      <c r="AB6722" s="3" t="str">
        <v>T = 3.250000, swapRate = 0.019666, k = 48, strike = 0.039958, call = 0.000357, callph = 0.000357, callmh = 0.000358, quantile = 0.953209, d2CalldK2 = 6.092849</v>
      </c>
    </row>
    <row r="6723" spans="9:28" x14ac:dyDescent="0.25">
      <c r="I6723" s="80"/>
      <c r="AB6723" s="3" t="str">
        <v>T = 3.250000, swapRate = 0.019666, k = 49, strike = 0.041085, call = 0.000308, callph = 0.000308, callmh = 0.000308, quantile = 0.959609, d2CalldK2 = 5.279085</v>
      </c>
    </row>
    <row r="6724" spans="9:28" x14ac:dyDescent="0.25">
      <c r="I6724" s="80"/>
      <c r="AB6724" s="3" t="str">
        <v>T = 3.250000, swapRate = 0.019666, k = 50, strike = 0.042213, call = 0.000266, callph = 0.000265, callmh = 0.000266, quantile = 0.965150, d2CalldK2 = 4.568552</v>
      </c>
    </row>
    <row r="6725" spans="9:28" x14ac:dyDescent="0.25">
      <c r="I6725" s="80"/>
      <c r="AB6725" s="3" t="str">
        <v>T = 3.250000, swapRate = 0.019666, k = 51, strike = 0.043340, call = 0.000229, callph = 0.000229, callmh = 0.000229, quantile = 0.969943, d2CalldK2 = 3.949588</v>
      </c>
    </row>
    <row r="6726" spans="9:28" x14ac:dyDescent="0.25">
      <c r="I6726" s="80"/>
      <c r="AB6726" s="3" t="str">
        <v>T = 3.250000, swapRate = 0.019666, k = 52, strike = 0.044467, call = 0.000198, callph = 0.000197, callmh = 0.000198, quantile = 0.974085, d2CalldK2 = 3.411478</v>
      </c>
    </row>
    <row r="6727" spans="9:28" x14ac:dyDescent="0.25">
      <c r="I6727" s="80"/>
      <c r="AB6727" s="3" t="str">
        <v>T = 3.250000, swapRate = 0.019666, k = 53, strike = 0.045594, call = 0.000171, callph = 0.000170, callmh = 0.000171, quantile = 0.977662, d2CalldK2 = 2.944483</v>
      </c>
    </row>
    <row r="6728" spans="9:28" x14ac:dyDescent="0.25">
      <c r="I6728" s="80"/>
      <c r="AB6728" s="3" t="str">
        <v>T = 3.250000, swapRate = 0.019666, k = 54, strike = 0.046722, call = 0.000147, callph = 0.000147, callmh = 0.000147, quantile = 0.980748, d2CalldK2 = 2.539824</v>
      </c>
    </row>
    <row r="6729" spans="9:28" x14ac:dyDescent="0.25">
      <c r="I6729" s="80"/>
      <c r="AB6729" s="3" t="str">
        <v>T = 3.250000, swapRate = 0.019666, k = 55, strike = 0.047849, call = 0.000127, callph = 0.000127, callmh = 0.000127, quantile = 0.983409, d2CalldK2 = 2.189646</v>
      </c>
    </row>
    <row r="6730" spans="9:28" x14ac:dyDescent="0.25">
      <c r="I6730" s="80"/>
      <c r="AB6730" s="3" t="str">
        <v>T = 3.250000, swapRate = 0.019666, k = 56, strike = 0.048976, call = 0.000110, callph = 0.000109, callmh = 0.000110, quantile = 0.985702, d2CalldK2 = 1.886961</v>
      </c>
    </row>
    <row r="6731" spans="9:28" x14ac:dyDescent="0.25">
      <c r="I6731" s="80"/>
      <c r="AB6731" s="3" t="str">
        <v>T = 3.250000, swapRate = 0.019666, k = 57, strike = 0.050104, call = 0.000095, callph = 0.000094, callmh = 0.000095, quantile = 0.987678, d2CalldK2 = 1.625583</v>
      </c>
    </row>
    <row r="6732" spans="9:28" x14ac:dyDescent="0.25">
      <c r="I6732" s="80"/>
      <c r="AB6732" s="3" t="str">
        <v>T = 3.250000, swapRate = 0.019666, k = 58, strike = 0.051231, call = 0.000082, callph = 0.000082, callmh = 0.000082, quantile = 0.989381, d2CalldK2 = 1.400066</v>
      </c>
    </row>
    <row r="6733" spans="9:28" x14ac:dyDescent="0.25">
      <c r="I6733" s="80"/>
      <c r="AB6733" s="3" t="str">
        <v>T = 3.250000, swapRate = 0.019666, k = 59, strike = 0.052358, call = 0.000071, callph = 0.000070, callmh = 0.000071, quantile = 0.990847, d2CalldK2 = 1.205626</v>
      </c>
    </row>
    <row r="6734" spans="9:28" x14ac:dyDescent="0.25">
      <c r="I6734" s="80"/>
      <c r="AB6734" s="3" t="str">
        <v>T = 3.250000, swapRate = 0.019666, k = 60, strike = 0.053486, call = 0.000061, callph = 0.000061, callmh = 0.000061, quantile = 0.992109, d2CalldK2 = 1.038080</v>
      </c>
    </row>
    <row r="6735" spans="9:28" x14ac:dyDescent="0.25">
      <c r="I6735" s="80"/>
      <c r="AB6735" s="3" t="str">
        <v>strike = -0.013026, d2CalldK2 = 1.205626, d2CalldK2mc = 1.595541</v>
      </c>
    </row>
    <row r="6736" spans="9:28" x14ac:dyDescent="0.25">
      <c r="I6736" s="80"/>
      <c r="AB6736" s="3" t="str">
        <v>strike = -0.011899, d2CalldK2 = 1.400066, d2CalldK2mc = 1.003715</v>
      </c>
    </row>
    <row r="6737" spans="9:28" x14ac:dyDescent="0.25">
      <c r="I6737" s="80"/>
      <c r="AB6737" s="3" t="str">
        <v>strike = -0.010771, d2CalldK2 = 1.625583, d2CalldK2mc = 1.669890</v>
      </c>
    </row>
    <row r="6738" spans="9:28" x14ac:dyDescent="0.25">
      <c r="I6738" s="80"/>
      <c r="AB6738" s="3" t="str">
        <v>strike = -0.009644, d2CalldK2 = 1.886961, d2CalldK2mc = 1.920120</v>
      </c>
    </row>
    <row r="6739" spans="9:28" x14ac:dyDescent="0.25">
      <c r="I6739" s="80"/>
      <c r="AB6739" s="3" t="str">
        <v>strike = -0.008517, d2CalldK2 = 2.189647, d2CalldK2mc = 2.516463</v>
      </c>
    </row>
    <row r="6740" spans="9:28" x14ac:dyDescent="0.25">
      <c r="I6740" s="80"/>
      <c r="AB6740" s="3" t="str">
        <v>strike = -0.007389, d2CalldK2 = 2.539824, d2CalldK2mc = 2.451797</v>
      </c>
    </row>
    <row r="6741" spans="9:28" x14ac:dyDescent="0.25">
      <c r="I6741" s="80"/>
      <c r="AB6741" s="3" t="str">
        <v>strike = -0.006262, d2CalldK2 = 2.944483, d2CalldK2mc = 2.610184</v>
      </c>
    </row>
    <row r="6742" spans="9:28" x14ac:dyDescent="0.25">
      <c r="I6742" s="80"/>
      <c r="AB6742" s="3" t="str">
        <v>strike = -0.005135, d2CalldK2 = 3.411478, d2CalldK2mc = 2.323076</v>
      </c>
    </row>
    <row r="6743" spans="9:28" x14ac:dyDescent="0.25">
      <c r="I6743" s="80"/>
      <c r="AB6743" s="3" t="str">
        <v>strike = -0.004007, d2CalldK2 = 3.949588, d2CalldK2mc = 4.249292</v>
      </c>
    </row>
    <row r="6744" spans="9:28" x14ac:dyDescent="0.25">
      <c r="I6744" s="80"/>
      <c r="AB6744" s="3" t="str">
        <v>strike = -0.002880, d2CalldK2 = 4.568552, d2CalldK2mc = 5.227528</v>
      </c>
    </row>
    <row r="6745" spans="9:28" x14ac:dyDescent="0.25">
      <c r="I6745" s="80"/>
      <c r="AB6745" s="3" t="str">
        <v>strike = -0.001753, d2CalldK2 = 5.279085, d2CalldK2mc = 5.841762</v>
      </c>
    </row>
    <row r="6746" spans="9:28" x14ac:dyDescent="0.25">
      <c r="I6746" s="80"/>
      <c r="AB6746" s="3" t="str">
        <v>strike = -0.000625, d2CalldK2 = 6.092849, d2CalldK2mc = 6.668175</v>
      </c>
    </row>
    <row r="6747" spans="9:28" x14ac:dyDescent="0.25">
      <c r="I6747" s="80"/>
      <c r="AB6747" s="3" t="str">
        <v>strike = 0.000502, d2CalldK2 = 7.022384, d2CalldK2mc = 7.018984</v>
      </c>
    </row>
    <row r="6748" spans="9:28" x14ac:dyDescent="0.25">
      <c r="I6748" s="80"/>
      <c r="AB6748" s="3" t="str">
        <v>strike = 0.001629, d2CalldK2 = 8.080953, d2CalldK2mc = 7.568003</v>
      </c>
    </row>
    <row r="6749" spans="9:28" x14ac:dyDescent="0.25">
      <c r="I6749" s="80"/>
      <c r="AB6749" s="3" t="str">
        <v>strike = 0.002757, d2CalldK2 = 9.282304, d2CalldK2mc = 9.371528</v>
      </c>
    </row>
    <row r="6750" spans="9:28" x14ac:dyDescent="0.25">
      <c r="I6750" s="80"/>
      <c r="AB6750" s="3" t="str">
        <v>strike = 0.003884, d2CalldK2 = 10.640305, d2CalldK2mc = 11.385563</v>
      </c>
    </row>
    <row r="6751" spans="9:28" x14ac:dyDescent="0.25">
      <c r="I6751" s="80"/>
      <c r="AB6751" s="3" t="str">
        <v>strike = 0.005011, d2CalldK2 = 12.168416, d2CalldK2mc = 12.656697</v>
      </c>
    </row>
    <row r="6752" spans="9:28" x14ac:dyDescent="0.25">
      <c r="I6752" s="80"/>
      <c r="AB6752" s="3" t="str">
        <v>strike = 0.006138, d2CalldK2 = 13.878972, d2CalldK2mc = 13.452152</v>
      </c>
    </row>
    <row r="6753" spans="9:28" x14ac:dyDescent="0.25">
      <c r="I6753" s="80"/>
      <c r="AB6753" s="3" t="str">
        <v>strike = 0.007266, d2CalldK2 = 15.782225, d2CalldK2mc = 14.324835</v>
      </c>
    </row>
    <row r="6754" spans="9:28" x14ac:dyDescent="0.25">
      <c r="I6754" s="80"/>
      <c r="AB6754" s="3" t="str">
        <v>strike = 0.008393, d2CalldK2 = 17.885104, d2CalldK2mc = 17.597856</v>
      </c>
    </row>
    <row r="6755" spans="9:28" x14ac:dyDescent="0.25">
      <c r="I6755" s="80"/>
      <c r="AB6755" s="3" t="str">
        <v>strike = 0.009520, d2CalldK2 = 20.189650, d2CalldK2mc = 21.433751</v>
      </c>
    </row>
    <row r="6756" spans="9:28" x14ac:dyDescent="0.25">
      <c r="I6756" s="80"/>
      <c r="AB6756" s="3" t="str">
        <v>strike = 0.010648, d2CalldK2 = 22.691108, d2CalldK2mc = 22.514660</v>
      </c>
    </row>
    <row r="6757" spans="9:28" x14ac:dyDescent="0.25">
      <c r="I6757" s="80"/>
      <c r="AB6757" s="3" t="str">
        <v>strike = 0.011775, d2CalldK2 = 25.375639, d2CalldK2mc = 24.233386</v>
      </c>
    </row>
    <row r="6758" spans="9:28" x14ac:dyDescent="0.25">
      <c r="I6758" s="80"/>
      <c r="AB6758" s="3" t="str">
        <v>strike = 0.012902, d2CalldK2 = 28.217711, d2CalldK2mc = 27.858828</v>
      </c>
    </row>
    <row r="6759" spans="9:28" x14ac:dyDescent="0.25">
      <c r="I6759" s="80"/>
      <c r="AB6759" s="3" t="str">
        <v>strike = 0.014030, d2CalldK2 = 31.177224, d2CalldK2mc = 32.520608</v>
      </c>
    </row>
    <row r="6760" spans="9:28" x14ac:dyDescent="0.25">
      <c r="I6760" s="80"/>
      <c r="AB6760" s="3" t="str">
        <v>strike = 0.015157, d2CalldK2 = 34.196547, d2CalldK2mc = 34.269621</v>
      </c>
    </row>
    <row r="6761" spans="9:28" x14ac:dyDescent="0.25">
      <c r="I6761" s="80"/>
      <c r="AB6761" s="3" t="str">
        <v>strike = 0.016284, d2CalldK2 = 37.197745, d2CalldK2mc = 36.246267</v>
      </c>
    </row>
    <row r="6762" spans="9:28" x14ac:dyDescent="0.25">
      <c r="I6762" s="80"/>
      <c r="AB6762" s="3" t="str">
        <v>strike = 0.017412, d2CalldK2 = 40.080426, d2CalldK2mc = 37.683187</v>
      </c>
    </row>
    <row r="6763" spans="9:28" x14ac:dyDescent="0.25">
      <c r="I6763" s="80"/>
      <c r="AB6763" s="3" t="str">
        <v>strike = 0.018539, d2CalldK2 = 42.720828, d2CalldK2mc = 46.410039</v>
      </c>
    </row>
    <row r="6764" spans="9:28" x14ac:dyDescent="0.25">
      <c r="I6764" s="80"/>
      <c r="AB6764" s="3" t="str">
        <v>strike = 0.019666, d2CalldK2 = 44.967019, d2CalldK2mc = 41.693486</v>
      </c>
    </row>
    <row r="6765" spans="9:28" x14ac:dyDescent="0.25">
      <c r="I6765" s="80"/>
      <c r="AB6765" s="3" t="str">
        <v>strike = 0.020794, d2CalldK2 = 42.720828, d2CalldK2mc = 41.867307</v>
      </c>
    </row>
    <row r="6766" spans="9:28" x14ac:dyDescent="0.25">
      <c r="I6766" s="80"/>
      <c r="AB6766" s="3" t="str">
        <v>strike = 0.021921, d2CalldK2 = 40.080426, d2CalldK2mc = 43.377342</v>
      </c>
    </row>
    <row r="6767" spans="9:28" x14ac:dyDescent="0.25">
      <c r="I6767" s="80"/>
      <c r="AB6767" s="3" t="str">
        <v>strike = 0.023048, d2CalldK2 = 37.197745, d2CalldK2mc = 37.494823</v>
      </c>
    </row>
    <row r="6768" spans="9:28" x14ac:dyDescent="0.25">
      <c r="I6768" s="80"/>
      <c r="AB6768" s="3" t="str">
        <v>strike = 0.024175, d2CalldK2 = 34.196547, d2CalldK2mc = 34.032395</v>
      </c>
    </row>
    <row r="6769" spans="9:28" x14ac:dyDescent="0.25">
      <c r="I6769" s="80"/>
      <c r="AB6769" s="3" t="str">
        <v>strike = 0.025303, d2CalldK2 = 31.177224, d2CalldK2mc = 31.655373</v>
      </c>
    </row>
    <row r="6770" spans="9:28" x14ac:dyDescent="0.25">
      <c r="I6770" s="80"/>
      <c r="AB6770" s="3" t="str">
        <v>strike = 0.026430, d2CalldK2 = 28.217711, d2CalldK2mc = 28.372302</v>
      </c>
    </row>
    <row r="6771" spans="9:28" x14ac:dyDescent="0.25">
      <c r="I6771" s="80"/>
      <c r="AB6771" s="3" t="str">
        <v>strike = 0.027557, d2CalldK2 = 25.375639, d2CalldK2mc = 24.658328</v>
      </c>
    </row>
    <row r="6772" spans="9:28" x14ac:dyDescent="0.25">
      <c r="I6772" s="80"/>
      <c r="AB6772" s="3" t="str">
        <v>strike = 0.028685, d2CalldK2 = 22.691108, d2CalldK2mc = 23.304446</v>
      </c>
    </row>
    <row r="6773" spans="9:28" x14ac:dyDescent="0.25">
      <c r="I6773" s="80"/>
      <c r="AB6773" s="3" t="str">
        <v>strike = 0.029812, d2CalldK2 = 20.189650, d2CalldK2mc = 19.860284</v>
      </c>
    </row>
    <row r="6774" spans="9:28" x14ac:dyDescent="0.25">
      <c r="I6774" s="80"/>
      <c r="AB6774" s="3" t="str">
        <v>strike = 0.030939, d2CalldK2 = 17.885104, d2CalldK2mc = 17.118067</v>
      </c>
    </row>
    <row r="6775" spans="9:28" x14ac:dyDescent="0.25">
      <c r="I6775" s="80"/>
      <c r="AB6775" s="3" t="str">
        <v>strike = 0.032067, d2CalldK2 = 15.782225, d2CalldK2mc = 15.171583</v>
      </c>
    </row>
    <row r="6776" spans="9:28" x14ac:dyDescent="0.25">
      <c r="I6776" s="80"/>
      <c r="AB6776" s="3" t="str">
        <v>strike = 0.033194, d2CalldK2 = 13.878972, d2CalldK2mc = 13.268731</v>
      </c>
    </row>
    <row r="6777" spans="9:28" x14ac:dyDescent="0.25">
      <c r="I6777" s="80"/>
      <c r="AB6777" s="3" t="str">
        <v>strike = 0.034321, d2CalldK2 = 12.168416, d2CalldK2mc = 12.508879</v>
      </c>
    </row>
    <row r="6778" spans="9:28" x14ac:dyDescent="0.25">
      <c r="I6778" s="80"/>
      <c r="AB6778" s="3" t="str">
        <v>strike = 0.035449, d2CalldK2 = 10.640305, d2CalldK2mc = 12.203905</v>
      </c>
    </row>
    <row r="6779" spans="9:28" x14ac:dyDescent="0.25">
      <c r="I6779" s="80"/>
      <c r="AB6779" s="3" t="str">
        <v>strike = 0.036576, d2CalldK2 = 9.282304, d2CalldK2mc = 8.286328</v>
      </c>
    </row>
    <row r="6780" spans="9:28" x14ac:dyDescent="0.25">
      <c r="I6780" s="80"/>
      <c r="AB6780" s="3" t="str">
        <v>strike = 0.037703, d2CalldK2 = 8.080953, d2CalldK2mc = 8.143010</v>
      </c>
    </row>
    <row r="6781" spans="9:28" x14ac:dyDescent="0.25">
      <c r="I6781" s="80"/>
      <c r="AB6781" s="3" t="str">
        <v>strike = 0.038831, d2CalldK2 = 7.022384, d2CalldK2mc = 6.943152</v>
      </c>
    </row>
    <row r="6782" spans="9:28" x14ac:dyDescent="0.25">
      <c r="I6782" s="80"/>
      <c r="AB6782" s="3" t="str">
        <v>strike = 0.039958, d2CalldK2 = 6.092849, d2CalldK2mc = 6.104329</v>
      </c>
    </row>
    <row r="6783" spans="9:28" x14ac:dyDescent="0.25">
      <c r="I6783" s="80"/>
      <c r="AB6783" s="3" t="str">
        <v>strike = 0.041085, d2CalldK2 = 5.279085, d2CalldK2mc = 5.085994</v>
      </c>
    </row>
    <row r="6784" spans="9:28" x14ac:dyDescent="0.25">
      <c r="I6784" s="80"/>
      <c r="AB6784" s="3" t="str">
        <v>strike = 0.042213, d2CalldK2 = 4.568552, d2CalldK2mc = 4.789403</v>
      </c>
    </row>
    <row r="6785" spans="9:28" x14ac:dyDescent="0.25">
      <c r="I6785" s="80"/>
      <c r="AB6785" s="3" t="str">
        <v>strike = 0.043340, d2CalldK2 = 3.949588, d2CalldK2mc = 4.204728</v>
      </c>
    </row>
    <row r="6786" spans="9:28" x14ac:dyDescent="0.25">
      <c r="I6786" s="80"/>
      <c r="AB6786" s="3" t="str">
        <v>strike = 0.044467, d2CalldK2 = 3.411478, d2CalldK2mc = 3.706656</v>
      </c>
    </row>
    <row r="6787" spans="9:28" x14ac:dyDescent="0.25">
      <c r="I6787" s="80"/>
      <c r="AB6787" s="3" t="str">
        <v>strike = 0.045594, d2CalldK2 = 2.944483, d2CalldK2mc = 2.483770</v>
      </c>
    </row>
    <row r="6788" spans="9:28" x14ac:dyDescent="0.25">
      <c r="I6788" s="80"/>
      <c r="AB6788" s="3" t="str">
        <v>strike = 0.046722, d2CalldK2 = 2.539824, d2CalldK2mc = 3.126236</v>
      </c>
    </row>
    <row r="6789" spans="9:28" x14ac:dyDescent="0.25">
      <c r="I6789" s="80"/>
      <c r="AB6789" s="3" t="str">
        <v>strike = 0.047849, d2CalldK2 = 2.189646, d2CalldK2mc = 2.906195</v>
      </c>
    </row>
    <row r="6790" spans="9:28" x14ac:dyDescent="0.25">
      <c r="I6790" s="80"/>
      <c r="AB6790" s="3" t="str">
        <v>strike = 0.048976, d2CalldK2 = 1.886961, d2CalldK2mc = 2.189323</v>
      </c>
    </row>
    <row r="6791" spans="9:28" x14ac:dyDescent="0.25">
      <c r="I6791" s="80"/>
      <c r="AB6791" s="3" t="str">
        <v>strike = 0.050104, d2CalldK2 = 1.625583, d2CalldK2mc = 1.393558</v>
      </c>
    </row>
    <row r="6792" spans="9:28" x14ac:dyDescent="0.25">
      <c r="I6792" s="80"/>
      <c r="AB6792" s="3" t="str">
        <v>strike = 0.051231, d2CalldK2 = 1.400066, d2CalldK2mc = 1.357308</v>
      </c>
    </row>
    <row r="6793" spans="9:28" x14ac:dyDescent="0.25">
      <c r="I6793" s="80"/>
      <c r="AB6793" s="3" t="str">
        <v>strike = 0.052358, d2CalldK2 = 1.205626, d2CalldK2mc = 1.125575</v>
      </c>
    </row>
    <row r="6794" spans="9:28" x14ac:dyDescent="0.25">
      <c r="I6794" s="80"/>
      <c r="AB6794" s="3" t="str">
        <v>T = 3.250000, fixingDate = 0, swapRate = 0.019666, annuity = 9.063624, stdDev = 0.011273, avgCalcStrikes = 7.932983</v>
      </c>
    </row>
    <row r="6795" spans="9:28" x14ac:dyDescent="0.25">
      <c r="I6795" s="80"/>
      <c r="AB6795" s="3" t="str">
        <v>strike = -0.013026, dCalldT = 0.000215, localVol = 0.016412</v>
      </c>
    </row>
    <row r="6796" spans="9:28" x14ac:dyDescent="0.25">
      <c r="I6796" s="80"/>
      <c r="AB6796" s="3" t="str">
        <v>strike = -0.011899, dCalldT = 0.000220, localVol = 0.020929</v>
      </c>
    </row>
    <row r="6797" spans="9:28" x14ac:dyDescent="0.25">
      <c r="I6797" s="80"/>
      <c r="AB6797" s="3" t="str">
        <v>strike = -0.010771, dCalldT = 0.000232, localVol = 0.016665</v>
      </c>
    </row>
    <row r="6798" spans="9:28" x14ac:dyDescent="0.25">
      <c r="I6798" s="80"/>
      <c r="AB6798" s="3" t="str">
        <v>strike = -0.009644, dCalldT = 0.000244, localVol = 0.015954</v>
      </c>
    </row>
    <row r="6799" spans="9:28" x14ac:dyDescent="0.25">
      <c r="I6799" s="80"/>
      <c r="AB6799" s="3" t="str">
        <v>strike = -0.008517, dCalldT = 0.000258, localVol = 0.014308</v>
      </c>
    </row>
    <row r="6800" spans="9:28" x14ac:dyDescent="0.25">
      <c r="I6800" s="80"/>
      <c r="AB6800" s="3" t="str">
        <v>strike = -0.007389, dCalldT = 0.000267, localVol = 0.014762</v>
      </c>
    </row>
    <row r="6801" spans="9:28" x14ac:dyDescent="0.25">
      <c r="I6801" s="80"/>
      <c r="AB6801" s="3" t="str">
        <v>strike = -0.006262, dCalldT = 0.000279, localVol = 0.014633</v>
      </c>
    </row>
    <row r="6802" spans="9:28" x14ac:dyDescent="0.25">
      <c r="I6802" s="80"/>
      <c r="AB6802" s="3" t="str">
        <v>strike = -0.005135, dCalldT = 0.000298, localVol = 0.016027</v>
      </c>
    </row>
    <row r="6803" spans="9:28" x14ac:dyDescent="0.25">
      <c r="I6803" s="80"/>
      <c r="AB6803" s="3" t="str">
        <v>strike = -0.004007, dCalldT = 0.000335, localVol = 0.012565</v>
      </c>
    </row>
    <row r="6804" spans="9:28" x14ac:dyDescent="0.25">
      <c r="I6804" s="80"/>
      <c r="AB6804" s="3" t="str">
        <v>strike = -0.002880, dCalldT = 0.000370, localVol = 0.011892</v>
      </c>
    </row>
    <row r="6805" spans="9:28" x14ac:dyDescent="0.25">
      <c r="I6805" s="80"/>
      <c r="AB6805" s="3" t="str">
        <v>strike = -0.001753, dCalldT = 0.000395, localVol = 0.011636</v>
      </c>
    </row>
    <row r="6806" spans="9:28" x14ac:dyDescent="0.25">
      <c r="I6806" s="80"/>
      <c r="AB6806" s="3" t="str">
        <v>strike = -0.000625, dCalldT = 0.000414, localVol = 0.011150</v>
      </c>
    </row>
    <row r="6807" spans="9:28" x14ac:dyDescent="0.25">
      <c r="I6807" s="80"/>
      <c r="AB6807" s="3" t="str">
        <v>strike = 0.000502, dCalldT = 0.000426, localVol = 0.011024</v>
      </c>
    </row>
    <row r="6808" spans="9:28" x14ac:dyDescent="0.25">
      <c r="I6808" s="80"/>
      <c r="AB6808" s="3" t="str">
        <v>strike = 0.001629, dCalldT = 0.000440, localVol = 0.010787</v>
      </c>
    </row>
    <row r="6809" spans="9:28" x14ac:dyDescent="0.25">
      <c r="I6809" s="80"/>
      <c r="AB6809" s="3" t="str">
        <v>strike = 0.002757, dCalldT = 0.000464, localVol = 0.009948</v>
      </c>
    </row>
    <row r="6810" spans="9:28" x14ac:dyDescent="0.25">
      <c r="I6810" s="80"/>
      <c r="AB6810" s="3" t="str">
        <v>strike = 0.003884, dCalldT = 0.000487, localVol = 0.009252</v>
      </c>
    </row>
    <row r="6811" spans="9:28" x14ac:dyDescent="0.25">
      <c r="I6811" s="80"/>
      <c r="AB6811" s="3" t="str">
        <v>strike = 0.005011, dCalldT = 0.000501, localVol = 0.008897</v>
      </c>
    </row>
    <row r="6812" spans="9:28" x14ac:dyDescent="0.25">
      <c r="I6812" s="80"/>
      <c r="AB6812" s="3" t="str">
        <v>strike = 0.006138, dCalldT = 0.000508, localVol = 0.008694</v>
      </c>
    </row>
    <row r="6813" spans="9:28" x14ac:dyDescent="0.25">
      <c r="I6813" s="80"/>
      <c r="AB6813" s="3" t="str">
        <v>strike = 0.007266, dCalldT = 0.000523, localVol = 0.008547</v>
      </c>
    </row>
    <row r="6814" spans="9:28" x14ac:dyDescent="0.25">
      <c r="I6814" s="80"/>
      <c r="AB6814" s="3" t="str">
        <v>strike = 0.008393, dCalldT = 0.000561, localVol = 0.007983</v>
      </c>
    </row>
    <row r="6815" spans="9:28" x14ac:dyDescent="0.25">
      <c r="I6815" s="80"/>
      <c r="AB6815" s="3" t="str">
        <v>strike = 0.009520, dCalldT = 0.000603, localVol = 0.007500</v>
      </c>
    </row>
    <row r="6816" spans="9:28" x14ac:dyDescent="0.25">
      <c r="I6816" s="80"/>
      <c r="AB6816" s="3" t="str">
        <v>strike = 0.010648, dCalldT = 0.000625, localVol = 0.007453</v>
      </c>
    </row>
    <row r="6817" spans="9:28" x14ac:dyDescent="0.25">
      <c r="I6817" s="80"/>
      <c r="AB6817" s="3" t="str">
        <v>strike = 0.011775, dCalldT = 0.000649, localVol = 0.007321</v>
      </c>
    </row>
    <row r="6818" spans="9:28" x14ac:dyDescent="0.25">
      <c r="I6818" s="80"/>
      <c r="AB6818" s="3" t="str">
        <v>strike = 0.012902, dCalldT = 0.000689, localVol = 0.007033</v>
      </c>
    </row>
    <row r="6819" spans="9:28" x14ac:dyDescent="0.25">
      <c r="I6819" s="80"/>
      <c r="AB6819" s="3" t="str">
        <v>strike = 0.014030, dCalldT = 0.000732, localVol = 0.006707</v>
      </c>
    </row>
    <row r="6820" spans="9:28" x14ac:dyDescent="0.25">
      <c r="I6820" s="80"/>
      <c r="AB6820" s="3" t="str">
        <v>strike = 0.015157, dCalldT = 0.000750, localVol = 0.006617</v>
      </c>
    </row>
    <row r="6821" spans="9:28" x14ac:dyDescent="0.25">
      <c r="I6821" s="80"/>
      <c r="AB6821" s="3" t="str">
        <v>strike = 0.016284, dCalldT = 0.000763, localVol = 0.006490</v>
      </c>
    </row>
    <row r="6822" spans="9:28" x14ac:dyDescent="0.25">
      <c r="I6822" s="80"/>
      <c r="AB6822" s="3" t="str">
        <v>strike = 0.017412, dCalldT = 0.000786, localVol = 0.006460</v>
      </c>
    </row>
    <row r="6823" spans="9:28" x14ac:dyDescent="0.25">
      <c r="I6823" s="80"/>
      <c r="AB6823" s="3" t="str">
        <v>strike = 0.018539, dCalldT = 0.000841, localVol = 0.006018</v>
      </c>
    </row>
    <row r="6824" spans="9:28" x14ac:dyDescent="0.25">
      <c r="I6824" s="80"/>
      <c r="AB6824" s="3" t="str">
        <v>strike = 0.019666, dCalldT = 0.000833, localVol = 0.006320</v>
      </c>
    </row>
    <row r="6825" spans="9:28" x14ac:dyDescent="0.25">
      <c r="I6825" s="80"/>
      <c r="AB6825" s="3" t="str">
        <v>strike = 0.020794, dCalldT = 0.000859, localVol = 0.006406</v>
      </c>
    </row>
    <row r="6826" spans="9:28" x14ac:dyDescent="0.25">
      <c r="I6826" s="80"/>
      <c r="AB6826" s="3" t="str">
        <v>strike = 0.021921, dCalldT = 0.000892, localVol = 0.006415</v>
      </c>
    </row>
    <row r="6827" spans="9:28" x14ac:dyDescent="0.25">
      <c r="I6827" s="80"/>
      <c r="AB6827" s="3" t="str">
        <v>strike = 0.023048, dCalldT = 0.000870, localVol = 0.006814</v>
      </c>
    </row>
    <row r="6828" spans="9:28" x14ac:dyDescent="0.25">
      <c r="I6828" s="80"/>
      <c r="AB6828" s="3" t="str">
        <v>strike = 0.024175, dCalldT = 0.000839, localVol = 0.007021</v>
      </c>
    </row>
    <row r="6829" spans="9:28" x14ac:dyDescent="0.25">
      <c r="I6829" s="80"/>
      <c r="AB6829" s="3" t="str">
        <v>strike = 0.025303, dCalldT = 0.000806, localVol = 0.007135</v>
      </c>
    </row>
    <row r="6830" spans="9:28" x14ac:dyDescent="0.25">
      <c r="I6830" s="80"/>
      <c r="AB6830" s="3" t="str">
        <v>strike = 0.026430, dCalldT = 0.000762, localVol = 0.007328</v>
      </c>
    </row>
    <row r="6831" spans="9:28" x14ac:dyDescent="0.25">
      <c r="I6831" s="80"/>
      <c r="AB6831" s="3" t="str">
        <v>strike = 0.027557, dCalldT = 0.000713, localVol = 0.007605</v>
      </c>
    </row>
    <row r="6832" spans="9:28" x14ac:dyDescent="0.25">
      <c r="I6832" s="80"/>
      <c r="AB6832" s="3" t="str">
        <v>strike = 0.028685, dCalldT = 0.000673, localVol = 0.007601</v>
      </c>
    </row>
    <row r="6833" spans="9:28" x14ac:dyDescent="0.25">
      <c r="I6833" s="80"/>
      <c r="AB6833" s="3" t="str">
        <v>strike = 0.029812, dCalldT = 0.000623, localVol = 0.007921</v>
      </c>
    </row>
    <row r="6834" spans="9:28" x14ac:dyDescent="0.25">
      <c r="I6834" s="80"/>
      <c r="AB6834" s="3" t="str">
        <v>strike = 0.030939, dCalldT = 0.000577, localVol = 0.008212</v>
      </c>
    </row>
    <row r="6835" spans="9:28" x14ac:dyDescent="0.25">
      <c r="I6835" s="80"/>
      <c r="AB6835" s="3" t="str">
        <v>strike = 0.032067, dCalldT = 0.000543, localVol = 0.008462</v>
      </c>
    </row>
    <row r="6836" spans="9:28" x14ac:dyDescent="0.25">
      <c r="I6836" s="80"/>
      <c r="AB6836" s="3" t="str">
        <v>strike = 0.033194, dCalldT = 0.000519, localVol = 0.008845</v>
      </c>
    </row>
    <row r="6837" spans="9:28" x14ac:dyDescent="0.25">
      <c r="I6837" s="80"/>
      <c r="AB6837" s="3" t="str">
        <v>strike = 0.034321, dCalldT = 0.000505, localVol = 0.008987</v>
      </c>
    </row>
    <row r="6838" spans="9:28" x14ac:dyDescent="0.25">
      <c r="I6838" s="80"/>
      <c r="AB6838" s="3" t="str">
        <v>strike = 0.035449, dCalldT = 0.000487, localVol = 0.008935</v>
      </c>
    </row>
    <row r="6839" spans="9:28" x14ac:dyDescent="0.25">
      <c r="I6839" s="80"/>
      <c r="AB6839" s="3" t="str">
        <v>strike = 0.036576, dCalldT = 0.000447, localVol = 0.010385</v>
      </c>
    </row>
    <row r="6840" spans="9:28" x14ac:dyDescent="0.25">
      <c r="I6840" s="80"/>
      <c r="AB6840" s="3" t="str">
        <v>strike = 0.037703, dCalldT = 0.000423, localVol = 0.010196</v>
      </c>
    </row>
    <row r="6841" spans="9:28" x14ac:dyDescent="0.25">
      <c r="I6841" s="80"/>
      <c r="AB6841" s="3" t="str">
        <v>strike = 0.038831, dCalldT = 0.000400, localVol = 0.010740</v>
      </c>
    </row>
    <row r="6842" spans="9:28" x14ac:dyDescent="0.25">
      <c r="I6842" s="80"/>
      <c r="AB6842" s="3" t="str">
        <v>strike = 0.039958, dCalldT = 0.000381, localVol = 0.011167</v>
      </c>
    </row>
    <row r="6843" spans="9:28" x14ac:dyDescent="0.25">
      <c r="I6843" s="80"/>
      <c r="AB6843" s="3" t="str">
        <v>strike = 0.041085, dCalldT = 0.000362, localVol = 0.011937</v>
      </c>
    </row>
    <row r="6844" spans="9:28" x14ac:dyDescent="0.25">
      <c r="I6844" s="80"/>
      <c r="AB6844" s="3" t="str">
        <v>strike = 0.042213, dCalldT = 0.000349, localVol = 0.012069</v>
      </c>
    </row>
    <row r="6845" spans="9:28" x14ac:dyDescent="0.25">
      <c r="I6845" s="80"/>
      <c r="AB6845" s="3" t="str">
        <v>strike = 0.043340, dCalldT = 0.000334, localVol = 0.012597</v>
      </c>
    </row>
    <row r="6846" spans="9:28" x14ac:dyDescent="0.25">
      <c r="I6846" s="80"/>
      <c r="AB6846" s="3" t="str">
        <v>strike = 0.044467, dCalldT = 0.000316, localVol = 0.013062</v>
      </c>
    </row>
    <row r="6847" spans="9:28" x14ac:dyDescent="0.25">
      <c r="I6847" s="80"/>
      <c r="AB6847" s="3" t="str">
        <v>strike = 0.045594, dCalldT = 0.000296, localVol = 0.015434</v>
      </c>
    </row>
    <row r="6848" spans="9:28" x14ac:dyDescent="0.25">
      <c r="I6848" s="80"/>
      <c r="AB6848" s="3" t="str">
        <v>strike = 0.046722, dCalldT = 0.000284, localVol = 0.013480</v>
      </c>
    </row>
    <row r="6849" spans="9:28" x14ac:dyDescent="0.25">
      <c r="I6849" s="80"/>
      <c r="AB6849" s="3" t="str">
        <v>strike = 0.047849, dCalldT = 0.000265, localVol = 0.013496</v>
      </c>
    </row>
    <row r="6850" spans="9:28" x14ac:dyDescent="0.25">
      <c r="I6850" s="80"/>
      <c r="AB6850" s="3" t="str">
        <v>strike = 0.048976, dCalldT = 0.000236, localVol = 0.014675</v>
      </c>
    </row>
    <row r="6851" spans="9:28" x14ac:dyDescent="0.25">
      <c r="I6851" s="80"/>
      <c r="AB6851" s="3" t="str">
        <v>strike = 0.050104, dCalldT = 0.000203, localVol = 0.017085</v>
      </c>
    </row>
    <row r="6852" spans="9:28" x14ac:dyDescent="0.25">
      <c r="I6852" s="80"/>
      <c r="AB6852" s="3" t="str">
        <v>strike = 0.051231, dCalldT = 0.000176, localVol = 0.016091</v>
      </c>
    </row>
    <row r="6853" spans="9:28" x14ac:dyDescent="0.25">
      <c r="I6853" s="80"/>
      <c r="AB6853" s="3" t="str">
        <v>strike = 0.052358, dCalldT = 0.000150, localVol = 0.016312</v>
      </c>
    </row>
    <row r="6854" spans="9:28" x14ac:dyDescent="0.25">
      <c r="I6854" s="80"/>
      <c r="AB6854" s="3" t="str">
        <v>T = 3.333333, swapRate = 0.019867, k = 0, strike = -0.014484, call = 0.034414, callph = 0.034404, callmh = 0.034424, quantile = 0.007996, d2CalldK2 = 1.027689</v>
      </c>
    </row>
    <row r="6855" spans="9:28" x14ac:dyDescent="0.25">
      <c r="I6855" s="80"/>
      <c r="AB6855" s="3" t="str">
        <v>T = 3.333333, swapRate = 0.019867, k = 1, strike = -0.013339, call = 0.033279, callph = 0.033269, callmh = 0.033289, quantile = 0.009264, d2CalldK2 = 1.192491</v>
      </c>
    </row>
    <row r="6856" spans="9:28" x14ac:dyDescent="0.25">
      <c r="I6856" s="80"/>
      <c r="AB6856" s="3" t="str">
        <v>T = 3.333333, swapRate = 0.019867, k = 2, strike = -0.012194, call = 0.032145, callph = 0.032135, callmh = 0.032155, quantile = 0.010737, d2CalldK2 = 1.383629</v>
      </c>
    </row>
    <row r="6857" spans="9:28" x14ac:dyDescent="0.25">
      <c r="I6857" s="80"/>
      <c r="AB6857" s="3" t="str">
        <v>T = 3.333333, swapRate = 0.019867, k = 3, strike = -0.011049, call = 0.031014, callph = 0.031004, callmh = 0.031023, quantile = 0.012445, d2CalldK2 = 1.605192</v>
      </c>
    </row>
    <row r="6858" spans="9:28" x14ac:dyDescent="0.25">
      <c r="I6858" s="80"/>
      <c r="AB6858" s="3" t="str">
        <v>T = 3.333333, swapRate = 0.019867, k = 4, strike = -0.009904, call = 0.029884, callph = 0.029874, callmh = 0.029894, quantile = 0.014426, d2CalldK2 = 1.861854</v>
      </c>
    </row>
    <row r="6859" spans="9:28" x14ac:dyDescent="0.25">
      <c r="I6859" s="80"/>
      <c r="AB6859" s="3" t="str">
        <v>T = 3.333333, swapRate = 0.019867, k = 5, strike = -0.008759, call = 0.028757, callph = 0.028747, callmh = 0.028767, quantile = 0.016724, d2CalldK2 = 2.158945</v>
      </c>
    </row>
    <row r="6860" spans="9:28" x14ac:dyDescent="0.25">
      <c r="I6860" s="80"/>
      <c r="AB6860" s="3" t="str">
        <v>T = 3.333333, swapRate = 0.019867, k = 6, strike = -0.007614, call = 0.027632, callph = 0.027622, callmh = 0.027642, quantile = 0.019388, d2CalldK2 = 2.502514</v>
      </c>
    </row>
    <row r="6861" spans="9:28" x14ac:dyDescent="0.25">
      <c r="I6861" s="80"/>
      <c r="AB6861" s="3" t="str">
        <v>T = 3.333333, swapRate = 0.019867, k = 7, strike = -0.006469, call = 0.026511, callph = 0.026501, callmh = 0.026521, quantile = 0.022475, d2CalldK2 = 2.899402</v>
      </c>
    </row>
    <row r="6862" spans="9:28" x14ac:dyDescent="0.25">
      <c r="I6862" s="80"/>
      <c r="AB6862" s="3" t="str">
        <v>T = 3.333333, swapRate = 0.019867, k = 8, strike = -0.005324, call = 0.025394, callph = 0.025384, callmh = 0.025404, quantile = 0.026051, d2CalldK2 = 3.357306</v>
      </c>
    </row>
    <row r="6863" spans="9:28" x14ac:dyDescent="0.25">
      <c r="I6863" s="80"/>
      <c r="AB6863" s="3" t="str">
        <v>T = 3.333333, swapRate = 0.019867, k = 9, strike = -0.004179, call = 0.024281, callph = 0.024271, callmh = 0.024291, quantile = 0.030190, d2CalldK2 = 3.884834</v>
      </c>
    </row>
    <row r="6864" spans="9:28" x14ac:dyDescent="0.25">
      <c r="I6864" s="80"/>
      <c r="AB6864" s="3" t="str">
        <v>T = 3.333333, swapRate = 0.019867, k = 10, strike = -0.003034, call = 0.023173, callph = 0.023164, callmh = 0.023183, quantile = 0.034977, d2CalldK2 = 4.491548</v>
      </c>
    </row>
    <row r="6865" spans="9:28" x14ac:dyDescent="0.25">
      <c r="I6865" s="80"/>
      <c r="AB6865" s="3" t="str">
        <v>T = 3.333333, swapRate = 0.019867, k = 11, strike = -0.001889, call = 0.022071, callph = 0.022062, callmh = 0.022081, quantile = 0.040510, d2CalldK2 = 5.187978</v>
      </c>
    </row>
    <row r="6866" spans="9:28" x14ac:dyDescent="0.25">
      <c r="I6866" s="80"/>
      <c r="AB6866" s="3" t="str">
        <v>T = 3.333333, swapRate = 0.019867, k = 12, strike = -0.000744, call = 0.020976, callph = 0.020967, callmh = 0.020986, quantile = 0.046897, d2CalldK2 = 5.985611</v>
      </c>
    </row>
    <row r="6867" spans="9:28" x14ac:dyDescent="0.25">
      <c r="I6867" s="80"/>
      <c r="AB6867" s="3" t="str">
        <v>T = 3.333333, swapRate = 0.019867, k = 13, strike = 0.000401, call = 0.019889, callph = 0.019880, callmh = 0.019899, quantile = 0.054261, d2CalldK2 = 6.896817</v>
      </c>
    </row>
    <row r="6868" spans="9:28" x14ac:dyDescent="0.25">
      <c r="I6868" s="80"/>
      <c r="AB6868" s="3" t="str">
        <v>T = 3.333333, swapRate = 0.019867, k = 14, strike = 0.001546, call = 0.018811, callph = 0.018802, callmh = 0.018820, quantile = 0.062739, d2CalldK2 = 7.934716</v>
      </c>
    </row>
    <row r="6869" spans="9:28" x14ac:dyDescent="0.25">
      <c r="I6869" s="80"/>
      <c r="AB6869" s="3" t="str">
        <v>T = 3.333333, swapRate = 0.019867, k = 15, strike = 0.002691, call = 0.017743, callph = 0.017734, callmh = 0.017752, quantile = 0.072485, d2CalldK2 = 9.112948</v>
      </c>
    </row>
    <row r="6870" spans="9:28" x14ac:dyDescent="0.25">
      <c r="I6870" s="80"/>
      <c r="AB6870" s="3" t="str">
        <v>T = 3.333333, swapRate = 0.019867, k = 16, strike = 0.003836, call = 0.016687, callph = 0.016678, callmh = 0.016697, quantile = 0.083667, d2CalldK2 = 10.445329</v>
      </c>
    </row>
    <row r="6871" spans="9:28" x14ac:dyDescent="0.25">
      <c r="I6871" s="80"/>
      <c r="AB6871" s="3" t="str">
        <v>T = 3.333333, swapRate = 0.019867, k = 17, strike = 0.004981, call = 0.015645, callph = 0.015636, callmh = 0.015654, quantile = 0.096469, d2CalldK2 = 11.945341</v>
      </c>
    </row>
    <row r="6872" spans="9:28" x14ac:dyDescent="0.25">
      <c r="I6872" s="80"/>
      <c r="AB6872" s="3" t="str">
        <v>T = 3.333333, swapRate = 0.019867, k = 18, strike = 0.006126, call = 0.014619, callph = 0.014610, callmh = 0.014628, quantile = 0.111091, d2CalldK2 = 13.625445</v>
      </c>
    </row>
    <row r="6873" spans="9:28" x14ac:dyDescent="0.25">
      <c r="I6873" s="80"/>
      <c r="AB6873" s="3" t="str">
        <v>T = 3.333333, swapRate = 0.019867, k = 19, strike = 0.007271, call = 0.013610, callph = 0.013602, callmh = 0.013619, quantile = 0.127745, d2CalldK2 = 15.496144</v>
      </c>
    </row>
    <row r="6874" spans="9:28" x14ac:dyDescent="0.25">
      <c r="I6874" s="80"/>
      <c r="AB6874" s="3" t="str">
        <v>T = 3.333333, swapRate = 0.019867, k = 20, strike = 0.008416, call = 0.012622, callph = 0.012614, callmh = 0.012631, quantile = 0.146654, d2CalldK2 = 17.564772</v>
      </c>
    </row>
    <row r="6875" spans="9:28" x14ac:dyDescent="0.25">
      <c r="I6875" s="80"/>
      <c r="AB6875" s="3" t="str">
        <v>T = 3.333333, swapRate = 0.019867, k = 21, strike = 0.009561, call = 0.011657, callph = 0.011649, callmh = 0.011666, quantile = 0.168046, d2CalldK2 = 19.833960</v>
      </c>
    </row>
    <row r="6876" spans="9:28" x14ac:dyDescent="0.25">
      <c r="I6876" s="80"/>
      <c r="AB6876" s="3" t="str">
        <v>T = 3.333333, swapRate = 0.019867, k = 22, strike = 0.010706, call = 0.010718, callph = 0.010710, callmh = 0.010726, quantile = 0.192150, d2CalldK2 = 22.299739</v>
      </c>
    </row>
    <row r="6877" spans="9:28" x14ac:dyDescent="0.25">
      <c r="I6877" s="80"/>
      <c r="AB6877" s="3" t="str">
        <v>T = 3.333333, swapRate = 0.019867, k = 23, strike = 0.011851, call = 0.009808, callph = 0.009801, callmh = 0.009816, quantile = 0.219184, d2CalldK2 = 24.949269</v>
      </c>
    </row>
    <row r="6878" spans="9:28" x14ac:dyDescent="0.25">
      <c r="I6878" s="80"/>
      <c r="AB6878" s="3" t="str">
        <v>T = 3.333333, swapRate = 0.019867, k = 24, strike = 0.012996, call = 0.008931, callph = 0.008924, callmh = 0.008939, quantile = 0.249346, d2CalldK2 = 27.758219</v>
      </c>
    </row>
    <row r="6879" spans="9:28" x14ac:dyDescent="0.25">
      <c r="I6879" s="80"/>
      <c r="AB6879" s="3" t="str">
        <v>T = 3.333333, swapRate = 0.019867, k = 25, strike = 0.014141, call = 0.008091, callph = 0.008083, callmh = 0.008098, quantile = 0.282798, d2CalldK2 = 30.687856</v>
      </c>
    </row>
    <row r="6880" spans="9:28" x14ac:dyDescent="0.25">
      <c r="I6880" s="80"/>
      <c r="AB6880" s="3" t="str">
        <v>T = 3.333333, swapRate = 0.019867, k = 26, strike = 0.015286, call = 0.007290, callph = 0.007283, callmh = 0.007297, quantile = 0.319648, d2CalldK2 = 33.682008</v>
      </c>
    </row>
    <row r="6881" spans="9:28" x14ac:dyDescent="0.25">
      <c r="I6881" s="80"/>
      <c r="AB6881" s="3" t="str">
        <v>T = 3.333333, swapRate = 0.019867, k = 27, strike = 0.016431, call = 0.006534, callph = 0.006527, callmh = 0.006540, quantile = 0.359927, d2CalldK2 = 36.664178</v>
      </c>
    </row>
    <row r="6882" spans="9:28" x14ac:dyDescent="0.25">
      <c r="I6882" s="80"/>
      <c r="AB6882" s="3" t="str">
        <v>T = 3.333333, swapRate = 0.019867, k = 28, strike = 0.017576, call = 0.005826, callph = 0.005820, callmh = 0.005832, quantile = 0.403568, d2CalldK2 = 39.535220</v>
      </c>
    </row>
    <row r="6883" spans="9:28" x14ac:dyDescent="0.25">
      <c r="I6883" s="80"/>
      <c r="AB6883" s="3" t="str">
        <v>T = 3.333333, swapRate = 0.019867, k = 29, strike = 0.018722, call = 0.005169, callph = 0.005164, callmh = 0.005175, quantile = 0.450376, d2CalldK2 = 42.172207</v>
      </c>
    </row>
    <row r="6884" spans="9:28" x14ac:dyDescent="0.25">
      <c r="I6884" s="80"/>
      <c r="AB6884" s="3" t="str">
        <v>T = 3.333333, swapRate = 0.019867, k = 30, strike = 0.019867, call = 0.004568, callph = 0.004563, callmh = 0.004573, quantile = 0.500000, d2CalldK2 = 44.423447</v>
      </c>
    </row>
    <row r="6885" spans="9:28" x14ac:dyDescent="0.25">
      <c r="I6885" s="80"/>
      <c r="AB6885" s="3" t="str">
        <v>T = 3.333333, swapRate = 0.019867, k = 31, strike = 0.021012, call = 0.004024, callph = 0.004020, callmh = 0.004029, quantile = 0.549624, d2CalldK2 = 42.172207</v>
      </c>
    </row>
    <row r="6886" spans="9:28" x14ac:dyDescent="0.25">
      <c r="I6886" s="80"/>
      <c r="AB6886" s="3" t="str">
        <v>T = 3.333333, swapRate = 0.019867, k = 32, strike = 0.022157, call = 0.003536, callph = 0.003531, callmh = 0.003540, quantile = 0.596432, d2CalldK2 = 39.535220</v>
      </c>
    </row>
    <row r="6887" spans="9:28" x14ac:dyDescent="0.25">
      <c r="I6887" s="80"/>
      <c r="AB6887" s="3" t="str">
        <v>T = 3.333333, swapRate = 0.019867, k = 33, strike = 0.023302, call = 0.003099, callph = 0.003095, callmh = 0.003102, quantile = 0.640073, d2CalldK2 = 36.664178</v>
      </c>
    </row>
    <row r="6888" spans="9:28" x14ac:dyDescent="0.25">
      <c r="I6888" s="80"/>
      <c r="AB6888" s="3" t="str">
        <v>T = 3.333333, swapRate = 0.019867, k = 34, strike = 0.024447, call = 0.002710, callph = 0.002707, callmh = 0.002713, quantile = 0.680352, d2CalldK2 = 33.682008</v>
      </c>
    </row>
    <row r="6889" spans="9:28" x14ac:dyDescent="0.25">
      <c r="I6889" s="80"/>
      <c r="AB6889" s="3" t="str">
        <v>T = 3.333333, swapRate = 0.019867, k = 35, strike = 0.025592, call = 0.002365, callph = 0.002363, callmh = 0.002368, quantile = 0.717202, d2CalldK2 = 30.687856</v>
      </c>
    </row>
    <row r="6890" spans="9:28" x14ac:dyDescent="0.25">
      <c r="I6890" s="80"/>
      <c r="AB6890" s="3" t="str">
        <v>T = 3.333333, swapRate = 0.019867, k = 36, strike = 0.026737, call = 0.002061, callph = 0.002059, callmh = 0.002064, quantile = 0.750654, d2CalldK2 = 27.758219</v>
      </c>
    </row>
    <row r="6891" spans="9:28" x14ac:dyDescent="0.25">
      <c r="I6891" s="80"/>
      <c r="AB6891" s="3" t="str">
        <v>T = 3.333333, swapRate = 0.019867, k = 37, strike = 0.027882, call = 0.001793, callph = 0.001791, callmh = 0.001795, quantile = 0.780816, d2CalldK2 = 24.949269</v>
      </c>
    </row>
    <row r="6892" spans="9:28" x14ac:dyDescent="0.25">
      <c r="I6892" s="80"/>
      <c r="AB6892" s="3" t="str">
        <v>T = 3.333333, swapRate = 0.019867, k = 38, strike = 0.029027, call = 0.001558, callph = 0.001556, callmh = 0.001560, quantile = 0.807850, d2CalldK2 = 22.299739</v>
      </c>
    </row>
    <row r="6893" spans="9:28" x14ac:dyDescent="0.25">
      <c r="I6893" s="80"/>
      <c r="AB6893" s="3" t="str">
        <v>T = 3.333333, swapRate = 0.019867, k = 39, strike = 0.030172, call = 0.001352, callph = 0.001350, callmh = 0.001354, quantile = 0.831954, d2CalldK2 = 19.833960</v>
      </c>
    </row>
    <row r="6894" spans="9:28" x14ac:dyDescent="0.25">
      <c r="I6894" s="80"/>
      <c r="AB6894" s="3" t="str">
        <v>T = 3.333333, swapRate = 0.019867, k = 40, strike = 0.031317, call = 0.001172, callph = 0.001171, callmh = 0.001174, quantile = 0.853346, d2CalldK2 = 17.564772</v>
      </c>
    </row>
    <row r="6895" spans="9:28" x14ac:dyDescent="0.25">
      <c r="I6895" s="80"/>
      <c r="AB6895" s="3" t="str">
        <v>T = 3.333333, swapRate = 0.019867, k = 41, strike = 0.032462, call = 0.001015, callph = 0.001014, callmh = 0.001016, quantile = 0.872255, d2CalldK2 = 15.496144</v>
      </c>
    </row>
    <row r="6896" spans="9:28" x14ac:dyDescent="0.25">
      <c r="I6896" s="80"/>
      <c r="AB6896" s="3" t="str">
        <v>T = 3.333333, swapRate = 0.019867, k = 42, strike = 0.033607, call = 0.000879, callph = 0.000878, callmh = 0.000880, quantile = 0.888909, d2CalldK2 = 13.625445</v>
      </c>
    </row>
    <row r="6897" spans="9:28" x14ac:dyDescent="0.25">
      <c r="I6897" s="80"/>
      <c r="AB6897" s="3" t="str">
        <v>T = 3.333333, swapRate = 0.019867, k = 43, strike = 0.034752, call = 0.000760, callph = 0.000759, callmh = 0.000761, quantile = 0.903531, d2CalldK2 = 11.945341</v>
      </c>
    </row>
    <row r="6898" spans="9:28" x14ac:dyDescent="0.25">
      <c r="I6898" s="80"/>
      <c r="AB6898" s="3" t="str">
        <v>T = 3.333333, swapRate = 0.019867, k = 44, strike = 0.035897, call = 0.000657, callph = 0.000656, callmh = 0.000658, quantile = 0.916333, d2CalldK2 = 10.445329</v>
      </c>
    </row>
    <row r="6899" spans="9:28" x14ac:dyDescent="0.25">
      <c r="I6899" s="80"/>
      <c r="AB6899" s="3" t="str">
        <v>T = 3.333333, swapRate = 0.019867, k = 45, strike = 0.037042, call = 0.000568, callph = 0.000567, callmh = 0.000569, quantile = 0.927515, d2CalldK2 = 9.112948</v>
      </c>
    </row>
    <row r="6900" spans="9:28" x14ac:dyDescent="0.25">
      <c r="I6900" s="80"/>
      <c r="AB6900" s="3" t="str">
        <v>T = 3.333333, swapRate = 0.019867, k = 46, strike = 0.038187, call = 0.000491, callph = 0.000490, callmh = 0.000491, quantile = 0.937261, d2CalldK2 = 7.934716</v>
      </c>
    </row>
    <row r="6901" spans="9:28" x14ac:dyDescent="0.25">
      <c r="I6901" s="80"/>
      <c r="AB6901" s="3" t="str">
        <v>T = 3.333333, swapRate = 0.019867, k = 47, strike = 0.039332, call = 0.000424, callph = 0.000423, callmh = 0.000424, quantile = 0.945739, d2CalldK2 = 6.896817</v>
      </c>
    </row>
    <row r="6902" spans="9:28" x14ac:dyDescent="0.25">
      <c r="I6902" s="80"/>
      <c r="AB6902" s="3" t="str">
        <v>T = 3.333333, swapRate = 0.019867, k = 48, strike = 0.040477, call = 0.000366, callph = 0.000365, callmh = 0.000366, quantile = 0.953103, d2CalldK2 = 5.985611</v>
      </c>
    </row>
    <row r="6903" spans="9:28" x14ac:dyDescent="0.25">
      <c r="I6903" s="80"/>
      <c r="AB6903" s="3" t="str">
        <v>T = 3.333333, swapRate = 0.019867, k = 49, strike = 0.041622, call = 0.000316, callph = 0.000315, callmh = 0.000316, quantile = 0.959490, d2CalldK2 = 5.187978</v>
      </c>
    </row>
    <row r="6904" spans="9:28" x14ac:dyDescent="0.25">
      <c r="I6904" s="80"/>
      <c r="AB6904" s="3" t="str">
        <v>T = 3.333333, swapRate = 0.019867, k = 50, strike = 0.042767, call = 0.000273, callph = 0.000272, callmh = 0.000273, quantile = 0.965023, d2CalldK2 = 4.491547</v>
      </c>
    </row>
    <row r="6905" spans="9:28" x14ac:dyDescent="0.25">
      <c r="I6905" s="80"/>
      <c r="AB6905" s="3" t="str">
        <v>T = 3.333333, swapRate = 0.019867, k = 51, strike = 0.043912, call = 0.000235, callph = 0.000235, callmh = 0.000236, quantile = 0.969810, d2CalldK2 = 3.884834</v>
      </c>
    </row>
    <row r="6906" spans="9:28" x14ac:dyDescent="0.25">
      <c r="I6906" s="80"/>
      <c r="AB6906" s="3" t="str">
        <v>T = 3.333333, swapRate = 0.019867, k = 52, strike = 0.045057, call = 0.000203, callph = 0.000203, callmh = 0.000204, quantile = 0.973949, d2CalldK2 = 3.357306</v>
      </c>
    </row>
    <row r="6907" spans="9:28" x14ac:dyDescent="0.25">
      <c r="I6907" s="80"/>
      <c r="AB6907" s="3" t="str">
        <v>T = 3.333333, swapRate = 0.019867, k = 53, strike = 0.046202, call = 0.000176, callph = 0.000175, callmh = 0.000176, quantile = 0.977525, d2CalldK2 = 2.899402</v>
      </c>
    </row>
    <row r="6908" spans="9:28" x14ac:dyDescent="0.25">
      <c r="I6908" s="80"/>
      <c r="AB6908" s="3" t="str">
        <v>T = 3.333333, swapRate = 0.019867, k = 54, strike = 0.047347, call = 0.000152, callph = 0.000151, callmh = 0.000152, quantile = 0.980612, d2CalldK2 = 2.502514</v>
      </c>
    </row>
    <row r="6909" spans="9:28" x14ac:dyDescent="0.25">
      <c r="I6909" s="80"/>
      <c r="AB6909" s="3" t="str">
        <v>T = 3.333333, swapRate = 0.019867, k = 55, strike = 0.048492, call = 0.000131, callph = 0.000131, callmh = 0.000131, quantile = 0.983276, d2CalldK2 = 2.158945</v>
      </c>
    </row>
    <row r="6910" spans="9:28" x14ac:dyDescent="0.25">
      <c r="I6910" s="80"/>
      <c r="AB6910" s="3" t="str">
        <v>T = 3.333333, swapRate = 0.019867, k = 56, strike = 0.049637, call = 0.000113, callph = 0.000113, callmh = 0.000113, quantile = 0.985574, d2CalldK2 = 1.861855</v>
      </c>
    </row>
    <row r="6911" spans="9:28" x14ac:dyDescent="0.25">
      <c r="I6911" s="80"/>
      <c r="AB6911" s="3" t="str">
        <v>T = 3.333333, swapRate = 0.019867, k = 57, strike = 0.050782, call = 0.000098, callph = 0.000098, callmh = 0.000098, quantile = 0.987555, d2CalldK2 = 1.605192</v>
      </c>
    </row>
    <row r="6912" spans="9:28" x14ac:dyDescent="0.25">
      <c r="I6912" s="80"/>
      <c r="AB6912" s="3" t="str">
        <v>T = 3.333333, swapRate = 0.019867, k = 58, strike = 0.051927, call = 0.000085, callph = 0.000085, callmh = 0.000085, quantile = 0.989263, d2CalldK2 = 1.383629</v>
      </c>
    </row>
    <row r="6913" spans="9:28" x14ac:dyDescent="0.25">
      <c r="I6913" s="80"/>
      <c r="AB6913" s="3" t="str">
        <v>T = 3.333333, swapRate = 0.019867, k = 59, strike = 0.053072, call = 0.000073, callph = 0.000073, callmh = 0.000073, quantile = 0.990736, d2CalldK2 = 1.192491</v>
      </c>
    </row>
    <row r="6914" spans="9:28" x14ac:dyDescent="0.25">
      <c r="I6914" s="80"/>
      <c r="AB6914" s="3" t="str">
        <v>T = 3.333333, swapRate = 0.019867, k = 60, strike = 0.054217, call = 0.000063, callph = 0.000063, callmh = 0.000063, quantile = 0.992004, d2CalldK2 = 1.027689</v>
      </c>
    </row>
    <row r="6915" spans="9:28" x14ac:dyDescent="0.25">
      <c r="I6915" s="80"/>
      <c r="AB6915" s="3" t="str">
        <v>strike = -0.013339, d2CalldK2 = 1.192491, d2CalldK2mc = 0.750547</v>
      </c>
    </row>
    <row r="6916" spans="9:28" x14ac:dyDescent="0.25">
      <c r="I6916" s="80"/>
      <c r="AB6916" s="3" t="str">
        <v>strike = -0.012194, d2CalldK2 = 1.383629, d2CalldK2mc = 1.199179</v>
      </c>
    </row>
    <row r="6917" spans="9:28" x14ac:dyDescent="0.25">
      <c r="I6917" s="80"/>
      <c r="AB6917" s="3" t="str">
        <v>strike = -0.011049, d2CalldK2 = 1.605192, d2CalldK2mc = 1.902838</v>
      </c>
    </row>
    <row r="6918" spans="9:28" x14ac:dyDescent="0.25">
      <c r="I6918" s="80"/>
      <c r="AB6918" s="3" t="str">
        <v>strike = -0.009904, d2CalldK2 = 1.861854, d2CalldK2mc = 1.747166</v>
      </c>
    </row>
    <row r="6919" spans="9:28" x14ac:dyDescent="0.25">
      <c r="I6919" s="80"/>
      <c r="AB6919" s="3" t="str">
        <v>strike = -0.008759, d2CalldK2 = 2.158945, d2CalldK2mc = 2.411133</v>
      </c>
    </row>
    <row r="6920" spans="9:28" x14ac:dyDescent="0.25">
      <c r="I6920" s="80"/>
      <c r="AB6920" s="3" t="str">
        <v>strike = -0.007614, d2CalldK2 = 2.502514, d2CalldK2mc = 2.081142</v>
      </c>
    </row>
    <row r="6921" spans="9:28" x14ac:dyDescent="0.25">
      <c r="I6921" s="80"/>
      <c r="AB6921" s="3" t="str">
        <v>strike = -0.006469, d2CalldK2 = 2.899402, d2CalldK2mc = 1.785641</v>
      </c>
    </row>
    <row r="6922" spans="9:28" x14ac:dyDescent="0.25">
      <c r="I6922" s="80"/>
      <c r="AB6922" s="3" t="str">
        <v>strike = -0.005324, d2CalldK2 = 3.357306, d2CalldK2mc = 2.809674</v>
      </c>
    </row>
    <row r="6923" spans="9:28" x14ac:dyDescent="0.25">
      <c r="I6923" s="80"/>
      <c r="AB6923" s="3" t="str">
        <v>strike = -0.004179, d2CalldK2 = 3.884834, d2CalldK2mc = 4.990812</v>
      </c>
    </row>
    <row r="6924" spans="9:28" x14ac:dyDescent="0.25">
      <c r="I6924" s="80"/>
      <c r="AB6924" s="3" t="str">
        <v>strike = -0.003034, d2CalldK2 = 4.491548, d2CalldK2mc = 4.419188</v>
      </c>
    </row>
    <row r="6925" spans="9:28" x14ac:dyDescent="0.25">
      <c r="I6925" s="80"/>
      <c r="AB6925" s="3" t="str">
        <v>strike = -0.001889, d2CalldK2 = 5.187978, d2CalldK2mc = 5.978279</v>
      </c>
    </row>
    <row r="6926" spans="9:28" x14ac:dyDescent="0.25">
      <c r="I6926" s="80"/>
      <c r="AB6926" s="3" t="str">
        <v>strike = -0.000744, d2CalldK2 = 5.985611, d2CalldK2mc = 5.661120</v>
      </c>
    </row>
    <row r="6927" spans="9:28" x14ac:dyDescent="0.25">
      <c r="I6927" s="80"/>
      <c r="AB6927" s="3" t="str">
        <v>strike = 0.000401, d2CalldK2 = 6.896817, d2CalldK2mc = 7.301284</v>
      </c>
    </row>
    <row r="6928" spans="9:28" x14ac:dyDescent="0.25">
      <c r="I6928" s="80"/>
      <c r="AB6928" s="3" t="str">
        <v>strike = 0.001546, d2CalldK2 = 7.934716, d2CalldK2mc = 8.786377</v>
      </c>
    </row>
    <row r="6929" spans="9:28" x14ac:dyDescent="0.25">
      <c r="I6929" s="80"/>
      <c r="AB6929" s="3" t="str">
        <v>strike = 0.002691, d2CalldK2 = 9.112948, d2CalldK2mc = 8.679497</v>
      </c>
    </row>
    <row r="6930" spans="9:28" x14ac:dyDescent="0.25">
      <c r="I6930" s="80"/>
      <c r="AB6930" s="3" t="str">
        <v>strike = 0.003836, d2CalldK2 = 10.445329, d2CalldK2mc = 10.680025</v>
      </c>
    </row>
    <row r="6931" spans="9:28" x14ac:dyDescent="0.25">
      <c r="I6931" s="80"/>
      <c r="AB6931" s="3" t="str">
        <v>strike = 0.004981, d2CalldK2 = 11.945341, d2CalldK2mc = 11.396191</v>
      </c>
    </row>
    <row r="6932" spans="9:28" x14ac:dyDescent="0.25">
      <c r="I6932" s="80"/>
      <c r="AB6932" s="3" t="str">
        <v>strike = 0.006126, d2CalldK2 = 13.625445, d2CalldK2mc = 13.258396</v>
      </c>
    </row>
    <row r="6933" spans="9:28" x14ac:dyDescent="0.25">
      <c r="I6933" s="80"/>
      <c r="AB6933" s="3" t="str">
        <v>strike = 0.007271, d2CalldK2 = 15.496144, d2CalldK2mc = 16.424356</v>
      </c>
    </row>
    <row r="6934" spans="9:28" x14ac:dyDescent="0.25">
      <c r="I6934" s="80"/>
      <c r="AB6934" s="3" t="str">
        <v>strike = 0.008416, d2CalldK2 = 17.564772, d2CalldK2mc = 16.800992</v>
      </c>
    </row>
    <row r="6935" spans="9:28" x14ac:dyDescent="0.25">
      <c r="I6935" s="80"/>
      <c r="AB6935" s="3" t="str">
        <v>strike = 0.009561, d2CalldK2 = 19.833960, d2CalldK2mc = 20.381534</v>
      </c>
    </row>
    <row r="6936" spans="9:28" x14ac:dyDescent="0.25">
      <c r="I6936" s="80"/>
      <c r="AB6936" s="3" t="str">
        <v>strike = 0.010706, d2CalldK2 = 22.299739, d2CalldK2mc = 22.931563</v>
      </c>
    </row>
    <row r="6937" spans="9:28" x14ac:dyDescent="0.25">
      <c r="I6937" s="80"/>
      <c r="AB6937" s="3" t="str">
        <v>strike = 0.011851, d2CalldK2 = 24.949269, d2CalldK2mc = 23.590887</v>
      </c>
    </row>
    <row r="6938" spans="9:28" x14ac:dyDescent="0.25">
      <c r="I6938" s="80"/>
      <c r="AB6938" s="3" t="str">
        <v>strike = 0.012996, d2CalldK2 = 27.758219, d2CalldK2mc = 27.990396</v>
      </c>
    </row>
    <row r="6939" spans="9:28" x14ac:dyDescent="0.25">
      <c r="I6939" s="80"/>
      <c r="AB6939" s="3" t="str">
        <v>strike = 0.014141, d2CalldK2 = 30.687856, d2CalldK2mc = 30.410242</v>
      </c>
    </row>
    <row r="6940" spans="9:28" x14ac:dyDescent="0.25">
      <c r="I6940" s="80"/>
      <c r="AB6940" s="3" t="str">
        <v>strike = 0.015286, d2CalldK2 = 33.682008, d2CalldK2mc = 35.858085</v>
      </c>
    </row>
    <row r="6941" spans="9:28" x14ac:dyDescent="0.25">
      <c r="I6941" s="80"/>
      <c r="AB6941" s="3" t="str">
        <v>strike = 0.016431, d2CalldK2 = 36.664178, d2CalldK2mc = 37.456798</v>
      </c>
    </row>
    <row r="6942" spans="9:28" x14ac:dyDescent="0.25">
      <c r="I6942" s="80"/>
      <c r="AB6942" s="3" t="str">
        <v>strike = 0.017576, d2CalldK2 = 39.535220, d2CalldK2mc = 38.490086</v>
      </c>
    </row>
    <row r="6943" spans="9:28" x14ac:dyDescent="0.25">
      <c r="I6943" s="80"/>
      <c r="AB6943" s="3" t="str">
        <v>strike = 0.018722, d2CalldK2 = 42.172207, d2CalldK2mc = 43.614692</v>
      </c>
    </row>
    <row r="6944" spans="9:28" x14ac:dyDescent="0.25">
      <c r="I6944" s="80"/>
      <c r="AB6944" s="3" t="str">
        <v>strike = 0.019867, d2CalldK2 = 44.423447, d2CalldK2mc = 43.148081</v>
      </c>
    </row>
    <row r="6945" spans="9:28" x14ac:dyDescent="0.25">
      <c r="I6945" s="80"/>
      <c r="AB6945" s="3" t="str">
        <v>strike = 0.021012, d2CalldK2 = 42.172207, d2CalldK2mc = 42.389160</v>
      </c>
    </row>
    <row r="6946" spans="9:28" x14ac:dyDescent="0.25">
      <c r="I6946" s="80"/>
      <c r="AB6946" s="3" t="str">
        <v>strike = 0.022157, d2CalldK2 = 39.535220, d2CalldK2mc = 38.795230</v>
      </c>
    </row>
    <row r="6947" spans="9:28" x14ac:dyDescent="0.25">
      <c r="I6947" s="80"/>
      <c r="AB6947" s="3" t="str">
        <v>strike = 0.023302, d2CalldK2 = 36.664178, d2CalldK2mc = 37.442632</v>
      </c>
    </row>
    <row r="6948" spans="9:28" x14ac:dyDescent="0.25">
      <c r="I6948" s="80"/>
      <c r="AB6948" s="3" t="str">
        <v>strike = 0.024447, d2CalldK2 = 33.682008, d2CalldK2mc = 34.111154</v>
      </c>
    </row>
    <row r="6949" spans="9:28" x14ac:dyDescent="0.25">
      <c r="I6949" s="80"/>
      <c r="AB6949" s="3" t="str">
        <v>strike = 0.025592, d2CalldK2 = 30.687856, d2CalldK2mc = 29.525321</v>
      </c>
    </row>
    <row r="6950" spans="9:28" x14ac:dyDescent="0.25">
      <c r="I6950" s="80"/>
      <c r="AB6950" s="3" t="str">
        <v>strike = 0.026737, d2CalldK2 = 27.758219, d2CalldK2mc = 25.771460</v>
      </c>
    </row>
    <row r="6951" spans="9:28" x14ac:dyDescent="0.25">
      <c r="I6951" s="80"/>
      <c r="AB6951" s="3" t="str">
        <v>strike = 0.027882, d2CalldK2 = 24.949269, d2CalldK2mc = 24.616389</v>
      </c>
    </row>
    <row r="6952" spans="9:28" x14ac:dyDescent="0.25">
      <c r="I6952" s="80"/>
      <c r="AB6952" s="3" t="str">
        <v>strike = 0.029027, d2CalldK2 = 22.299739, d2CalldK2mc = 22.367626</v>
      </c>
    </row>
    <row r="6953" spans="9:28" x14ac:dyDescent="0.25">
      <c r="I6953" s="80"/>
      <c r="AB6953" s="3" t="str">
        <v>strike = 0.030172, d2CalldK2 = 19.833960, d2CalldK2mc = 20.331634</v>
      </c>
    </row>
    <row r="6954" spans="9:28" x14ac:dyDescent="0.25">
      <c r="I6954" s="80"/>
      <c r="AB6954" s="3" t="str">
        <v>strike = 0.031317, d2CalldK2 = 17.564772, d2CalldK2mc = 15.550906</v>
      </c>
    </row>
    <row r="6955" spans="9:28" x14ac:dyDescent="0.25">
      <c r="I6955" s="80"/>
      <c r="AB6955" s="3" t="str">
        <v>strike = 0.032462, d2CalldK2 = 15.496144, d2CalldK2mc = 14.671590</v>
      </c>
    </row>
    <row r="6956" spans="9:28" x14ac:dyDescent="0.25">
      <c r="I6956" s="80"/>
      <c r="AB6956" s="3" t="str">
        <v>strike = 0.033607, d2CalldK2 = 13.625445, d2CalldK2mc = 14.037952</v>
      </c>
    </row>
    <row r="6957" spans="9:28" x14ac:dyDescent="0.25">
      <c r="I6957" s="80"/>
      <c r="AB6957" s="3" t="str">
        <v>strike = 0.034752, d2CalldK2 = 11.945341, d2CalldK2mc = 11.693660</v>
      </c>
    </row>
    <row r="6958" spans="9:28" x14ac:dyDescent="0.25">
      <c r="I6958" s="80"/>
      <c r="AB6958" s="3" t="str">
        <v>strike = 0.035897, d2CalldK2 = 10.445329, d2CalldK2mc = 11.322234</v>
      </c>
    </row>
    <row r="6959" spans="9:28" x14ac:dyDescent="0.25">
      <c r="I6959" s="80"/>
      <c r="AB6959" s="3" t="str">
        <v>strike = 0.037042, d2CalldK2 = 9.112948, d2CalldK2mc = 9.475827</v>
      </c>
    </row>
    <row r="6960" spans="9:28" x14ac:dyDescent="0.25">
      <c r="I6960" s="80"/>
      <c r="AB6960" s="3" t="str">
        <v>strike = 0.038187, d2CalldK2 = 7.934716, d2CalldK2mc = 7.298390</v>
      </c>
    </row>
    <row r="6961" spans="9:28" x14ac:dyDescent="0.25">
      <c r="I6961" s="80"/>
      <c r="AB6961" s="3" t="str">
        <v>strike = 0.039332, d2CalldK2 = 6.896817, d2CalldK2mc = 7.175928</v>
      </c>
    </row>
    <row r="6962" spans="9:28" x14ac:dyDescent="0.25">
      <c r="I6962" s="80"/>
      <c r="AB6962" s="3" t="str">
        <v>strike = 0.040477, d2CalldK2 = 5.985611, d2CalldK2mc = 6.183477</v>
      </c>
    </row>
    <row r="6963" spans="9:28" x14ac:dyDescent="0.25">
      <c r="I6963" s="80"/>
      <c r="AB6963" s="3" t="str">
        <v>strike = 0.041622, d2CalldK2 = 5.187978, d2CalldK2mc = 5.548693</v>
      </c>
    </row>
    <row r="6964" spans="9:28" x14ac:dyDescent="0.25">
      <c r="I6964" s="80"/>
      <c r="AB6964" s="3" t="str">
        <v>strike = 0.042767, d2CalldK2 = 4.491547, d2CalldK2mc = 4.661830</v>
      </c>
    </row>
    <row r="6965" spans="9:28" x14ac:dyDescent="0.25">
      <c r="I6965" s="80"/>
      <c r="AB6965" s="3" t="str">
        <v>strike = 0.043912, d2CalldK2 = 3.884834, d2CalldK2mc = 4.474593</v>
      </c>
    </row>
    <row r="6966" spans="9:28" x14ac:dyDescent="0.25">
      <c r="I6966" s="80"/>
      <c r="AB6966" s="3" t="str">
        <v>strike = 0.045057, d2CalldK2 = 3.357306, d2CalldK2mc = 3.906787</v>
      </c>
    </row>
    <row r="6967" spans="9:28" x14ac:dyDescent="0.25">
      <c r="I6967" s="80"/>
      <c r="AB6967" s="3" t="str">
        <v>strike = 0.046202, d2CalldK2 = 2.899402, d2CalldK2mc = 3.049522</v>
      </c>
    </row>
    <row r="6968" spans="9:28" x14ac:dyDescent="0.25">
      <c r="I6968" s="80"/>
      <c r="AB6968" s="3" t="str">
        <v>strike = 0.047347, d2CalldK2 = 2.502514, d2CalldK2mc = 2.348861</v>
      </c>
    </row>
    <row r="6969" spans="9:28" x14ac:dyDescent="0.25">
      <c r="I6969" s="80"/>
      <c r="AB6969" s="3" t="str">
        <v>strike = 0.048492, d2CalldK2 = 2.158945, d2CalldK2mc = 2.377610</v>
      </c>
    </row>
    <row r="6970" spans="9:28" x14ac:dyDescent="0.25">
      <c r="I6970" s="80"/>
      <c r="AB6970" s="3" t="str">
        <v>strike = 0.049637, d2CalldK2 = 1.861855, d2CalldK2mc = 2.028162</v>
      </c>
    </row>
    <row r="6971" spans="9:28" x14ac:dyDescent="0.25">
      <c r="I6971" s="80"/>
      <c r="AB6971" s="3" t="str">
        <v>strike = 0.050782, d2CalldK2 = 1.605192, d2CalldK2mc = 2.163195</v>
      </c>
    </row>
    <row r="6972" spans="9:28" x14ac:dyDescent="0.25">
      <c r="I6972" s="80"/>
      <c r="AB6972" s="3" t="str">
        <v>strike = 0.051927, d2CalldK2 = 1.383629, d2CalldK2mc = 1.758071</v>
      </c>
    </row>
    <row r="6973" spans="9:28" x14ac:dyDescent="0.25">
      <c r="I6973" s="80"/>
      <c r="AB6973" s="3" t="str">
        <v>strike = 0.053072, d2CalldK2 = 1.192491, d2CalldK2mc = 1.105979</v>
      </c>
    </row>
    <row r="6974" spans="9:28" x14ac:dyDescent="0.25">
      <c r="I6974" s="80"/>
      <c r="AB6974" s="3" t="str">
        <v>T = 3.333333, fixingDate = 0, swapRate = 0.019867, annuity = 9.051141, stdDev = 0.011450, avgCalcStrikes = 7.949829</v>
      </c>
    </row>
    <row r="6975" spans="9:28" x14ac:dyDescent="0.25">
      <c r="I6975" s="80"/>
      <c r="AB6975" s="3" t="str">
        <v>strike = -0.013339, dCalldT = 0.000179, localVol = 0.021847</v>
      </c>
    </row>
    <row r="6976" spans="9:28" x14ac:dyDescent="0.25">
      <c r="I6976" s="80"/>
      <c r="AB6976" s="3" t="str">
        <v>strike = -0.012194, dCalldT = 0.000190, localVol = 0.017788</v>
      </c>
    </row>
    <row r="6977" spans="9:28" x14ac:dyDescent="0.25">
      <c r="I6977" s="80"/>
      <c r="AB6977" s="3" t="str">
        <v>strike = -0.011049, dCalldT = 0.000204, localVol = 0.014652</v>
      </c>
    </row>
    <row r="6978" spans="9:28" x14ac:dyDescent="0.25">
      <c r="I6978" s="80"/>
      <c r="AB6978" s="3" t="str">
        <v>strike = -0.009904, dCalldT = 0.000215, localVol = 0.015698</v>
      </c>
    </row>
    <row r="6979" spans="9:28" x14ac:dyDescent="0.25">
      <c r="I6979" s="80"/>
      <c r="AB6979" s="3" t="str">
        <v>strike = -0.008759, dCalldT = 0.000229, localVol = 0.013792</v>
      </c>
    </row>
    <row r="6980" spans="9:28" x14ac:dyDescent="0.25">
      <c r="I6980" s="80"/>
      <c r="AB6980" s="3" t="str">
        <v>strike = -0.007614, dCalldT = 0.000241, localVol = 0.015209</v>
      </c>
    </row>
    <row r="6981" spans="9:28" x14ac:dyDescent="0.25">
      <c r="I6981" s="80"/>
      <c r="AB6981" s="3" t="str">
        <v>strike = -0.006469, dCalldT = 0.000260, localVol = 0.017070</v>
      </c>
    </row>
    <row r="6982" spans="9:28" x14ac:dyDescent="0.25">
      <c r="I6982" s="80"/>
      <c r="AB6982" s="3" t="str">
        <v>strike = -0.005324, dCalldT = 0.000299, localVol = 0.014580</v>
      </c>
    </row>
    <row r="6983" spans="9:28" x14ac:dyDescent="0.25">
      <c r="I6983" s="80"/>
      <c r="AB6983" s="3" t="str">
        <v>strike = -0.004179, dCalldT = 0.000347, localVol = 0.011797</v>
      </c>
    </row>
    <row r="6984" spans="9:28" x14ac:dyDescent="0.25">
      <c r="I6984" s="80"/>
      <c r="AB6984" s="3" t="str">
        <v>strike = -0.003034, dCalldT = 0.000380, localVol = 0.013118</v>
      </c>
    </row>
    <row r="6985" spans="9:28" x14ac:dyDescent="0.25">
      <c r="I6985" s="80"/>
      <c r="AB6985" s="3" t="str">
        <v>strike = -0.001889, dCalldT = 0.000416, localVol = 0.011797</v>
      </c>
    </row>
    <row r="6986" spans="9:28" x14ac:dyDescent="0.25">
      <c r="I6986" s="80"/>
      <c r="AB6986" s="3" t="str">
        <v>strike = -0.000744, dCalldT = 0.000441, localVol = 0.012484</v>
      </c>
    </row>
    <row r="6987" spans="9:28" x14ac:dyDescent="0.25">
      <c r="I6987" s="80"/>
      <c r="AB6987" s="3" t="str">
        <v>strike = 0.000401, dCalldT = 0.000473, localVol = 0.011384</v>
      </c>
    </row>
    <row r="6988" spans="9:28" x14ac:dyDescent="0.25">
      <c r="I6988" s="80"/>
      <c r="AB6988" s="3" t="str">
        <v>strike = 0.001546, dCalldT = 0.000501, localVol = 0.010674</v>
      </c>
    </row>
    <row r="6989" spans="9:28" x14ac:dyDescent="0.25">
      <c r="I6989" s="80"/>
      <c r="AB6989" s="3" t="str">
        <v>strike = 0.002691, dCalldT = 0.000516, localVol = 0.010907</v>
      </c>
    </row>
    <row r="6990" spans="9:28" x14ac:dyDescent="0.25">
      <c r="I6990" s="80"/>
      <c r="AB6990" s="3" t="str">
        <v>strike = 0.003836, dCalldT = 0.000540, localVol = 0.010059</v>
      </c>
    </row>
    <row r="6991" spans="9:28" x14ac:dyDescent="0.25">
      <c r="I6991" s="80"/>
      <c r="AB6991" s="3" t="str">
        <v>strike = 0.004981, dCalldT = 0.000562, localVol = 0.009933</v>
      </c>
    </row>
    <row r="6992" spans="9:28" x14ac:dyDescent="0.25">
      <c r="I6992" s="80"/>
      <c r="AB6992" s="3" t="str">
        <v>strike = 0.006126, dCalldT = 0.000594, localVol = 0.009465</v>
      </c>
    </row>
    <row r="6993" spans="9:28" x14ac:dyDescent="0.25">
      <c r="I6993" s="80"/>
      <c r="AB6993" s="3" t="str">
        <v>strike = 0.007271, dCalldT = 0.000632, localVol = 0.008775</v>
      </c>
    </row>
    <row r="6994" spans="9:28" x14ac:dyDescent="0.25">
      <c r="I6994" s="80"/>
      <c r="AB6994" s="3" t="str">
        <v>strike = 0.008416, dCalldT = 0.000657, localVol = 0.008841</v>
      </c>
    </row>
    <row r="6995" spans="9:28" x14ac:dyDescent="0.25">
      <c r="I6995" s="80"/>
      <c r="AB6995" s="3" t="str">
        <v>strike = 0.009561, dCalldT = 0.000693, localVol = 0.008247</v>
      </c>
    </row>
    <row r="6996" spans="9:28" x14ac:dyDescent="0.25">
      <c r="I6996" s="80"/>
      <c r="AB6996" s="3" t="str">
        <v>strike = 0.010706, dCalldT = 0.000720, localVol = 0.007926</v>
      </c>
    </row>
    <row r="6997" spans="9:28" x14ac:dyDescent="0.25">
      <c r="I6997" s="80"/>
      <c r="AB6997" s="3" t="str">
        <v>strike = 0.011851, dCalldT = 0.000737, localVol = 0.007902</v>
      </c>
    </row>
    <row r="6998" spans="9:28" x14ac:dyDescent="0.25">
      <c r="I6998" s="80"/>
      <c r="AB6998" s="3" t="str">
        <v>strike = 0.012996, dCalldT = 0.000772, localVol = 0.007428</v>
      </c>
    </row>
    <row r="6999" spans="9:28" x14ac:dyDescent="0.25">
      <c r="I6999" s="80"/>
      <c r="AB6999" s="3" t="str">
        <v>strike = 0.014141, dCalldT = 0.000802, localVol = 0.007261</v>
      </c>
    </row>
    <row r="7000" spans="9:28" x14ac:dyDescent="0.25">
      <c r="I7000" s="80"/>
      <c r="AB7000" s="3" t="str">
        <v>strike = 0.015286, dCalldT = 0.000832, localVol = 0.006812</v>
      </c>
    </row>
    <row r="7001" spans="9:28" x14ac:dyDescent="0.25">
      <c r="I7001" s="80"/>
      <c r="AB7001" s="3" t="str">
        <v>strike = 0.016431, dCalldT = 0.000824, localVol = 0.006633</v>
      </c>
    </row>
    <row r="7002" spans="9:28" x14ac:dyDescent="0.25">
      <c r="I7002" s="80"/>
      <c r="AB7002" s="3" t="str">
        <v>strike = 0.017576, dCalldT = 0.000798, localVol = 0.006441</v>
      </c>
    </row>
    <row r="7003" spans="9:28" x14ac:dyDescent="0.25">
      <c r="I7003" s="80"/>
      <c r="AB7003" s="3" t="str">
        <v>strike = 0.018722, dCalldT = 0.000784, localVol = 0.005996</v>
      </c>
    </row>
    <row r="7004" spans="9:28" x14ac:dyDescent="0.25">
      <c r="I7004" s="80"/>
      <c r="AB7004" s="3" t="str">
        <v>strike = 0.019867, dCalldT = 0.000741, localVol = 0.005862</v>
      </c>
    </row>
    <row r="7005" spans="9:28" x14ac:dyDescent="0.25">
      <c r="I7005" s="80"/>
      <c r="AB7005" s="3" t="str">
        <v>strike = 0.021012, dCalldT = 0.000702, localVol = 0.005756</v>
      </c>
    </row>
    <row r="7006" spans="9:28" x14ac:dyDescent="0.25">
      <c r="I7006" s="80"/>
      <c r="AB7006" s="3" t="str">
        <v>strike = 0.022157, dCalldT = 0.000654, localVol = 0.005807</v>
      </c>
    </row>
    <row r="7007" spans="9:28" x14ac:dyDescent="0.25">
      <c r="I7007" s="80"/>
      <c r="AB7007" s="3" t="str">
        <v>strike = 0.023302, dCalldT = 0.000612, localVol = 0.005719</v>
      </c>
    </row>
    <row r="7008" spans="9:28" x14ac:dyDescent="0.25">
      <c r="I7008" s="80"/>
      <c r="AB7008" s="3" t="str">
        <v>strike = 0.024447, dCalldT = 0.000553, localVol = 0.005696</v>
      </c>
    </row>
    <row r="7009" spans="9:28" x14ac:dyDescent="0.25">
      <c r="I7009" s="80"/>
      <c r="AB7009" s="3" t="str">
        <v>strike = 0.025592, dCalldT = 0.000483, localVol = 0.005722</v>
      </c>
    </row>
    <row r="7010" spans="9:28" x14ac:dyDescent="0.25">
      <c r="I7010" s="80"/>
      <c r="AB7010" s="3" t="str">
        <v>strike = 0.026737, dCalldT = 0.000428, localVol = 0.005765</v>
      </c>
    </row>
    <row r="7011" spans="9:28" x14ac:dyDescent="0.25">
      <c r="I7011" s="80"/>
      <c r="AB7011" s="3" t="str">
        <v>strike = 0.027882, dCalldT = 0.000402, localVol = 0.005714</v>
      </c>
    </row>
    <row r="7012" spans="9:28" x14ac:dyDescent="0.25">
      <c r="I7012" s="80"/>
      <c r="AB7012" s="3" t="str">
        <v>strike = 0.029027, dCalldT = 0.000379, localVol = 0.005820</v>
      </c>
    </row>
    <row r="7013" spans="9:28" x14ac:dyDescent="0.25">
      <c r="I7013" s="80"/>
      <c r="AB7013" s="3" t="str">
        <v>strike = 0.030172, dCalldT = 0.000353, localVol = 0.005897</v>
      </c>
    </row>
    <row r="7014" spans="9:28" x14ac:dyDescent="0.25">
      <c r="I7014" s="80"/>
      <c r="AB7014" s="3" t="str">
        <v>strike = 0.031317, dCalldT = 0.000320, localVol = 0.006414</v>
      </c>
    </row>
    <row r="7015" spans="9:28" x14ac:dyDescent="0.25">
      <c r="I7015" s="80"/>
      <c r="AB7015" s="3" t="str">
        <v>strike = 0.032462, dCalldT = 0.000318, localVol = 0.006584</v>
      </c>
    </row>
    <row r="7016" spans="9:28" x14ac:dyDescent="0.25">
      <c r="I7016" s="80"/>
      <c r="AB7016" s="3" t="str">
        <v>strike = 0.033607, dCalldT = 0.000330, localVol = 0.006853</v>
      </c>
    </row>
    <row r="7017" spans="9:28" x14ac:dyDescent="0.25">
      <c r="I7017" s="80"/>
      <c r="AB7017" s="3" t="str">
        <v>strike = 0.034752, dCalldT = 0.000336, localVol = 0.007577</v>
      </c>
    </row>
    <row r="7018" spans="9:28" x14ac:dyDescent="0.25">
      <c r="I7018" s="80"/>
      <c r="AB7018" s="3" t="str">
        <v>strike = 0.035897, dCalldT = 0.000347, localVol = 0.007827</v>
      </c>
    </row>
    <row r="7019" spans="9:28" x14ac:dyDescent="0.25">
      <c r="I7019" s="80"/>
      <c r="AB7019" s="3" t="str">
        <v>strike = 0.037042, dCalldT = 0.000346, localVol = 0.008542</v>
      </c>
    </row>
    <row r="7020" spans="9:28" x14ac:dyDescent="0.25">
      <c r="I7020" s="80"/>
      <c r="AB7020" s="3" t="str">
        <v>strike = 0.038187, dCalldT = 0.000340, localVol = 0.009658</v>
      </c>
    </row>
    <row r="7021" spans="9:28" x14ac:dyDescent="0.25">
      <c r="I7021" s="80"/>
      <c r="AB7021" s="3" t="str">
        <v>strike = 0.039332, dCalldT = 0.000347, localVol = 0.009832</v>
      </c>
    </row>
    <row r="7022" spans="9:28" x14ac:dyDescent="0.25">
      <c r="I7022" s="80"/>
      <c r="AB7022" s="3" t="str">
        <v>strike = 0.040477, dCalldT = 0.000351, localVol = 0.010650</v>
      </c>
    </row>
    <row r="7023" spans="9:28" x14ac:dyDescent="0.25">
      <c r="I7023" s="80"/>
      <c r="AB7023" s="3" t="str">
        <v>strike = 0.041622, dCalldT = 0.000353, localVol = 0.011282</v>
      </c>
    </row>
    <row r="7024" spans="9:28" x14ac:dyDescent="0.25">
      <c r="I7024" s="80"/>
      <c r="AB7024" s="3" t="str">
        <v>strike = 0.042767, dCalldT = 0.000352, localVol = 0.012284</v>
      </c>
    </row>
    <row r="7025" spans="9:28" x14ac:dyDescent="0.25">
      <c r="I7025" s="80"/>
      <c r="AB7025" s="3" t="str">
        <v>strike = 0.043912, dCalldT = 0.000349, localVol = 0.012495</v>
      </c>
    </row>
    <row r="7026" spans="9:28" x14ac:dyDescent="0.25">
      <c r="I7026" s="80"/>
      <c r="AB7026" s="3" t="str">
        <v>strike = 0.045057, dCalldT = 0.000339, localVol = 0.013180</v>
      </c>
    </row>
    <row r="7027" spans="9:28" x14ac:dyDescent="0.25">
      <c r="I7027" s="80"/>
      <c r="AB7027" s="3" t="str">
        <v>strike = 0.046202, dCalldT = 0.000322, localVol = 0.014537</v>
      </c>
    </row>
    <row r="7028" spans="9:28" x14ac:dyDescent="0.25">
      <c r="I7028" s="80"/>
      <c r="AB7028" s="3" t="str">
        <v>strike = 0.047347, dCalldT = 0.000304, localVol = 0.016097</v>
      </c>
    </row>
    <row r="7029" spans="9:28" x14ac:dyDescent="0.25">
      <c r="I7029" s="80"/>
      <c r="AB7029" s="3" t="str">
        <v>strike = 0.048492, dCalldT = 0.000290, localVol = 0.015625</v>
      </c>
    </row>
    <row r="7030" spans="9:28" x14ac:dyDescent="0.25">
      <c r="I7030" s="80"/>
      <c r="AB7030" s="3" t="str">
        <v>strike = 0.049637, dCalldT = 0.000274, localVol = 0.016438</v>
      </c>
    </row>
    <row r="7031" spans="9:28" x14ac:dyDescent="0.25">
      <c r="I7031" s="80"/>
      <c r="AB7031" s="3" t="str">
        <v>strike = 0.050782, dCalldT = 0.000256, localVol = 0.015397</v>
      </c>
    </row>
    <row r="7032" spans="9:28" x14ac:dyDescent="0.25">
      <c r="I7032" s="80"/>
      <c r="AB7032" s="3" t="str">
        <v>strike = 0.051927, dCalldT = 0.000231, localVol = 0.016217</v>
      </c>
    </row>
    <row r="7033" spans="9:28" x14ac:dyDescent="0.25">
      <c r="I7033" s="80"/>
      <c r="AB7033" s="3" t="str">
        <v>strike = 0.053072, dCalldT = 0.000201, localVol = 0.019070</v>
      </c>
    </row>
    <row r="7034" spans="9:28" x14ac:dyDescent="0.25">
      <c r="I7034" s="80"/>
      <c r="AB7034" s="3" t="str">
        <v>T = 3.416667, swapRate = 0.020040, k = 0, strike = -0.014839, call = 0.034945, callph = 0.034935, callmh = 0.034954, quantile = 0.008100, d2CalldK2 = 1.017648</v>
      </c>
    </row>
    <row r="7035" spans="9:28" x14ac:dyDescent="0.25">
      <c r="I7035" s="80"/>
      <c r="AB7035" s="3" t="str">
        <v>T = 3.416667, swapRate = 0.020040, k = 1, strike = -0.013676, call = 0.033792, callph = 0.033782, callmh = 0.033802, quantile = 0.009375, d2CalldK2 = 1.179803</v>
      </c>
    </row>
    <row r="7036" spans="9:28" x14ac:dyDescent="0.25">
      <c r="I7036" s="80"/>
      <c r="AB7036" s="3" t="str">
        <v>T = 3.416667, swapRate = 0.020040, k = 2, strike = -0.012514, call = 0.032641, callph = 0.032631, callmh = 0.032651, quantile = 0.010854, d2CalldK2 = 1.367757</v>
      </c>
    </row>
    <row r="7037" spans="9:28" x14ac:dyDescent="0.25">
      <c r="I7037" s="80"/>
      <c r="AB7037" s="3" t="str">
        <v>T = 3.416667, swapRate = 0.020040, k = 3, strike = -0.011351, call = 0.031492, callph = 0.031482, callmh = 0.031502, quantile = 0.012567, d2CalldK2 = 1.585508</v>
      </c>
    </row>
    <row r="7038" spans="9:28" x14ac:dyDescent="0.25">
      <c r="I7038" s="80"/>
      <c r="AB7038" s="3" t="str">
        <v>T = 3.416667, swapRate = 0.020040, k = 4, strike = -0.010188, call = 0.030345, callph = 0.030335, callmh = 0.030355, quantile = 0.014554, d2CalldK2 = 1.837628</v>
      </c>
    </row>
    <row r="7039" spans="9:28" x14ac:dyDescent="0.25">
      <c r="I7039" s="80"/>
      <c r="AB7039" s="3" t="str">
        <v>T = 3.416667, swapRate = 0.020040, k = 5, strike = -0.009026, call = 0.029201, callph = 0.029191, callmh = 0.029211, quantile = 0.016856, d2CalldK2 = 2.129330</v>
      </c>
    </row>
    <row r="7040" spans="9:28" x14ac:dyDescent="0.25">
      <c r="I7040" s="80"/>
      <c r="AB7040" s="3" t="str">
        <v>T = 3.416667, swapRate = 0.020040, k = 6, strike = -0.007863, call = 0.028059, callph = 0.028049, callmh = 0.028069, quantile = 0.019522, d2CalldK2 = 2.466535</v>
      </c>
    </row>
    <row r="7041" spans="9:28" x14ac:dyDescent="0.25">
      <c r="I7041" s="80"/>
      <c r="AB7041" s="3" t="str">
        <v>T = 3.416667, swapRate = 0.020040, k = 7, strike = -0.006700, call = 0.026921, callph = 0.026911, callmh = 0.026931, quantile = 0.022611, d2CalldK2 = 2.855941</v>
      </c>
    </row>
    <row r="7042" spans="9:28" x14ac:dyDescent="0.25">
      <c r="I7042" s="80"/>
      <c r="AB7042" s="3" t="str">
        <v>T = 3.416667, swapRate = 0.020040, k = 8, strike = -0.005538, call = 0.025787, callph = 0.025777, callmh = 0.025797, quantile = 0.026186, d2CalldK2 = 3.305093</v>
      </c>
    </row>
    <row r="7043" spans="9:28" x14ac:dyDescent="0.25">
      <c r="I7043" s="80"/>
      <c r="AB7043" s="3" t="str">
        <v>T = 3.416667, swapRate = 0.020040, k = 9, strike = -0.004375, call = 0.024657, callph = 0.024647, callmh = 0.024667, quantile = 0.030323, d2CalldK2 = 3.822434</v>
      </c>
    </row>
    <row r="7044" spans="9:28" x14ac:dyDescent="0.25">
      <c r="I7044" s="80"/>
      <c r="AB7044" s="3" t="str">
        <v>T = 3.416667, swapRate = 0.020040, k = 10, strike = -0.003213, call = 0.023532, callph = 0.023523, callmh = 0.023542, quantile = 0.035105, d2CalldK2 = 4.417352</v>
      </c>
    </row>
    <row r="7045" spans="9:28" x14ac:dyDescent="0.25">
      <c r="I7045" s="80"/>
      <c r="AB7045" s="3" t="str">
        <v>T = 3.416667, swapRate = 0.020040, k = 11, strike = -0.002050, call = 0.022414, callph = 0.022404, callmh = 0.022423, quantile = 0.040628, d2CalldK2 = 5.100204</v>
      </c>
    </row>
    <row r="7046" spans="9:28" x14ac:dyDescent="0.25">
      <c r="I7046" s="80"/>
      <c r="AB7046" s="3" t="str">
        <v>T = 3.416667, swapRate = 0.020040, k = 12, strike = -0.000887, call = 0.021302, callph = 0.021292, callmh = 0.021311, quantile = 0.047002, d2CalldK2 = 5.882301</v>
      </c>
    </row>
    <row r="7047" spans="9:28" x14ac:dyDescent="0.25">
      <c r="I7047" s="80"/>
      <c r="AB7047" s="3" t="str">
        <v>T = 3.416667, swapRate = 0.020040, k = 13, strike = 0.000275, call = 0.020198, callph = 0.020189, callmh = 0.020208, quantile = 0.054349, d2CalldK2 = 6.775850</v>
      </c>
    </row>
    <row r="7048" spans="9:28" x14ac:dyDescent="0.25">
      <c r="I7048" s="80"/>
      <c r="AB7048" s="3" t="str">
        <v>T = 3.416667, swapRate = 0.020040, k = 14, strike = 0.001438, call = 0.019103, callph = 0.019094, callmh = 0.019113, quantile = 0.062806, d2CalldK2 = 7.793829</v>
      </c>
    </row>
    <row r="7049" spans="9:28" x14ac:dyDescent="0.25">
      <c r="I7049" s="80"/>
      <c r="AB7049" s="3" t="str">
        <v>T = 3.416667, swapRate = 0.020040, k = 15, strike = 0.002601, call = 0.018019, callph = 0.018010, callmh = 0.018029, quantile = 0.072525, d2CalldK2 = 8.949774</v>
      </c>
    </row>
    <row r="7050" spans="9:28" x14ac:dyDescent="0.25">
      <c r="I7050" s="80"/>
      <c r="AB7050" s="3" t="str">
        <v>T = 3.416667, swapRate = 0.020040, k = 16, strike = 0.003763, call = 0.016947, callph = 0.016938, callmh = 0.016957, quantile = 0.083675, d2CalldK2 = 10.257445</v>
      </c>
    </row>
    <row r="7051" spans="9:28" x14ac:dyDescent="0.25">
      <c r="I7051" s="80"/>
      <c r="AB7051" s="3" t="str">
        <v>T = 3.416667, swapRate = 0.020040, k = 17, strike = 0.004926, call = 0.015889, callph = 0.015880, callmh = 0.015898, quantile = 0.096440, d2CalldK2 = 11.730344</v>
      </c>
    </row>
    <row r="7052" spans="9:28" x14ac:dyDescent="0.25">
      <c r="I7052" s="80"/>
      <c r="AB7052" s="3" t="str">
        <v>T = 3.416667, swapRate = 0.020040, k = 18, strike = 0.006088, call = 0.014847, callph = 0.014838, callmh = 0.014856, quantile = 0.111020, d2CalldK2 = 13.381051</v>
      </c>
    </row>
    <row r="7053" spans="9:28" x14ac:dyDescent="0.25">
      <c r="I7053" s="80"/>
      <c r="AB7053" s="3" t="str">
        <v>T = 3.416667, swapRate = 0.020040, k = 19, strike = 0.007251, call = 0.013823, callph = 0.013814, callmh = 0.013832, quantile = 0.127628, d2CalldK2 = 15.220307</v>
      </c>
    </row>
    <row r="7054" spans="9:28" x14ac:dyDescent="0.25">
      <c r="I7054" s="80"/>
      <c r="AB7054" s="3" t="str">
        <v>T = 3.416667, swapRate = 0.020040, k = 20, strike = 0.008414, call = 0.012819, callph = 0.012811, callmh = 0.012828, quantile = 0.146487, d2CalldK2 = 17.255843</v>
      </c>
    </row>
    <row r="7055" spans="9:28" x14ac:dyDescent="0.25">
      <c r="I7055" s="80"/>
      <c r="AB7055" s="3" t="str">
        <v>T = 3.416667, swapRate = 0.020040, k = 21, strike = 0.009576, call = 0.011839, callph = 0.011831, callmh = 0.011848, quantile = 0.167829, d2CalldK2 = 19.490859</v>
      </c>
    </row>
    <row r="7056" spans="9:28" x14ac:dyDescent="0.25">
      <c r="I7056" s="80"/>
      <c r="AB7056" s="3" t="str">
        <v>T = 3.416667, swapRate = 0.020040, k = 22, strike = 0.010739, call = 0.010886, callph = 0.010877, callmh = 0.010894, quantile = 0.191885, d2CalldK2 = 21.922157</v>
      </c>
    </row>
    <row r="7057" spans="9:28" x14ac:dyDescent="0.25">
      <c r="I7057" s="80"/>
      <c r="AB7057" s="3" t="str">
        <v>T = 3.416667, swapRate = 0.020040, k = 23, strike = 0.011902, call = 0.009961, callph = 0.009954, callmh = 0.009969, quantile = 0.218875, d2CalldK2 = 24.537879</v>
      </c>
    </row>
    <row r="7058" spans="9:28" x14ac:dyDescent="0.25">
      <c r="I7058" s="80"/>
      <c r="AB7058" s="3" t="str">
        <v>T = 3.416667, swapRate = 0.020040, k = 24, strike = 0.013064, call = 0.009070, callph = 0.009063, callmh = 0.009078, quantile = 0.249004, d2CalldK2 = 27.314878</v>
      </c>
    </row>
    <row r="7059" spans="9:28" x14ac:dyDescent="0.25">
      <c r="I7059" s="80"/>
      <c r="AB7059" s="3" t="str">
        <v>T = 3.416667, swapRate = 0.020040, k = 25, strike = 0.014227, call = 0.008216, callph = 0.008209, callmh = 0.008224, quantile = 0.282438, d2CalldK2 = 30.215778</v>
      </c>
    </row>
    <row r="7060" spans="9:28" x14ac:dyDescent="0.25">
      <c r="I7060" s="80"/>
      <c r="AB7060" s="3" t="str">
        <v>T = 3.416667, swapRate = 0.020040, k = 26, strike = 0.015389, call = 0.007403, callph = 0.007396, callmh = 0.007410, quantile = 0.319290, d2CalldK2 = 33.185865</v>
      </c>
    </row>
    <row r="7061" spans="9:28" x14ac:dyDescent="0.25">
      <c r="I7061" s="80"/>
      <c r="AB7061" s="3" t="str">
        <v>T = 3.416667, swapRate = 0.020040, k = 27, strike = 0.016552, call = 0.006635, callph = 0.006629, callmh = 0.006641, quantile = 0.359601, d2CalldK2 = 36.150085</v>
      </c>
    </row>
    <row r="7062" spans="9:28" x14ac:dyDescent="0.25">
      <c r="I7062" s="80"/>
      <c r="AB7062" s="3" t="str">
        <v>T = 3.416667, swapRate = 0.020040, k = 28, strike = 0.017715, call = 0.005915, callph = 0.005909, callmh = 0.005921, quantile = 0.403308, d2CalldK2 = 39.010551</v>
      </c>
    </row>
    <row r="7063" spans="9:28" x14ac:dyDescent="0.25">
      <c r="I7063" s="80"/>
      <c r="AB7063" s="3" t="str">
        <v>T = 3.416667, swapRate = 0.020040, k = 29, strike = 0.018877, call = 0.005249, callph = 0.005243, callmh = 0.005254, quantile = 0.450223, d2CalldK2 = 41.645187</v>
      </c>
    </row>
    <row r="7064" spans="9:28" x14ac:dyDescent="0.25">
      <c r="I7064" s="80"/>
      <c r="AB7064" s="3" t="str">
        <v>T = 3.416667, swapRate = 0.020040, k = 30, strike = 0.020040, call = 0.004638, callph = 0.004633, callmh = 0.004643, quantile = 0.500000, d2CalldK2 = 43.902538</v>
      </c>
    </row>
    <row r="7065" spans="9:28" x14ac:dyDescent="0.25">
      <c r="I7065" s="80"/>
      <c r="AB7065" s="3" t="str">
        <v>T = 3.416667, swapRate = 0.020040, k = 31, strike = 0.021203, call = 0.004086, callph = 0.004082, callmh = 0.004091, quantile = 0.549777, d2CalldK2 = 41.645187</v>
      </c>
    </row>
    <row r="7066" spans="9:28" x14ac:dyDescent="0.25">
      <c r="I7066" s="80"/>
      <c r="AB7066" s="3" t="str">
        <v>T = 3.416667, swapRate = 0.020040, k = 32, strike = 0.022365, call = 0.003590, callph = 0.003586, callmh = 0.003594, quantile = 0.596692, d2CalldK2 = 39.010551</v>
      </c>
    </row>
    <row r="7067" spans="9:28" x14ac:dyDescent="0.25">
      <c r="I7067" s="80"/>
      <c r="AB7067" s="3" t="str">
        <v>T = 3.416667, swapRate = 0.020040, k = 33, strike = 0.023528, call = 0.003147, callph = 0.003143, callmh = 0.003151, quantile = 0.640399, d2CalldK2 = 36.150085</v>
      </c>
    </row>
    <row r="7068" spans="9:28" x14ac:dyDescent="0.25">
      <c r="I7068" s="80"/>
      <c r="AB7068" s="3" t="str">
        <v>T = 3.416667, swapRate = 0.020040, k = 34, strike = 0.024690, call = 0.002753, callph = 0.002750, callmh = 0.002756, quantile = 0.680710, d2CalldK2 = 33.185865</v>
      </c>
    </row>
    <row r="7069" spans="9:28" x14ac:dyDescent="0.25">
      <c r="I7069" s="80"/>
      <c r="AB7069" s="3" t="str">
        <v>T = 3.416667, swapRate = 0.020040, k = 35, strike = 0.025853, call = 0.002403, callph = 0.002400, callmh = 0.002406, quantile = 0.717562, d2CalldK2 = 30.215778</v>
      </c>
    </row>
    <row r="7070" spans="9:28" x14ac:dyDescent="0.25">
      <c r="I7070" s="80"/>
      <c r="AB7070" s="3" t="str">
        <v>T = 3.416667, swapRate = 0.020040, k = 36, strike = 0.027016, call = 0.002095, callph = 0.002092, callmh = 0.002097, quantile = 0.750996, d2CalldK2 = 27.314878</v>
      </c>
    </row>
    <row r="7071" spans="9:28" x14ac:dyDescent="0.25">
      <c r="I7071" s="80"/>
      <c r="AB7071" s="3" t="str">
        <v>T = 3.416667, swapRate = 0.020040, k = 37, strike = 0.028178, call = 0.001823, callph = 0.001821, callmh = 0.001825, quantile = 0.781125, d2CalldK2 = 24.537879</v>
      </c>
    </row>
    <row r="7072" spans="9:28" x14ac:dyDescent="0.25">
      <c r="I7072" s="80"/>
      <c r="AB7072" s="3" t="str">
        <v>T = 3.416667, swapRate = 0.020040, k = 38, strike = 0.029341, call = 0.001585, callph = 0.001583, callmh = 0.001586, quantile = 0.808115, d2CalldK2 = 21.922157</v>
      </c>
    </row>
    <row r="7073" spans="9:28" x14ac:dyDescent="0.25">
      <c r="I7073" s="80"/>
      <c r="AB7073" s="3" t="str">
        <v>T = 3.416667, swapRate = 0.020040, k = 39, strike = 0.030504, call = 0.001376, callph = 0.001374, callmh = 0.001377, quantile = 0.832171, d2CalldK2 = 19.490859</v>
      </c>
    </row>
    <row r="7074" spans="9:28" x14ac:dyDescent="0.25">
      <c r="I7074" s="80"/>
      <c r="AB7074" s="3" t="str">
        <v>T = 3.416667, swapRate = 0.020040, k = 40, strike = 0.031666, call = 0.001193, callph = 0.001192, callmh = 0.001195, quantile = 0.853513, d2CalldK2 = 17.255843</v>
      </c>
    </row>
    <row r="7075" spans="9:28" x14ac:dyDescent="0.25">
      <c r="I7075" s="80"/>
      <c r="AB7075" s="3" t="str">
        <v>T = 3.416667, swapRate = 0.020040, k = 41, strike = 0.032829, call = 0.001034, callph = 0.001033, callmh = 0.001035, quantile = 0.872372, d2CalldK2 = 15.220307</v>
      </c>
    </row>
    <row r="7076" spans="9:28" x14ac:dyDescent="0.25">
      <c r="I7076" s="80"/>
      <c r="AB7076" s="3" t="str">
        <v>T = 3.416667, swapRate = 0.020040, k = 42, strike = 0.033991, call = 0.000896, callph = 0.000894, callmh = 0.000897, quantile = 0.888980, d2CalldK2 = 13.381050</v>
      </c>
    </row>
    <row r="7077" spans="9:28" x14ac:dyDescent="0.25">
      <c r="I7077" s="80"/>
      <c r="AB7077" s="3" t="str">
        <v>T = 3.416667, swapRate = 0.020040, k = 43, strike = 0.035154, call = 0.000775, callph = 0.000774, callmh = 0.000776, quantile = 0.903560, d2CalldK2 = 11.730344</v>
      </c>
    </row>
    <row r="7078" spans="9:28" x14ac:dyDescent="0.25">
      <c r="I7078" s="80"/>
      <c r="AB7078" s="3" t="str">
        <v>T = 3.416667, swapRate = 0.020040, k = 44, strike = 0.036317, call = 0.000671, callph = 0.000670, callmh = 0.000671, quantile = 0.916325, d2CalldK2 = 10.257445</v>
      </c>
    </row>
    <row r="7079" spans="9:28" x14ac:dyDescent="0.25">
      <c r="I7079" s="80"/>
      <c r="AB7079" s="3" t="str">
        <v>T = 3.416667, swapRate = 0.020040, k = 45, strike = 0.037479, call = 0.000580, callph = 0.000579, callmh = 0.000581, quantile = 0.927475, d2CalldK2 = 8.949774</v>
      </c>
    </row>
    <row r="7080" spans="9:28" x14ac:dyDescent="0.25">
      <c r="I7080" s="80"/>
      <c r="AB7080" s="3" t="str">
        <v>T = 3.416667, swapRate = 0.020040, k = 46, strike = 0.038642, call = 0.000501, callph = 0.000501, callmh = 0.000502, quantile = 0.937194, d2CalldK2 = 7.793829</v>
      </c>
    </row>
    <row r="7081" spans="9:28" x14ac:dyDescent="0.25">
      <c r="I7081" s="80"/>
      <c r="AB7081" s="3" t="str">
        <v>T = 3.416667, swapRate = 0.020040, k = 47, strike = 0.039805, call = 0.000433, callph = 0.000433, callmh = 0.000434, quantile = 0.945651, d2CalldK2 = 6.775850</v>
      </c>
    </row>
    <row r="7082" spans="9:28" x14ac:dyDescent="0.25">
      <c r="I7082" s="80"/>
      <c r="AB7082" s="3" t="str">
        <v>T = 3.416667, swapRate = 0.020040, k = 48, strike = 0.040967, call = 0.000375, callph = 0.000374, callmh = 0.000375, quantile = 0.952998, d2CalldK2 = 5.882301</v>
      </c>
    </row>
    <row r="7083" spans="9:28" x14ac:dyDescent="0.25">
      <c r="I7083" s="80"/>
      <c r="AB7083" s="3" t="str">
        <v>T = 3.416667, swapRate = 0.020040, k = 49, strike = 0.042130, call = 0.000324, callph = 0.000323, callmh = 0.000324, quantile = 0.959372, d2CalldK2 = 5.100204</v>
      </c>
    </row>
    <row r="7084" spans="9:28" x14ac:dyDescent="0.25">
      <c r="I7084" s="80"/>
      <c r="AB7084" s="3" t="str">
        <v>T = 3.416667, swapRate = 0.020040, k = 50, strike = 0.043292, call = 0.000280, callph = 0.000279, callmh = 0.000280, quantile = 0.964895, d2CalldK2 = 4.417352</v>
      </c>
    </row>
    <row r="7085" spans="9:28" x14ac:dyDescent="0.25">
      <c r="I7085" s="80"/>
      <c r="AB7085" s="3" t="str">
        <v>T = 3.416667, swapRate = 0.020040, k = 51, strike = 0.044455, call = 0.000242, callph = 0.000242, callmh = 0.000242, quantile = 0.969677, d2CalldK2 = 3.822434</v>
      </c>
    </row>
    <row r="7086" spans="9:28" x14ac:dyDescent="0.25">
      <c r="I7086" s="80"/>
      <c r="AB7086" s="3" t="str">
        <v>T = 3.416667, swapRate = 0.020040, k = 52, strike = 0.045618, call = 0.000209, callph = 0.000209, callmh = 0.000209, quantile = 0.973814, d2CalldK2 = 3.305093</v>
      </c>
    </row>
    <row r="7087" spans="9:28" x14ac:dyDescent="0.25">
      <c r="I7087" s="80"/>
      <c r="AB7087" s="3" t="str">
        <v>T = 3.416667, swapRate = 0.020040, k = 53, strike = 0.046780, call = 0.000181, callph = 0.000181, callmh = 0.000181, quantile = 0.977389, d2CalldK2 = 2.855942</v>
      </c>
    </row>
    <row r="7088" spans="9:28" x14ac:dyDescent="0.25">
      <c r="I7088" s="80"/>
      <c r="AB7088" s="3" t="str">
        <v>T = 3.416667, swapRate = 0.020040, k = 54, strike = 0.047943, call = 0.000156, callph = 0.000156, callmh = 0.000156, quantile = 0.980478, d2CalldK2 = 2.466535</v>
      </c>
    </row>
    <row r="7089" spans="9:28" x14ac:dyDescent="0.25">
      <c r="I7089" s="80"/>
      <c r="AB7089" s="3" t="str">
        <v>T = 3.416667, swapRate = 0.020040, k = 55, strike = 0.049106, call = 0.000135, callph = 0.000135, callmh = 0.000135, quantile = 0.983144, d2CalldK2 = 2.129330</v>
      </c>
    </row>
    <row r="7090" spans="9:28" x14ac:dyDescent="0.25">
      <c r="I7090" s="80"/>
      <c r="AB7090" s="3" t="str">
        <v>T = 3.416667, swapRate = 0.020040, k = 56, strike = 0.050268, call = 0.000117, callph = 0.000117, callmh = 0.000117, quantile = 0.985446, d2CalldK2 = 1.837628</v>
      </c>
    </row>
    <row r="7091" spans="9:28" x14ac:dyDescent="0.25">
      <c r="I7091" s="80"/>
      <c r="AB7091" s="3" t="str">
        <v>T = 3.416667, swapRate = 0.020040, k = 57, strike = 0.051431, call = 0.000101, callph = 0.000101, callmh = 0.000101, quantile = 0.987433, d2CalldK2 = 1.585508</v>
      </c>
    </row>
    <row r="7092" spans="9:28" x14ac:dyDescent="0.25">
      <c r="I7092" s="80"/>
      <c r="AB7092" s="3" t="str">
        <v>T = 3.416667, swapRate = 0.020040, k = 58, strike = 0.052593, call = 0.000088, callph = 0.000088, callmh = 0.000088, quantile = 0.989146, d2CalldK2 = 1.367757</v>
      </c>
    </row>
    <row r="7093" spans="9:28" x14ac:dyDescent="0.25">
      <c r="I7093" s="80"/>
      <c r="AB7093" s="3" t="str">
        <v>T = 3.416667, swapRate = 0.020040, k = 59, strike = 0.053756, call = 0.000076, callph = 0.000076, callmh = 0.000076, quantile = 0.990625, d2CalldK2 = 1.179803</v>
      </c>
    </row>
    <row r="7094" spans="9:28" x14ac:dyDescent="0.25">
      <c r="I7094" s="80"/>
      <c r="AB7094" s="3" t="str">
        <v>T = 3.416667, swapRate = 0.020040, k = 60, strike = 0.054919, call = 0.000066, callph = 0.000066, callmh = 0.000066, quantile = 0.991900, d2CalldK2 = 1.017648</v>
      </c>
    </row>
    <row r="7095" spans="9:28" x14ac:dyDescent="0.25">
      <c r="I7095" s="80"/>
      <c r="AB7095" s="3" t="str">
        <v>strike = -0.013676, d2CalldK2 = 1.179803, d2CalldK2mc = 1.393116</v>
      </c>
    </row>
    <row r="7096" spans="9:28" x14ac:dyDescent="0.25">
      <c r="I7096" s="80"/>
      <c r="AB7096" s="3" t="str">
        <v>strike = -0.012514, d2CalldK2 = 1.367757, d2CalldK2mc = 1.161044</v>
      </c>
    </row>
    <row r="7097" spans="9:28" x14ac:dyDescent="0.25">
      <c r="I7097" s="80"/>
      <c r="AB7097" s="3" t="str">
        <v>strike = -0.011351, d2CalldK2 = 1.585508, d2CalldK2mc = 1.930943</v>
      </c>
    </row>
    <row r="7098" spans="9:28" x14ac:dyDescent="0.25">
      <c r="I7098" s="80"/>
      <c r="AB7098" s="3" t="str">
        <v>strike = -0.010188, d2CalldK2 = 1.837628, d2CalldK2mc = 1.658662</v>
      </c>
    </row>
    <row r="7099" spans="9:28" x14ac:dyDescent="0.25">
      <c r="I7099" s="80"/>
      <c r="AB7099" s="3" t="str">
        <v>strike = -0.009026, d2CalldK2 = 2.129330, d2CalldK2mc = 2.181003</v>
      </c>
    </row>
    <row r="7100" spans="9:28" x14ac:dyDescent="0.25">
      <c r="I7100" s="80"/>
      <c r="AB7100" s="3" t="str">
        <v>strike = -0.007863, d2CalldK2 = 2.466535, d2CalldK2mc = 2.917152</v>
      </c>
    </row>
    <row r="7101" spans="9:28" x14ac:dyDescent="0.25">
      <c r="I7101" s="80"/>
      <c r="AB7101" s="3" t="str">
        <v>strike = -0.006700, d2CalldK2 = 2.855941, d2CalldK2mc = 3.369257</v>
      </c>
    </row>
    <row r="7102" spans="9:28" x14ac:dyDescent="0.25">
      <c r="I7102" s="80"/>
      <c r="AB7102" s="3" t="str">
        <v>strike = -0.005538, d2CalldK2 = 3.305093, d2CalldK2mc = 3.259785</v>
      </c>
    </row>
    <row r="7103" spans="9:28" x14ac:dyDescent="0.25">
      <c r="I7103" s="80"/>
      <c r="AB7103" s="3" t="str">
        <v>strike = -0.004375, d2CalldK2 = 3.822434, d2CalldK2mc = 3.192277</v>
      </c>
    </row>
    <row r="7104" spans="9:28" x14ac:dyDescent="0.25">
      <c r="I7104" s="80"/>
      <c r="AB7104" s="3" t="str">
        <v>strike = -0.003213, d2CalldK2 = 4.417352, d2CalldK2mc = 4.064584</v>
      </c>
    </row>
    <row r="7105" spans="9:28" x14ac:dyDescent="0.25">
      <c r="I7105" s="80"/>
      <c r="AB7105" s="3" t="str">
        <v>strike = -0.002050, d2CalldK2 = 5.100204, d2CalldK2mc = 5.099304</v>
      </c>
    </row>
    <row r="7106" spans="9:28" x14ac:dyDescent="0.25">
      <c r="I7106" s="80"/>
      <c r="AB7106" s="3" t="str">
        <v>strike = -0.000887, d2CalldK2 = 5.882301, d2CalldK2mc = 6.480198</v>
      </c>
    </row>
    <row r="7107" spans="9:28" x14ac:dyDescent="0.25">
      <c r="I7107" s="80"/>
      <c r="AB7107" s="3" t="str">
        <v>strike = 0.000275, d2CalldK2 = 6.775850, d2CalldK2mc = 6.945586</v>
      </c>
    </row>
    <row r="7108" spans="9:28" x14ac:dyDescent="0.25">
      <c r="I7108" s="80"/>
      <c r="AB7108" s="3" t="str">
        <v>strike = 0.001438, d2CalldK2 = 7.793829, d2CalldK2mc = 8.604103</v>
      </c>
    </row>
    <row r="7109" spans="9:28" x14ac:dyDescent="0.25">
      <c r="I7109" s="80"/>
      <c r="AB7109" s="3" t="str">
        <v>strike = 0.002601, d2CalldK2 = 8.949774, d2CalldK2mc = 9.568249</v>
      </c>
    </row>
    <row r="7110" spans="9:28" x14ac:dyDescent="0.25">
      <c r="I7110" s="80"/>
      <c r="AB7110" s="3" t="str">
        <v>strike = 0.003763, d2CalldK2 = 10.257445, d2CalldK2mc = 9.527667</v>
      </c>
    </row>
    <row r="7111" spans="9:28" x14ac:dyDescent="0.25">
      <c r="I7111" s="80"/>
      <c r="AB7111" s="3" t="str">
        <v>strike = 0.004926, d2CalldK2 = 11.730344, d2CalldK2mc = 10.889208</v>
      </c>
    </row>
    <row r="7112" spans="9:28" x14ac:dyDescent="0.25">
      <c r="I7112" s="80"/>
      <c r="AB7112" s="3" t="str">
        <v>strike = 0.006088, d2CalldK2 = 13.381051, d2CalldK2mc = 14.018801</v>
      </c>
    </row>
    <row r="7113" spans="9:28" x14ac:dyDescent="0.25">
      <c r="I7113" s="80"/>
      <c r="AB7113" s="3" t="str">
        <v>strike = 0.007251, d2CalldK2 = 15.220307, d2CalldK2mc = 16.118750</v>
      </c>
    </row>
    <row r="7114" spans="9:28" x14ac:dyDescent="0.25">
      <c r="I7114" s="80"/>
      <c r="AB7114" s="3" t="str">
        <v>strike = 0.008414, d2CalldK2 = 17.255843, d2CalldK2mc = 16.932006</v>
      </c>
    </row>
    <row r="7115" spans="9:28" x14ac:dyDescent="0.25">
      <c r="I7115" s="80"/>
      <c r="AB7115" s="3" t="str">
        <v>strike = 0.009576, d2CalldK2 = 19.490859, d2CalldK2mc = 20.611984</v>
      </c>
    </row>
    <row r="7116" spans="9:28" x14ac:dyDescent="0.25">
      <c r="I7116" s="80"/>
      <c r="AB7116" s="3" t="str">
        <v>strike = 0.010739, d2CalldK2 = 21.922157, d2CalldK2mc = 21.315451</v>
      </c>
    </row>
    <row r="7117" spans="9:28" x14ac:dyDescent="0.25">
      <c r="I7117" s="80"/>
      <c r="AB7117" s="3" t="str">
        <v>strike = 0.011902, d2CalldK2 = 24.537879, d2CalldK2mc = 23.278694</v>
      </c>
    </row>
    <row r="7118" spans="9:28" x14ac:dyDescent="0.25">
      <c r="I7118" s="80"/>
      <c r="AB7118" s="3" t="str">
        <v>strike = 0.013064, d2CalldK2 = 27.314878, d2CalldK2mc = 26.197627</v>
      </c>
    </row>
    <row r="7119" spans="9:28" x14ac:dyDescent="0.25">
      <c r="I7119" s="80"/>
      <c r="AB7119" s="3" t="str">
        <v>strike = 0.014227, d2CalldK2 = 30.215778, d2CalldK2mc = 28.416542</v>
      </c>
    </row>
    <row r="7120" spans="9:28" x14ac:dyDescent="0.25">
      <c r="I7120" s="80"/>
      <c r="AB7120" s="3" t="str">
        <v>strike = 0.015389, d2CalldK2 = 33.185865, d2CalldK2mc = 33.081379</v>
      </c>
    </row>
    <row r="7121" spans="9:28" x14ac:dyDescent="0.25">
      <c r="I7121" s="80"/>
      <c r="AB7121" s="3" t="str">
        <v>strike = 0.016552, d2CalldK2 = 36.150085, d2CalldK2mc = 37.925915</v>
      </c>
    </row>
    <row r="7122" spans="9:28" x14ac:dyDescent="0.25">
      <c r="I7122" s="80"/>
      <c r="AB7122" s="3" t="str">
        <v>strike = 0.017715, d2CalldK2 = 39.010551, d2CalldK2mc = 38.251758</v>
      </c>
    </row>
    <row r="7123" spans="9:28" x14ac:dyDescent="0.25">
      <c r="I7123" s="80"/>
      <c r="AB7123" s="3" t="str">
        <v>strike = 0.018877, d2CalldK2 = 41.645187, d2CalldK2mc = 43.842933</v>
      </c>
    </row>
    <row r="7124" spans="9:28" x14ac:dyDescent="0.25">
      <c r="I7124" s="80"/>
      <c r="AB7124" s="3" t="str">
        <v>strike = 0.020040, d2CalldK2 = 43.902538, d2CalldK2mc = 42.658891</v>
      </c>
    </row>
    <row r="7125" spans="9:28" x14ac:dyDescent="0.25">
      <c r="I7125" s="80"/>
      <c r="AB7125" s="3" t="str">
        <v>strike = 0.021203, d2CalldK2 = 41.645187, d2CalldK2mc = 40.157837</v>
      </c>
    </row>
    <row r="7126" spans="9:28" x14ac:dyDescent="0.25">
      <c r="I7126" s="80"/>
      <c r="AB7126" s="3" t="str">
        <v>strike = 0.022365, d2CalldK2 = 39.010551, d2CalldK2mc = 40.564350</v>
      </c>
    </row>
    <row r="7127" spans="9:28" x14ac:dyDescent="0.25">
      <c r="I7127" s="80"/>
      <c r="AB7127" s="3" t="str">
        <v>strike = 0.023528, d2CalldK2 = 36.150085, d2CalldK2mc = 35.020921</v>
      </c>
    </row>
    <row r="7128" spans="9:28" x14ac:dyDescent="0.25">
      <c r="I7128" s="80"/>
      <c r="AB7128" s="3" t="str">
        <v>strike = 0.024690, d2CalldK2 = 33.185865, d2CalldK2mc = 33.042614</v>
      </c>
    </row>
    <row r="7129" spans="9:28" x14ac:dyDescent="0.25">
      <c r="I7129" s="80"/>
      <c r="AB7129" s="3" t="str">
        <v>strike = 0.025853, d2CalldK2 = 30.215778, d2CalldK2mc = 30.004377</v>
      </c>
    </row>
    <row r="7130" spans="9:28" x14ac:dyDescent="0.25">
      <c r="I7130" s="80"/>
      <c r="AB7130" s="3" t="str">
        <v>strike = 0.027016, d2CalldK2 = 27.314878, d2CalldK2mc = 28.152810</v>
      </c>
    </row>
    <row r="7131" spans="9:28" x14ac:dyDescent="0.25">
      <c r="I7131" s="80"/>
      <c r="AB7131" s="3" t="str">
        <v>strike = 0.028178, d2CalldK2 = 24.537879, d2CalldK2mc = 24.615938</v>
      </c>
    </row>
    <row r="7132" spans="9:28" x14ac:dyDescent="0.25">
      <c r="I7132" s="80"/>
      <c r="AB7132" s="3" t="str">
        <v>strike = 0.029341, d2CalldK2 = 21.922157, d2CalldK2mc = 23.143031</v>
      </c>
    </row>
    <row r="7133" spans="9:28" x14ac:dyDescent="0.25">
      <c r="I7133" s="80"/>
      <c r="AB7133" s="3" t="str">
        <v>strike = 0.030504, d2CalldK2 = 19.490859, d2CalldK2mc = 19.596046</v>
      </c>
    </row>
    <row r="7134" spans="9:28" x14ac:dyDescent="0.25">
      <c r="I7134" s="80"/>
      <c r="AB7134" s="3" t="str">
        <v>strike = 0.031666, d2CalldK2 = 17.255843, d2CalldK2mc = 16.316761</v>
      </c>
    </row>
    <row r="7135" spans="9:28" x14ac:dyDescent="0.25">
      <c r="I7135" s="80"/>
      <c r="AB7135" s="3" t="str">
        <v>strike = 0.032829, d2CalldK2 = 15.220307, d2CalldK2mc = 13.810165</v>
      </c>
    </row>
    <row r="7136" spans="9:28" x14ac:dyDescent="0.25">
      <c r="I7136" s="80"/>
      <c r="AB7136" s="3" t="str">
        <v>strike = 0.033991, d2CalldK2 = 13.381050, d2CalldK2mc = 13.854824</v>
      </c>
    </row>
    <row r="7137" spans="9:28" x14ac:dyDescent="0.25">
      <c r="I7137" s="80"/>
      <c r="AB7137" s="3" t="str">
        <v>strike = 0.035154, d2CalldK2 = 11.730344, d2CalldK2mc = 11.529287</v>
      </c>
    </row>
    <row r="7138" spans="9:28" x14ac:dyDescent="0.25">
      <c r="I7138" s="80"/>
      <c r="AB7138" s="3" t="str">
        <v>strike = 0.036317, d2CalldK2 = 10.257445, d2CalldK2mc = 10.743380</v>
      </c>
    </row>
    <row r="7139" spans="9:28" x14ac:dyDescent="0.25">
      <c r="I7139" s="80"/>
      <c r="AB7139" s="3" t="str">
        <v>strike = 0.037479, d2CalldK2 = 8.949774, d2CalldK2mc = 8.827132</v>
      </c>
    </row>
    <row r="7140" spans="9:28" x14ac:dyDescent="0.25">
      <c r="I7140" s="80"/>
      <c r="AB7140" s="3" t="str">
        <v>strike = 0.038642, d2CalldK2 = 7.793829, d2CalldK2mc = 6.167263</v>
      </c>
    </row>
    <row r="7141" spans="9:28" x14ac:dyDescent="0.25">
      <c r="I7141" s="80"/>
      <c r="AB7141" s="3" t="str">
        <v>strike = 0.039805, d2CalldK2 = 6.775850, d2CalldK2mc = 7.588088</v>
      </c>
    </row>
    <row r="7142" spans="9:28" x14ac:dyDescent="0.25">
      <c r="I7142" s="80"/>
      <c r="AB7142" s="3" t="str">
        <v>strike = 0.040967, d2CalldK2 = 5.882301, d2CalldK2mc = 6.441528</v>
      </c>
    </row>
    <row r="7143" spans="9:28" x14ac:dyDescent="0.25">
      <c r="I7143" s="80"/>
      <c r="AB7143" s="3" t="str">
        <v>strike = 0.042130, d2CalldK2 = 5.100204, d2CalldK2mc = 5.000123</v>
      </c>
    </row>
    <row r="7144" spans="9:28" x14ac:dyDescent="0.25">
      <c r="I7144" s="80"/>
      <c r="AB7144" s="3" t="str">
        <v>strike = 0.043292, d2CalldK2 = 4.417352, d2CalldK2mc = 4.691360</v>
      </c>
    </row>
    <row r="7145" spans="9:28" x14ac:dyDescent="0.25">
      <c r="I7145" s="80"/>
      <c r="AB7145" s="3" t="str">
        <v>strike = 0.044455, d2CalldK2 = 3.822434, d2CalldK2mc = 4.912548</v>
      </c>
    </row>
    <row r="7146" spans="9:28" x14ac:dyDescent="0.25">
      <c r="I7146" s="80"/>
      <c r="AB7146" s="3" t="str">
        <v>strike = 0.045618, d2CalldK2 = 3.305093, d2CalldK2mc = 3.714594</v>
      </c>
    </row>
    <row r="7147" spans="9:28" x14ac:dyDescent="0.25">
      <c r="I7147" s="80"/>
      <c r="AB7147" s="3" t="str">
        <v>strike = 0.046780, d2CalldK2 = 2.855942, d2CalldK2mc = 3.214150</v>
      </c>
    </row>
    <row r="7148" spans="9:28" x14ac:dyDescent="0.25">
      <c r="I7148" s="80"/>
      <c r="AB7148" s="3" t="str">
        <v>strike = 0.047943, d2CalldK2 = 2.466535, d2CalldK2mc = 2.884148</v>
      </c>
    </row>
    <row r="7149" spans="9:28" x14ac:dyDescent="0.25">
      <c r="I7149" s="80"/>
      <c r="AB7149" s="3" t="str">
        <v>strike = 0.049106, d2CalldK2 = 2.129330, d2CalldK2mc = 2.140103</v>
      </c>
    </row>
    <row r="7150" spans="9:28" x14ac:dyDescent="0.25">
      <c r="I7150" s="80"/>
      <c r="AB7150" s="3" t="str">
        <v>strike = 0.050268, d2CalldK2 = 1.837628, d2CalldK2mc = 1.803654</v>
      </c>
    </row>
    <row r="7151" spans="9:28" x14ac:dyDescent="0.25">
      <c r="I7151" s="80"/>
      <c r="AB7151" s="3" t="str">
        <v>strike = 0.051431, d2CalldK2 = 1.585508, d2CalldK2mc = 1.543249</v>
      </c>
    </row>
    <row r="7152" spans="9:28" x14ac:dyDescent="0.25">
      <c r="I7152" s="80"/>
      <c r="AB7152" s="3" t="str">
        <v>strike = 0.052593, d2CalldK2 = 1.367757, d2CalldK2mc = 1.255021</v>
      </c>
    </row>
    <row r="7153" spans="9:28" x14ac:dyDescent="0.25">
      <c r="I7153" s="80"/>
      <c r="AB7153" s="3" t="str">
        <v>strike = 0.053756, d2CalldK2 = 1.179803, d2CalldK2mc = 1.151690</v>
      </c>
    </row>
    <row r="7154" spans="9:28" x14ac:dyDescent="0.25">
      <c r="I7154" s="80"/>
      <c r="AB7154" s="3" t="str">
        <v>T = 3.416667, fixingDate = 0, swapRate = 0.020040, annuity = 9.031320, stdDev = 0.011626, avgCalcStrikes = 7.951294</v>
      </c>
    </row>
    <row r="7155" spans="9:28" x14ac:dyDescent="0.25">
      <c r="I7155" s="80"/>
      <c r="AB7155" s="3" t="str">
        <v>strike = -0.013676, dCalldT = 0.000147, localVol = 0.014552</v>
      </c>
    </row>
    <row r="7156" spans="9:28" x14ac:dyDescent="0.25">
      <c r="I7156" s="80"/>
      <c r="AB7156" s="3" t="str">
        <v>strike = -0.012514, dCalldT = 0.000163, localVol = 0.016760</v>
      </c>
    </row>
    <row r="7157" spans="9:28" x14ac:dyDescent="0.25">
      <c r="I7157" s="80"/>
      <c r="AB7157" s="3" t="str">
        <v>strike = -0.011351, dCalldT = 0.000183, localVol = 0.013769</v>
      </c>
    </row>
    <row r="7158" spans="9:28" x14ac:dyDescent="0.25">
      <c r="I7158" s="80"/>
      <c r="AB7158" s="3" t="str">
        <v>strike = -0.010188, dCalldT = 0.000198, localVol = 0.015471</v>
      </c>
    </row>
    <row r="7159" spans="9:28" x14ac:dyDescent="0.25">
      <c r="I7159" s="80"/>
      <c r="AB7159" s="3" t="str">
        <v>strike = -0.009026, dCalldT = 0.000218, localVol = 0.014141</v>
      </c>
    </row>
    <row r="7160" spans="9:28" x14ac:dyDescent="0.25">
      <c r="I7160" s="80"/>
      <c r="AB7160" s="3" t="str">
        <v>strike = -0.007863, dCalldT = 0.000238, localVol = 0.012776</v>
      </c>
    </row>
    <row r="7161" spans="9:28" x14ac:dyDescent="0.25">
      <c r="I7161" s="80"/>
      <c r="AB7161" s="3" t="str">
        <v>strike = -0.006700, dCalldT = 0.000252, localVol = 0.012234</v>
      </c>
    </row>
    <row r="7162" spans="9:28" x14ac:dyDescent="0.25">
      <c r="I7162" s="80"/>
      <c r="AB7162" s="3" t="str">
        <v>strike = -0.005538, dCalldT = 0.000259, localVol = 0.012615</v>
      </c>
    </row>
    <row r="7163" spans="9:28" x14ac:dyDescent="0.25">
      <c r="I7163" s="80"/>
      <c r="AB7163" s="3" t="str">
        <v>strike = -0.004375, dCalldT = 0.000269, localVol = 0.012979</v>
      </c>
    </row>
    <row r="7164" spans="9:28" x14ac:dyDescent="0.25">
      <c r="I7164" s="80"/>
      <c r="AB7164" s="3" t="str">
        <v>strike = -0.003213, dCalldT = 0.000290, localVol = 0.011950</v>
      </c>
    </row>
    <row r="7165" spans="9:28" x14ac:dyDescent="0.25">
      <c r="I7165" s="80"/>
      <c r="AB7165" s="3" t="str">
        <v>strike = -0.002050, dCalldT = 0.000319, localVol = 0.011184</v>
      </c>
    </row>
    <row r="7166" spans="9:28" x14ac:dyDescent="0.25">
      <c r="I7166" s="80"/>
      <c r="AB7166" s="3" t="str">
        <v>strike = -0.000887, dCalldT = 0.000349, localVol = 0.010384</v>
      </c>
    </row>
    <row r="7167" spans="9:28" x14ac:dyDescent="0.25">
      <c r="I7167" s="80"/>
      <c r="AB7167" s="3" t="str">
        <v>strike = 0.000275, dCalldT = 0.000372, localVol = 0.010348</v>
      </c>
    </row>
    <row r="7168" spans="9:28" x14ac:dyDescent="0.25">
      <c r="I7168" s="80"/>
      <c r="AB7168" s="3" t="str">
        <v>strike = 0.001438, dCalldT = 0.000393, localVol = 0.009561</v>
      </c>
    </row>
    <row r="7169" spans="9:28" x14ac:dyDescent="0.25">
      <c r="I7169" s="80"/>
      <c r="AB7169" s="3" t="str">
        <v>strike = 0.002601, dCalldT = 0.000403, localVol = 0.009181</v>
      </c>
    </row>
    <row r="7170" spans="9:28" x14ac:dyDescent="0.25">
      <c r="I7170" s="80"/>
      <c r="AB7170" s="3" t="str">
        <v>strike = 0.003763, dCalldT = 0.000405, localVol = 0.009217</v>
      </c>
    </row>
    <row r="7171" spans="9:28" x14ac:dyDescent="0.25">
      <c r="I7171" s="80"/>
      <c r="AB7171" s="3" t="str">
        <v>strike = 0.004926, dCalldT = 0.000419, localVol = 0.008777</v>
      </c>
    </row>
    <row r="7172" spans="9:28" x14ac:dyDescent="0.25">
      <c r="I7172" s="80"/>
      <c r="AB7172" s="3" t="str">
        <v>strike = 0.006088, dCalldT = 0.000449, localVol = 0.008004</v>
      </c>
    </row>
    <row r="7173" spans="9:28" x14ac:dyDescent="0.25">
      <c r="I7173" s="80"/>
      <c r="AB7173" s="3" t="str">
        <v>strike = 0.007251, dCalldT = 0.000469, localVol = 0.007629</v>
      </c>
    </row>
    <row r="7174" spans="9:28" x14ac:dyDescent="0.25">
      <c r="I7174" s="80"/>
      <c r="AB7174" s="3" t="str">
        <v>strike = 0.008414, dCalldT = 0.000475, localVol = 0.007492</v>
      </c>
    </row>
    <row r="7175" spans="9:28" x14ac:dyDescent="0.25">
      <c r="I7175" s="80"/>
      <c r="AB7175" s="3" t="str">
        <v>strike = 0.009576, dCalldT = 0.000487, localVol = 0.006871</v>
      </c>
    </row>
    <row r="7176" spans="9:28" x14ac:dyDescent="0.25">
      <c r="I7176" s="80"/>
      <c r="AB7176" s="3" t="str">
        <v>strike = 0.010739, dCalldT = 0.000479, localVol = 0.006706</v>
      </c>
    </row>
    <row r="7177" spans="9:28" x14ac:dyDescent="0.25">
      <c r="I7177" s="80"/>
      <c r="AB7177" s="3" t="str">
        <v>strike = 0.011902, dCalldT = 0.000481, localVol = 0.006426</v>
      </c>
    </row>
    <row r="7178" spans="9:28" x14ac:dyDescent="0.25">
      <c r="I7178" s="80"/>
      <c r="AB7178" s="3" t="str">
        <v>strike = 0.013064, dCalldT = 0.000501, localVol = 0.006183</v>
      </c>
    </row>
    <row r="7179" spans="9:28" x14ac:dyDescent="0.25">
      <c r="I7179" s="80"/>
      <c r="AB7179" s="3" t="str">
        <v>strike = 0.014227, dCalldT = 0.000536, localVol = 0.006144</v>
      </c>
    </row>
    <row r="7180" spans="9:28" x14ac:dyDescent="0.25">
      <c r="I7180" s="80"/>
      <c r="AB7180" s="3" t="str">
        <v>strike = 0.015389, dCalldT = 0.000598, localVol = 0.006012</v>
      </c>
    </row>
    <row r="7181" spans="9:28" x14ac:dyDescent="0.25">
      <c r="I7181" s="80"/>
      <c r="AB7181" s="3" t="str">
        <v>strike = 0.016552, dCalldT = 0.000657, localVol = 0.005886</v>
      </c>
    </row>
    <row r="7182" spans="9:28" x14ac:dyDescent="0.25">
      <c r="I7182" s="80"/>
      <c r="AB7182" s="3" t="str">
        <v>strike = 0.017715, dCalldT = 0.000683, localVol = 0.005974</v>
      </c>
    </row>
    <row r="7183" spans="9:28" x14ac:dyDescent="0.25">
      <c r="I7183" s="80"/>
      <c r="AB7183" s="3" t="str">
        <v>strike = 0.018877, dCalldT = 0.000715, localVol = 0.005712</v>
      </c>
    </row>
    <row r="7184" spans="9:28" x14ac:dyDescent="0.25">
      <c r="I7184" s="80"/>
      <c r="AB7184" s="3" t="str">
        <v>strike = 0.020040, dCalldT = 0.000707, localVol = 0.005756</v>
      </c>
    </row>
    <row r="7185" spans="9:28" x14ac:dyDescent="0.25">
      <c r="I7185" s="80"/>
      <c r="AB7185" s="3" t="str">
        <v>strike = 0.021203, dCalldT = 0.000702, localVol = 0.005911</v>
      </c>
    </row>
    <row r="7186" spans="9:28" x14ac:dyDescent="0.25">
      <c r="I7186" s="80"/>
      <c r="AB7186" s="3" t="str">
        <v>strike = 0.022365, dCalldT = 0.000715, localVol = 0.005938</v>
      </c>
    </row>
    <row r="7187" spans="9:28" x14ac:dyDescent="0.25">
      <c r="I7187" s="80"/>
      <c r="AB7187" s="3" t="str">
        <v>strike = 0.023528, dCalldT = 0.000698, localVol = 0.006315</v>
      </c>
    </row>
    <row r="7188" spans="9:28" x14ac:dyDescent="0.25">
      <c r="I7188" s="80"/>
      <c r="AB7188" s="3" t="str">
        <v>strike = 0.024690, dCalldT = 0.000695, localVol = 0.006486</v>
      </c>
    </row>
    <row r="7189" spans="9:28" x14ac:dyDescent="0.25">
      <c r="I7189" s="80"/>
      <c r="AB7189" s="3" t="str">
        <v>strike = 0.025853, dCalldT = 0.000690, localVol = 0.006782</v>
      </c>
    </row>
    <row r="7190" spans="9:28" x14ac:dyDescent="0.25">
      <c r="I7190" s="80"/>
      <c r="AB7190" s="3" t="str">
        <v>strike = 0.027016, dCalldT = 0.000685, localVol = 0.006976</v>
      </c>
    </row>
    <row r="7191" spans="9:28" x14ac:dyDescent="0.25">
      <c r="I7191" s="80"/>
      <c r="AB7191" s="3" t="str">
        <v>strike = 0.028178, dCalldT = 0.000664, localVol = 0.007345</v>
      </c>
    </row>
    <row r="7192" spans="9:28" x14ac:dyDescent="0.25">
      <c r="I7192" s="80"/>
      <c r="AB7192" s="3" t="str">
        <v>strike = 0.029341, dCalldT = 0.000640, localVol = 0.007436</v>
      </c>
    </row>
    <row r="7193" spans="9:28" x14ac:dyDescent="0.25">
      <c r="I7193" s="80"/>
      <c r="AB7193" s="3" t="str">
        <v>strike = 0.030504, dCalldT = 0.000595, localVol = 0.007792</v>
      </c>
    </row>
    <row r="7194" spans="9:28" x14ac:dyDescent="0.25">
      <c r="I7194" s="80"/>
      <c r="AB7194" s="3" t="str">
        <v>strike = 0.031666, dCalldT = 0.000548, localVol = 0.008193</v>
      </c>
    </row>
    <row r="7195" spans="9:28" x14ac:dyDescent="0.25">
      <c r="I7195" s="80"/>
      <c r="AB7195" s="3" t="str">
        <v>strike = 0.032829, dCalldT = 0.000516, localVol = 0.008642</v>
      </c>
    </row>
    <row r="7196" spans="9:28" x14ac:dyDescent="0.25">
      <c r="I7196" s="80"/>
      <c r="AB7196" s="3" t="str">
        <v>strike = 0.033991, dCalldT = 0.000507, localVol = 0.008556</v>
      </c>
    </row>
    <row r="7197" spans="9:28" x14ac:dyDescent="0.25">
      <c r="I7197" s="80"/>
      <c r="AB7197" s="3" t="str">
        <v>strike = 0.035154, dCalldT = 0.000492, localVol = 0.009237</v>
      </c>
    </row>
    <row r="7198" spans="9:28" x14ac:dyDescent="0.25">
      <c r="I7198" s="80"/>
      <c r="AB7198" s="3" t="str">
        <v>strike = 0.036317, dCalldT = 0.000481, localVol = 0.009462</v>
      </c>
    </row>
    <row r="7199" spans="9:28" x14ac:dyDescent="0.25">
      <c r="I7199" s="80"/>
      <c r="AB7199" s="3" t="str">
        <v>strike = 0.037479, dCalldT = 0.000464, localVol = 0.010248</v>
      </c>
    </row>
    <row r="7200" spans="9:28" x14ac:dyDescent="0.25">
      <c r="I7200" s="80"/>
      <c r="AB7200" s="3" t="str">
        <v>strike = 0.038642, dCalldT = 0.000450, localVol = 0.012077</v>
      </c>
    </row>
    <row r="7201" spans="9:28" x14ac:dyDescent="0.25">
      <c r="I7201" s="80"/>
      <c r="AB7201" s="3" t="str">
        <v>strike = 0.039805, dCalldT = 0.000464, localVol = 0.011058</v>
      </c>
    </row>
    <row r="7202" spans="9:28" x14ac:dyDescent="0.25">
      <c r="I7202" s="80"/>
      <c r="AB7202" s="3" t="str">
        <v>strike = 0.040967, dCalldT = 0.000467, localVol = 0.012038</v>
      </c>
    </row>
    <row r="7203" spans="9:28" x14ac:dyDescent="0.25">
      <c r="I7203" s="80"/>
      <c r="AB7203" s="3" t="str">
        <v>strike = 0.042130, dCalldT = 0.000462, localVol = 0.013596</v>
      </c>
    </row>
    <row r="7204" spans="9:28" x14ac:dyDescent="0.25">
      <c r="I7204" s="80"/>
      <c r="AB7204" s="3" t="str">
        <v>strike = 0.043292, dCalldT = 0.000461, localVol = 0.014017</v>
      </c>
    </row>
    <row r="7205" spans="9:28" x14ac:dyDescent="0.25">
      <c r="I7205" s="80"/>
      <c r="AB7205" s="3" t="str">
        <v>strike = 0.044455, dCalldT = 0.000457, localVol = 0.013638</v>
      </c>
    </row>
    <row r="7206" spans="9:28" x14ac:dyDescent="0.25">
      <c r="I7206" s="80"/>
      <c r="AB7206" s="3" t="str">
        <v>strike = 0.045618, dCalldT = 0.000437, localVol = 0.015335</v>
      </c>
    </row>
    <row r="7207" spans="9:28" x14ac:dyDescent="0.25">
      <c r="I7207" s="80"/>
      <c r="AB7207" s="3" t="str">
        <v>strike = 0.046780, dCalldT = 0.000412, localVol = 0.016004</v>
      </c>
    </row>
    <row r="7208" spans="9:28" x14ac:dyDescent="0.25">
      <c r="I7208" s="80"/>
      <c r="AB7208" s="3" t="str">
        <v>strike = 0.047943, dCalldT = 0.000382, localVol = 0.016277</v>
      </c>
    </row>
    <row r="7209" spans="9:28" x14ac:dyDescent="0.25">
      <c r="I7209" s="80"/>
      <c r="AB7209" s="3" t="str">
        <v>strike = 0.049106, dCalldT = 0.000347, localVol = 0.018012</v>
      </c>
    </row>
    <row r="7210" spans="9:28" x14ac:dyDescent="0.25">
      <c r="I7210" s="80"/>
      <c r="AB7210" s="3" t="str">
        <v>strike = 0.050268, dCalldT = 0.000313, localVol = 0.018640</v>
      </c>
    </row>
    <row r="7211" spans="9:28" x14ac:dyDescent="0.25">
      <c r="I7211" s="80"/>
      <c r="AB7211" s="3" t="str">
        <v>strike = 0.051431, dCalldT = 0.000281, localVol = 0.019092</v>
      </c>
    </row>
    <row r="7212" spans="9:28" x14ac:dyDescent="0.25">
      <c r="I7212" s="80"/>
      <c r="AB7212" s="3" t="str">
        <v>strike = 0.052593, dCalldT = 0.000251, localVol = 0.020000</v>
      </c>
    </row>
    <row r="7213" spans="9:28" x14ac:dyDescent="0.25">
      <c r="I7213" s="80"/>
      <c r="AB7213" s="3" t="str">
        <v>strike = 0.053756, dCalldT = 0.000224, localVol = 0.019704</v>
      </c>
    </row>
    <row r="7214" spans="9:28" x14ac:dyDescent="0.25">
      <c r="I7214" s="80"/>
      <c r="AB7214" s="3" t="str">
        <v>T = 3.500000, swapRate = 0.020216, k = 0, strike = -0.015187, call = 0.035472, callph = 0.035462, callmh = 0.035482, quantile = 0.008203, d2CalldK2 = 1.007781</v>
      </c>
    </row>
    <row r="7215" spans="9:28" x14ac:dyDescent="0.25">
      <c r="I7215" s="80"/>
      <c r="AB7215" s="3" t="str">
        <v>T = 3.500000, swapRate = 0.020216, k = 1, strike = -0.014007, call = 0.034302, callph = 0.034292, callmh = 0.034312, quantile = 0.009484, d2CalldK2 = 1.167375</v>
      </c>
    </row>
    <row r="7216" spans="9:28" x14ac:dyDescent="0.25">
      <c r="I7216" s="80"/>
      <c r="AB7216" s="3" t="str">
        <v>T = 3.500000, swapRate = 0.020216, k = 2, strike = -0.012827, call = 0.033134, callph = 0.033124, callmh = 0.033144, quantile = 0.010968, d2CalldK2 = 1.352252</v>
      </c>
    </row>
    <row r="7217" spans="9:28" x14ac:dyDescent="0.25">
      <c r="I7217" s="80"/>
      <c r="AB7217" s="3" t="str">
        <v>T = 3.500000, swapRate = 0.020216, k = 3, strike = -0.011647, call = 0.031968, callph = 0.031958, callmh = 0.031978, quantile = 0.012687, d2CalldK2 = 1.566325</v>
      </c>
    </row>
    <row r="7218" spans="9:28" x14ac:dyDescent="0.25">
      <c r="I7218" s="80"/>
      <c r="AB7218" s="3" t="str">
        <v>T = 3.500000, swapRate = 0.020216, k = 4, strike = -0.010467, call = 0.030804, callph = 0.030794, callmh = 0.030814, quantile = 0.014678, d2CalldK2 = 1.814067</v>
      </c>
    </row>
    <row r="7219" spans="9:28" x14ac:dyDescent="0.25">
      <c r="I7219" s="80"/>
      <c r="AB7219" s="3" t="str">
        <v>T = 3.500000, swapRate = 0.020216, k = 5, strike = -0.009287, call = 0.029642, callph = 0.029632, callmh = 0.029652, quantile = 0.016984, d2CalldK2 = 2.100579</v>
      </c>
    </row>
    <row r="7220" spans="9:28" x14ac:dyDescent="0.25">
      <c r="I7220" s="80"/>
      <c r="AB7220" s="3" t="str">
        <v>T = 3.500000, swapRate = 0.020216, k = 6, strike = -0.008107, call = 0.028484, callph = 0.028474, callmh = 0.028494, quantile = 0.019653, d2CalldK2 = 2.431660</v>
      </c>
    </row>
    <row r="7221" spans="9:28" x14ac:dyDescent="0.25">
      <c r="I7221" s="80"/>
      <c r="AB7221" s="3" t="str">
        <v>T = 3.500000, swapRate = 0.020216, k = 7, strike = -0.006927, call = 0.027329, callph = 0.027319, callmh = 0.027338, quantile = 0.022743, d2CalldK2 = 2.813875</v>
      </c>
    </row>
    <row r="7222" spans="9:28" x14ac:dyDescent="0.25">
      <c r="I7222" s="80"/>
      <c r="AB7222" s="3" t="str">
        <v>T = 3.500000, swapRate = 0.020216, k = 8, strike = -0.005746, call = 0.026177, callph = 0.026168, callmh = 0.026187, quantile = 0.026318, d2CalldK2 = 3.254619</v>
      </c>
    </row>
    <row r="7223" spans="9:28" x14ac:dyDescent="0.25">
      <c r="I7223" s="80"/>
      <c r="AB7223" s="3" t="str">
        <v>T = 3.500000, swapRate = 0.020216, k = 9, strike = -0.004566, call = 0.025031, callph = 0.025021, callmh = 0.025040, quantile = 0.030451, d2CalldK2 = 3.762178</v>
      </c>
    </row>
    <row r="7224" spans="9:28" x14ac:dyDescent="0.25">
      <c r="I7224" s="80"/>
      <c r="AB7224" s="3" t="str">
        <v>T = 3.500000, swapRate = 0.020216, k = 10, strike = -0.003386, call = 0.023889, callph = 0.023880, callmh = 0.023899, quantile = 0.035227, d2CalldK2 = 4.345776</v>
      </c>
    </row>
    <row r="7225" spans="9:28" x14ac:dyDescent="0.25">
      <c r="I7225" s="80"/>
      <c r="AB7225" s="3" t="str">
        <v>T = 3.500000, swapRate = 0.020216, k = 11, strike = -0.002206, call = 0.022754, callph = 0.022744, callmh = 0.022764, quantile = 0.040742, d2CalldK2 = 5.015601</v>
      </c>
    </row>
    <row r="7226" spans="9:28" x14ac:dyDescent="0.25">
      <c r="I7226" s="80"/>
      <c r="AB7226" s="3" t="str">
        <v>T = 3.500000, swapRate = 0.020216, k = 12, strike = -0.001026, call = 0.021626, callph = 0.021616, callmh = 0.021635, quantile = 0.047104, d2CalldK2 = 5.782796</v>
      </c>
    </row>
    <row r="7227" spans="9:28" x14ac:dyDescent="0.25">
      <c r="I7227" s="80"/>
      <c r="AB7227" s="3" t="str">
        <v>T = 3.500000, swapRate = 0.020216, k = 13, strike = 0.000154, call = 0.020505, callph = 0.020496, callmh = 0.020515, quantile = 0.054434, d2CalldK2 = 6.659411</v>
      </c>
    </row>
    <row r="7228" spans="9:28" x14ac:dyDescent="0.25">
      <c r="I7228" s="80"/>
      <c r="AB7228" s="3" t="str">
        <v>T = 3.500000, swapRate = 0.020216, k = 14, strike = 0.001334, call = 0.019394, callph = 0.019385, callmh = 0.019404, quantile = 0.062869, d2CalldK2 = 7.658286</v>
      </c>
    </row>
    <row r="7229" spans="9:28" x14ac:dyDescent="0.25">
      <c r="I7229" s="80"/>
      <c r="AB7229" s="3" t="str">
        <v>T = 3.500000, swapRate = 0.020216, k = 15, strike = 0.002514, call = 0.018294, callph = 0.018285, callmh = 0.018303, quantile = 0.072563, d2CalldK2 = 8.792851</v>
      </c>
    </row>
    <row r="7230" spans="9:28" x14ac:dyDescent="0.25">
      <c r="I7230" s="80"/>
      <c r="AB7230" s="3" t="str">
        <v>T = 3.500000, swapRate = 0.020216, k = 16, strike = 0.003695, call = 0.017206, callph = 0.017197, callmh = 0.017215, quantile = 0.083681, d2CalldK2 = 10.076811</v>
      </c>
    </row>
    <row r="7231" spans="9:28" x14ac:dyDescent="0.25">
      <c r="I7231" s="80"/>
      <c r="AB7231" s="3" t="str">
        <v>T = 3.500000, swapRate = 0.020216, k = 17, strike = 0.004875, call = 0.016132, callph = 0.016123, callmh = 0.016141, quantile = 0.096410, d2CalldK2 = 11.523684</v>
      </c>
    </row>
    <row r="7232" spans="9:28" x14ac:dyDescent="0.25">
      <c r="I7232" s="80"/>
      <c r="AB7232" s="3" t="str">
        <v>T = 3.500000, swapRate = 0.020216, k = 18, strike = 0.006055, call = 0.015074, callph = 0.015065, callmh = 0.015083, quantile = 0.110949, d2CalldK2 = 13.146151</v>
      </c>
    </row>
    <row r="7233" spans="9:28" x14ac:dyDescent="0.25">
      <c r="I7233" s="80"/>
      <c r="AB7233" s="3" t="str">
        <v>T = 3.500000, swapRate = 0.020216, k = 19, strike = 0.007235, call = 0.014034, callph = 0.014025, callmh = 0.014043, quantile = 0.127512, d2CalldK2 = 14.955180</v>
      </c>
    </row>
    <row r="7234" spans="9:28" x14ac:dyDescent="0.25">
      <c r="I7234" s="80"/>
      <c r="AB7234" s="3" t="str">
        <v>T = 3.500000, swapRate = 0.020216, k = 20, strike = 0.008415, call = 0.013015, callph = 0.013007, callmh = 0.013024, quantile = 0.146324, d2CalldK2 = 16.958866</v>
      </c>
    </row>
    <row r="7235" spans="9:28" x14ac:dyDescent="0.25">
      <c r="I7235" s="80"/>
      <c r="AB7235" s="3" t="str">
        <v>T = 3.500000, swapRate = 0.020216, k = 21, strike = 0.009595, call = 0.012020, callph = 0.012012, callmh = 0.012029, quantile = 0.167617, d2CalldK2 = 19.160949</v>
      </c>
    </row>
    <row r="7236" spans="9:28" x14ac:dyDescent="0.25">
      <c r="I7236" s="80"/>
      <c r="AB7236" s="3" t="str">
        <v>T = 3.500000, swapRate = 0.020216, k = 22, strike = 0.010775, call = 0.011052, callph = 0.011044, callmh = 0.011060, quantile = 0.191625, d2CalldK2 = 21.558957</v>
      </c>
    </row>
    <row r="7237" spans="9:28" x14ac:dyDescent="0.25">
      <c r="I7237" s="80"/>
      <c r="AB7237" s="3" t="str">
        <v>T = 3.500000, swapRate = 0.020216, k = 23, strike = 0.011955, call = 0.010114, callph = 0.010106, callmh = 0.010121, quantile = 0.218574, d2CalldK2 = 24.141962</v>
      </c>
    </row>
    <row r="7238" spans="9:28" x14ac:dyDescent="0.25">
      <c r="I7238" s="80"/>
      <c r="AB7238" s="3" t="str">
        <v>T = 3.500000, swapRate = 0.020216, k = 24, strike = 0.013135, call = 0.009209, callph = 0.009201, callmh = 0.009216, quantile = 0.248670, d2CalldK2 = 26.887945</v>
      </c>
    </row>
    <row r="7239" spans="9:28" x14ac:dyDescent="0.25">
      <c r="I7239" s="80"/>
      <c r="AB7239" s="3" t="str">
        <v>T = 3.500000, swapRate = 0.020216, k = 25, strike = 0.014316, call = 0.008342, callph = 0.008334, callmh = 0.008349, quantile = 0.282086, d2CalldK2 = 29.760821</v>
      </c>
    </row>
    <row r="7240" spans="9:28" x14ac:dyDescent="0.25">
      <c r="I7240" s="80"/>
      <c r="AB7240" s="3" t="str">
        <v>T = 3.500000, swapRate = 0.020216, k = 26, strike = 0.015496, call = 0.007516, callph = 0.007509, callmh = 0.007523, quantile = 0.318942, d2CalldK2 = 32.707270</v>
      </c>
    </row>
    <row r="7241" spans="9:28" x14ac:dyDescent="0.25">
      <c r="I7241" s="80"/>
      <c r="AB7241" s="3" t="str">
        <v>T = 3.500000, swapRate = 0.020216, k = 27, strike = 0.016676, call = 0.006735, callph = 0.006729, callmh = 0.006742, quantile = 0.359283, d2CalldK2 = 35.653622</v>
      </c>
    </row>
    <row r="7242" spans="9:28" x14ac:dyDescent="0.25">
      <c r="I7242" s="80"/>
      <c r="AB7242" s="3" t="str">
        <v>T = 3.500000, swapRate = 0.020216, k = 28, strike = 0.017856, call = 0.006005, callph = 0.005999, callmh = 0.006011, quantile = 0.403055, d2CalldK2 = 38.503204</v>
      </c>
    </row>
    <row r="7243" spans="9:28" x14ac:dyDescent="0.25">
      <c r="I7243" s="80"/>
      <c r="AB7243" s="3" t="str">
        <v>T = 3.500000, swapRate = 0.020216, k = 29, strike = 0.019036, call = 0.005328, callph = 0.005322, callmh = 0.005333, quantile = 0.450074, d2CalldK2 = 41.134768</v>
      </c>
    </row>
    <row r="7244" spans="9:28" x14ac:dyDescent="0.25">
      <c r="I7244" s="80"/>
      <c r="AB7244" s="3" t="str">
        <v>T = 3.500000, swapRate = 0.020216, k = 30, strike = 0.020216, call = 0.004708, callph = 0.004703, callmh = 0.004713, quantile = 0.500000, d2CalldK2 = 43.397106</v>
      </c>
    </row>
    <row r="7245" spans="9:28" x14ac:dyDescent="0.25">
      <c r="I7245" s="80"/>
      <c r="AB7245" s="3" t="str">
        <v>T = 3.500000, swapRate = 0.020216, k = 31, strike = 0.021396, call = 0.004148, callph = 0.004143, callmh = 0.004152, quantile = 0.549926, d2CalldK2 = 41.134768</v>
      </c>
    </row>
    <row r="7246" spans="9:28" x14ac:dyDescent="0.25">
      <c r="I7246" s="80"/>
      <c r="AB7246" s="3" t="str">
        <v>T = 3.500000, swapRate = 0.020216, k = 32, strike = 0.022576, call = 0.003645, callph = 0.003641, callmh = 0.003649, quantile = 0.596945, d2CalldK2 = 38.503204</v>
      </c>
    </row>
    <row r="7247" spans="9:28" x14ac:dyDescent="0.25">
      <c r="I7247" s="80"/>
      <c r="AB7247" s="3" t="str">
        <v>T = 3.500000, swapRate = 0.020216, k = 33, strike = 0.023757, call = 0.003195, callph = 0.003191, callmh = 0.003199, quantile = 0.640717, d2CalldK2 = 35.653622</v>
      </c>
    </row>
    <row r="7248" spans="9:28" x14ac:dyDescent="0.25">
      <c r="I7248" s="80"/>
      <c r="AB7248" s="3" t="str">
        <v>T = 3.500000, swapRate = 0.020216, k = 34, strike = 0.024937, call = 0.002795, callph = 0.002792, callmh = 0.002798, quantile = 0.681058, d2CalldK2 = 32.707270</v>
      </c>
    </row>
    <row r="7249" spans="9:28" x14ac:dyDescent="0.25">
      <c r="I7249" s="80"/>
      <c r="AB7249" s="3" t="str">
        <v>T = 3.500000, swapRate = 0.020216, k = 35, strike = 0.026117, call = 0.002441, callph = 0.002438, callmh = 0.002444, quantile = 0.717914, d2CalldK2 = 29.760821</v>
      </c>
    </row>
    <row r="7250" spans="9:28" x14ac:dyDescent="0.25">
      <c r="I7250" s="80"/>
      <c r="AB7250" s="3" t="str">
        <v>T = 3.500000, swapRate = 0.020216, k = 36, strike = 0.027297, call = 0.002128, callph = 0.002126, callmh = 0.002131, quantile = 0.751330, d2CalldK2 = 26.887945</v>
      </c>
    </row>
    <row r="7251" spans="9:28" x14ac:dyDescent="0.25">
      <c r="I7251" s="80"/>
      <c r="AB7251" s="3" t="str">
        <v>T = 3.500000, swapRate = 0.020216, k = 37, strike = 0.028477, call = 0.001853, callph = 0.001851, callmh = 0.001855, quantile = 0.781426, d2CalldK2 = 24.141962</v>
      </c>
    </row>
    <row r="7252" spans="9:28" x14ac:dyDescent="0.25">
      <c r="I7252" s="80"/>
      <c r="AB7252" s="3" t="str">
        <v>T = 3.500000, swapRate = 0.020216, k = 38, strike = 0.029657, call = 0.001611, callph = 0.001609, callmh = 0.001613, quantile = 0.808375, d2CalldK2 = 21.558957</v>
      </c>
    </row>
    <row r="7253" spans="9:28" x14ac:dyDescent="0.25">
      <c r="I7253" s="80"/>
      <c r="AB7253" s="3" t="str">
        <v>T = 3.500000, swapRate = 0.020216, k = 39, strike = 0.030837, call = 0.001399, callph = 0.001398, callmh = 0.001401, quantile = 0.832383, d2CalldK2 = 19.160949</v>
      </c>
    </row>
    <row r="7254" spans="9:28" x14ac:dyDescent="0.25">
      <c r="I7254" s="80"/>
      <c r="AB7254" s="3" t="str">
        <v>T = 3.500000, swapRate = 0.020216, k = 40, strike = 0.032017, call = 0.001214, callph = 0.001213, callmh = 0.001216, quantile = 0.853676, d2CalldK2 = 16.958866</v>
      </c>
    </row>
    <row r="7255" spans="9:28" x14ac:dyDescent="0.25">
      <c r="I7255" s="80"/>
      <c r="AB7255" s="3" t="str">
        <v>T = 3.500000, swapRate = 0.020216, k = 41, strike = 0.033197, call = 0.001053, callph = 0.001052, callmh = 0.001054, quantile = 0.872488, d2CalldK2 = 14.955180</v>
      </c>
    </row>
    <row r="7256" spans="9:28" x14ac:dyDescent="0.25">
      <c r="I7256" s="80"/>
      <c r="AB7256" s="3" t="str">
        <v>T = 3.500000, swapRate = 0.020216, k = 42, strike = 0.034378, call = 0.000912, callph = 0.000911, callmh = 0.000914, quantile = 0.889051, d2CalldK2 = 13.146151</v>
      </c>
    </row>
    <row r="7257" spans="9:28" x14ac:dyDescent="0.25">
      <c r="I7257" s="80"/>
      <c r="AB7257" s="3" t="str">
        <v>T = 3.500000, swapRate = 0.020216, k = 43, strike = 0.035558, call = 0.000790, callph = 0.000789, callmh = 0.000791, quantile = 0.903590, d2CalldK2 = 11.523684</v>
      </c>
    </row>
    <row r="7258" spans="9:28" x14ac:dyDescent="0.25">
      <c r="I7258" s="80"/>
      <c r="AB7258" s="3" t="str">
        <v>T = 3.500000, swapRate = 0.020216, k = 44, strike = 0.036738, call = 0.000684, callph = 0.000683, callmh = 0.000685, quantile = 0.916319, d2CalldK2 = 10.076811</v>
      </c>
    </row>
    <row r="7259" spans="9:28" x14ac:dyDescent="0.25">
      <c r="I7259" s="80"/>
      <c r="AB7259" s="3" t="str">
        <v>T = 3.500000, swapRate = 0.020216, k = 45, strike = 0.037918, call = 0.000592, callph = 0.000591, callmh = 0.000593, quantile = 0.927437, d2CalldK2 = 8.792851</v>
      </c>
    </row>
    <row r="7260" spans="9:28" x14ac:dyDescent="0.25">
      <c r="I7260" s="80"/>
      <c r="AB7260" s="3" t="str">
        <v>T = 3.500000, swapRate = 0.020216, k = 46, strike = 0.039098, call = 0.000512, callph = 0.000512, callmh = 0.000513, quantile = 0.937131, d2CalldK2 = 7.658286</v>
      </c>
    </row>
    <row r="7261" spans="9:28" x14ac:dyDescent="0.25">
      <c r="I7261" s="80"/>
      <c r="AB7261" s="3" t="str">
        <v>T = 3.500000, swapRate = 0.020216, k = 47, strike = 0.040278, call = 0.000443, callph = 0.000443, callmh = 0.000444, quantile = 0.945566, d2CalldK2 = 6.659411</v>
      </c>
    </row>
    <row r="7262" spans="9:28" x14ac:dyDescent="0.25">
      <c r="I7262" s="80"/>
      <c r="AB7262" s="3" t="str">
        <v>T = 3.500000, swapRate = 0.020216, k = 48, strike = 0.041458, call = 0.000383, callph = 0.000383, callmh = 0.000384, quantile = 0.952896, d2CalldK2 = 5.782796</v>
      </c>
    </row>
    <row r="7263" spans="9:28" x14ac:dyDescent="0.25">
      <c r="I7263" s="80"/>
      <c r="AB7263" s="3" t="str">
        <v>T = 3.500000, swapRate = 0.020216, k = 49, strike = 0.042638, call = 0.000332, callph = 0.000331, callmh = 0.000332, quantile = 0.959258, d2CalldK2 = 5.015601</v>
      </c>
    </row>
    <row r="7264" spans="9:28" x14ac:dyDescent="0.25">
      <c r="I7264" s="80"/>
      <c r="AB7264" s="3" t="str">
        <v>T = 3.500000, swapRate = 0.020216, k = 50, strike = 0.043819, call = 0.000287, callph = 0.000287, callmh = 0.000287, quantile = 0.964773, d2CalldK2 = 4.345776</v>
      </c>
    </row>
    <row r="7265" spans="9:28" x14ac:dyDescent="0.25">
      <c r="I7265" s="80"/>
      <c r="AB7265" s="3" t="str">
        <v>T = 3.500000, swapRate = 0.020216, k = 51, strike = 0.044999, call = 0.000248, callph = 0.000248, callmh = 0.000249, quantile = 0.969549, d2CalldK2 = 3.762178</v>
      </c>
    </row>
    <row r="7266" spans="9:28" x14ac:dyDescent="0.25">
      <c r="I7266" s="80"/>
      <c r="AB7266" s="3" t="str">
        <v>T = 3.500000, swapRate = 0.020216, k = 52, strike = 0.046179, call = 0.000215, callph = 0.000215, callmh = 0.000215, quantile = 0.973682, d2CalldK2 = 3.254619</v>
      </c>
    </row>
    <row r="7267" spans="9:28" x14ac:dyDescent="0.25">
      <c r="I7267" s="80"/>
      <c r="AB7267" s="3" t="str">
        <v>T = 3.500000, swapRate = 0.020216, k = 53, strike = 0.047359, call = 0.000186, callph = 0.000186, callmh = 0.000186, quantile = 0.977257, d2CalldK2 = 2.813875</v>
      </c>
    </row>
    <row r="7268" spans="9:28" x14ac:dyDescent="0.25">
      <c r="I7268" s="80"/>
      <c r="AB7268" s="3" t="str">
        <v>T = 3.500000, swapRate = 0.020216, k = 54, strike = 0.048539, call = 0.000161, callph = 0.000161, callmh = 0.000161, quantile = 0.980347, d2CalldK2 = 2.431660</v>
      </c>
    </row>
    <row r="7269" spans="9:28" x14ac:dyDescent="0.25">
      <c r="I7269" s="80"/>
      <c r="AB7269" s="3" t="str">
        <v>T = 3.500000, swapRate = 0.020216, k = 55, strike = 0.049719, call = 0.000139, callph = 0.000139, callmh = 0.000140, quantile = 0.983016, d2CalldK2 = 2.100579</v>
      </c>
    </row>
    <row r="7270" spans="9:28" x14ac:dyDescent="0.25">
      <c r="I7270" s="80"/>
      <c r="AB7270" s="3" t="str">
        <v>T = 3.500000, swapRate = 0.020216, k = 56, strike = 0.050899, call = 0.000121, callph = 0.000121, callmh = 0.000121, quantile = 0.985322, d2CalldK2 = 1.814067</v>
      </c>
    </row>
    <row r="7271" spans="9:28" x14ac:dyDescent="0.25">
      <c r="I7271" s="80"/>
      <c r="AB7271" s="3" t="str">
        <v>T = 3.500000, swapRate = 0.020216, k = 57, strike = 0.052079, call = 0.000105, callph = 0.000104, callmh = 0.000105, quantile = 0.987313, d2CalldK2 = 1.566325</v>
      </c>
    </row>
    <row r="7272" spans="9:28" x14ac:dyDescent="0.25">
      <c r="I7272" s="80"/>
      <c r="AB7272" s="3" t="str">
        <v>T = 3.500000, swapRate = 0.020216, k = 58, strike = 0.053259, call = 0.000091, callph = 0.000091, callmh = 0.000091, quantile = 0.989032, d2CalldK2 = 1.352252</v>
      </c>
    </row>
    <row r="7273" spans="9:28" x14ac:dyDescent="0.25">
      <c r="I7273" s="80"/>
      <c r="AB7273" s="3" t="str">
        <v>T = 3.500000, swapRate = 0.020216, k = 59, strike = 0.054440, call = 0.000079, callph = 0.000079, callmh = 0.000079, quantile = 0.990516, d2CalldK2 = 1.167375</v>
      </c>
    </row>
    <row r="7274" spans="9:28" x14ac:dyDescent="0.25">
      <c r="I7274" s="80"/>
      <c r="AB7274" s="3" t="str">
        <v>T = 3.500000, swapRate = 0.020216, k = 60, strike = 0.055620, call = 0.000068, callph = 0.000068, callmh = 0.000068, quantile = 0.991797, d2CalldK2 = 1.007781</v>
      </c>
    </row>
    <row r="7275" spans="9:28" x14ac:dyDescent="0.25">
      <c r="I7275" s="80"/>
      <c r="AB7275" s="3" t="str">
        <v>strike = -0.014007, d2CalldK2 = 1.167375, d2CalldK2mc = 0.861284</v>
      </c>
    </row>
    <row r="7276" spans="9:28" x14ac:dyDescent="0.25">
      <c r="I7276" s="80"/>
      <c r="AB7276" s="3" t="str">
        <v>strike = -0.012827, d2CalldK2 = 1.352252, d2CalldK2mc = 1.998565</v>
      </c>
    </row>
    <row r="7277" spans="9:28" x14ac:dyDescent="0.25">
      <c r="I7277" s="80"/>
      <c r="AB7277" s="3" t="str">
        <v>strike = -0.011647, d2CalldK2 = 1.566325, d2CalldK2mc = 2.291893</v>
      </c>
    </row>
    <row r="7278" spans="9:28" x14ac:dyDescent="0.25">
      <c r="I7278" s="80"/>
      <c r="AB7278" s="3" t="str">
        <v>strike = -0.010467, d2CalldK2 = 1.814067, d2CalldK2mc = 2.448326</v>
      </c>
    </row>
    <row r="7279" spans="9:28" x14ac:dyDescent="0.25">
      <c r="I7279" s="80"/>
      <c r="AB7279" s="3" t="str">
        <v>strike = -0.009287, d2CalldK2 = 2.100579, d2CalldK2mc = 2.281451</v>
      </c>
    </row>
    <row r="7280" spans="9:28" x14ac:dyDescent="0.25">
      <c r="I7280" s="80"/>
      <c r="AB7280" s="3" t="str">
        <v>strike = -0.008107, d2CalldK2 = 2.431660, d2CalldK2mc = 2.665753</v>
      </c>
    </row>
    <row r="7281" spans="9:28" x14ac:dyDescent="0.25">
      <c r="I7281" s="80"/>
      <c r="AB7281" s="3" t="str">
        <v>strike = -0.006927, d2CalldK2 = 2.813875, d2CalldK2mc = 2.741470</v>
      </c>
    </row>
    <row r="7282" spans="9:28" x14ac:dyDescent="0.25">
      <c r="I7282" s="80"/>
      <c r="AB7282" s="3" t="str">
        <v>strike = -0.005746, d2CalldK2 = 3.254619, d2CalldK2mc = 3.226359</v>
      </c>
    </row>
    <row r="7283" spans="9:28" x14ac:dyDescent="0.25">
      <c r="I7283" s="80"/>
      <c r="AB7283" s="3" t="str">
        <v>strike = -0.004566, d2CalldK2 = 3.762178, d2CalldK2mc = 3.509660</v>
      </c>
    </row>
    <row r="7284" spans="9:28" x14ac:dyDescent="0.25">
      <c r="I7284" s="80"/>
      <c r="AB7284" s="3" t="str">
        <v>strike = -0.003386, d2CalldK2 = 4.345776, d2CalldK2mc = 3.587294</v>
      </c>
    </row>
    <row r="7285" spans="9:28" x14ac:dyDescent="0.25">
      <c r="I7285" s="80"/>
      <c r="AB7285" s="3" t="str">
        <v>strike = -0.002206, d2CalldK2 = 5.015601, d2CalldK2mc = 3.906685</v>
      </c>
    </row>
    <row r="7286" spans="9:28" x14ac:dyDescent="0.25">
      <c r="I7286" s="80"/>
      <c r="AB7286" s="3" t="str">
        <v>strike = -0.001026, d2CalldK2 = 5.782796, d2CalldK2mc = 6.563451</v>
      </c>
    </row>
    <row r="7287" spans="9:28" x14ac:dyDescent="0.25">
      <c r="I7287" s="80"/>
      <c r="AB7287" s="3" t="str">
        <v>strike = 0.000154, d2CalldK2 = 6.659411, d2CalldK2mc = 8.492068</v>
      </c>
    </row>
    <row r="7288" spans="9:28" x14ac:dyDescent="0.25">
      <c r="I7288" s="80"/>
      <c r="AB7288" s="3" t="str">
        <v>strike = 0.001334, d2CalldK2 = 7.658286, d2CalldK2mc = 8.047720</v>
      </c>
    </row>
    <row r="7289" spans="9:28" x14ac:dyDescent="0.25">
      <c r="I7289" s="80"/>
      <c r="AB7289" s="3" t="str">
        <v>strike = 0.002514, d2CalldK2 = 8.792851, d2CalldK2mc = 7.916135</v>
      </c>
    </row>
    <row r="7290" spans="9:28" x14ac:dyDescent="0.25">
      <c r="I7290" s="80"/>
      <c r="AB7290" s="3" t="str">
        <v>strike = 0.003695, d2CalldK2 = 10.076811, d2CalldK2mc = 9.183010</v>
      </c>
    </row>
    <row r="7291" spans="9:28" x14ac:dyDescent="0.25">
      <c r="I7291" s="80"/>
      <c r="AB7291" s="3" t="str">
        <v>strike = 0.004875, d2CalldK2 = 11.523684, d2CalldK2mc = 9.836652</v>
      </c>
    </row>
    <row r="7292" spans="9:28" x14ac:dyDescent="0.25">
      <c r="I7292" s="80"/>
      <c r="AB7292" s="3" t="str">
        <v>strike = 0.006055, d2CalldK2 = 13.146151, d2CalldK2mc = 12.735766</v>
      </c>
    </row>
    <row r="7293" spans="9:28" x14ac:dyDescent="0.25">
      <c r="I7293" s="80"/>
      <c r="AB7293" s="3" t="str">
        <v>strike = 0.007235, d2CalldK2 = 14.955180, d2CalldK2mc = 14.643856</v>
      </c>
    </row>
    <row r="7294" spans="9:28" x14ac:dyDescent="0.25">
      <c r="I7294" s="80"/>
      <c r="AB7294" s="3" t="str">
        <v>strike = 0.008415, d2CalldK2 = 16.958866, d2CalldK2mc = 18.646789</v>
      </c>
    </row>
    <row r="7295" spans="9:28" x14ac:dyDescent="0.25">
      <c r="I7295" s="80"/>
      <c r="AB7295" s="3" t="str">
        <v>strike = 0.009595, d2CalldK2 = 19.160949, d2CalldK2mc = 20.533865</v>
      </c>
    </row>
    <row r="7296" spans="9:28" x14ac:dyDescent="0.25">
      <c r="I7296" s="80"/>
      <c r="AB7296" s="3" t="str">
        <v>strike = 0.010775, d2CalldK2 = 21.558957, d2CalldK2mc = 20.844306</v>
      </c>
    </row>
    <row r="7297" spans="9:28" x14ac:dyDescent="0.25">
      <c r="I7297" s="80"/>
      <c r="AB7297" s="3" t="str">
        <v>strike = 0.011955, d2CalldK2 = 24.141962, d2CalldK2mc = 24.414899</v>
      </c>
    </row>
    <row r="7298" spans="9:28" x14ac:dyDescent="0.25">
      <c r="I7298" s="80"/>
      <c r="AB7298" s="3" t="str">
        <v>strike = 0.013135, d2CalldK2 = 26.887945, d2CalldK2mc = 27.589546</v>
      </c>
    </row>
    <row r="7299" spans="9:28" x14ac:dyDescent="0.25">
      <c r="I7299" s="80"/>
      <c r="AB7299" s="3" t="str">
        <v>strike = 0.014316, d2CalldK2 = 29.760821, d2CalldK2mc = 28.994921</v>
      </c>
    </row>
    <row r="7300" spans="9:28" x14ac:dyDescent="0.25">
      <c r="I7300" s="80"/>
      <c r="AB7300" s="3" t="str">
        <v>strike = 0.015496, d2CalldK2 = 32.707270, d2CalldK2mc = 33.443831</v>
      </c>
    </row>
    <row r="7301" spans="9:28" x14ac:dyDescent="0.25">
      <c r="I7301" s="80"/>
      <c r="AB7301" s="3" t="str">
        <v>strike = 0.016676, d2CalldK2 = 35.653622, d2CalldK2mc = 35.310259</v>
      </c>
    </row>
    <row r="7302" spans="9:28" x14ac:dyDescent="0.25">
      <c r="I7302" s="80"/>
      <c r="AB7302" s="3" t="str">
        <v>strike = 0.017856, d2CalldK2 = 38.503204, d2CalldK2mc = 38.405590</v>
      </c>
    </row>
    <row r="7303" spans="9:28" x14ac:dyDescent="0.25">
      <c r="I7303" s="80"/>
      <c r="AB7303" s="3" t="str">
        <v>strike = 0.019036, d2CalldK2 = 41.134768, d2CalldK2mc = 41.989069</v>
      </c>
    </row>
    <row r="7304" spans="9:28" x14ac:dyDescent="0.25">
      <c r="I7304" s="80"/>
      <c r="AB7304" s="3" t="str">
        <v>strike = 0.020216, d2CalldK2 = 43.397106, d2CalldK2mc = 40.086713</v>
      </c>
    </row>
    <row r="7305" spans="9:28" x14ac:dyDescent="0.25">
      <c r="I7305" s="80"/>
      <c r="AB7305" s="3" t="str">
        <v>strike = 0.021396, d2CalldK2 = 41.134768, d2CalldK2mc = 40.335285</v>
      </c>
    </row>
    <row r="7306" spans="9:28" x14ac:dyDescent="0.25">
      <c r="I7306" s="80"/>
      <c r="AB7306" s="3" t="str">
        <v>strike = 0.022576, d2CalldK2 = 38.503204, d2CalldK2mc = 40.522807</v>
      </c>
    </row>
    <row r="7307" spans="9:28" x14ac:dyDescent="0.25">
      <c r="I7307" s="80"/>
      <c r="AB7307" s="3" t="str">
        <v>strike = 0.023757, d2CalldK2 = 35.653622, d2CalldK2mc = 36.810997</v>
      </c>
    </row>
    <row r="7308" spans="9:28" x14ac:dyDescent="0.25">
      <c r="I7308" s="80"/>
      <c r="AB7308" s="3" t="str">
        <v>strike = 0.024937, d2CalldK2 = 32.707270, d2CalldK2mc = 30.665525</v>
      </c>
    </row>
    <row r="7309" spans="9:28" x14ac:dyDescent="0.25">
      <c r="I7309" s="80"/>
      <c r="AB7309" s="3" t="str">
        <v>strike = 0.026117, d2CalldK2 = 29.760821, d2CalldK2mc = 28.299960</v>
      </c>
    </row>
    <row r="7310" spans="9:28" x14ac:dyDescent="0.25">
      <c r="I7310" s="80"/>
      <c r="AB7310" s="3" t="str">
        <v>strike = 0.027297, d2CalldK2 = 26.887945, d2CalldK2mc = 28.255548</v>
      </c>
    </row>
    <row r="7311" spans="9:28" x14ac:dyDescent="0.25">
      <c r="I7311" s="80"/>
      <c r="AB7311" s="3" t="str">
        <v>strike = 0.028477, d2CalldK2 = 24.141962, d2CalldK2mc = 24.597602</v>
      </c>
    </row>
    <row r="7312" spans="9:28" x14ac:dyDescent="0.25">
      <c r="I7312" s="80"/>
      <c r="AB7312" s="3" t="str">
        <v>strike = 0.029657, d2CalldK2 = 21.558957, d2CalldK2mc = 21.223948</v>
      </c>
    </row>
    <row r="7313" spans="9:28" x14ac:dyDescent="0.25">
      <c r="I7313" s="80"/>
      <c r="AB7313" s="3" t="str">
        <v>strike = 0.030837, d2CalldK2 = 19.160949, d2CalldK2mc = 20.333828</v>
      </c>
    </row>
    <row r="7314" spans="9:28" x14ac:dyDescent="0.25">
      <c r="I7314" s="80"/>
      <c r="AB7314" s="3" t="str">
        <v>strike = 0.032017, d2CalldK2 = 16.958866, d2CalldK2mc = 17.133734</v>
      </c>
    </row>
    <row r="7315" spans="9:28" x14ac:dyDescent="0.25">
      <c r="I7315" s="80"/>
      <c r="AB7315" s="3" t="str">
        <v>strike = 0.033197, d2CalldK2 = 14.955180, d2CalldK2mc = 13.789984</v>
      </c>
    </row>
    <row r="7316" spans="9:28" x14ac:dyDescent="0.25">
      <c r="I7316" s="80"/>
      <c r="AB7316" s="3" t="str">
        <v>strike = 0.034378, d2CalldK2 = 13.146151, d2CalldK2mc = 13.570984</v>
      </c>
    </row>
    <row r="7317" spans="9:28" x14ac:dyDescent="0.25">
      <c r="I7317" s="80"/>
      <c r="AB7317" s="3" t="str">
        <v>strike = 0.035558, d2CalldK2 = 11.523684, d2CalldK2mc = 11.462420</v>
      </c>
    </row>
    <row r="7318" spans="9:28" x14ac:dyDescent="0.25">
      <c r="I7318" s="80"/>
      <c r="AB7318" s="3" t="str">
        <v>strike = 0.036738, d2CalldK2 = 10.076811, d2CalldK2mc = 10.248613</v>
      </c>
    </row>
    <row r="7319" spans="9:28" x14ac:dyDescent="0.25">
      <c r="I7319" s="80"/>
      <c r="AB7319" s="3" t="str">
        <v>strike = 0.037918, d2CalldK2 = 8.792851, d2CalldK2mc = 8.472480</v>
      </c>
    </row>
    <row r="7320" spans="9:28" x14ac:dyDescent="0.25">
      <c r="I7320" s="80"/>
      <c r="AB7320" s="3" t="str">
        <v>strike = 0.039098, d2CalldK2 = 7.658286, d2CalldK2mc = 7.813758</v>
      </c>
    </row>
    <row r="7321" spans="9:28" x14ac:dyDescent="0.25">
      <c r="I7321" s="80"/>
      <c r="AB7321" s="3" t="str">
        <v>strike = 0.040278, d2CalldK2 = 6.659411, d2CalldK2mc = 6.915499</v>
      </c>
    </row>
    <row r="7322" spans="9:28" x14ac:dyDescent="0.25">
      <c r="I7322" s="80"/>
      <c r="AB7322" s="3" t="str">
        <v>strike = 0.041458, d2CalldK2 = 5.782796, d2CalldK2mc = 5.698915</v>
      </c>
    </row>
    <row r="7323" spans="9:28" x14ac:dyDescent="0.25">
      <c r="I7323" s="80"/>
      <c r="AB7323" s="3" t="str">
        <v>strike = 0.042638, d2CalldK2 = 5.015601, d2CalldK2mc = 4.932310</v>
      </c>
    </row>
    <row r="7324" spans="9:28" x14ac:dyDescent="0.25">
      <c r="I7324" s="80"/>
      <c r="AB7324" s="3" t="str">
        <v>strike = 0.043819, d2CalldK2 = 4.345776, d2CalldK2mc = 4.033983</v>
      </c>
    </row>
    <row r="7325" spans="9:28" x14ac:dyDescent="0.25">
      <c r="I7325" s="80"/>
      <c r="AB7325" s="3" t="str">
        <v>strike = 0.044999, d2CalldK2 = 3.762178, d2CalldK2mc = 3.419127</v>
      </c>
    </row>
    <row r="7326" spans="9:28" x14ac:dyDescent="0.25">
      <c r="I7326" s="80"/>
      <c r="AB7326" s="3" t="str">
        <v>strike = 0.046179, d2CalldK2 = 3.254619, d2CalldK2mc = 3.702381</v>
      </c>
    </row>
    <row r="7327" spans="9:28" x14ac:dyDescent="0.25">
      <c r="I7327" s="80"/>
      <c r="AB7327" s="3" t="str">
        <v>strike = 0.047359, d2CalldK2 = 2.813875, d2CalldK2mc = 3.704689</v>
      </c>
    </row>
    <row r="7328" spans="9:28" x14ac:dyDescent="0.25">
      <c r="I7328" s="80"/>
      <c r="AB7328" s="3" t="str">
        <v>strike = 0.048539, d2CalldK2 = 2.431660, d2CalldK2mc = 3.081501</v>
      </c>
    </row>
    <row r="7329" spans="9:28" x14ac:dyDescent="0.25">
      <c r="I7329" s="80"/>
      <c r="AB7329" s="3" t="str">
        <v>strike = 0.049719, d2CalldK2 = 2.100579, d2CalldK2mc = 2.189052</v>
      </c>
    </row>
    <row r="7330" spans="9:28" x14ac:dyDescent="0.25">
      <c r="I7330" s="80"/>
      <c r="AB7330" s="3" t="str">
        <v>strike = 0.050899, d2CalldK2 = 1.814067, d2CalldK2mc = 1.983907</v>
      </c>
    </row>
    <row r="7331" spans="9:28" x14ac:dyDescent="0.25">
      <c r="I7331" s="80"/>
      <c r="AB7331" s="3" t="str">
        <v>strike = 0.052079, d2CalldK2 = 1.566325, d2CalldK2mc = 1.824758</v>
      </c>
    </row>
    <row r="7332" spans="9:28" x14ac:dyDescent="0.25">
      <c r="I7332" s="80"/>
      <c r="AB7332" s="3" t="str">
        <v>strike = 0.053259, d2CalldK2 = 1.352252, d2CalldK2mc = 1.380333</v>
      </c>
    </row>
    <row r="7333" spans="9:28" x14ac:dyDescent="0.25">
      <c r="I7333" s="80"/>
      <c r="AB7333" s="3" t="str">
        <v>strike = 0.054440, d2CalldK2 = 1.167375, d2CalldK2mc = 0.628647</v>
      </c>
    </row>
    <row r="7334" spans="9:28" x14ac:dyDescent="0.25">
      <c r="I7334" s="80"/>
      <c r="AB7334" s="3" t="str">
        <v>T = 3.500000, fixingDate = 0, swapRate = 0.020216, annuity = 9.016157, stdDev = 0.011801, avgCalcStrikes = 7.947998</v>
      </c>
    </row>
    <row r="7335" spans="9:28" x14ac:dyDescent="0.25">
      <c r="I7335" s="80"/>
      <c r="AB7335" s="3" t="str">
        <v>strike = -0.014007, dCalldT = 0.000202, localVol = 0.021678</v>
      </c>
    </row>
    <row r="7336" spans="9:28" x14ac:dyDescent="0.25">
      <c r="I7336" s="80"/>
      <c r="AB7336" s="3" t="str">
        <v>strike = -0.012827, dCalldT = 0.000232, localVol = 0.015246</v>
      </c>
    </row>
    <row r="7337" spans="9:28" x14ac:dyDescent="0.25">
      <c r="I7337" s="80"/>
      <c r="AB7337" s="3" t="str">
        <v>strike = -0.011647, dCalldT = 0.000252, localVol = 0.014842</v>
      </c>
    </row>
    <row r="7338" spans="9:28" x14ac:dyDescent="0.25">
      <c r="I7338" s="80"/>
      <c r="AB7338" s="3" t="str">
        <v>strike = -0.010467, dCalldT = 0.000262, localVol = 0.014617</v>
      </c>
    </row>
    <row r="7339" spans="9:28" x14ac:dyDescent="0.25">
      <c r="I7339" s="80"/>
      <c r="AB7339" s="3" t="str">
        <v>strike = -0.009287, dCalldT = 0.000261, localVol = 0.015134</v>
      </c>
    </row>
    <row r="7340" spans="9:28" x14ac:dyDescent="0.25">
      <c r="I7340" s="80"/>
      <c r="AB7340" s="3" t="str">
        <v>strike = -0.008107, dCalldT = 0.000259, localVol = 0.013948</v>
      </c>
    </row>
    <row r="7341" spans="9:28" x14ac:dyDescent="0.25">
      <c r="I7341" s="80"/>
      <c r="AB7341" s="3" t="str">
        <v>strike = -0.006927, dCalldT = 0.000255, localVol = 0.013633</v>
      </c>
    </row>
    <row r="7342" spans="9:28" x14ac:dyDescent="0.25">
      <c r="I7342" s="80"/>
      <c r="AB7342" s="3" t="str">
        <v>strike = -0.005746, dCalldT = 0.000253, localVol = 0.012521</v>
      </c>
    </row>
    <row r="7343" spans="9:28" x14ac:dyDescent="0.25">
      <c r="I7343" s="80"/>
      <c r="AB7343" s="3" t="str">
        <v>strike = -0.004566, dCalldT = 0.000253, localVol = 0.012009</v>
      </c>
    </row>
    <row r="7344" spans="9:28" x14ac:dyDescent="0.25">
      <c r="I7344" s="80"/>
      <c r="AB7344" s="3" t="str">
        <v>strike = -0.003386, dCalldT = 0.000259, localVol = 0.012019</v>
      </c>
    </row>
    <row r="7345" spans="9:28" x14ac:dyDescent="0.25">
      <c r="I7345" s="80"/>
      <c r="AB7345" s="3" t="str">
        <v>strike = -0.002206, dCalldT = 0.000279, localVol = 0.011961</v>
      </c>
    </row>
    <row r="7346" spans="9:28" x14ac:dyDescent="0.25">
      <c r="I7346" s="80"/>
      <c r="AB7346" s="3" t="str">
        <v>strike = -0.001026, dCalldT = 0.000320, localVol = 0.009876</v>
      </c>
    </row>
    <row r="7347" spans="9:28" x14ac:dyDescent="0.25">
      <c r="I7347" s="80"/>
      <c r="AB7347" s="3" t="str">
        <v>strike = 0.000154, dCalldT = 0.000349, localVol = 0.009071</v>
      </c>
    </row>
    <row r="7348" spans="9:28" x14ac:dyDescent="0.25">
      <c r="I7348" s="80"/>
      <c r="AB7348" s="3" t="str">
        <v>strike = 0.001334, dCalldT = 0.000350, localVol = 0.009323</v>
      </c>
    </row>
    <row r="7349" spans="9:28" x14ac:dyDescent="0.25">
      <c r="I7349" s="80"/>
      <c r="AB7349" s="3" t="str">
        <v>strike = 0.002514, dCalldT = 0.000345, localVol = 0.009340</v>
      </c>
    </row>
    <row r="7350" spans="9:28" x14ac:dyDescent="0.25">
      <c r="I7350" s="80"/>
      <c r="AB7350" s="3" t="str">
        <v>strike = 0.003695, dCalldT = 0.000357, localVol = 0.008818</v>
      </c>
    </row>
    <row r="7351" spans="9:28" x14ac:dyDescent="0.25">
      <c r="I7351" s="80"/>
      <c r="AB7351" s="3" t="str">
        <v>strike = 0.004875, dCalldT = 0.000385, localVol = 0.008849</v>
      </c>
    </row>
    <row r="7352" spans="9:28" x14ac:dyDescent="0.25">
      <c r="I7352" s="80"/>
      <c r="AB7352" s="3" t="str">
        <v>strike = 0.006055, dCalldT = 0.000443, localVol = 0.008337</v>
      </c>
    </row>
    <row r="7353" spans="9:28" x14ac:dyDescent="0.25">
      <c r="I7353" s="80"/>
      <c r="AB7353" s="3" t="str">
        <v>strike = 0.007235, dCalldT = 0.000508, localVol = 0.008328</v>
      </c>
    </row>
    <row r="7354" spans="9:28" x14ac:dyDescent="0.25">
      <c r="I7354" s="80"/>
      <c r="AB7354" s="3" t="str">
        <v>strike = 0.008415, dCalldT = 0.000579, localVol = 0.007879</v>
      </c>
    </row>
    <row r="7355" spans="9:28" x14ac:dyDescent="0.25">
      <c r="I7355" s="80"/>
      <c r="AB7355" s="3" t="str">
        <v>strike = 0.009595, dCalldT = 0.000622, localVol = 0.007781</v>
      </c>
    </row>
    <row r="7356" spans="9:28" x14ac:dyDescent="0.25">
      <c r="I7356" s="80"/>
      <c r="AB7356" s="3" t="str">
        <v>strike = 0.010775, dCalldT = 0.000641, localVol = 0.007842</v>
      </c>
    </row>
    <row r="7357" spans="9:28" x14ac:dyDescent="0.25">
      <c r="I7357" s="80"/>
      <c r="AB7357" s="3" t="str">
        <v>strike = 0.011955, dCalldT = 0.000671, localVol = 0.007415</v>
      </c>
    </row>
    <row r="7358" spans="9:28" x14ac:dyDescent="0.25">
      <c r="I7358" s="80"/>
      <c r="AB7358" s="3" t="str">
        <v>strike = 0.013135, dCalldT = 0.000695, localVol = 0.007098</v>
      </c>
    </row>
    <row r="7359" spans="9:28" x14ac:dyDescent="0.25">
      <c r="I7359" s="80"/>
      <c r="AB7359" s="3" t="str">
        <v>strike = 0.014316, dCalldT = 0.000705, localVol = 0.006972</v>
      </c>
    </row>
    <row r="7360" spans="9:28" x14ac:dyDescent="0.25">
      <c r="I7360" s="80"/>
      <c r="AB7360" s="3" t="str">
        <v>strike = 0.015496, dCalldT = 0.000724, localVol = 0.006579</v>
      </c>
    </row>
    <row r="7361" spans="9:28" x14ac:dyDescent="0.25">
      <c r="I7361" s="80"/>
      <c r="AB7361" s="3" t="str">
        <v>strike = 0.016676, dCalldT = 0.000726, localVol = 0.006414</v>
      </c>
    </row>
    <row r="7362" spans="9:28" x14ac:dyDescent="0.25">
      <c r="I7362" s="80"/>
      <c r="AB7362" s="3" t="str">
        <v>strike = 0.017856, dCalldT = 0.000730, localVol = 0.006166</v>
      </c>
    </row>
    <row r="7363" spans="9:28" x14ac:dyDescent="0.25">
      <c r="I7363" s="80"/>
      <c r="AB7363" s="3" t="str">
        <v>strike = 0.019036, dCalldT = 0.000730, localVol = 0.005897</v>
      </c>
    </row>
    <row r="7364" spans="9:28" x14ac:dyDescent="0.25">
      <c r="I7364" s="80"/>
      <c r="AB7364" s="3" t="str">
        <v>strike = 0.020216, dCalldT = 0.000710, localVol = 0.005952</v>
      </c>
    </row>
    <row r="7365" spans="9:28" x14ac:dyDescent="0.25">
      <c r="I7365" s="80"/>
      <c r="AB7365" s="3" t="str">
        <v>strike = 0.021396, dCalldT = 0.000729, localVol = 0.006011</v>
      </c>
    </row>
    <row r="7366" spans="9:28" x14ac:dyDescent="0.25">
      <c r="I7366" s="80"/>
      <c r="AB7366" s="3" t="str">
        <v>strike = 0.022576, dCalldT = 0.000755, localVol = 0.006104</v>
      </c>
    </row>
    <row r="7367" spans="9:28" x14ac:dyDescent="0.25">
      <c r="I7367" s="80"/>
      <c r="AB7367" s="3" t="str">
        <v>strike = 0.023757, dCalldT = 0.000742, localVol = 0.006349</v>
      </c>
    </row>
    <row r="7368" spans="9:28" x14ac:dyDescent="0.25">
      <c r="I7368" s="80"/>
      <c r="AB7368" s="3" t="str">
        <v>strike = 0.024937, dCalldT = 0.000705, localVol = 0.006782</v>
      </c>
    </row>
    <row r="7369" spans="9:28" x14ac:dyDescent="0.25">
      <c r="I7369" s="80"/>
      <c r="AB7369" s="3" t="str">
        <v>strike = 0.026117, dCalldT = 0.000698, localVol = 0.007025</v>
      </c>
    </row>
    <row r="7370" spans="9:28" x14ac:dyDescent="0.25">
      <c r="I7370" s="80"/>
      <c r="AB7370" s="3" t="str">
        <v>strike = 0.027297, dCalldT = 0.000712, localVol = 0.007102</v>
      </c>
    </row>
    <row r="7371" spans="9:28" x14ac:dyDescent="0.25">
      <c r="I7371" s="80"/>
      <c r="AB7371" s="3" t="str">
        <v>strike = 0.028477, dCalldT = 0.000701, localVol = 0.007551</v>
      </c>
    </row>
    <row r="7372" spans="9:28" x14ac:dyDescent="0.25">
      <c r="I7372" s="80"/>
      <c r="AB7372" s="3" t="str">
        <v>strike = 0.029657, dCalldT = 0.000681, localVol = 0.008009</v>
      </c>
    </row>
    <row r="7373" spans="9:28" x14ac:dyDescent="0.25">
      <c r="I7373" s="80"/>
      <c r="AB7373" s="3" t="str">
        <v>strike = 0.030837, dCalldT = 0.000665, localVol = 0.008085</v>
      </c>
    </row>
    <row r="7374" spans="9:28" x14ac:dyDescent="0.25">
      <c r="I7374" s="80"/>
      <c r="AB7374" s="3" t="str">
        <v>strike = 0.032017, dCalldT = 0.000628, localVol = 0.008565</v>
      </c>
    </row>
    <row r="7375" spans="9:28" x14ac:dyDescent="0.25">
      <c r="I7375" s="80"/>
      <c r="AB7375" s="3" t="str">
        <v>strike = 0.033197, dCalldT = 0.000589, localVol = 0.009245</v>
      </c>
    </row>
    <row r="7376" spans="9:28" x14ac:dyDescent="0.25">
      <c r="I7376" s="80"/>
      <c r="AB7376" s="3" t="str">
        <v>strike = 0.034378, dCalldT = 0.000570, localVol = 0.009168</v>
      </c>
    </row>
    <row r="7377" spans="9:28" x14ac:dyDescent="0.25">
      <c r="I7377" s="80"/>
      <c r="AB7377" s="3" t="str">
        <v>strike = 0.035558, dCalldT = 0.000545, localVol = 0.009752</v>
      </c>
    </row>
    <row r="7378" spans="9:28" x14ac:dyDescent="0.25">
      <c r="I7378" s="80"/>
      <c r="AB7378" s="3" t="str">
        <v>strike = 0.036738, dCalldT = 0.000522, localVol = 0.010093</v>
      </c>
    </row>
    <row r="7379" spans="9:28" x14ac:dyDescent="0.25">
      <c r="I7379" s="80"/>
      <c r="AB7379" s="3" t="str">
        <v>strike = 0.037918, dCalldT = 0.000498, localVol = 0.010837</v>
      </c>
    </row>
    <row r="7380" spans="9:28" x14ac:dyDescent="0.25">
      <c r="I7380" s="80"/>
      <c r="AB7380" s="3" t="str">
        <v>strike = 0.039098, dCalldT = 0.000480, localVol = 0.011083</v>
      </c>
    </row>
    <row r="7381" spans="9:28" x14ac:dyDescent="0.25">
      <c r="I7381" s="80"/>
      <c r="AB7381" s="3" t="str">
        <v>strike = 0.040278, dCalldT = 0.000461, localVol = 0.011551</v>
      </c>
    </row>
    <row r="7382" spans="9:28" x14ac:dyDescent="0.25">
      <c r="I7382" s="80"/>
      <c r="AB7382" s="3" t="str">
        <v>strike = 0.041458, dCalldT = 0.000440, localVol = 0.012430</v>
      </c>
    </row>
    <row r="7383" spans="9:28" x14ac:dyDescent="0.25">
      <c r="I7383" s="80"/>
      <c r="AB7383" s="3" t="str">
        <v>strike = 0.042638, dCalldT = 0.000422, localVol = 0.013086</v>
      </c>
    </row>
    <row r="7384" spans="9:28" x14ac:dyDescent="0.25">
      <c r="I7384" s="80"/>
      <c r="AB7384" s="3" t="str">
        <v>strike = 0.043819, dCalldT = 0.000407, localVol = 0.014213</v>
      </c>
    </row>
    <row r="7385" spans="9:28" x14ac:dyDescent="0.25">
      <c r="I7385" s="80"/>
      <c r="AB7385" s="3" t="str">
        <v>strike = 0.044999, dCalldT = 0.000400, localVol = 0.015287</v>
      </c>
    </row>
    <row r="7386" spans="9:28" x14ac:dyDescent="0.25">
      <c r="I7386" s="80"/>
      <c r="AB7386" s="3" t="str">
        <v>strike = 0.046179, dCalldT = 0.000399, localVol = 0.014679</v>
      </c>
    </row>
    <row r="7387" spans="9:28" x14ac:dyDescent="0.25">
      <c r="I7387" s="80"/>
      <c r="AB7387" s="3" t="str">
        <v>strike = 0.047359, dCalldT = 0.000392, localVol = 0.014554</v>
      </c>
    </row>
    <row r="7388" spans="9:28" x14ac:dyDescent="0.25">
      <c r="I7388" s="80"/>
      <c r="AB7388" s="3" t="str">
        <v>strike = 0.048539, dCalldT = 0.000372, localVol = 0.015546</v>
      </c>
    </row>
    <row r="7389" spans="9:28" x14ac:dyDescent="0.25">
      <c r="I7389" s="80"/>
      <c r="AB7389" s="3" t="str">
        <v>strike = 0.049719, dCalldT = 0.000343, localVol = 0.017700</v>
      </c>
    </row>
    <row r="7390" spans="9:28" x14ac:dyDescent="0.25">
      <c r="I7390" s="80"/>
      <c r="AB7390" s="3" t="str">
        <v>strike = 0.050899, dCalldT = 0.000313, localVol = 0.017771</v>
      </c>
    </row>
    <row r="7391" spans="9:28" x14ac:dyDescent="0.25">
      <c r="I7391" s="80"/>
      <c r="AB7391" s="3" t="str">
        <v>strike = 0.052079, dCalldT = 0.000282, localVol = 0.017581</v>
      </c>
    </row>
    <row r="7392" spans="9:28" x14ac:dyDescent="0.25">
      <c r="I7392" s="80"/>
      <c r="AB7392" s="3" t="str">
        <v>strike = 0.053259, dCalldT = 0.000248, localVol = 0.018939</v>
      </c>
    </row>
    <row r="7393" spans="9:28" x14ac:dyDescent="0.25">
      <c r="I7393" s="80"/>
      <c r="AB7393" s="3" t="str">
        <v>strike = 0.054440, dCalldT = 0.000214, localVol = 0.026070</v>
      </c>
    </row>
    <row r="7394" spans="9:28" x14ac:dyDescent="0.25">
      <c r="I7394" s="80"/>
      <c r="AB7394" s="3" t="str">
        <v>T = 3.583333, swapRate = 0.020403, k = 0, strike = -0.015523, call = 0.035996, callph = 0.035986, callmh = 0.036006, quantile = 0.008305, d2CalldK2 = 0.998231</v>
      </c>
    </row>
    <row r="7395" spans="9:28" x14ac:dyDescent="0.25">
      <c r="I7395" s="80"/>
      <c r="AB7395" s="3" t="str">
        <v>T = 3.583333, swapRate = 0.020403, k = 1, strike = -0.014325, call = 0.034809, callph = 0.034799, callmh = 0.034819, quantile = 0.009592, d2CalldK2 = 1.155349</v>
      </c>
    </row>
    <row r="7396" spans="9:28" x14ac:dyDescent="0.25">
      <c r="I7396" s="80"/>
      <c r="AB7396" s="3" t="str">
        <v>T = 3.583333, swapRate = 0.020403, k = 2, strike = -0.013128, call = 0.033624, callph = 0.033614, callmh = 0.033634, quantile = 0.011082, d2CalldK2 = 1.337255</v>
      </c>
    </row>
    <row r="7397" spans="9:28" x14ac:dyDescent="0.25">
      <c r="I7397" s="80"/>
      <c r="AB7397" s="3" t="str">
        <v>T = 3.583333, swapRate = 0.020403, k = 3, strike = -0.011930, call = 0.032441, callph = 0.032431, callmh = 0.032451, quantile = 0.012806, d2CalldK2 = 1.547777</v>
      </c>
    </row>
    <row r="7398" spans="9:28" x14ac:dyDescent="0.25">
      <c r="I7398" s="80"/>
      <c r="AB7398" s="3" t="str">
        <v>T = 3.583333, swapRate = 0.020403, k = 4, strike = -0.010733, call = 0.031260, callph = 0.031250, callmh = 0.031270, quantile = 0.014802, d2CalldK2 = 1.791292</v>
      </c>
    </row>
    <row r="7399" spans="9:28" x14ac:dyDescent="0.25">
      <c r="I7399" s="80"/>
      <c r="AB7399" s="3" t="str">
        <v>T = 3.583333, swapRate = 0.020403, k = 5, strike = -0.009535, call = 0.030081, callph = 0.030071, callmh = 0.030091, quantile = 0.017112, d2CalldK2 = 2.072797</v>
      </c>
    </row>
    <row r="7400" spans="9:28" x14ac:dyDescent="0.25">
      <c r="I7400" s="80"/>
      <c r="AB7400" s="3" t="str">
        <v>T = 3.583333, swapRate = 0.020403, k = 6, strike = -0.008338, call = 0.028906, callph = 0.028896, callmh = 0.028916, quantile = 0.019784, d2CalldK2 = 2.397972</v>
      </c>
    </row>
    <row r="7401" spans="9:28" x14ac:dyDescent="0.25">
      <c r="I7401" s="80"/>
      <c r="AB7401" s="3" t="str">
        <v>T = 3.583333, swapRate = 0.020403, k = 7, strike = -0.007140, call = 0.027734, callph = 0.027724, callmh = 0.027744, quantile = 0.022875, d2CalldK2 = 2.773249</v>
      </c>
    </row>
    <row r="7402" spans="9:28" x14ac:dyDescent="0.25">
      <c r="I7402" s="80"/>
      <c r="AB7402" s="3" t="str">
        <v>T = 3.583333, swapRate = 0.020403, k = 8, strike = -0.005943, call = 0.026566, callph = 0.026556, callmh = 0.026576, quantile = 0.026449, d2CalldK2 = 3.205883</v>
      </c>
    </row>
    <row r="7403" spans="9:28" x14ac:dyDescent="0.25">
      <c r="I7403" s="80"/>
      <c r="AB7403" s="3" t="str">
        <v>T = 3.583333, swapRate = 0.020403, k = 9, strike = -0.004745, call = 0.025402, callph = 0.025393, callmh = 0.025412, quantile = 0.030579, d2CalldK2 = 3.704008</v>
      </c>
    </row>
    <row r="7404" spans="9:28" x14ac:dyDescent="0.25">
      <c r="I7404" s="80"/>
      <c r="AB7404" s="3" t="str">
        <v>T = 3.583333, swapRate = 0.020403, k = 10, strike = -0.003548, call = 0.024244, callph = 0.024235, callmh = 0.024254, quantile = 0.035350, d2CalldK2 = 4.276687</v>
      </c>
    </row>
    <row r="7405" spans="9:28" x14ac:dyDescent="0.25">
      <c r="I7405" s="80"/>
      <c r="AB7405" s="3" t="str">
        <v>T = 3.583333, swapRate = 0.020403, k = 11, strike = -0.002350, call = 0.023092, callph = 0.023083, callmh = 0.023102, quantile = 0.040856, d2CalldK2 = 4.933944</v>
      </c>
    </row>
    <row r="7406" spans="9:28" x14ac:dyDescent="0.25">
      <c r="I7406" s="80"/>
      <c r="AB7406" s="3" t="str">
        <v>T = 3.583333, swapRate = 0.020403, k = 12, strike = -0.001153, call = 0.021947, callph = 0.021938, callmh = 0.021957, quantile = 0.047205, d2CalldK2 = 5.686760</v>
      </c>
    </row>
    <row r="7407" spans="9:28" x14ac:dyDescent="0.25">
      <c r="I7407" s="80"/>
      <c r="AB7407" s="3" t="str">
        <v>T = 3.583333, swapRate = 0.020403, k = 13, strike = 0.000045, call = 0.020811, callph = 0.020801, callmh = 0.020820, quantile = 0.054518, d2CalldK2 = 6.547031</v>
      </c>
    </row>
    <row r="7408" spans="9:28" x14ac:dyDescent="0.25">
      <c r="I7408" s="80"/>
      <c r="AB7408" s="3" t="str">
        <v>T = 3.583333, swapRate = 0.020403, k = 14, strike = 0.001242, call = 0.019683, callph = 0.019674, callmh = 0.019693, quantile = 0.062933, d2CalldK2 = 7.527462</v>
      </c>
    </row>
    <row r="7409" spans="9:28" x14ac:dyDescent="0.25">
      <c r="I7409" s="80"/>
      <c r="AB7409" s="3" t="str">
        <v>T = 3.583333, swapRate = 0.020403, k = 15, strike = 0.002440, call = 0.018567, callph = 0.018558, callmh = 0.018576, quantile = 0.072600, d2CalldK2 = 8.641378</v>
      </c>
    </row>
    <row r="7410" spans="9:28" x14ac:dyDescent="0.25">
      <c r="I7410" s="80"/>
      <c r="AB7410" s="3" t="str">
        <v>T = 3.583333, swapRate = 0.020403, k = 16, strike = 0.003637, call = 0.017463, callph = 0.017454, callmh = 0.017472, quantile = 0.083688, d2CalldK2 = 9.902428</v>
      </c>
    </row>
    <row r="7411" spans="9:28" x14ac:dyDescent="0.25">
      <c r="I7411" s="80"/>
      <c r="AB7411" s="3" t="str">
        <v>T = 3.583333, swapRate = 0.020403, k = 17, strike = 0.004835, call = 0.016373, callph = 0.016364, callmh = 0.016382, quantile = 0.096381, d2CalldK2 = 11.324140</v>
      </c>
    </row>
    <row r="7412" spans="9:28" x14ac:dyDescent="0.25">
      <c r="I7412" s="80"/>
      <c r="AB7412" s="3" t="str">
        <v>T = 3.583333, swapRate = 0.020403, k = 18, strike = 0.006033, call = 0.015299, callph = 0.015291, callmh = 0.015308, quantile = 0.110879, d2CalldK2 = 12.919295</v>
      </c>
    </row>
    <row r="7413" spans="9:28" x14ac:dyDescent="0.25">
      <c r="I7413" s="80"/>
      <c r="AB7413" s="3" t="str">
        <v>T = 3.583333, swapRate = 0.020403, k = 19, strike = 0.007230, call = 0.014244, callph = 0.014236, callmh = 0.014253, quantile = 0.127396, d2CalldK2 = 14.699077</v>
      </c>
    </row>
    <row r="7414" spans="9:28" x14ac:dyDescent="0.25">
      <c r="I7414" s="80"/>
      <c r="AB7414" s="3" t="str">
        <v>T = 3.583333, swapRate = 0.020403, k = 20, strike = 0.008428, call = 0.013210, callph = 0.013202, callmh = 0.013219, quantile = 0.146160, d2CalldK2 = 16.671934</v>
      </c>
    </row>
    <row r="7415" spans="9:28" x14ac:dyDescent="0.25">
      <c r="I7415" s="80"/>
      <c r="AB7415" s="3" t="str">
        <v>T = 3.583333, swapRate = 0.020403, k = 21, strike = 0.009625, call = 0.012200, callph = 0.012192, callmh = 0.012209, quantile = 0.167405, d2CalldK2 = 18.842131</v>
      </c>
    </row>
    <row r="7416" spans="9:28" x14ac:dyDescent="0.25">
      <c r="I7416" s="80"/>
      <c r="AB7416" s="3" t="str">
        <v>T = 3.583333, swapRate = 0.020403, k = 22, strike = 0.010823, call = 0.011217, callph = 0.011209, callmh = 0.011226, quantile = 0.191366, d2CalldK2 = 21.207908</v>
      </c>
    </row>
    <row r="7417" spans="9:28" x14ac:dyDescent="0.25">
      <c r="I7417" s="80"/>
      <c r="AB7417" s="3" t="str">
        <v>T = 3.583333, swapRate = 0.020403, k = 23, strike = 0.012020, call = 0.010265, callph = 0.010257, callmh = 0.010273, quantile = 0.218272, d2CalldK2 = 23.759254</v>
      </c>
    </row>
    <row r="7418" spans="9:28" x14ac:dyDescent="0.25">
      <c r="I7418" s="80"/>
      <c r="AB7418" s="3" t="str">
        <v>T = 3.583333, swapRate = 0.020403, k = 24, strike = 0.013218, call = 0.009346, callph = 0.009339, callmh = 0.009354, quantile = 0.248336, d2CalldK2 = 26.475262</v>
      </c>
    </row>
    <row r="7419" spans="9:28" x14ac:dyDescent="0.25">
      <c r="I7419" s="80"/>
      <c r="AB7419" s="3" t="str">
        <v>T = 3.583333, swapRate = 0.020403, k = 25, strike = 0.014415, call = 0.008466, callph = 0.008459, callmh = 0.008473, quantile = 0.281733, d2CalldK2 = 29.321133</v>
      </c>
    </row>
    <row r="7420" spans="9:28" x14ac:dyDescent="0.25">
      <c r="I7420" s="80"/>
      <c r="AB7420" s="3" t="str">
        <v>T = 3.583333, swapRate = 0.020403, k = 26, strike = 0.015613, call = 0.007628, callph = 0.007621, callmh = 0.007634, quantile = 0.318592, d2CalldK2 = 32.244940</v>
      </c>
    </row>
    <row r="7421" spans="9:28" x14ac:dyDescent="0.25">
      <c r="I7421" s="80"/>
      <c r="AB7421" s="3" t="str">
        <v>T = 3.583333, swapRate = 0.020403, k = 27, strike = 0.016810, call = 0.006835, callph = 0.006829, callmh = 0.006842, quantile = 0.358963, d2CalldK2 = 35.174405</v>
      </c>
    </row>
    <row r="7422" spans="9:28" x14ac:dyDescent="0.25">
      <c r="I7422" s="80"/>
      <c r="AB7422" s="3" t="str">
        <v>T = 3.583333, swapRate = 0.020403, k = 28, strike = 0.018008, call = 0.006094, callph = 0.006088, callmh = 0.006100, quantile = 0.402800, d2CalldK2 = 38.014081</v>
      </c>
    </row>
    <row r="7423" spans="9:28" x14ac:dyDescent="0.25">
      <c r="I7423" s="80"/>
      <c r="AB7423" s="3" t="str">
        <v>T = 3.583333, swapRate = 0.020403, k = 29, strike = 0.019205, call = 0.005406, callph = 0.005401, callmh = 0.005412, quantile = 0.449924, d2CalldK2 = 40.643566</v>
      </c>
    </row>
    <row r="7424" spans="9:28" x14ac:dyDescent="0.25">
      <c r="I7424" s="80"/>
      <c r="AB7424" s="3" t="str">
        <v>T = 3.583333, swapRate = 0.020403, k = 30, strike = 0.020403, call = 0.004777, callph = 0.004772, callmh = 0.004782, quantile = 0.500000, d2CalldK2 = 42.911902</v>
      </c>
    </row>
    <row r="7425" spans="9:28" x14ac:dyDescent="0.25">
      <c r="I7425" s="80"/>
      <c r="AB7425" s="3" t="str">
        <v>T = 3.583333, swapRate = 0.020403, k = 31, strike = 0.021600, call = 0.004209, callph = 0.004204, callmh = 0.004213, quantile = 0.550076, d2CalldK2 = 40.643566</v>
      </c>
    </row>
    <row r="7426" spans="9:28" x14ac:dyDescent="0.25">
      <c r="I7426" s="80"/>
      <c r="AB7426" s="3" t="str">
        <v>T = 3.583333, swapRate = 0.020403, k = 32, strike = 0.022798, call = 0.003699, callph = 0.003695, callmh = 0.003703, quantile = 0.597200, d2CalldK2 = 38.014081</v>
      </c>
    </row>
    <row r="7427" spans="9:28" x14ac:dyDescent="0.25">
      <c r="I7427" s="80"/>
      <c r="AB7427" s="3" t="str">
        <v>T = 3.583333, swapRate = 0.020403, k = 33, strike = 0.023995, call = 0.003243, callph = 0.003239, callmh = 0.003246, quantile = 0.641037, d2CalldK2 = 35.174405</v>
      </c>
    </row>
    <row r="7428" spans="9:28" x14ac:dyDescent="0.25">
      <c r="I7428" s="80"/>
      <c r="AB7428" s="3" t="str">
        <v>T = 3.583333, swapRate = 0.020403, k = 34, strike = 0.025193, call = 0.002838, callph = 0.002834, callmh = 0.002841, quantile = 0.681408, d2CalldK2 = 32.244940</v>
      </c>
    </row>
    <row r="7429" spans="9:28" x14ac:dyDescent="0.25">
      <c r="I7429" s="80"/>
      <c r="AB7429" s="3" t="str">
        <v>T = 3.583333, swapRate = 0.020403, k = 35, strike = 0.026390, call = 0.002478, callph = 0.002476, callmh = 0.002481, quantile = 0.718267, d2CalldK2 = 29.321133</v>
      </c>
    </row>
    <row r="7430" spans="9:28" x14ac:dyDescent="0.25">
      <c r="I7430" s="80"/>
      <c r="AB7430" s="3" t="str">
        <v>T = 3.583333, swapRate = 0.020403, k = 36, strike = 0.027588, call = 0.002161, callph = 0.002159, callmh = 0.002164, quantile = 0.751664, d2CalldK2 = 26.475262</v>
      </c>
    </row>
    <row r="7431" spans="9:28" x14ac:dyDescent="0.25">
      <c r="I7431" s="80"/>
      <c r="AB7431" s="3" t="str">
        <v>T = 3.583333, swapRate = 0.020403, k = 37, strike = 0.028785, call = 0.001882, callph = 0.001880, callmh = 0.001884, quantile = 0.781728, d2CalldK2 = 23.759254</v>
      </c>
    </row>
    <row r="7432" spans="9:28" x14ac:dyDescent="0.25">
      <c r="I7432" s="80"/>
      <c r="AB7432" s="3" t="str">
        <v>T = 3.583333, swapRate = 0.020403, k = 38, strike = 0.029983, call = 0.001637, callph = 0.001635, callmh = 0.001639, quantile = 0.808634, d2CalldK2 = 21.207908</v>
      </c>
    </row>
    <row r="7433" spans="9:28" x14ac:dyDescent="0.25">
      <c r="I7433" s="80"/>
      <c r="AB7433" s="3" t="str">
        <v>T = 3.583333, swapRate = 0.020403, k = 39, strike = 0.031180, call = 0.001423, callph = 0.001421, callmh = 0.001424, quantile = 0.832595, d2CalldK2 = 18.842131</v>
      </c>
    </row>
    <row r="7434" spans="9:28" x14ac:dyDescent="0.25">
      <c r="I7434" s="80"/>
      <c r="AB7434" s="3" t="str">
        <v>T = 3.583333, swapRate = 0.020403, k = 40, strike = 0.032378, call = 0.001235, callph = 0.001234, callmh = 0.001237, quantile = 0.853840, d2CalldK2 = 16.671934</v>
      </c>
    </row>
    <row r="7435" spans="9:28" x14ac:dyDescent="0.25">
      <c r="I7435" s="80"/>
      <c r="AB7435" s="3" t="str">
        <v>T = 3.583333, swapRate = 0.020403, k = 41, strike = 0.033575, call = 0.001072, callph = 0.001070, callmh = 0.001073, quantile = 0.872604, d2CalldK2 = 14.699077</v>
      </c>
    </row>
    <row r="7436" spans="9:28" x14ac:dyDescent="0.25">
      <c r="I7436" s="80"/>
      <c r="AB7436" s="3" t="str">
        <v>T = 3.583333, swapRate = 0.020403, k = 42, strike = 0.034773, call = 0.000929, callph = 0.000928, callmh = 0.000930, quantile = 0.889121, d2CalldK2 = 12.919295</v>
      </c>
    </row>
    <row r="7437" spans="9:28" x14ac:dyDescent="0.25">
      <c r="I7437" s="80"/>
      <c r="AB7437" s="3" t="str">
        <v>T = 3.583333, swapRate = 0.020403, k = 43, strike = 0.035970, call = 0.000805, callph = 0.000804, callmh = 0.000806, quantile = 0.903619, d2CalldK2 = 11.324140</v>
      </c>
    </row>
    <row r="7438" spans="9:28" x14ac:dyDescent="0.25">
      <c r="I7438" s="80"/>
      <c r="AB7438" s="3" t="str">
        <v>T = 3.583333, swapRate = 0.020403, k = 44, strike = 0.037168, call = 0.000698, callph = 0.000697, callmh = 0.000699, quantile = 0.916312, d2CalldK2 = 9.902428</v>
      </c>
    </row>
    <row r="7439" spans="9:28" x14ac:dyDescent="0.25">
      <c r="I7439" s="80"/>
      <c r="AB7439" s="3" t="str">
        <v>T = 3.583333, swapRate = 0.020403, k = 45, strike = 0.038365, call = 0.000604, callph = 0.000604, callmh = 0.000605, quantile = 0.927400, d2CalldK2 = 8.641378</v>
      </c>
    </row>
    <row r="7440" spans="9:28" x14ac:dyDescent="0.25">
      <c r="I7440" s="80"/>
      <c r="AB7440" s="3" t="str">
        <v>T = 3.583333, swapRate = 0.020403, k = 46, strike = 0.039563, call = 0.000523, callph = 0.000523, callmh = 0.000524, quantile = 0.937067, d2CalldK2 = 7.527462</v>
      </c>
    </row>
    <row r="7441" spans="9:28" x14ac:dyDescent="0.25">
      <c r="I7441" s="80"/>
      <c r="AB7441" s="3" t="str">
        <v>T = 3.583333, swapRate = 0.020403, k = 47, strike = 0.040760, call = 0.000453, callph = 0.000453, callmh = 0.000454, quantile = 0.945482, d2CalldK2 = 6.547031</v>
      </c>
    </row>
    <row r="7442" spans="9:28" x14ac:dyDescent="0.25">
      <c r="I7442" s="80"/>
      <c r="AB7442" s="3" t="str">
        <v>T = 3.583333, swapRate = 0.020403, k = 48, strike = 0.041958, call = 0.000392, callph = 0.000392, callmh = 0.000393, quantile = 0.952795, d2CalldK2 = 5.686760</v>
      </c>
    </row>
    <row r="7443" spans="9:28" x14ac:dyDescent="0.25">
      <c r="I7443" s="80"/>
      <c r="AB7443" s="3" t="str">
        <v>T = 3.583333, swapRate = 0.020403, k = 49, strike = 0.043155, call = 0.000340, callph = 0.000339, callmh = 0.000340, quantile = 0.959144, d2CalldK2 = 4.933944</v>
      </c>
    </row>
    <row r="7444" spans="9:28" x14ac:dyDescent="0.25">
      <c r="I7444" s="80"/>
      <c r="AB7444" s="3" t="str">
        <v>T = 3.583333, swapRate = 0.020403, k = 50, strike = 0.044353, call = 0.000294, callph = 0.000294, callmh = 0.000294, quantile = 0.964650, d2CalldK2 = 4.276687</v>
      </c>
    </row>
    <row r="7445" spans="9:28" x14ac:dyDescent="0.25">
      <c r="I7445" s="80"/>
      <c r="AB7445" s="3" t="str">
        <v>T = 3.583333, swapRate = 0.020403, k = 51, strike = 0.045550, call = 0.000255, callph = 0.000254, callmh = 0.000255, quantile = 0.969421, d2CalldK2 = 3.704008</v>
      </c>
    </row>
    <row r="7446" spans="9:28" x14ac:dyDescent="0.25">
      <c r="I7446" s="80"/>
      <c r="AB7446" s="3" t="str">
        <v>T = 3.583333, swapRate = 0.020403, k = 52, strike = 0.046748, call = 0.000221, callph = 0.000220, callmh = 0.000221, quantile = 0.973551, d2CalldK2 = 3.205883</v>
      </c>
    </row>
    <row r="7447" spans="9:28" x14ac:dyDescent="0.25">
      <c r="I7447" s="80"/>
      <c r="AB7447" s="3" t="str">
        <v>T = 3.583333, swapRate = 0.020403, k = 53, strike = 0.047945, call = 0.000191, callph = 0.000191, callmh = 0.000191, quantile = 0.977125, d2CalldK2 = 2.773249</v>
      </c>
    </row>
    <row r="7448" spans="9:28" x14ac:dyDescent="0.25">
      <c r="I7448" s="80"/>
      <c r="AB7448" s="3" t="str">
        <v>T = 3.583333, swapRate = 0.020403, k = 54, strike = 0.049143, call = 0.000166, callph = 0.000165, callmh = 0.000166, quantile = 0.980216, d2CalldK2 = 2.397972</v>
      </c>
    </row>
    <row r="7449" spans="9:28" x14ac:dyDescent="0.25">
      <c r="I7449" s="80"/>
      <c r="AB7449" s="3" t="str">
        <v>T = 3.583333, swapRate = 0.020403, k = 55, strike = 0.050340, call = 0.000144, callph = 0.000143, callmh = 0.000144, quantile = 0.982888, d2CalldK2 = 2.072797</v>
      </c>
    </row>
    <row r="7450" spans="9:28" x14ac:dyDescent="0.25">
      <c r="I7450" s="80"/>
      <c r="AB7450" s="3" t="str">
        <v>T = 3.583333, swapRate = 0.020403, k = 56, strike = 0.051538, call = 0.000125, callph = 0.000124, callmh = 0.000125, quantile = 0.985198, d2CalldK2 = 1.791292</v>
      </c>
    </row>
    <row r="7451" spans="9:28" x14ac:dyDescent="0.25">
      <c r="I7451" s="80"/>
      <c r="AB7451" s="3" t="str">
        <v>T = 3.583333, swapRate = 0.020403, k = 57, strike = 0.052735, call = 0.000108, callph = 0.000108, callmh = 0.000108, quantile = 0.987194, d2CalldK2 = 1.547777</v>
      </c>
    </row>
    <row r="7452" spans="9:28" x14ac:dyDescent="0.25">
      <c r="I7452" s="80"/>
      <c r="AB7452" s="3" t="str">
        <v>T = 3.583333, swapRate = 0.020403, k = 58, strike = 0.053933, call = 0.000094, callph = 0.000094, callmh = 0.000094, quantile = 0.988918, d2CalldK2 = 1.337255</v>
      </c>
    </row>
    <row r="7453" spans="9:28" x14ac:dyDescent="0.25">
      <c r="I7453" s="80"/>
      <c r="AB7453" s="3" t="str">
        <v>T = 3.583333, swapRate = 0.020403, k = 59, strike = 0.055130, call = 0.000081, callph = 0.000081, callmh = 0.000081, quantile = 0.990408, d2CalldK2 = 1.155349</v>
      </c>
    </row>
    <row r="7454" spans="9:28" x14ac:dyDescent="0.25">
      <c r="I7454" s="80"/>
      <c r="AB7454" s="3" t="str">
        <v>T = 3.583333, swapRate = 0.020403, k = 60, strike = 0.056328, call = 0.000071, callph = 0.000071, callmh = 0.000071, quantile = 0.991695, d2CalldK2 = 0.998231</v>
      </c>
    </row>
    <row r="7455" spans="9:28" x14ac:dyDescent="0.25">
      <c r="I7455" s="80"/>
      <c r="AB7455" s="3" t="str">
        <v>strike = -0.014325, d2CalldK2 = 1.155349, d2CalldK2mc = 0.724962</v>
      </c>
    </row>
    <row r="7456" spans="9:28" x14ac:dyDescent="0.25">
      <c r="I7456" s="80"/>
      <c r="AB7456" s="3" t="str">
        <v>strike = -0.013128, d2CalldK2 = 1.337255, d2CalldK2mc = 1.434514</v>
      </c>
    </row>
    <row r="7457" spans="9:28" x14ac:dyDescent="0.25">
      <c r="I7457" s="80"/>
      <c r="AB7457" s="3" t="str">
        <v>strike = -0.011930, d2CalldK2 = 1.547777, d2CalldK2mc = 2.197305</v>
      </c>
    </row>
    <row r="7458" spans="9:28" x14ac:dyDescent="0.25">
      <c r="I7458" s="80"/>
      <c r="AB7458" s="3" t="str">
        <v>strike = -0.010733, d2CalldK2 = 1.791292, d2CalldK2mc = 2.076917</v>
      </c>
    </row>
    <row r="7459" spans="9:28" x14ac:dyDescent="0.25">
      <c r="I7459" s="80"/>
      <c r="AB7459" s="3" t="str">
        <v>strike = -0.009535, d2CalldK2 = 2.072797, d2CalldK2mc = 2.466162</v>
      </c>
    </row>
    <row r="7460" spans="9:28" x14ac:dyDescent="0.25">
      <c r="I7460" s="80"/>
      <c r="AB7460" s="3" t="str">
        <v>strike = -0.008338, d2CalldK2 = 2.397972, d2CalldK2mc = 2.523656</v>
      </c>
    </row>
    <row r="7461" spans="9:28" x14ac:dyDescent="0.25">
      <c r="I7461" s="80"/>
      <c r="AB7461" s="3" t="str">
        <v>strike = -0.007140, d2CalldK2 = 2.773249, d2CalldK2mc = 2.297520</v>
      </c>
    </row>
    <row r="7462" spans="9:28" x14ac:dyDescent="0.25">
      <c r="I7462" s="80"/>
      <c r="AB7462" s="3" t="str">
        <v>strike = -0.005943, d2CalldK2 = 3.205883, d2CalldK2mc = 3.038007</v>
      </c>
    </row>
    <row r="7463" spans="9:28" x14ac:dyDescent="0.25">
      <c r="I7463" s="80"/>
      <c r="AB7463" s="3" t="str">
        <v>strike = -0.004745, d2CalldK2 = 3.704008, d2CalldK2mc = 4.148797</v>
      </c>
    </row>
    <row r="7464" spans="9:28" x14ac:dyDescent="0.25">
      <c r="I7464" s="80"/>
      <c r="AB7464" s="3" t="str">
        <v>strike = -0.003548, d2CalldK2 = 4.276687, d2CalldK2mc = 4.525006</v>
      </c>
    </row>
    <row r="7465" spans="9:28" x14ac:dyDescent="0.25">
      <c r="I7465" s="80"/>
      <c r="AB7465" s="3" t="str">
        <v>strike = -0.002350, d2CalldK2 = 4.933944, d2CalldK2mc = 5.302607</v>
      </c>
    </row>
    <row r="7466" spans="9:28" x14ac:dyDescent="0.25">
      <c r="I7466" s="80"/>
      <c r="AB7466" s="3" t="str">
        <v>strike = -0.001153, d2CalldK2 = 5.686760, d2CalldK2mc = 5.151163</v>
      </c>
    </row>
    <row r="7467" spans="9:28" x14ac:dyDescent="0.25">
      <c r="I7467" s="80"/>
      <c r="AB7467" s="3" t="str">
        <v>strike = 0.000045, d2CalldK2 = 6.547031, d2CalldK2mc = 7.333849</v>
      </c>
    </row>
    <row r="7468" spans="9:28" x14ac:dyDescent="0.25">
      <c r="I7468" s="80"/>
      <c r="AB7468" s="3" t="str">
        <v>strike = 0.001242, d2CalldK2 = 7.527462, d2CalldK2mc = 8.632971</v>
      </c>
    </row>
    <row r="7469" spans="9:28" x14ac:dyDescent="0.25">
      <c r="I7469" s="80"/>
      <c r="AB7469" s="3" t="str">
        <v>strike = 0.002440, d2CalldK2 = 8.641378, d2CalldK2mc = 8.272903</v>
      </c>
    </row>
    <row r="7470" spans="9:28" x14ac:dyDescent="0.25">
      <c r="I7470" s="80"/>
      <c r="AB7470" s="3" t="str">
        <v>strike = 0.003637, d2CalldK2 = 9.902428, d2CalldK2mc = 8.050012</v>
      </c>
    </row>
    <row r="7471" spans="9:28" x14ac:dyDescent="0.25">
      <c r="I7471" s="80"/>
      <c r="AB7471" s="3" t="str">
        <v>strike = 0.004835, d2CalldK2 = 11.324140, d2CalldK2mc = 11.364852</v>
      </c>
    </row>
    <row r="7472" spans="9:28" x14ac:dyDescent="0.25">
      <c r="I7472" s="80"/>
      <c r="AB7472" s="3" t="str">
        <v>strike = 0.006033, d2CalldK2 = 12.919295, d2CalldK2mc = 13.174569</v>
      </c>
    </row>
    <row r="7473" spans="9:28" x14ac:dyDescent="0.25">
      <c r="I7473" s="80"/>
      <c r="AB7473" s="3" t="str">
        <v>strike = 0.007230, d2CalldK2 = 14.699077, d2CalldK2mc = 16.239034</v>
      </c>
    </row>
    <row r="7474" spans="9:28" x14ac:dyDescent="0.25">
      <c r="I7474" s="80"/>
      <c r="AB7474" s="3" t="str">
        <v>strike = 0.008428, d2CalldK2 = 16.671934, d2CalldK2mc = 18.091789</v>
      </c>
    </row>
    <row r="7475" spans="9:28" x14ac:dyDescent="0.25">
      <c r="I7475" s="80"/>
      <c r="AB7475" s="3" t="str">
        <v>strike = 0.009625, d2CalldK2 = 18.842131, d2CalldK2mc = 17.394171</v>
      </c>
    </row>
    <row r="7476" spans="9:28" x14ac:dyDescent="0.25">
      <c r="I7476" s="80"/>
      <c r="AB7476" s="3" t="str">
        <v>strike = 0.010823, d2CalldK2 = 21.207908, d2CalldK2mc = 21.811900</v>
      </c>
    </row>
    <row r="7477" spans="9:28" x14ac:dyDescent="0.25">
      <c r="I7477" s="80"/>
      <c r="AB7477" s="3" t="str">
        <v>strike = 0.012020, d2CalldK2 = 23.759254, d2CalldK2mc = 21.583645</v>
      </c>
    </row>
    <row r="7478" spans="9:28" x14ac:dyDescent="0.25">
      <c r="I7478" s="80"/>
      <c r="AB7478" s="3" t="str">
        <v>strike = 0.013218, d2CalldK2 = 26.475262, d2CalldK2mc = 27.966504</v>
      </c>
    </row>
    <row r="7479" spans="9:28" x14ac:dyDescent="0.25">
      <c r="I7479" s="80"/>
      <c r="AB7479" s="3" t="str">
        <v>strike = 0.014415, d2CalldK2 = 29.321133, d2CalldK2mc = 28.563908</v>
      </c>
    </row>
    <row r="7480" spans="9:28" x14ac:dyDescent="0.25">
      <c r="I7480" s="80"/>
      <c r="AB7480" s="3" t="str">
        <v>strike = 0.015613, d2CalldK2 = 32.244940, d2CalldK2mc = 33.211087</v>
      </c>
    </row>
    <row r="7481" spans="9:28" x14ac:dyDescent="0.25">
      <c r="I7481" s="80"/>
      <c r="AB7481" s="3" t="str">
        <v>strike = 0.016810, d2CalldK2 = 35.174405, d2CalldK2mc = 34.878443</v>
      </c>
    </row>
    <row r="7482" spans="9:28" x14ac:dyDescent="0.25">
      <c r="I7482" s="80"/>
      <c r="AB7482" s="3" t="str">
        <v>strike = 0.018008, d2CalldK2 = 38.014081, d2CalldK2mc = 35.419305</v>
      </c>
    </row>
    <row r="7483" spans="9:28" x14ac:dyDescent="0.25">
      <c r="I7483" s="80"/>
      <c r="AB7483" s="3" t="str">
        <v>strike = 0.019205, d2CalldK2 = 40.643566, d2CalldK2mc = 41.085538</v>
      </c>
    </row>
    <row r="7484" spans="9:28" x14ac:dyDescent="0.25">
      <c r="I7484" s="80"/>
      <c r="AB7484" s="3" t="str">
        <v>strike = 0.020403, d2CalldK2 = 42.911902, d2CalldK2mc = 43.231203</v>
      </c>
    </row>
    <row r="7485" spans="9:28" x14ac:dyDescent="0.25">
      <c r="I7485" s="80"/>
      <c r="AB7485" s="3" t="str">
        <v>strike = 0.021600, d2CalldK2 = 40.643566, d2CalldK2mc = 39.744144</v>
      </c>
    </row>
    <row r="7486" spans="9:28" x14ac:dyDescent="0.25">
      <c r="I7486" s="80"/>
      <c r="AB7486" s="3" t="str">
        <v>strike = 0.022798, d2CalldK2 = 38.014081, d2CalldK2mc = 39.885641</v>
      </c>
    </row>
    <row r="7487" spans="9:28" x14ac:dyDescent="0.25">
      <c r="I7487" s="80"/>
      <c r="AB7487" s="3" t="str">
        <v>strike = 0.023995, d2CalldK2 = 35.174405, d2CalldK2mc = 35.909812</v>
      </c>
    </row>
    <row r="7488" spans="9:28" x14ac:dyDescent="0.25">
      <c r="I7488" s="80"/>
      <c r="AB7488" s="3" t="str">
        <v>strike = 0.025193, d2CalldK2 = 32.244940, d2CalldK2mc = 29.317355</v>
      </c>
    </row>
    <row r="7489" spans="9:28" x14ac:dyDescent="0.25">
      <c r="I7489" s="80"/>
      <c r="AB7489" s="3" t="str">
        <v>strike = 0.026390, d2CalldK2 = 29.321133, d2CalldK2mc = 28.686861</v>
      </c>
    </row>
    <row r="7490" spans="9:28" x14ac:dyDescent="0.25">
      <c r="I7490" s="80"/>
      <c r="AB7490" s="3" t="str">
        <v>strike = 0.027588, d2CalldK2 = 26.475262, d2CalldK2mc = 25.595217</v>
      </c>
    </row>
    <row r="7491" spans="9:28" x14ac:dyDescent="0.25">
      <c r="I7491" s="80"/>
      <c r="AB7491" s="3" t="str">
        <v>strike = 0.028785, d2CalldK2 = 23.759254, d2CalldK2mc = 25.606916</v>
      </c>
    </row>
    <row r="7492" spans="9:28" x14ac:dyDescent="0.25">
      <c r="I7492" s="80"/>
      <c r="AB7492" s="3" t="str">
        <v>strike = 0.029983, d2CalldK2 = 21.207908, d2CalldK2mc = 21.221958</v>
      </c>
    </row>
    <row r="7493" spans="9:28" x14ac:dyDescent="0.25">
      <c r="I7493" s="80"/>
      <c r="AB7493" s="3" t="str">
        <v>strike = 0.031180, d2CalldK2 = 18.842131, d2CalldK2mc = 19.799519</v>
      </c>
    </row>
    <row r="7494" spans="9:28" x14ac:dyDescent="0.25">
      <c r="I7494" s="80"/>
      <c r="AB7494" s="3" t="str">
        <v>strike = 0.032378, d2CalldK2 = 16.671934, d2CalldK2mc = 15.835459</v>
      </c>
    </row>
    <row r="7495" spans="9:28" x14ac:dyDescent="0.25">
      <c r="I7495" s="80"/>
      <c r="AB7495" s="3" t="str">
        <v>strike = 0.033575, d2CalldK2 = 14.699077, d2CalldK2mc = 13.843087</v>
      </c>
    </row>
    <row r="7496" spans="9:28" x14ac:dyDescent="0.25">
      <c r="I7496" s="80"/>
      <c r="AB7496" s="3" t="str">
        <v>strike = 0.034773, d2CalldK2 = 12.919295, d2CalldK2mc = 13.613724</v>
      </c>
    </row>
    <row r="7497" spans="9:28" x14ac:dyDescent="0.25">
      <c r="I7497" s="80"/>
      <c r="AB7497" s="3" t="str">
        <v>strike = 0.035970, d2CalldK2 = 11.324140, d2CalldK2mc = 12.047382</v>
      </c>
    </row>
    <row r="7498" spans="9:28" x14ac:dyDescent="0.25">
      <c r="I7498" s="80"/>
      <c r="AB7498" s="3" t="str">
        <v>strike = 0.037168, d2CalldK2 = 9.902428, d2CalldK2mc = 9.788928</v>
      </c>
    </row>
    <row r="7499" spans="9:28" x14ac:dyDescent="0.25">
      <c r="I7499" s="80"/>
      <c r="AB7499" s="3" t="str">
        <v>strike = 0.038365, d2CalldK2 = 8.641378, d2CalldK2mc = 8.998496</v>
      </c>
    </row>
    <row r="7500" spans="9:28" x14ac:dyDescent="0.25">
      <c r="I7500" s="80"/>
      <c r="AB7500" s="3" t="str">
        <v>strike = 0.039563, d2CalldK2 = 7.527462, d2CalldK2mc = 7.590756</v>
      </c>
    </row>
    <row r="7501" spans="9:28" x14ac:dyDescent="0.25">
      <c r="I7501" s="80"/>
      <c r="AB7501" s="3" t="str">
        <v>strike = 0.040760, d2CalldK2 = 6.547031, d2CalldK2mc = 6.003146</v>
      </c>
    </row>
    <row r="7502" spans="9:28" x14ac:dyDescent="0.25">
      <c r="I7502" s="80"/>
      <c r="AB7502" s="3" t="str">
        <v>strike = 0.041958, d2CalldK2 = 5.686760, d2CalldK2mc = 5.878191</v>
      </c>
    </row>
    <row r="7503" spans="9:28" x14ac:dyDescent="0.25">
      <c r="I7503" s="80"/>
      <c r="AB7503" s="3" t="str">
        <v>strike = 0.043155, d2CalldK2 = 4.933944, d2CalldK2mc = 5.389115</v>
      </c>
    </row>
    <row r="7504" spans="9:28" x14ac:dyDescent="0.25">
      <c r="I7504" s="80"/>
      <c r="AB7504" s="3" t="str">
        <v>strike = 0.044353, d2CalldK2 = 4.276687, d2CalldK2mc = 4.834256</v>
      </c>
    </row>
    <row r="7505" spans="9:28" x14ac:dyDescent="0.25">
      <c r="I7505" s="80"/>
      <c r="AB7505" s="3" t="str">
        <v>strike = 0.045550, d2CalldK2 = 3.704008, d2CalldK2mc = 3.603591</v>
      </c>
    </row>
    <row r="7506" spans="9:28" x14ac:dyDescent="0.25">
      <c r="I7506" s="80"/>
      <c r="AB7506" s="3" t="str">
        <v>strike = 0.046748, d2CalldK2 = 3.205883, d2CalldK2mc = 3.732058</v>
      </c>
    </row>
    <row r="7507" spans="9:28" x14ac:dyDescent="0.25">
      <c r="I7507" s="80"/>
      <c r="AB7507" s="3" t="str">
        <v>strike = 0.047945, d2CalldK2 = 2.773249, d2CalldK2mc = 3.456164</v>
      </c>
    </row>
    <row r="7508" spans="9:28" x14ac:dyDescent="0.25">
      <c r="I7508" s="80"/>
      <c r="AB7508" s="3" t="str">
        <v>strike = 0.049143, d2CalldK2 = 2.397972, d2CalldK2mc = 2.399481</v>
      </c>
    </row>
    <row r="7509" spans="9:28" x14ac:dyDescent="0.25">
      <c r="I7509" s="80"/>
      <c r="AB7509" s="3" t="str">
        <v>strike = 0.050340, d2CalldK2 = 2.072797, d2CalldK2mc = 1.583503</v>
      </c>
    </row>
    <row r="7510" spans="9:28" x14ac:dyDescent="0.25">
      <c r="I7510" s="80"/>
      <c r="AB7510" s="3" t="str">
        <v>strike = 0.051538, d2CalldK2 = 1.791292, d2CalldK2mc = 1.729157</v>
      </c>
    </row>
    <row r="7511" spans="9:28" x14ac:dyDescent="0.25">
      <c r="I7511" s="80"/>
      <c r="AB7511" s="3" t="str">
        <v>strike = 0.052735, d2CalldK2 = 1.547777, d2CalldK2mc = 2.135898</v>
      </c>
    </row>
    <row r="7512" spans="9:28" x14ac:dyDescent="0.25">
      <c r="I7512" s="80"/>
      <c r="AB7512" s="3" t="str">
        <v>strike = 0.053933, d2CalldK2 = 1.337255, d2CalldK2mc = 1.508879</v>
      </c>
    </row>
    <row r="7513" spans="9:28" x14ac:dyDescent="0.25">
      <c r="I7513" s="80"/>
      <c r="AB7513" s="3" t="str">
        <v>strike = 0.055130, d2CalldK2 = 1.155349, d2CalldK2mc = 0.842750</v>
      </c>
    </row>
    <row r="7514" spans="9:28" x14ac:dyDescent="0.25">
      <c r="I7514" s="80"/>
      <c r="AB7514" s="3" t="str">
        <v>T = 3.583333, fixingDate = 0, swapRate = 0.020403, annuity = 9.001672, stdDev = 0.011975, avgCalcStrikes = 7.942383</v>
      </c>
    </row>
    <row r="7515" spans="9:28" x14ac:dyDescent="0.25">
      <c r="I7515" s="80"/>
      <c r="AB7515" s="3" t="str">
        <v>strike = -0.014325, dCalldT = 0.000169, localVol = 0.021612</v>
      </c>
    </row>
    <row r="7516" spans="9:28" x14ac:dyDescent="0.25">
      <c r="I7516" s="80"/>
      <c r="AB7516" s="3" t="str">
        <v>strike = -0.013128, dCalldT = 0.000207, localVol = 0.016992</v>
      </c>
    </row>
    <row r="7517" spans="9:28" x14ac:dyDescent="0.25">
      <c r="I7517" s="80"/>
      <c r="AB7517" s="3" t="str">
        <v>strike = -0.011930, dCalldT = 0.000244, localVol = 0.014909</v>
      </c>
    </row>
    <row r="7518" spans="9:28" x14ac:dyDescent="0.25">
      <c r="I7518" s="80"/>
      <c r="AB7518" s="3" t="str">
        <v>strike = -0.010733, dCalldT = 0.000271, localVol = 0.016161</v>
      </c>
    </row>
    <row r="7519" spans="9:28" x14ac:dyDescent="0.25">
      <c r="I7519" s="80"/>
      <c r="AB7519" s="3" t="str">
        <v>strike = -0.009535, dCalldT = 0.000295, localVol = 0.015455</v>
      </c>
    </row>
    <row r="7520" spans="9:28" x14ac:dyDescent="0.25">
      <c r="I7520" s="80"/>
      <c r="AB7520" s="3" t="str">
        <v>strike = -0.008338, dCalldT = 0.000312, localVol = 0.015732</v>
      </c>
    </row>
    <row r="7521" spans="9:28" x14ac:dyDescent="0.25">
      <c r="I7521" s="80"/>
      <c r="AB7521" s="3" t="str">
        <v>strike = -0.007140, dCalldT = 0.000329, localVol = 0.016930</v>
      </c>
    </row>
    <row r="7522" spans="9:28" x14ac:dyDescent="0.25">
      <c r="I7522" s="80"/>
      <c r="AB7522" s="3" t="str">
        <v>strike = -0.005943, dCalldT = 0.000356, localVol = 0.015305</v>
      </c>
    </row>
    <row r="7523" spans="9:28" x14ac:dyDescent="0.25">
      <c r="I7523" s="80"/>
      <c r="AB7523" s="3" t="str">
        <v>strike = -0.004745, dCalldT = 0.000387, localVol = 0.013655</v>
      </c>
    </row>
    <row r="7524" spans="9:28" x14ac:dyDescent="0.25">
      <c r="I7524" s="80"/>
      <c r="AB7524" s="3" t="str">
        <v>strike = -0.003548, dCalldT = 0.000412, localVol = 0.013489</v>
      </c>
    </row>
    <row r="7525" spans="9:28" x14ac:dyDescent="0.25">
      <c r="I7525" s="80"/>
      <c r="AB7525" s="3" t="str">
        <v>strike = -0.002350, dCalldT = 0.000434, localVol = 0.012793</v>
      </c>
    </row>
    <row r="7526" spans="9:28" x14ac:dyDescent="0.25">
      <c r="I7526" s="80"/>
      <c r="AB7526" s="3" t="str">
        <v>strike = -0.001153, dCalldT = 0.000452, localVol = 0.013240</v>
      </c>
    </row>
    <row r="7527" spans="9:28" x14ac:dyDescent="0.25">
      <c r="I7527" s="80"/>
      <c r="AB7527" s="3" t="str">
        <v>strike = 0.000045, dCalldT = 0.000480, localVol = 0.011441</v>
      </c>
    </row>
    <row r="7528" spans="9:28" x14ac:dyDescent="0.25">
      <c r="I7528" s="80"/>
      <c r="AB7528" s="3" t="str">
        <v>strike = 0.001242, dCalldT = 0.000497, localVol = 0.010726</v>
      </c>
    </row>
    <row r="7529" spans="9:28" x14ac:dyDescent="0.25">
      <c r="I7529" s="80"/>
      <c r="AB7529" s="3" t="str">
        <v>strike = 0.002440, dCalldT = 0.000496, localVol = 0.010948</v>
      </c>
    </row>
    <row r="7530" spans="9:28" x14ac:dyDescent="0.25">
      <c r="I7530" s="80"/>
      <c r="AB7530" s="3" t="str">
        <v>strike = 0.003637, dCalldT = 0.000503, localVol = 0.011177</v>
      </c>
    </row>
    <row r="7531" spans="9:28" x14ac:dyDescent="0.25">
      <c r="I7531" s="80"/>
      <c r="AB7531" s="3" t="str">
        <v>strike = 0.004835, dCalldT = 0.000543, localVol = 0.009777</v>
      </c>
    </row>
    <row r="7532" spans="9:28" x14ac:dyDescent="0.25">
      <c r="I7532" s="80"/>
      <c r="AB7532" s="3" t="str">
        <v>strike = 0.006033, dCalldT = 0.000584, localVol = 0.009415</v>
      </c>
    </row>
    <row r="7533" spans="9:28" x14ac:dyDescent="0.25">
      <c r="I7533" s="80"/>
      <c r="AB7533" s="3" t="str">
        <v>strike = 0.007230, dCalldT = 0.000621, localVol = 0.008747</v>
      </c>
    </row>
    <row r="7534" spans="9:28" x14ac:dyDescent="0.25">
      <c r="I7534" s="80"/>
      <c r="AB7534" s="3" t="str">
        <v>strike = 0.008428, dCalldT = 0.000632, localVol = 0.008362</v>
      </c>
    </row>
    <row r="7535" spans="9:28" x14ac:dyDescent="0.25">
      <c r="I7535" s="80"/>
      <c r="AB7535" s="3" t="str">
        <v>strike = 0.009625, dCalldT = 0.000619, localVol = 0.008439</v>
      </c>
    </row>
    <row r="7536" spans="9:28" x14ac:dyDescent="0.25">
      <c r="I7536" s="80"/>
      <c r="AB7536" s="3" t="str">
        <v>strike = 0.010823, dCalldT = 0.000631, localVol = 0.007605</v>
      </c>
    </row>
    <row r="7537" spans="9:28" x14ac:dyDescent="0.25">
      <c r="I7537" s="80"/>
      <c r="AB7537" s="3" t="str">
        <v>strike = 0.012020, dCalldT = 0.000631, localVol = 0.007645</v>
      </c>
    </row>
    <row r="7538" spans="9:28" x14ac:dyDescent="0.25">
      <c r="I7538" s="80"/>
      <c r="AB7538" s="3" t="str">
        <v>strike = 0.013218, dCalldT = 0.000666, localVol = 0.006903</v>
      </c>
    </row>
    <row r="7539" spans="9:28" x14ac:dyDescent="0.25">
      <c r="I7539" s="80"/>
      <c r="AB7539" s="3" t="str">
        <v>strike = 0.014415, dCalldT = 0.000674, localVol = 0.006869</v>
      </c>
    </row>
    <row r="7540" spans="9:28" x14ac:dyDescent="0.25">
      <c r="I7540" s="80"/>
      <c r="AB7540" s="3" t="str">
        <v>strike = 0.015613, dCalldT = 0.000691, localVol = 0.006451</v>
      </c>
    </row>
    <row r="7541" spans="9:28" x14ac:dyDescent="0.25">
      <c r="I7541" s="80"/>
      <c r="AB7541" s="3" t="str">
        <v>strike = 0.016810, dCalldT = 0.000688, localVol = 0.006280</v>
      </c>
    </row>
    <row r="7542" spans="9:28" x14ac:dyDescent="0.25">
      <c r="I7542" s="80"/>
      <c r="AB7542" s="3" t="str">
        <v>strike = 0.018008, dCalldT = 0.000685, localVol = 0.006219</v>
      </c>
    </row>
    <row r="7543" spans="9:28" x14ac:dyDescent="0.25">
      <c r="I7543" s="80"/>
      <c r="AB7543" s="3" t="str">
        <v>strike = 0.019205, dCalldT = 0.000722, localVol = 0.005927</v>
      </c>
    </row>
    <row r="7544" spans="9:28" x14ac:dyDescent="0.25">
      <c r="I7544" s="80"/>
      <c r="AB7544" s="3" t="str">
        <v>strike = 0.020403, dCalldT = 0.000745, localVol = 0.005872</v>
      </c>
    </row>
    <row r="7545" spans="9:28" x14ac:dyDescent="0.25">
      <c r="I7545" s="80"/>
      <c r="AB7545" s="3" t="str">
        <v>strike = 0.021600, dCalldT = 0.000746, localVol = 0.006127</v>
      </c>
    </row>
    <row r="7546" spans="9:28" x14ac:dyDescent="0.25">
      <c r="I7546" s="80"/>
      <c r="AB7546" s="3" t="str">
        <v>strike = 0.022798, dCalldT = 0.000757, localVol = 0.006161</v>
      </c>
    </row>
    <row r="7547" spans="9:28" x14ac:dyDescent="0.25">
      <c r="I7547" s="80"/>
      <c r="AB7547" s="3" t="str">
        <v>strike = 0.023995, dCalldT = 0.000731, localVol = 0.006379</v>
      </c>
    </row>
    <row r="7548" spans="9:28" x14ac:dyDescent="0.25">
      <c r="I7548" s="80"/>
      <c r="AB7548" s="3" t="str">
        <v>strike = 0.025193, dCalldT = 0.000687, localVol = 0.006845</v>
      </c>
    </row>
    <row r="7549" spans="9:28" x14ac:dyDescent="0.25">
      <c r="I7549" s="80"/>
      <c r="AB7549" s="3" t="str">
        <v>strike = 0.026390, dCalldT = 0.000689, localVol = 0.006933</v>
      </c>
    </row>
    <row r="7550" spans="9:28" x14ac:dyDescent="0.25">
      <c r="I7550" s="80"/>
      <c r="AB7550" s="3" t="str">
        <v>strike = 0.027588, dCalldT = 0.000700, localVol = 0.007394</v>
      </c>
    </row>
    <row r="7551" spans="9:28" x14ac:dyDescent="0.25">
      <c r="I7551" s="80"/>
      <c r="AB7551" s="3" t="str">
        <v>strike = 0.028785, dCalldT = 0.000723, localVol = 0.007513</v>
      </c>
    </row>
    <row r="7552" spans="9:28" x14ac:dyDescent="0.25">
      <c r="I7552" s="80"/>
      <c r="AB7552" s="3" t="str">
        <v>strike = 0.029983, dCalldT = 0.000712, localVol = 0.008192</v>
      </c>
    </row>
    <row r="7553" spans="9:28" x14ac:dyDescent="0.25">
      <c r="I7553" s="80"/>
      <c r="AB7553" s="3" t="str">
        <v>strike = 0.031180, dCalldT = 0.000700, localVol = 0.008411</v>
      </c>
    </row>
    <row r="7554" spans="9:28" x14ac:dyDescent="0.25">
      <c r="I7554" s="80"/>
      <c r="AB7554" s="3" t="str">
        <v>strike = 0.032378, dCalldT = 0.000672, localVol = 0.009209</v>
      </c>
    </row>
    <row r="7555" spans="9:28" x14ac:dyDescent="0.25">
      <c r="I7555" s="80"/>
      <c r="AB7555" s="3" t="str">
        <v>strike = 0.033575, dCalldT = 0.000657, localVol = 0.009744</v>
      </c>
    </row>
    <row r="7556" spans="9:28" x14ac:dyDescent="0.25">
      <c r="I7556" s="80"/>
      <c r="AB7556" s="3" t="str">
        <v>strike = 0.034773, dCalldT = 0.000658, localVol = 0.009833</v>
      </c>
    </row>
    <row r="7557" spans="9:28" x14ac:dyDescent="0.25">
      <c r="I7557" s="80"/>
      <c r="AB7557" s="3" t="str">
        <v>strike = 0.035970, dCalldT = 0.000648, localVol = 0.010372</v>
      </c>
    </row>
    <row r="7558" spans="9:28" x14ac:dyDescent="0.25">
      <c r="I7558" s="80"/>
      <c r="AB7558" s="3" t="str">
        <v>strike = 0.037168, dCalldT = 0.000627, localVol = 0.011315</v>
      </c>
    </row>
    <row r="7559" spans="9:28" x14ac:dyDescent="0.25">
      <c r="I7559" s="80"/>
      <c r="AB7559" s="3" t="str">
        <v>strike = 0.038365, dCalldT = 0.000609, localVol = 0.011630</v>
      </c>
    </row>
    <row r="7560" spans="9:28" x14ac:dyDescent="0.25">
      <c r="I7560" s="80"/>
      <c r="AB7560" s="3" t="str">
        <v>strike = 0.039563, dCalldT = 0.000586, localVol = 0.012424</v>
      </c>
    </row>
    <row r="7561" spans="9:28" x14ac:dyDescent="0.25">
      <c r="I7561" s="80"/>
      <c r="AB7561" s="3" t="str">
        <v>strike = 0.040760, dCalldT = 0.000564, localVol = 0.013704</v>
      </c>
    </row>
    <row r="7562" spans="9:28" x14ac:dyDescent="0.25">
      <c r="I7562" s="80"/>
      <c r="AB7562" s="3" t="str">
        <v>strike = 0.041958, dCalldT = 0.000553, localVol = 0.013711</v>
      </c>
    </row>
    <row r="7563" spans="9:28" x14ac:dyDescent="0.25">
      <c r="I7563" s="80"/>
      <c r="AB7563" s="3" t="str">
        <v>strike = 0.043155, dCalldT = 0.000540, localVol = 0.014154</v>
      </c>
    </row>
    <row r="7564" spans="9:28" x14ac:dyDescent="0.25">
      <c r="I7564" s="80"/>
      <c r="AB7564" s="3" t="str">
        <v>strike = 0.044353, dCalldT = 0.000521, localVol = 0.014680</v>
      </c>
    </row>
    <row r="7565" spans="9:28" x14ac:dyDescent="0.25">
      <c r="I7565" s="80"/>
      <c r="AB7565" s="3" t="str">
        <v>strike = 0.045550, dCalldT = 0.000494, localVol = 0.016558</v>
      </c>
    </row>
    <row r="7566" spans="9:28" x14ac:dyDescent="0.25">
      <c r="I7566" s="80"/>
      <c r="AB7566" s="3" t="str">
        <v>strike = 0.046748, dCalldT = 0.000470, localVol = 0.015878</v>
      </c>
    </row>
    <row r="7567" spans="9:28" x14ac:dyDescent="0.25">
      <c r="I7567" s="80"/>
      <c r="AB7567" s="3" t="str">
        <v>strike = 0.047945, dCalldT = 0.000439, localVol = 0.015944</v>
      </c>
    </row>
    <row r="7568" spans="9:28" x14ac:dyDescent="0.25">
      <c r="I7568" s="80"/>
      <c r="AB7568" s="3" t="str">
        <v>strike = 0.049143, dCalldT = 0.000398, localVol = 0.018210</v>
      </c>
    </row>
    <row r="7569" spans="9:28" x14ac:dyDescent="0.25">
      <c r="I7569" s="80"/>
      <c r="AB7569" s="3" t="str">
        <v>strike = 0.050340, dCalldT = 0.000358, localVol = 0.021256</v>
      </c>
    </row>
    <row r="7570" spans="9:28" x14ac:dyDescent="0.25">
      <c r="I7570" s="80"/>
      <c r="AB7570" s="3" t="str">
        <v>strike = 0.051538, dCalldT = 0.000327, localVol = 0.019456</v>
      </c>
    </row>
    <row r="7571" spans="9:28" x14ac:dyDescent="0.25">
      <c r="I7571" s="80"/>
      <c r="AB7571" s="3" t="str">
        <v>strike = 0.052735, dCalldT = 0.000299, localVol = 0.016734</v>
      </c>
    </row>
    <row r="7572" spans="9:28" x14ac:dyDescent="0.25">
      <c r="I7572" s="80"/>
      <c r="AB7572" s="3" t="str">
        <v>strike = 0.053933, dCalldT = 0.000262, localVol = 0.018629</v>
      </c>
    </row>
    <row r="7573" spans="9:28" x14ac:dyDescent="0.25">
      <c r="I7573" s="80"/>
      <c r="AB7573" s="3" t="str">
        <v>strike = 0.055130, dCalldT = 0.000223, localVol = 0.022986</v>
      </c>
    </row>
    <row r="7574" spans="9:28" x14ac:dyDescent="0.25">
      <c r="I7574" s="80"/>
      <c r="AB7574" s="3" t="str">
        <v>T = 3.666667, swapRate = 0.020572, k = 0, strike = -0.015872, call = 0.036517, callph = 0.036507, callmh = 0.036527, quantile = 0.008406, d2CalldK2 = 0.988907</v>
      </c>
    </row>
    <row r="7575" spans="9:28" x14ac:dyDescent="0.25">
      <c r="I7575" s="80"/>
      <c r="AB7575" s="3" t="str">
        <v>T = 3.666667, swapRate = 0.020572, k = 1, strike = -0.014657, call = 0.035314, callph = 0.035304, callmh = 0.035323, quantile = 0.009699, d2CalldK2 = 1.143629</v>
      </c>
    </row>
    <row r="7576" spans="9:28" x14ac:dyDescent="0.25">
      <c r="I7576" s="80"/>
      <c r="AB7576" s="3" t="str">
        <v>T = 3.666667, swapRate = 0.020572, k = 2, strike = -0.013442, call = 0.034111, callph = 0.034101, callmh = 0.034121, quantile = 0.011195, d2CalldK2 = 1.322661</v>
      </c>
    </row>
    <row r="7577" spans="9:28" x14ac:dyDescent="0.25">
      <c r="I7577" s="80"/>
      <c r="AB7577" s="3" t="str">
        <v>T = 3.666667, swapRate = 0.020572, k = 3, strike = -0.012228, call = 0.032911, callph = 0.032901, callmh = 0.032921, quantile = 0.012924, d2CalldK2 = 1.529750</v>
      </c>
    </row>
    <row r="7578" spans="9:28" x14ac:dyDescent="0.25">
      <c r="I7578" s="80"/>
      <c r="AB7578" s="3" t="str">
        <v>T = 3.666667, swapRate = 0.020572, k = 4, strike = -0.011013, call = 0.031713, callph = 0.031703, callmh = 0.031723, quantile = 0.014924, d2CalldK2 = 1.769184</v>
      </c>
    </row>
    <row r="7579" spans="9:28" x14ac:dyDescent="0.25">
      <c r="I7579" s="80"/>
      <c r="AB7579" s="3" t="str">
        <v>T = 3.666667, swapRate = 0.020572, k = 5, strike = -0.009798, call = 0.030518, callph = 0.030508, callmh = 0.030528, quantile = 0.017238, d2CalldK2 = 2.045856</v>
      </c>
    </row>
    <row r="7580" spans="9:28" x14ac:dyDescent="0.25">
      <c r="I7580" s="80"/>
      <c r="AB7580" s="3" t="str">
        <v>T = 3.666667, swapRate = 0.020572, k = 6, strike = -0.008583, call = 0.029326, callph = 0.029316, callmh = 0.029336, quantile = 0.019912, d2CalldK2 = 2.365333</v>
      </c>
    </row>
    <row r="7581" spans="9:28" x14ac:dyDescent="0.25">
      <c r="I7581" s="80"/>
      <c r="AB7581" s="3" t="str">
        <v>T = 3.666667, swapRate = 0.020572, k = 7, strike = -0.007368, call = 0.028137, callph = 0.028127, callmh = 0.028147, quantile = 0.023004, d2CalldK2 = 2.733921</v>
      </c>
    </row>
    <row r="7582" spans="9:28" x14ac:dyDescent="0.25">
      <c r="I7582" s="80"/>
      <c r="AB7582" s="3" t="str">
        <v>T = 3.666667, swapRate = 0.020572, k = 8, strike = -0.006153, call = 0.026952, callph = 0.026942, callmh = 0.026962, quantile = 0.026577, d2CalldK2 = 3.158739</v>
      </c>
    </row>
    <row r="7583" spans="9:28" x14ac:dyDescent="0.25">
      <c r="I7583" s="80"/>
      <c r="AB7583" s="3" t="str">
        <v>T = 3.666667, swapRate = 0.020572, k = 9, strike = -0.004939, call = 0.025772, callph = 0.025762, callmh = 0.025782, quantile = 0.030705, d2CalldK2 = 3.647773</v>
      </c>
    </row>
    <row r="7584" spans="9:28" x14ac:dyDescent="0.25">
      <c r="I7584" s="80"/>
      <c r="AB7584" s="3" t="str">
        <v>T = 3.666667, swapRate = 0.020572, k = 10, strike = -0.003724, call = 0.024597, callph = 0.024588, callmh = 0.024607, quantile = 0.035470, d2CalldK2 = 4.209933</v>
      </c>
    </row>
    <row r="7585" spans="9:28" x14ac:dyDescent="0.25">
      <c r="I7585" s="80"/>
      <c r="AB7585" s="3" t="str">
        <v>T = 3.666667, swapRate = 0.020572, k = 11, strike = -0.002509, call = 0.023429, callph = 0.023419, callmh = 0.023439, quantile = 0.040967, d2CalldK2 = 4.855084</v>
      </c>
    </row>
    <row r="7586" spans="9:28" x14ac:dyDescent="0.25">
      <c r="I7586" s="80"/>
      <c r="AB7586" s="3" t="str">
        <v>T = 3.666667, swapRate = 0.020572, k = 12, strike = -0.001294, call = 0.022268, callph = 0.022258, callmh = 0.022277, quantile = 0.047304, d2CalldK2 = 5.594050</v>
      </c>
    </row>
    <row r="7587" spans="9:28" x14ac:dyDescent="0.25">
      <c r="I7587" s="80"/>
      <c r="AB7587" s="3" t="str">
        <v>T = 3.666667, swapRate = 0.020572, k = 13, strike = -0.000079, call = 0.021115, callph = 0.021105, callmh = 0.021124, quantile = 0.054601, d2CalldK2 = 6.438576</v>
      </c>
    </row>
    <row r="7588" spans="9:28" x14ac:dyDescent="0.25">
      <c r="I7588" s="80"/>
      <c r="AB7588" s="3" t="str">
        <v>T = 3.666667, swapRate = 0.020572, k = 14, strike = 0.001135, call = 0.019971, callph = 0.019962, callmh = 0.019981, quantile = 0.062995, d2CalldK2 = 7.401235</v>
      </c>
    </row>
    <row r="7589" spans="9:28" x14ac:dyDescent="0.25">
      <c r="I7589" s="80"/>
      <c r="AB7589" s="3" t="str">
        <v>T = 3.666667, swapRate = 0.020572, k = 15, strike = 0.002350, call = 0.018839, callph = 0.018829, callmh = 0.018848, quantile = 0.072636, d2CalldK2 = 8.495251</v>
      </c>
    </row>
    <row r="7590" spans="9:28" x14ac:dyDescent="0.25">
      <c r="I7590" s="80"/>
      <c r="AB7590" s="3" t="str">
        <v>T = 3.666667, swapRate = 0.020572, k = 16, strike = 0.003565, call = 0.017719, callph = 0.017709, callmh = 0.017728, quantile = 0.083694, d2CalldK2 = 9.734214</v>
      </c>
    </row>
    <row r="7591" spans="9:28" x14ac:dyDescent="0.25">
      <c r="I7591" s="80"/>
      <c r="AB7591" s="3" t="str">
        <v>T = 3.666667, swapRate = 0.020572, k = 17, strike = 0.004780, call = 0.016613, callph = 0.016604, callmh = 0.016622, quantile = 0.096351, d2CalldK2 = 11.131658</v>
      </c>
    </row>
    <row r="7592" spans="9:28" x14ac:dyDescent="0.25">
      <c r="I7592" s="80"/>
      <c r="AB7592" s="3" t="str">
        <v>T = 3.666667, swapRate = 0.020572, k = 18, strike = 0.005995, call = 0.015524, callph = 0.015515, callmh = 0.015533, quantile = 0.110809, d2CalldK2 = 12.700456</v>
      </c>
    </row>
    <row r="7593" spans="9:28" x14ac:dyDescent="0.25">
      <c r="I7593" s="80"/>
      <c r="AB7593" s="3" t="str">
        <v>T = 3.666667, swapRate = 0.020572, k = 19, strike = 0.007209, call = 0.014453, callph = 0.014445, callmh = 0.014462, quantile = 0.127282, d2CalldK2 = 14.451994</v>
      </c>
    </row>
    <row r="7594" spans="9:28" x14ac:dyDescent="0.25">
      <c r="I7594" s="80"/>
      <c r="AB7594" s="3" t="str">
        <v>T = 3.666667, swapRate = 0.020572, k = 20, strike = 0.008424, call = 0.013404, callph = 0.013396, callmh = 0.013413, quantile = 0.145999, d2CalldK2 = 16.395059</v>
      </c>
    </row>
    <row r="7595" spans="9:28" x14ac:dyDescent="0.25">
      <c r="I7595" s="80"/>
      <c r="AB7595" s="3" t="str">
        <v>T = 3.666667, swapRate = 0.020572, k = 21, strike = 0.009639, call = 0.012380, callph = 0.012371, callmh = 0.012388, quantile = 0.167195, d2CalldK2 = 18.534417</v>
      </c>
    </row>
    <row r="7596" spans="9:28" x14ac:dyDescent="0.25">
      <c r="I7596" s="80"/>
      <c r="AB7596" s="3" t="str">
        <v>T = 3.666667, swapRate = 0.020572, k = 22, strike = 0.010854, call = 0.011382, callph = 0.011374, callmh = 0.011390, quantile = 0.191109, d2CalldK2 = 20.868994</v>
      </c>
    </row>
    <row r="7597" spans="9:28" x14ac:dyDescent="0.25">
      <c r="I7597" s="80"/>
      <c r="AB7597" s="3" t="str">
        <v>T = 3.666667, swapRate = 0.020572, k = 23, strike = 0.012069, call = 0.010415, callph = 0.010408, callmh = 0.010423, quantile = 0.217974, d2CalldK2 = 23.389664</v>
      </c>
    </row>
    <row r="7598" spans="9:28" x14ac:dyDescent="0.25">
      <c r="I7598" s="80"/>
      <c r="AB7598" s="3" t="str">
        <v>T = 3.666667, swapRate = 0.020572, k = 24, strike = 0.013283, call = 0.009483, callph = 0.009476, callmh = 0.009491, quantile = 0.248005, d2CalldK2 = 26.076602</v>
      </c>
    </row>
    <row r="7599" spans="9:28" x14ac:dyDescent="0.25">
      <c r="I7599" s="80"/>
      <c r="AB7599" s="3" t="str">
        <v>T = 3.666667, swapRate = 0.020572, k = 25, strike = 0.014498, call = 0.008590, callph = 0.008583, callmh = 0.008597, quantile = 0.281384, d2CalldK2 = 28.896258</v>
      </c>
    </row>
    <row r="7600" spans="9:28" x14ac:dyDescent="0.25">
      <c r="I7600" s="80"/>
      <c r="AB7600" s="3" t="str">
        <v>T = 3.666667, swapRate = 0.020572, k = 26, strike = 0.015713, call = 0.007739, callph = 0.007732, callmh = 0.007746, quantile = 0.318245, d2CalldK2 = 31.798069</v>
      </c>
    </row>
    <row r="7601" spans="9:28" x14ac:dyDescent="0.25">
      <c r="I7601" s="80"/>
      <c r="AB7601" s="3" t="str">
        <v>T = 3.666667, swapRate = 0.020572, k = 27, strike = 0.016928, call = 0.006935, callph = 0.006928, callmh = 0.006941, quantile = 0.358646, d2CalldK2 = 34.711125</v>
      </c>
    </row>
    <row r="7602" spans="9:28" x14ac:dyDescent="0.25">
      <c r="I7602" s="80"/>
      <c r="AB7602" s="3" t="str">
        <v>T = 3.666667, swapRate = 0.020572, k = 28, strike = 0.018143, call = 0.006182, callph = 0.006176, callmh = 0.006188, quantile = 0.402546, d2CalldK2 = 37.541192</v>
      </c>
    </row>
    <row r="7603" spans="9:28" x14ac:dyDescent="0.25">
      <c r="I7603" s="80"/>
      <c r="AB7603" s="3" t="str">
        <v>T = 3.666667, swapRate = 0.020572, k = 29, strike = 0.019357, call = 0.005485, callph = 0.005479, callmh = 0.005490, quantile = 0.449775, d2CalldK2 = 40.168709</v>
      </c>
    </row>
    <row r="7604" spans="9:28" x14ac:dyDescent="0.25">
      <c r="I7604" s="80"/>
      <c r="AB7604" s="3" t="str">
        <v>T = 3.666667, swapRate = 0.020572, k = 30, strike = 0.020572, call = 0.004846, callph = 0.004841, callmh = 0.004851, quantile = 0.500000, d2CalldK2 = 42.442976</v>
      </c>
    </row>
    <row r="7605" spans="9:28" x14ac:dyDescent="0.25">
      <c r="I7605" s="80"/>
      <c r="AB7605" s="3" t="str">
        <v>T = 3.666667, swapRate = 0.020572, k = 31, strike = 0.021787, call = 0.004270, callph = 0.004265, callmh = 0.004274, quantile = 0.550225, d2CalldK2 = 40.168709</v>
      </c>
    </row>
    <row r="7606" spans="9:28" x14ac:dyDescent="0.25">
      <c r="I7606" s="80"/>
      <c r="AB7606" s="3" t="str">
        <v>T = 3.666667, swapRate = 0.020572, k = 32, strike = 0.023002, call = 0.003752, callph = 0.003748, callmh = 0.003756, quantile = 0.597454, d2CalldK2 = 37.541192</v>
      </c>
    </row>
    <row r="7607" spans="9:28" x14ac:dyDescent="0.25">
      <c r="I7607" s="80"/>
      <c r="AB7607" s="3" t="str">
        <v>T = 3.666667, swapRate = 0.020572, k = 33, strike = 0.024217, call = 0.003290, callph = 0.003287, callmh = 0.003294, quantile = 0.641354, d2CalldK2 = 34.711125</v>
      </c>
    </row>
    <row r="7608" spans="9:28" x14ac:dyDescent="0.25">
      <c r="I7608" s="80"/>
      <c r="AB7608" s="3" t="str">
        <v>T = 3.666667, swapRate = 0.020572, k = 34, strike = 0.025431, call = 0.002880, callph = 0.002876, callmh = 0.002883, quantile = 0.681755, d2CalldK2 = 31.798069</v>
      </c>
    </row>
    <row r="7609" spans="9:28" x14ac:dyDescent="0.25">
      <c r="I7609" s="80"/>
      <c r="AB7609" s="3" t="str">
        <v>T = 3.666667, swapRate = 0.020572, k = 35, strike = 0.026646, call = 0.002516, callph = 0.002513, callmh = 0.002519, quantile = 0.718616, d2CalldK2 = 28.896258</v>
      </c>
    </row>
    <row r="7610" spans="9:28" x14ac:dyDescent="0.25">
      <c r="I7610" s="80"/>
      <c r="AB7610" s="3" t="str">
        <v>T = 3.666667, swapRate = 0.020572, k = 36, strike = 0.027861, call = 0.002195, callph = 0.002192, callmh = 0.002197, quantile = 0.751995, d2CalldK2 = 26.076602</v>
      </c>
    </row>
    <row r="7611" spans="9:28" x14ac:dyDescent="0.25">
      <c r="I7611" s="80"/>
      <c r="AB7611" s="3" t="str">
        <v>T = 3.666667, swapRate = 0.020572, k = 37, strike = 0.029076, call = 0.001912, callph = 0.001910, callmh = 0.001914, quantile = 0.782026, d2CalldK2 = 23.389664</v>
      </c>
    </row>
    <row r="7612" spans="9:28" x14ac:dyDescent="0.25">
      <c r="I7612" s="80"/>
      <c r="AB7612" s="3" t="str">
        <v>T = 3.666667, swapRate = 0.020572, k = 38, strike = 0.030291, call = 0.001664, callph = 0.001662, callmh = 0.001666, quantile = 0.808891, d2CalldK2 = 20.868994</v>
      </c>
    </row>
    <row r="7613" spans="9:28" x14ac:dyDescent="0.25">
      <c r="I7613" s="80"/>
      <c r="AB7613" s="3" t="str">
        <v>T = 3.666667, swapRate = 0.020572, k = 39, strike = 0.031505, call = 0.001446, callph = 0.001445, callmh = 0.001448, quantile = 0.832805, d2CalldK2 = 18.534417</v>
      </c>
    </row>
    <row r="7614" spans="9:28" x14ac:dyDescent="0.25">
      <c r="I7614" s="80"/>
      <c r="AB7614" s="3" t="str">
        <v>T = 3.666667, swapRate = 0.020572, k = 40, strike = 0.032720, call = 0.001256, callph = 0.001255, callmh = 0.001258, quantile = 0.854001, d2CalldK2 = 16.395059</v>
      </c>
    </row>
    <row r="7615" spans="9:28" x14ac:dyDescent="0.25">
      <c r="I7615" s="80"/>
      <c r="AB7615" s="3" t="str">
        <v>T = 3.666667, swapRate = 0.020572, k = 41, strike = 0.033935, call = 0.001091, callph = 0.001089, callmh = 0.001092, quantile = 0.872718, d2CalldK2 = 14.451993</v>
      </c>
    </row>
    <row r="7616" spans="9:28" x14ac:dyDescent="0.25">
      <c r="I7616" s="80"/>
      <c r="AB7616" s="3" t="str">
        <v>T = 3.666667, swapRate = 0.020572, k = 42, strike = 0.035150, call = 0.000946, callph = 0.000945, callmh = 0.000947, quantile = 0.889191, d2CalldK2 = 12.700456</v>
      </c>
    </row>
    <row r="7617" spans="9:28" x14ac:dyDescent="0.25">
      <c r="I7617" s="80"/>
      <c r="AB7617" s="3" t="str">
        <v>T = 3.666667, swapRate = 0.020572, k = 43, strike = 0.036365, call = 0.000821, callph = 0.000820, callmh = 0.000822, quantile = 0.903649, d2CalldK2 = 11.131658</v>
      </c>
    </row>
    <row r="7618" spans="9:28" x14ac:dyDescent="0.25">
      <c r="I7618" s="80"/>
      <c r="AB7618" s="3" t="str">
        <v>T = 3.666667, swapRate = 0.020572, k = 44, strike = 0.037579, call = 0.000711, callph = 0.000711, callmh = 0.000712, quantile = 0.916306, d2CalldK2 = 9.734214</v>
      </c>
    </row>
    <row r="7619" spans="9:28" x14ac:dyDescent="0.25">
      <c r="I7619" s="80"/>
      <c r="AB7619" s="3" t="str">
        <v>T = 3.666667, swapRate = 0.020572, k = 45, strike = 0.038794, call = 0.000617, callph = 0.000616, callmh = 0.000617, quantile = 0.927364, d2CalldK2 = 8.495251</v>
      </c>
    </row>
    <row r="7620" spans="9:28" x14ac:dyDescent="0.25">
      <c r="I7620" s="80"/>
      <c r="AB7620" s="3" t="str">
        <v>T = 3.666667, swapRate = 0.020572, k = 46, strike = 0.040009, call = 0.000534, callph = 0.000534, callmh = 0.000535, quantile = 0.937005, d2CalldK2 = 7.401235</v>
      </c>
    </row>
    <row r="7621" spans="9:28" x14ac:dyDescent="0.25">
      <c r="I7621" s="80"/>
      <c r="AB7621" s="3" t="str">
        <v>T = 3.666667, swapRate = 0.020572, k = 47, strike = 0.041224, call = 0.000463, callph = 0.000462, callmh = 0.000464, quantile = 0.945399, d2CalldK2 = 6.438576</v>
      </c>
    </row>
    <row r="7622" spans="9:28" x14ac:dyDescent="0.25">
      <c r="I7622" s="80"/>
      <c r="AB7622" s="3" t="str">
        <v>T = 3.666667, swapRate = 0.020572, k = 48, strike = 0.042439, call = 0.000401, callph = 0.000401, callmh = 0.000402, quantile = 0.952696, d2CalldK2 = 5.594050</v>
      </c>
    </row>
    <row r="7623" spans="9:28" x14ac:dyDescent="0.25">
      <c r="I7623" s="80"/>
      <c r="AB7623" s="3" t="str">
        <v>T = 3.666667, swapRate = 0.020572, k = 49, strike = 0.043654, call = 0.000348, callph = 0.000347, callmh = 0.000348, quantile = 0.959033, d2CalldK2 = 4.855084</v>
      </c>
    </row>
    <row r="7624" spans="9:28" x14ac:dyDescent="0.25">
      <c r="I7624" s="80"/>
      <c r="AB7624" s="3" t="str">
        <v>T = 3.666667, swapRate = 0.020572, k = 50, strike = 0.044868, call = 0.000301, callph = 0.000301, callmh = 0.000302, quantile = 0.964530, d2CalldK2 = 4.209933</v>
      </c>
    </row>
    <row r="7625" spans="9:28" x14ac:dyDescent="0.25">
      <c r="I7625" s="80"/>
      <c r="AB7625" s="3" t="str">
        <v>T = 3.666667, swapRate = 0.020572, k = 51, strike = 0.046083, call = 0.000261, callph = 0.000261, callmh = 0.000262, quantile = 0.969295, d2CalldK2 = 3.647773</v>
      </c>
    </row>
    <row r="7626" spans="9:28" x14ac:dyDescent="0.25">
      <c r="I7626" s="80"/>
      <c r="AB7626" s="3" t="str">
        <v>T = 3.666667, swapRate = 0.020572, k = 52, strike = 0.047298, call = 0.000226, callph = 0.000226, callmh = 0.000227, quantile = 0.973423, d2CalldK2 = 3.158739</v>
      </c>
    </row>
    <row r="7627" spans="9:28" x14ac:dyDescent="0.25">
      <c r="I7627" s="80"/>
      <c r="AB7627" s="3" t="str">
        <v>T = 3.666667, swapRate = 0.020572, k = 53, strike = 0.048513, call = 0.000196, callph = 0.000196, callmh = 0.000197, quantile = 0.976996, d2CalldK2 = 2.733921</v>
      </c>
    </row>
    <row r="7628" spans="9:28" x14ac:dyDescent="0.25">
      <c r="I7628" s="80"/>
      <c r="AB7628" s="3" t="str">
        <v>T = 3.666667, swapRate = 0.020572, k = 54, strike = 0.049728, call = 0.000170, callph = 0.000170, callmh = 0.000171, quantile = 0.980088, d2CalldK2 = 2.365333</v>
      </c>
    </row>
    <row r="7629" spans="9:28" x14ac:dyDescent="0.25">
      <c r="I7629" s="80"/>
      <c r="AB7629" s="3" t="str">
        <v>T = 3.666667, swapRate = 0.020572, k = 55, strike = 0.050942, call = 0.000148, callph = 0.000148, callmh = 0.000148, quantile = 0.982762, d2CalldK2 = 2.045856</v>
      </c>
    </row>
    <row r="7630" spans="9:28" x14ac:dyDescent="0.25">
      <c r="I7630" s="80"/>
      <c r="AB7630" s="3" t="str">
        <v>T = 3.666667, swapRate = 0.020572, k = 56, strike = 0.052157, call = 0.000128, callph = 0.000128, callmh = 0.000129, quantile = 0.985076, d2CalldK2 = 1.769184</v>
      </c>
    </row>
    <row r="7631" spans="9:28" x14ac:dyDescent="0.25">
      <c r="I7631" s="80"/>
      <c r="AB7631" s="3" t="str">
        <v>T = 3.666667, swapRate = 0.020572, k = 57, strike = 0.053372, call = 0.000111, callph = 0.000111, callmh = 0.000112, quantile = 0.987076, d2CalldK2 = 1.529750</v>
      </c>
    </row>
    <row r="7632" spans="9:28" x14ac:dyDescent="0.25">
      <c r="I7632" s="80"/>
      <c r="AB7632" s="3" t="str">
        <v>T = 3.666667, swapRate = 0.020572, k = 58, strike = 0.054587, call = 0.000097, callph = 0.000097, callmh = 0.000097, quantile = 0.988805, d2CalldK2 = 1.322661</v>
      </c>
    </row>
    <row r="7633" spans="9:28" x14ac:dyDescent="0.25">
      <c r="I7633" s="80"/>
      <c r="AB7633" s="3" t="str">
        <v>T = 3.666667, swapRate = 0.020572, k = 59, strike = 0.055802, call = 0.000084, callph = 0.000084, callmh = 0.000084, quantile = 0.990301, d2CalldK2 = 1.143629</v>
      </c>
    </row>
    <row r="7634" spans="9:28" x14ac:dyDescent="0.25">
      <c r="I7634" s="80"/>
      <c r="AB7634" s="3" t="str">
        <v>T = 3.666667, swapRate = 0.020572, k = 60, strike = 0.057016, call = 0.000073, callph = 0.000073, callmh = 0.000073, quantile = 0.991594, d2CalldK2 = 0.988907</v>
      </c>
    </row>
    <row r="7635" spans="9:28" x14ac:dyDescent="0.25">
      <c r="I7635" s="80"/>
      <c r="AB7635" s="3" t="str">
        <v>strike = -0.014657, d2CalldK2 = 1.143629, d2CalldK2mc = 1.085099</v>
      </c>
    </row>
    <row r="7636" spans="9:28" x14ac:dyDescent="0.25">
      <c r="I7636" s="80"/>
      <c r="AB7636" s="3" t="str">
        <v>strike = -0.013442, d2CalldK2 = 1.322661, d2CalldK2mc = 1.196775</v>
      </c>
    </row>
    <row r="7637" spans="9:28" x14ac:dyDescent="0.25">
      <c r="I7637" s="80"/>
      <c r="AB7637" s="3" t="str">
        <v>strike = -0.012228, d2CalldK2 = 1.529750, d2CalldK2mc = 1.512162</v>
      </c>
    </row>
    <row r="7638" spans="9:28" x14ac:dyDescent="0.25">
      <c r="I7638" s="80"/>
      <c r="AB7638" s="3" t="str">
        <v>strike = -0.011013, d2CalldK2 = 1.769184, d2CalldK2mc = 2.103314</v>
      </c>
    </row>
    <row r="7639" spans="9:28" x14ac:dyDescent="0.25">
      <c r="I7639" s="80"/>
      <c r="AB7639" s="3" t="str">
        <v>strike = -0.009798, d2CalldK2 = 2.045856, d2CalldK2mc = 2.323829</v>
      </c>
    </row>
    <row r="7640" spans="9:28" x14ac:dyDescent="0.25">
      <c r="I7640" s="80"/>
      <c r="AB7640" s="3" t="str">
        <v>strike = -0.008583, d2CalldK2 = 2.365333, d2CalldK2mc = 3.080507</v>
      </c>
    </row>
    <row r="7641" spans="9:28" x14ac:dyDescent="0.25">
      <c r="I7641" s="80"/>
      <c r="AB7641" s="3" t="str">
        <v>strike = -0.007368, d2CalldK2 = 2.733921, d2CalldK2mc = 2.351244</v>
      </c>
    </row>
    <row r="7642" spans="9:28" x14ac:dyDescent="0.25">
      <c r="I7642" s="80"/>
      <c r="AB7642" s="3" t="str">
        <v>strike = -0.006153, d2CalldK2 = 3.158739, d2CalldK2mc = 3.132108</v>
      </c>
    </row>
    <row r="7643" spans="9:28" x14ac:dyDescent="0.25">
      <c r="I7643" s="80"/>
      <c r="AB7643" s="3" t="str">
        <v>strike = -0.004939, d2CalldK2 = 3.647773, d2CalldK2mc = 3.310057</v>
      </c>
    </row>
    <row r="7644" spans="9:28" x14ac:dyDescent="0.25">
      <c r="I7644" s="80"/>
      <c r="AB7644" s="3" t="str">
        <v>strike = -0.003724, d2CalldK2 = 4.209933, d2CalldK2mc = 4.956210</v>
      </c>
    </row>
    <row r="7645" spans="9:28" x14ac:dyDescent="0.25">
      <c r="I7645" s="80"/>
      <c r="AB7645" s="3" t="str">
        <v>strike = -0.002509, d2CalldK2 = 4.855084, d2CalldK2mc = 4.848577</v>
      </c>
    </row>
    <row r="7646" spans="9:28" x14ac:dyDescent="0.25">
      <c r="I7646" s="80"/>
      <c r="AB7646" s="3" t="str">
        <v>strike = -0.001294, d2CalldK2 = 5.594050, d2CalldK2mc = 5.737155</v>
      </c>
    </row>
    <row r="7647" spans="9:28" x14ac:dyDescent="0.25">
      <c r="I7647" s="80"/>
      <c r="AB7647" s="3" t="str">
        <v>strike = -0.000079, d2CalldK2 = 6.438576, d2CalldK2mc = 6.531849</v>
      </c>
    </row>
    <row r="7648" spans="9:28" x14ac:dyDescent="0.25">
      <c r="I7648" s="80"/>
      <c r="AB7648" s="3" t="str">
        <v>strike = 0.001135, d2CalldK2 = 7.401235, d2CalldK2mc = 7.415704</v>
      </c>
    </row>
    <row r="7649" spans="9:28" x14ac:dyDescent="0.25">
      <c r="I7649" s="80"/>
      <c r="AB7649" s="3" t="str">
        <v>strike = 0.002350, d2CalldK2 = 8.495251, d2CalldK2mc = 8.918183</v>
      </c>
    </row>
    <row r="7650" spans="9:28" x14ac:dyDescent="0.25">
      <c r="I7650" s="80"/>
      <c r="AB7650" s="3" t="str">
        <v>strike = 0.003565, d2CalldK2 = 9.734214, d2CalldK2mc = 9.481984</v>
      </c>
    </row>
    <row r="7651" spans="9:28" x14ac:dyDescent="0.25">
      <c r="I7651" s="80"/>
      <c r="AB7651" s="3" t="str">
        <v>strike = 0.004780, d2CalldK2 = 11.131658, d2CalldK2mc = 10.587201</v>
      </c>
    </row>
    <row r="7652" spans="9:28" x14ac:dyDescent="0.25">
      <c r="I7652" s="80"/>
      <c r="AB7652" s="3" t="str">
        <v>strike = 0.005995, d2CalldK2 = 12.700456, d2CalldK2mc = 12.590806</v>
      </c>
    </row>
    <row r="7653" spans="9:28" x14ac:dyDescent="0.25">
      <c r="I7653" s="80"/>
      <c r="AB7653" s="3" t="str">
        <v>strike = 0.007209, d2CalldK2 = 14.451994, d2CalldK2mc = 15.653731</v>
      </c>
    </row>
    <row r="7654" spans="9:28" x14ac:dyDescent="0.25">
      <c r="I7654" s="80"/>
      <c r="AB7654" s="3" t="str">
        <v>strike = 0.008424, d2CalldK2 = 16.395059, d2CalldK2mc = 18.230514</v>
      </c>
    </row>
    <row r="7655" spans="9:28" x14ac:dyDescent="0.25">
      <c r="I7655" s="80"/>
      <c r="AB7655" s="3" t="str">
        <v>strike = 0.009639, d2CalldK2 = 18.534417, d2CalldK2mc = 18.817402</v>
      </c>
    </row>
    <row r="7656" spans="9:28" x14ac:dyDescent="0.25">
      <c r="I7656" s="80"/>
      <c r="AB7656" s="3" t="str">
        <v>strike = 0.010854, d2CalldK2 = 20.868994, d2CalldK2mc = 20.087807</v>
      </c>
    </row>
    <row r="7657" spans="9:28" x14ac:dyDescent="0.25">
      <c r="I7657" s="80"/>
      <c r="AB7657" s="3" t="str">
        <v>strike = 0.012069, d2CalldK2 = 23.389664, d2CalldK2mc = 22.290632</v>
      </c>
    </row>
    <row r="7658" spans="9:28" x14ac:dyDescent="0.25">
      <c r="I7658" s="80"/>
      <c r="AB7658" s="3" t="str">
        <v>strike = 0.013283, d2CalldK2 = 26.076602, d2CalldK2mc = 26.951845</v>
      </c>
    </row>
    <row r="7659" spans="9:28" x14ac:dyDescent="0.25">
      <c r="I7659" s="80"/>
      <c r="AB7659" s="3" t="str">
        <v>strike = 0.014498, d2CalldK2 = 28.896258, d2CalldK2mc = 28.965519</v>
      </c>
    </row>
    <row r="7660" spans="9:28" x14ac:dyDescent="0.25">
      <c r="I7660" s="80"/>
      <c r="AB7660" s="3" t="str">
        <v>strike = 0.015713, d2CalldK2 = 31.798069, d2CalldK2mc = 29.817431</v>
      </c>
    </row>
    <row r="7661" spans="9:28" x14ac:dyDescent="0.25">
      <c r="I7661" s="80"/>
      <c r="AB7661" s="3" t="str">
        <v>strike = 0.016928, d2CalldK2 = 34.711125, d2CalldK2mc = 34.662489</v>
      </c>
    </row>
    <row r="7662" spans="9:28" x14ac:dyDescent="0.25">
      <c r="I7662" s="80"/>
      <c r="AB7662" s="3" t="str">
        <v>strike = 0.018143, d2CalldK2 = 37.541192, d2CalldK2mc = 37.302910</v>
      </c>
    </row>
    <row r="7663" spans="9:28" x14ac:dyDescent="0.25">
      <c r="I7663" s="80"/>
      <c r="AB7663" s="3" t="str">
        <v>strike = 0.019357, d2CalldK2 = 40.168709, d2CalldK2mc = 41.126640</v>
      </c>
    </row>
    <row r="7664" spans="9:28" x14ac:dyDescent="0.25">
      <c r="I7664" s="80"/>
      <c r="AB7664" s="3" t="str">
        <v>strike = 0.020572, d2CalldK2 = 42.442976, d2CalldK2mc = 42.358251</v>
      </c>
    </row>
    <row r="7665" spans="9:28" x14ac:dyDescent="0.25">
      <c r="I7665" s="80"/>
      <c r="AB7665" s="3" t="str">
        <v>strike = 0.021787, d2CalldK2 = 40.168709, d2CalldK2mc = 39.966519</v>
      </c>
    </row>
    <row r="7666" spans="9:28" x14ac:dyDescent="0.25">
      <c r="I7666" s="80"/>
      <c r="AB7666" s="3" t="str">
        <v>strike = 0.023002, d2CalldK2 = 37.541192, d2CalldK2mc = 36.851120</v>
      </c>
    </row>
    <row r="7667" spans="9:28" x14ac:dyDescent="0.25">
      <c r="I7667" s="80"/>
      <c r="AB7667" s="3" t="str">
        <v>strike = 0.024217, d2CalldK2 = 34.711125, d2CalldK2mc = 33.827316</v>
      </c>
    </row>
    <row r="7668" spans="9:28" x14ac:dyDescent="0.25">
      <c r="I7668" s="80"/>
      <c r="AB7668" s="3" t="str">
        <v>strike = 0.025431, d2CalldK2 = 31.798069, d2CalldK2mc = 29.555463</v>
      </c>
    </row>
    <row r="7669" spans="9:28" x14ac:dyDescent="0.25">
      <c r="I7669" s="80"/>
      <c r="AB7669" s="3" t="str">
        <v>strike = 0.026646, d2CalldK2 = 28.896258, d2CalldK2mc = 28.063677</v>
      </c>
    </row>
    <row r="7670" spans="9:28" x14ac:dyDescent="0.25">
      <c r="I7670" s="80"/>
      <c r="AB7670" s="3" t="str">
        <v>strike = 0.027861, d2CalldK2 = 26.076602, d2CalldK2mc = 27.106315</v>
      </c>
    </row>
    <row r="7671" spans="9:28" x14ac:dyDescent="0.25">
      <c r="I7671" s="80"/>
      <c r="AB7671" s="3" t="str">
        <v>strike = 0.029076, d2CalldK2 = 23.389664, d2CalldK2mc = 24.856736</v>
      </c>
    </row>
    <row r="7672" spans="9:28" x14ac:dyDescent="0.25">
      <c r="I7672" s="80"/>
      <c r="AB7672" s="3" t="str">
        <v>strike = 0.030291, d2CalldK2 = 20.868994, d2CalldK2mc = 21.583207</v>
      </c>
    </row>
    <row r="7673" spans="9:28" x14ac:dyDescent="0.25">
      <c r="I7673" s="80"/>
      <c r="AB7673" s="3" t="str">
        <v>strike = 0.031505, d2CalldK2 = 18.534417, d2CalldK2mc = 19.822289</v>
      </c>
    </row>
    <row r="7674" spans="9:28" x14ac:dyDescent="0.25">
      <c r="I7674" s="80"/>
      <c r="AB7674" s="3" t="str">
        <v>strike = 0.032720, d2CalldK2 = 16.395059, d2CalldK2mc = 16.049224</v>
      </c>
    </row>
    <row r="7675" spans="9:28" x14ac:dyDescent="0.25">
      <c r="I7675" s="80"/>
      <c r="AB7675" s="3" t="str">
        <v>strike = 0.033935, d2CalldK2 = 14.451993, d2CalldK2mc = 13.752436</v>
      </c>
    </row>
    <row r="7676" spans="9:28" x14ac:dyDescent="0.25">
      <c r="I7676" s="80"/>
      <c r="AB7676" s="3" t="str">
        <v>strike = 0.035150, d2CalldK2 = 12.700456, d2CalldK2mc = 12.988430</v>
      </c>
    </row>
    <row r="7677" spans="9:28" x14ac:dyDescent="0.25">
      <c r="I7677" s="80"/>
      <c r="AB7677" s="3" t="str">
        <v>strike = 0.036365, d2CalldK2 = 11.131658, d2CalldK2mc = 10.797725</v>
      </c>
    </row>
    <row r="7678" spans="9:28" x14ac:dyDescent="0.25">
      <c r="I7678" s="80"/>
      <c r="AB7678" s="3" t="str">
        <v>strike = 0.037579, d2CalldK2 = 9.734214, d2CalldK2mc = 8.842754</v>
      </c>
    </row>
    <row r="7679" spans="9:28" x14ac:dyDescent="0.25">
      <c r="I7679" s="80"/>
      <c r="AB7679" s="3" t="str">
        <v>strike = 0.038794, d2CalldK2 = 8.495251, d2CalldK2mc = 7.245704</v>
      </c>
    </row>
    <row r="7680" spans="9:28" x14ac:dyDescent="0.25">
      <c r="I7680" s="80"/>
      <c r="AB7680" s="3" t="str">
        <v>strike = 0.040009, d2CalldK2 = 7.401235, d2CalldK2mc = 7.805801</v>
      </c>
    </row>
    <row r="7681" spans="9:28" x14ac:dyDescent="0.25">
      <c r="I7681" s="80"/>
      <c r="AB7681" s="3" t="str">
        <v>strike = 0.041224, d2CalldK2 = 6.438576, d2CalldK2mc = 5.919344</v>
      </c>
    </row>
    <row r="7682" spans="9:28" x14ac:dyDescent="0.25">
      <c r="I7682" s="80"/>
      <c r="AB7682" s="3" t="str">
        <v>strike = 0.042439, d2CalldK2 = 5.594050, d2CalldK2mc = 6.045182</v>
      </c>
    </row>
    <row r="7683" spans="9:28" x14ac:dyDescent="0.25">
      <c r="I7683" s="80"/>
      <c r="AB7683" s="3" t="str">
        <v>strike = 0.043654, d2CalldK2 = 4.855084, d2CalldK2mc = 5.648772</v>
      </c>
    </row>
    <row r="7684" spans="9:28" x14ac:dyDescent="0.25">
      <c r="I7684" s="80"/>
      <c r="AB7684" s="3" t="str">
        <v>strike = 0.044868, d2CalldK2 = 4.209933, d2CalldK2mc = 5.022355</v>
      </c>
    </row>
    <row r="7685" spans="9:28" x14ac:dyDescent="0.25">
      <c r="I7685" s="80"/>
      <c r="AB7685" s="3" t="str">
        <v>strike = 0.046083, d2CalldK2 = 3.647773, d2CalldK2mc = 4.690555</v>
      </c>
    </row>
    <row r="7686" spans="9:28" x14ac:dyDescent="0.25">
      <c r="I7686" s="80"/>
      <c r="AB7686" s="3" t="str">
        <v>strike = 0.047298, d2CalldK2 = 3.158739, d2CalldK2mc = 3.497240</v>
      </c>
    </row>
    <row r="7687" spans="9:28" x14ac:dyDescent="0.25">
      <c r="I7687" s="80"/>
      <c r="AB7687" s="3" t="str">
        <v>strike = 0.048513, d2CalldK2 = 2.733921, d2CalldK2mc = 2.855383</v>
      </c>
    </row>
    <row r="7688" spans="9:28" x14ac:dyDescent="0.25">
      <c r="I7688" s="80"/>
      <c r="AB7688" s="3" t="str">
        <v>strike = 0.049728, d2CalldK2 = 2.365333, d2CalldK2mc = 2.555755</v>
      </c>
    </row>
    <row r="7689" spans="9:28" x14ac:dyDescent="0.25">
      <c r="I7689" s="80"/>
      <c r="AB7689" s="3" t="str">
        <v>strike = 0.050942, d2CalldK2 = 2.045856, d2CalldK2mc = 2.575494</v>
      </c>
    </row>
    <row r="7690" spans="9:28" x14ac:dyDescent="0.25">
      <c r="I7690" s="80"/>
      <c r="AB7690" s="3" t="str">
        <v>strike = 0.052157, d2CalldK2 = 1.769184, d2CalldK2mc = 1.329167</v>
      </c>
    </row>
    <row r="7691" spans="9:28" x14ac:dyDescent="0.25">
      <c r="I7691" s="80"/>
      <c r="AB7691" s="3" t="str">
        <v>strike = 0.053372, d2CalldK2 = 1.529750, d2CalldK2mc = 1.324417</v>
      </c>
    </row>
    <row r="7692" spans="9:28" x14ac:dyDescent="0.25">
      <c r="I7692" s="80"/>
      <c r="AB7692" s="3" t="str">
        <v>strike = 0.054587, d2CalldK2 = 1.322661, d2CalldK2mc = 1.186649</v>
      </c>
    </row>
    <row r="7693" spans="9:28" x14ac:dyDescent="0.25">
      <c r="I7693" s="80"/>
      <c r="AB7693" s="3" t="str">
        <v>strike = 0.055802, d2CalldK2 = 1.143629, d2CalldK2mc = 0.645587</v>
      </c>
    </row>
    <row r="7694" spans="9:28" x14ac:dyDescent="0.25">
      <c r="I7694" s="80"/>
      <c r="AB7694" s="3" t="str">
        <v>T = 3.666667, fixingDate = 0, swapRate = 0.020572, annuity = 8.983789, stdDev = 0.012148, avgCalcStrikes = 7.955688</v>
      </c>
    </row>
    <row r="7695" spans="9:28" x14ac:dyDescent="0.25">
      <c r="I7695" s="80"/>
      <c r="AB7695" s="3" t="str">
        <v>strike = -0.014657, dCalldT = 0.000147, localVol = 0.016469</v>
      </c>
    </row>
    <row r="7696" spans="9:28" x14ac:dyDescent="0.25">
      <c r="I7696" s="80"/>
      <c r="AB7696" s="3" t="str">
        <v>strike = -0.013442, dCalldT = 0.000177, localVol = 0.017183</v>
      </c>
    </row>
    <row r="7697" spans="9:28" x14ac:dyDescent="0.25">
      <c r="I7697" s="80"/>
      <c r="AB7697" s="3" t="str">
        <v>strike = -0.012228, dCalldT = 0.000209, localVol = 0.016642</v>
      </c>
    </row>
    <row r="7698" spans="9:28" x14ac:dyDescent="0.25">
      <c r="I7698" s="80"/>
      <c r="AB7698" s="3" t="str">
        <v>strike = -0.011013, dCalldT = 0.000244, localVol = 0.015216</v>
      </c>
    </row>
    <row r="7699" spans="9:28" x14ac:dyDescent="0.25">
      <c r="I7699" s="80"/>
      <c r="AB7699" s="3" t="str">
        <v>strike = -0.009798, dCalldT = 0.000273, localVol = 0.015323</v>
      </c>
    </row>
    <row r="7700" spans="9:28" x14ac:dyDescent="0.25">
      <c r="I7700" s="80"/>
      <c r="AB7700" s="3" t="str">
        <v>strike = -0.008583, dCalldT = 0.000298, localVol = 0.013920</v>
      </c>
    </row>
    <row r="7701" spans="9:28" x14ac:dyDescent="0.25">
      <c r="I7701" s="80"/>
      <c r="AB7701" s="3" t="str">
        <v>strike = -0.007368, dCalldT = 0.000313, localVol = 0.016310</v>
      </c>
    </row>
    <row r="7702" spans="9:28" x14ac:dyDescent="0.25">
      <c r="I7702" s="80"/>
      <c r="AB7702" s="3" t="str">
        <v>strike = -0.006153, dCalldT = 0.000335, localVol = 0.014630</v>
      </c>
    </row>
    <row r="7703" spans="9:28" x14ac:dyDescent="0.25">
      <c r="I7703" s="80"/>
      <c r="AB7703" s="3" t="str">
        <v>strike = -0.004939, dCalldT = 0.000360, localVol = 0.014739</v>
      </c>
    </row>
    <row r="7704" spans="9:28" x14ac:dyDescent="0.25">
      <c r="I7704" s="80"/>
      <c r="AB7704" s="3" t="str">
        <v>strike = -0.003724, dCalldT = 0.000391, localVol = 0.012568</v>
      </c>
    </row>
    <row r="7705" spans="9:28" x14ac:dyDescent="0.25">
      <c r="I7705" s="80"/>
      <c r="AB7705" s="3" t="str">
        <v>strike = -0.002509, dCalldT = 0.000412, localVol = 0.013032</v>
      </c>
    </row>
    <row r="7706" spans="9:28" x14ac:dyDescent="0.25">
      <c r="I7706" s="80"/>
      <c r="AB7706" s="3" t="str">
        <v>strike = -0.001294, dCalldT = 0.000434, localVol = 0.012296</v>
      </c>
    </row>
    <row r="7707" spans="9:28" x14ac:dyDescent="0.25">
      <c r="I7707" s="80"/>
      <c r="AB7707" s="3" t="str">
        <v>strike = -0.000079, dCalldT = 0.000455, localVol = 0.011801</v>
      </c>
    </row>
    <row r="7708" spans="9:28" x14ac:dyDescent="0.25">
      <c r="I7708" s="80"/>
      <c r="AB7708" s="3" t="str">
        <v>strike = 0.001135, dCalldT = 0.000476, localVol = 0.011330</v>
      </c>
    </row>
    <row r="7709" spans="9:28" x14ac:dyDescent="0.25">
      <c r="I7709" s="80"/>
      <c r="AB7709" s="3" t="str">
        <v>strike = 0.002350, dCalldT = 0.000498, localVol = 0.010572</v>
      </c>
    </row>
    <row r="7710" spans="9:28" x14ac:dyDescent="0.25">
      <c r="I7710" s="80"/>
      <c r="AB7710" s="3" t="str">
        <v>strike = 0.003565, dCalldT = 0.000515, localVol = 0.010420</v>
      </c>
    </row>
    <row r="7711" spans="9:28" x14ac:dyDescent="0.25">
      <c r="I7711" s="80"/>
      <c r="AB7711" s="3" t="str">
        <v>strike = 0.004780, dCalldT = 0.000537, localVol = 0.010072</v>
      </c>
    </row>
    <row r="7712" spans="9:28" x14ac:dyDescent="0.25">
      <c r="I7712" s="80"/>
      <c r="AB7712" s="3" t="str">
        <v>strike = 0.005995, dCalldT = 0.000570, localVol = 0.009515</v>
      </c>
    </row>
    <row r="7713" spans="9:28" x14ac:dyDescent="0.25">
      <c r="I7713" s="80"/>
      <c r="AB7713" s="3" t="str">
        <v>strike = 0.007209, dCalldT = 0.000606, localVol = 0.008797</v>
      </c>
    </row>
    <row r="7714" spans="9:28" x14ac:dyDescent="0.25">
      <c r="I7714" s="80"/>
      <c r="AB7714" s="3" t="str">
        <v>strike = 0.008424, dCalldT = 0.000621, localVol = 0.008252</v>
      </c>
    </row>
    <row r="7715" spans="9:28" x14ac:dyDescent="0.25">
      <c r="I7715" s="80"/>
      <c r="AB7715" s="3" t="str">
        <v>strike = 0.009639, dCalldT = 0.000603, localVol = 0.008008</v>
      </c>
    </row>
    <row r="7716" spans="9:28" x14ac:dyDescent="0.25">
      <c r="I7716" s="80"/>
      <c r="AB7716" s="3" t="str">
        <v>strike = 0.010854, dCalldT = 0.000581, localVol = 0.007603</v>
      </c>
    </row>
    <row r="7717" spans="9:28" x14ac:dyDescent="0.25">
      <c r="I7717" s="80"/>
      <c r="AB7717" s="3" t="str">
        <v>strike = 0.012069, dCalldT = 0.000571, localVol = 0.007155</v>
      </c>
    </row>
    <row r="7718" spans="9:28" x14ac:dyDescent="0.25">
      <c r="I7718" s="80"/>
      <c r="AB7718" s="3" t="str">
        <v>strike = 0.013283, dCalldT = 0.000578, localVol = 0.006551</v>
      </c>
    </row>
    <row r="7719" spans="9:28" x14ac:dyDescent="0.25">
      <c r="I7719" s="80"/>
      <c r="AB7719" s="3" t="str">
        <v>strike = 0.014498, dCalldT = 0.000568, localVol = 0.006264</v>
      </c>
    </row>
    <row r="7720" spans="9:28" x14ac:dyDescent="0.25">
      <c r="I7720" s="80"/>
      <c r="AB7720" s="3" t="str">
        <v>strike = 0.015713, dCalldT = 0.000554, localVol = 0.006094</v>
      </c>
    </row>
    <row r="7721" spans="9:28" x14ac:dyDescent="0.25">
      <c r="I7721" s="80"/>
      <c r="AB7721" s="3" t="str">
        <v>strike = 0.016928, dCalldT = 0.000570, localVol = 0.005737</v>
      </c>
    </row>
    <row r="7722" spans="9:28" x14ac:dyDescent="0.25">
      <c r="I7722" s="80"/>
      <c r="AB7722" s="3" t="str">
        <v>strike = 0.018143, dCalldT = 0.000584, localVol = 0.005594</v>
      </c>
    </row>
    <row r="7723" spans="9:28" x14ac:dyDescent="0.25">
      <c r="I7723" s="80"/>
      <c r="AB7723" s="3" t="str">
        <v>strike = 0.019357, dCalldT = 0.000596, localVol = 0.005383</v>
      </c>
    </row>
    <row r="7724" spans="9:28" x14ac:dyDescent="0.25">
      <c r="I7724" s="80"/>
      <c r="AB7724" s="3" t="str">
        <v>strike = 0.020572, dCalldT = 0.000586, localVol = 0.005259</v>
      </c>
    </row>
    <row r="7725" spans="9:28" x14ac:dyDescent="0.25">
      <c r="I7725" s="80"/>
      <c r="AB7725" s="3" t="str">
        <v>strike = 0.021787, dCalldT = 0.000560, localVol = 0.005293</v>
      </c>
    </row>
    <row r="7726" spans="9:28" x14ac:dyDescent="0.25">
      <c r="I7726" s="80"/>
      <c r="AB7726" s="3" t="str">
        <v>strike = 0.023002, dCalldT = 0.000532, localVol = 0.005374</v>
      </c>
    </row>
    <row r="7727" spans="9:28" x14ac:dyDescent="0.25">
      <c r="I7727" s="80"/>
      <c r="AB7727" s="3" t="str">
        <v>strike = 0.024217, dCalldT = 0.000511, localVol = 0.005499</v>
      </c>
    </row>
    <row r="7728" spans="9:28" x14ac:dyDescent="0.25">
      <c r="I7728" s="80"/>
      <c r="AB7728" s="3" t="str">
        <v>strike = 0.025431, dCalldT = 0.000502, localVol = 0.005828</v>
      </c>
    </row>
    <row r="7729" spans="9:28" x14ac:dyDescent="0.25">
      <c r="I7729" s="80"/>
      <c r="AB7729" s="3" t="str">
        <v>strike = 0.026646, dCalldT = 0.000528, localVol = 0.006137</v>
      </c>
    </row>
    <row r="7730" spans="9:28" x14ac:dyDescent="0.25">
      <c r="I7730" s="80"/>
      <c r="AB7730" s="3" t="str">
        <v>strike = 0.027861, dCalldT = 0.000566, localVol = 0.006465</v>
      </c>
    </row>
    <row r="7731" spans="9:28" x14ac:dyDescent="0.25">
      <c r="I7731" s="80"/>
      <c r="AB7731" s="3" t="str">
        <v>strike = 0.029076, dCalldT = 0.000584, localVol = 0.006854</v>
      </c>
    </row>
    <row r="7732" spans="9:28" x14ac:dyDescent="0.25">
      <c r="I7732" s="80"/>
      <c r="AB7732" s="3" t="str">
        <v>strike = 0.030291, dCalldT = 0.000574, localVol = 0.007290</v>
      </c>
    </row>
    <row r="7733" spans="9:28" x14ac:dyDescent="0.25">
      <c r="I7733" s="80"/>
      <c r="AB7733" s="3" t="str">
        <v>strike = 0.031505, dCalldT = 0.000550, localVol = 0.007447</v>
      </c>
    </row>
    <row r="7734" spans="9:28" x14ac:dyDescent="0.25">
      <c r="I7734" s="80"/>
      <c r="AB7734" s="3" t="str">
        <v>strike = 0.032720, dCalldT = 0.000502, localVol = 0.007913</v>
      </c>
    </row>
    <row r="7735" spans="9:28" x14ac:dyDescent="0.25">
      <c r="I7735" s="80"/>
      <c r="AB7735" s="3" t="str">
        <v>strike = 0.033935, dCalldT = 0.000461, localVol = 0.008192</v>
      </c>
    </row>
    <row r="7736" spans="9:28" x14ac:dyDescent="0.25">
      <c r="I7736" s="80"/>
      <c r="AB7736" s="3" t="str">
        <v>strike = 0.035150, dCalldT = 0.000433, localVol = 0.008170</v>
      </c>
    </row>
    <row r="7737" spans="9:28" x14ac:dyDescent="0.25">
      <c r="I7737" s="80"/>
      <c r="AB7737" s="3" t="str">
        <v>strike = 0.036365, dCalldT = 0.000401, localVol = 0.008620</v>
      </c>
    </row>
    <row r="7738" spans="9:28" x14ac:dyDescent="0.25">
      <c r="I7738" s="80"/>
      <c r="AB7738" s="3" t="str">
        <v>strike = 0.037579, dCalldT = 0.000376, localVol = 0.009221</v>
      </c>
    </row>
    <row r="7739" spans="9:28" x14ac:dyDescent="0.25">
      <c r="I7739" s="80"/>
      <c r="AB7739" s="3" t="str">
        <v>strike = 0.038794, dCalldT = 0.000368, localVol = 0.010076</v>
      </c>
    </row>
    <row r="7740" spans="9:28" x14ac:dyDescent="0.25">
      <c r="I7740" s="80"/>
      <c r="AB7740" s="3" t="str">
        <v>strike = 0.040009, dCalldT = 0.000383, localVol = 0.009910</v>
      </c>
    </row>
    <row r="7741" spans="9:28" x14ac:dyDescent="0.25">
      <c r="I7741" s="80"/>
      <c r="AB7741" s="3" t="str">
        <v>strike = 0.041224, dCalldT = 0.000393, localVol = 0.011527</v>
      </c>
    </row>
    <row r="7742" spans="9:28" x14ac:dyDescent="0.25">
      <c r="I7742" s="80"/>
      <c r="AB7742" s="3" t="str">
        <v>strike = 0.042439, dCalldT = 0.000414, localVol = 0.011703</v>
      </c>
    </row>
    <row r="7743" spans="9:28" x14ac:dyDescent="0.25">
      <c r="I7743" s="80"/>
      <c r="AB7743" s="3" t="str">
        <v>strike = 0.043654, dCalldT = 0.000428, localVol = 0.012315</v>
      </c>
    </row>
    <row r="7744" spans="9:28" x14ac:dyDescent="0.25">
      <c r="I7744" s="80"/>
      <c r="AB7744" s="3" t="str">
        <v>strike = 0.044868, dCalldT = 0.000430, localVol = 0.013091</v>
      </c>
    </row>
    <row r="7745" spans="9:28" x14ac:dyDescent="0.25">
      <c r="I7745" s="80"/>
      <c r="AB7745" s="3" t="str">
        <v>strike = 0.046083, dCalldT = 0.000419, localVol = 0.013374</v>
      </c>
    </row>
    <row r="7746" spans="9:28" x14ac:dyDescent="0.25">
      <c r="I7746" s="80"/>
      <c r="AB7746" s="3" t="str">
        <v>strike = 0.047298, dCalldT = 0.000392, localVol = 0.014967</v>
      </c>
    </row>
    <row r="7747" spans="9:28" x14ac:dyDescent="0.25">
      <c r="I7747" s="80"/>
      <c r="AB7747" s="3" t="str">
        <v>strike = 0.048513, dCalldT = 0.000359, localVol = 0.015866</v>
      </c>
    </row>
    <row r="7748" spans="9:28" x14ac:dyDescent="0.25">
      <c r="I7748" s="80"/>
      <c r="AB7748" s="3" t="str">
        <v>strike = 0.049728, dCalldT = 0.000326, localVol = 0.015981</v>
      </c>
    </row>
    <row r="7749" spans="9:28" x14ac:dyDescent="0.25">
      <c r="I7749" s="80"/>
      <c r="AB7749" s="3" t="str">
        <v>strike = 0.050942, dCalldT = 0.000291, localVol = 0.015038</v>
      </c>
    </row>
    <row r="7750" spans="9:28" x14ac:dyDescent="0.25">
      <c r="I7750" s="80"/>
      <c r="AB7750" s="3" t="str">
        <v>strike = 0.052157, dCalldT = 0.000248, localVol = 0.019316</v>
      </c>
    </row>
    <row r="7751" spans="9:28" x14ac:dyDescent="0.25">
      <c r="I7751" s="80"/>
      <c r="AB7751" s="3" t="str">
        <v>strike = 0.053372, dCalldT = 0.000214, localVol = 0.017961</v>
      </c>
    </row>
    <row r="7752" spans="9:28" x14ac:dyDescent="0.25">
      <c r="I7752" s="80"/>
      <c r="AB7752" s="3" t="str">
        <v>strike = 0.054587, dCalldT = 0.000184, localVol = 0.017609</v>
      </c>
    </row>
    <row r="7753" spans="9:28" x14ac:dyDescent="0.25">
      <c r="I7753" s="80"/>
      <c r="AB7753" s="3" t="str">
        <v>strike = 0.055802, dCalldT = 0.000158, localVol = 0.022104</v>
      </c>
    </row>
    <row r="7754" spans="9:28" x14ac:dyDescent="0.25">
      <c r="I7754" s="80"/>
      <c r="AB7754" s="3" t="str">
        <v>T = 3.750000, swapRate = 0.020736, k = 0, strike = -0.016224, call = 0.037036, callph = 0.037026, callmh = 0.037046, quantile = 0.008505, d2CalldK2 = 0.979731</v>
      </c>
    </row>
    <row r="7755" spans="9:28" x14ac:dyDescent="0.25">
      <c r="I7755" s="80"/>
      <c r="AB7755" s="3" t="str">
        <v>T = 3.750000, swapRate = 0.020736, k = 1, strike = -0.014992, call = 0.035815, callph = 0.035805, callmh = 0.035825, quantile = 0.009804, d2CalldK2 = 1.132129</v>
      </c>
    </row>
    <row r="7756" spans="9:28" x14ac:dyDescent="0.25">
      <c r="I7756" s="80"/>
      <c r="AB7756" s="3" t="str">
        <v>T = 3.750000, swapRate = 0.020736, k = 2, strike = -0.013760, call = 0.034596, callph = 0.034586, callmh = 0.034606, quantile = 0.011305, d2CalldK2 = 1.308377</v>
      </c>
    </row>
    <row r="7757" spans="9:28" x14ac:dyDescent="0.25">
      <c r="I7757" s="80"/>
      <c r="AB7757" s="3" t="str">
        <v>T = 3.750000, swapRate = 0.020736, k = 3, strike = -0.012528, call = 0.033379, callph = 0.033369, callmh = 0.033389, quantile = 0.013039, d2CalldK2 = 1.512146</v>
      </c>
    </row>
    <row r="7758" spans="9:28" x14ac:dyDescent="0.25">
      <c r="I7758" s="80"/>
      <c r="AB7758" s="3" t="str">
        <v>T = 3.750000, swapRate = 0.020736, k = 4, strike = -0.011296, call = 0.032164, callph = 0.032155, callmh = 0.032174, quantile = 0.015044, d2CalldK2 = 1.747637</v>
      </c>
    </row>
    <row r="7759" spans="9:28" x14ac:dyDescent="0.25">
      <c r="I7759" s="80"/>
      <c r="AB7759" s="3" t="str">
        <v>T = 3.750000, swapRate = 0.020736, k = 5, strike = -0.010064, call = 0.030952, callph = 0.030943, callmh = 0.030962, quantile = 0.017360, d2CalldK2 = 2.019644</v>
      </c>
    </row>
    <row r="7760" spans="9:28" x14ac:dyDescent="0.25">
      <c r="I7760" s="80"/>
      <c r="AB7760" s="3" t="str">
        <v>T = 3.750000, swapRate = 0.020736, k = 6, strike = -0.008832, call = 0.029743, callph = 0.029734, callmh = 0.029753, quantile = 0.020037, d2CalldK2 = 2.333625</v>
      </c>
    </row>
    <row r="7761" spans="9:28" x14ac:dyDescent="0.25">
      <c r="I7761" s="80"/>
      <c r="AB7761" s="3" t="str">
        <v>T = 3.750000, swapRate = 0.020736, k = 7, strike = -0.007600, call = 0.028538, callph = 0.028528, callmh = 0.028548, quantile = 0.023130, d2CalldK2 = 2.695767</v>
      </c>
    </row>
    <row r="7762" spans="9:28" x14ac:dyDescent="0.25">
      <c r="I7762" s="80"/>
      <c r="AB7762" s="3" t="str">
        <v>T = 3.750000, swapRate = 0.020736, k = 8, strike = -0.006368, call = 0.027337, callph = 0.027327, callmh = 0.027346, quantile = 0.026702, d2CalldK2 = 3.113057</v>
      </c>
    </row>
    <row r="7763" spans="9:28" x14ac:dyDescent="0.25">
      <c r="I7763" s="80"/>
      <c r="AB7763" s="3" t="str">
        <v>T = 3.750000, swapRate = 0.020736, k = 9, strike = -0.005136, call = 0.026140, callph = 0.026130, callmh = 0.026150, quantile = 0.030827, d2CalldK2 = 3.593341</v>
      </c>
    </row>
    <row r="7764" spans="9:28" x14ac:dyDescent="0.25">
      <c r="I7764" s="80"/>
      <c r="AB7764" s="3" t="str">
        <v>T = 3.750000, swapRate = 0.020736, k = 10, strike = -0.003904, call = 0.024949, callph = 0.024939, callmh = 0.024958, quantile = 0.035586, d2CalldK2 = 4.145380</v>
      </c>
    </row>
    <row r="7765" spans="9:28" x14ac:dyDescent="0.25">
      <c r="I7765" s="80"/>
      <c r="AB7765" s="3" t="str">
        <v>T = 3.750000, swapRate = 0.020736, k = 11, strike = -0.002672, call = 0.023764, callph = 0.023754, callmh = 0.023773, quantile = 0.041074, d2CalldK2 = 4.778887</v>
      </c>
    </row>
    <row r="7766" spans="9:28" x14ac:dyDescent="0.25">
      <c r="I7766" s="80"/>
      <c r="AB7766" s="3" t="str">
        <v>T = 3.750000, swapRate = 0.020736, k = 12, strike = -0.001440, call = 0.022586, callph = 0.022577, callmh = 0.022596, quantile = 0.047399, d2CalldK2 = 5.504533</v>
      </c>
    </row>
    <row r="7767" spans="9:28" x14ac:dyDescent="0.25">
      <c r="I7767" s="80"/>
      <c r="AB7767" s="3" t="str">
        <v>T = 3.750000, swapRate = 0.020736, k = 13, strike = -0.000208, call = 0.021417, callph = 0.021408, callmh = 0.021426, quantile = 0.054680, d2CalldK2 = 6.333920</v>
      </c>
    </row>
    <row r="7768" spans="9:28" x14ac:dyDescent="0.25">
      <c r="I7768" s="80"/>
      <c r="AB7768" s="3" t="str">
        <v>T = 3.750000, swapRate = 0.020736, k = 14, strike = 0.001024, call = 0.020257, callph = 0.020248, callmh = 0.020267, quantile = 0.063054, d2CalldK2 = 7.279491</v>
      </c>
    </row>
    <row r="7769" spans="9:28" x14ac:dyDescent="0.25">
      <c r="I7769" s="80"/>
      <c r="AB7769" s="3" t="str">
        <v>T = 3.750000, swapRate = 0.020736, k = 15, strike = 0.002256, call = 0.019109, callph = 0.019100, callmh = 0.019118, quantile = 0.072670, d2CalldK2 = 8.354368</v>
      </c>
    </row>
    <row r="7770" spans="9:28" x14ac:dyDescent="0.25">
      <c r="I7770" s="80"/>
      <c r="AB7770" s="3" t="str">
        <v>T = 3.750000, swapRate = 0.020736, k = 16, strike = 0.003488, call = 0.017973, callph = 0.017964, callmh = 0.017982, quantile = 0.083698, d2CalldK2 = 9.572083</v>
      </c>
    </row>
    <row r="7771" spans="9:28" x14ac:dyDescent="0.25">
      <c r="I7771" s="80"/>
      <c r="AB7771" s="3" t="str">
        <v>T = 3.750000, swapRate = 0.020736, k = 17, strike = 0.004720, call = 0.016852, callph = 0.016843, callmh = 0.016861, quantile = 0.096320, d2CalldK2 = 10.946170</v>
      </c>
    </row>
    <row r="7772" spans="9:28" x14ac:dyDescent="0.25">
      <c r="I7772" s="80"/>
      <c r="AB7772" s="3" t="str">
        <v>T = 3.750000, swapRate = 0.020736, k = 18, strike = 0.005952, call = 0.015747, callph = 0.015738, callmh = 0.015756, quantile = 0.110739, d2CalldK2 = 12.489587</v>
      </c>
    </row>
    <row r="7773" spans="9:28" x14ac:dyDescent="0.25">
      <c r="I7773" s="80"/>
      <c r="AB7773" s="3" t="str">
        <v>T = 3.750000, swapRate = 0.020736, k = 19, strike = 0.007184, call = 0.014661, callph = 0.014653, callmh = 0.014670, quantile = 0.127169, d2CalldK2 = 14.213903</v>
      </c>
    </row>
    <row r="7774" spans="9:28" x14ac:dyDescent="0.25">
      <c r="I7774" s="80"/>
      <c r="AB7774" s="3" t="str">
        <v>T = 3.750000, swapRate = 0.020736, k = 20, strike = 0.008416, call = 0.013597, callph = 0.013589, callmh = 0.013606, quantile = 0.145840, d2CalldK2 = 16.128225</v>
      </c>
    </row>
    <row r="7775" spans="9:28" x14ac:dyDescent="0.25">
      <c r="I7775" s="80"/>
      <c r="AB7775" s="3" t="str">
        <v>T = 3.750000, swapRate = 0.020736, k = 21, strike = 0.009648, call = 0.012558, callph = 0.012549, callmh = 0.012566, quantile = 0.166990, d2CalldK2 = 18.237789</v>
      </c>
    </row>
    <row r="7776" spans="9:28" x14ac:dyDescent="0.25">
      <c r="I7776" s="80"/>
      <c r="AB7776" s="3" t="str">
        <v>T = 3.750000, swapRate = 0.020736, k = 22, strike = 0.010880, call = 0.011546, callph = 0.011538, callmh = 0.011554, quantile = 0.190858, d2CalldK2 = 20.542172</v>
      </c>
    </row>
    <row r="7777" spans="9:28" x14ac:dyDescent="0.25">
      <c r="I7777" s="80"/>
      <c r="AB7777" s="3" t="str">
        <v>T = 3.750000, swapRate = 0.020736, k = 23, strike = 0.012112, call = 0.010565, callph = 0.010557, callmh = 0.010573, quantile = 0.217683, d2CalldK2 = 23.033085</v>
      </c>
    </row>
    <row r="7778" spans="9:28" x14ac:dyDescent="0.25">
      <c r="I7778" s="80"/>
      <c r="AB7778" s="3" t="str">
        <v>T = 3.750000, swapRate = 0.020736, k = 24, strike = 0.013344, call = 0.009620, callph = 0.009612, callmh = 0.009627, quantile = 0.247681, d2CalldK2 = 25.691733</v>
      </c>
    </row>
    <row r="7779" spans="9:28" x14ac:dyDescent="0.25">
      <c r="I7779" s="80"/>
      <c r="AB7779" s="3" t="str">
        <v>T = 3.750000, swapRate = 0.020736, k = 25, strike = 0.014576, call = 0.008713, callph = 0.008706, callmh = 0.008720, quantile = 0.281043, d2CalldK2 = 28.485764</v>
      </c>
    </row>
    <row r="7780" spans="9:28" x14ac:dyDescent="0.25">
      <c r="I7780" s="80"/>
      <c r="AB7780" s="3" t="str">
        <v>T = 3.750000, swapRate = 0.020736, k = 26, strike = 0.015808, call = 0.007849, callph = 0.007843, callmh = 0.007856, quantile = 0.317907, d2CalldK2 = 31.365917</v>
      </c>
    </row>
    <row r="7781" spans="9:28" x14ac:dyDescent="0.25">
      <c r="I7781" s="80"/>
      <c r="AB7781" s="3" t="str">
        <v>T = 3.750000, swapRate = 0.020736, k = 27, strike = 0.017040, call = 0.007034, callph = 0.007027, callmh = 0.007040, quantile = 0.358337, d2CalldK2 = 34.262597</v>
      </c>
    </row>
    <row r="7782" spans="9:28" x14ac:dyDescent="0.25">
      <c r="I7782" s="80"/>
      <c r="AB7782" s="3" t="str">
        <v>T = 3.750000, swapRate = 0.020736, k = 28, strike = 0.018272, call = 0.006270, callph = 0.006264, callmh = 0.006276, quantile = 0.402299, d2CalldK2 = 37.082741</v>
      </c>
    </row>
    <row r="7783" spans="9:28" x14ac:dyDescent="0.25">
      <c r="I7783" s="80"/>
      <c r="AB7783" s="3" t="str">
        <v>T = 3.750000, swapRate = 0.020736, k = 29, strike = 0.019504, call = 0.005562, callph = 0.005557, callmh = 0.005568, quantile = 0.449629, d2CalldK2 = 39.707606</v>
      </c>
    </row>
    <row r="7784" spans="9:28" x14ac:dyDescent="0.25">
      <c r="I7784" s="80"/>
      <c r="AB7784" s="3" t="str">
        <v>T = 3.750000, swapRate = 0.020736, k = 30, strike = 0.020736, call = 0.004915, callph = 0.004910, callmh = 0.004920, quantile = 0.500000, d2CalldK2 = 41.986761</v>
      </c>
    </row>
    <row r="7785" spans="9:28" x14ac:dyDescent="0.25">
      <c r="I7785" s="80"/>
      <c r="AB7785" s="3" t="str">
        <v>T = 3.750000, swapRate = 0.020736, k = 31, strike = 0.021968, call = 0.004330, callph = 0.004326, callmh = 0.004335, quantile = 0.550371, d2CalldK2 = 39.707606</v>
      </c>
    </row>
    <row r="7786" spans="9:28" x14ac:dyDescent="0.25">
      <c r="I7786" s="80"/>
      <c r="AB7786" s="3" t="str">
        <v>T = 3.750000, swapRate = 0.020736, k = 32, strike = 0.023200, call = 0.003806, callph = 0.003802, callmh = 0.003810, quantile = 0.597701, d2CalldK2 = 37.082741</v>
      </c>
    </row>
    <row r="7787" spans="9:28" x14ac:dyDescent="0.25">
      <c r="I7787" s="80"/>
      <c r="AB7787" s="3" t="str">
        <v>T = 3.750000, swapRate = 0.020736, k = 33, strike = 0.024432, call = 0.003338, callph = 0.003334, callmh = 0.003341, quantile = 0.641663, d2CalldK2 = 34.262597</v>
      </c>
    </row>
    <row r="7788" spans="9:28" x14ac:dyDescent="0.25">
      <c r="I7788" s="80"/>
      <c r="AB7788" s="3" t="str">
        <v>T = 3.750000, swapRate = 0.020736, k = 34, strike = 0.025664, call = 0.002921, callph = 0.002918, callmh = 0.002925, quantile = 0.682093, d2CalldK2 = 31.365917</v>
      </c>
    </row>
    <row r="7789" spans="9:28" x14ac:dyDescent="0.25">
      <c r="I7789" s="80"/>
      <c r="AB7789" s="3" t="str">
        <v>T = 3.750000, swapRate = 0.020736, k = 35, strike = 0.026896, call = 0.002553, callph = 0.002550, callmh = 0.002556, quantile = 0.718957, d2CalldK2 = 28.485764</v>
      </c>
    </row>
    <row r="7790" spans="9:28" x14ac:dyDescent="0.25">
      <c r="I7790" s="80"/>
      <c r="AB7790" s="3" t="str">
        <v>T = 3.750000, swapRate = 0.020736, k = 36, strike = 0.028128, call = 0.002228, callph = 0.002225, callmh = 0.002230, quantile = 0.752319, d2CalldK2 = 25.691733</v>
      </c>
    </row>
    <row r="7791" spans="9:28" x14ac:dyDescent="0.25">
      <c r="I7791" s="80"/>
      <c r="AB7791" s="3" t="str">
        <v>T = 3.750000, swapRate = 0.020736, k = 37, strike = 0.029360, call = 0.001941, callph = 0.001939, callmh = 0.001943, quantile = 0.782317, d2CalldK2 = 23.033085</v>
      </c>
    </row>
    <row r="7792" spans="9:28" x14ac:dyDescent="0.25">
      <c r="I7792" s="80"/>
      <c r="AB7792" s="3" t="str">
        <v>T = 3.750000, swapRate = 0.020736, k = 38, strike = 0.030592, call = 0.001690, callph = 0.001688, callmh = 0.001692, quantile = 0.809142, d2CalldK2 = 20.542171</v>
      </c>
    </row>
    <row r="7793" spans="9:28" x14ac:dyDescent="0.25">
      <c r="I7793" s="80"/>
      <c r="AB7793" s="3" t="str">
        <v>T = 3.750000, swapRate = 0.020736, k = 39, strike = 0.031824, call = 0.001470, callph = 0.001468, callmh = 0.001471, quantile = 0.833010, d2CalldK2 = 18.237789</v>
      </c>
    </row>
    <row r="7794" spans="9:28" x14ac:dyDescent="0.25">
      <c r="I7794" s="80"/>
      <c r="AB7794" s="3" t="str">
        <v>T = 3.750000, swapRate = 0.020736, k = 40, strike = 0.033056, call = 0.001277, callph = 0.001276, callmh = 0.001279, quantile = 0.854160, d2CalldK2 = 16.128225</v>
      </c>
    </row>
    <row r="7795" spans="9:28" x14ac:dyDescent="0.25">
      <c r="I7795" s="80"/>
      <c r="AB7795" s="3" t="str">
        <v>T = 3.750000, swapRate = 0.020736, k = 41, strike = 0.034288, call = 0.001109, callph = 0.001108, callmh = 0.001111, quantile = 0.872831, d2CalldK2 = 14.213903</v>
      </c>
    </row>
    <row r="7796" spans="9:28" x14ac:dyDescent="0.25">
      <c r="I7796" s="80"/>
      <c r="AB7796" s="3" t="str">
        <v>T = 3.750000, swapRate = 0.020736, k = 42, strike = 0.035520, call = 0.000963, callph = 0.000962, callmh = 0.000964, quantile = 0.889261, d2CalldK2 = 12.489587</v>
      </c>
    </row>
    <row r="7797" spans="9:28" x14ac:dyDescent="0.25">
      <c r="I7797" s="80"/>
      <c r="AB7797" s="3" t="str">
        <v>T = 3.750000, swapRate = 0.020736, k = 43, strike = 0.036752, call = 0.000836, callph = 0.000835, callmh = 0.000837, quantile = 0.903680, d2CalldK2 = 10.946170</v>
      </c>
    </row>
    <row r="7798" spans="9:28" x14ac:dyDescent="0.25">
      <c r="I7798" s="80"/>
      <c r="AB7798" s="3" t="str">
        <v>T = 3.750000, swapRate = 0.020736, k = 44, strike = 0.037984, call = 0.000725, callph = 0.000724, callmh = 0.000726, quantile = 0.916302, d2CalldK2 = 9.572083</v>
      </c>
    </row>
    <row r="7799" spans="9:28" x14ac:dyDescent="0.25">
      <c r="I7799" s="80"/>
      <c r="AB7799" s="3" t="str">
        <v>T = 3.750000, swapRate = 0.020736, k = 45, strike = 0.039216, call = 0.000629, callph = 0.000628, callmh = 0.000629, quantile = 0.927330, d2CalldK2 = 8.354368</v>
      </c>
    </row>
    <row r="7800" spans="9:28" x14ac:dyDescent="0.25">
      <c r="I7800" s="80"/>
      <c r="AB7800" s="3" t="str">
        <v>T = 3.750000, swapRate = 0.020736, k = 46, strike = 0.040448, call = 0.000545, callph = 0.000545, callmh = 0.000546, quantile = 0.936946, d2CalldK2 = 7.279491</v>
      </c>
    </row>
    <row r="7801" spans="9:28" x14ac:dyDescent="0.25">
      <c r="I7801" s="80"/>
      <c r="AB7801" s="3" t="str">
        <v>T = 3.750000, swapRate = 0.020736, k = 47, strike = 0.041680, call = 0.000473, callph = 0.000472, callmh = 0.000473, quantile = 0.945320, d2CalldK2 = 6.333920</v>
      </c>
    </row>
    <row r="7802" spans="9:28" x14ac:dyDescent="0.25">
      <c r="I7802" s="80"/>
      <c r="AB7802" s="3" t="str">
        <v>T = 3.750000, swapRate = 0.020736, k = 48, strike = 0.042912, call = 0.000410, callph = 0.000410, callmh = 0.000411, quantile = 0.952601, d2CalldK2 = 5.504533</v>
      </c>
    </row>
    <row r="7803" spans="9:28" x14ac:dyDescent="0.25">
      <c r="I7803" s="80"/>
      <c r="AB7803" s="3" t="str">
        <v>T = 3.750000, swapRate = 0.020736, k = 49, strike = 0.044144, call = 0.000356, callph = 0.000355, callmh = 0.000356, quantile = 0.958926, d2CalldK2 = 4.778887</v>
      </c>
    </row>
    <row r="7804" spans="9:28" x14ac:dyDescent="0.25">
      <c r="I7804" s="80"/>
      <c r="AB7804" s="3" t="str">
        <v>T = 3.750000, swapRate = 0.020736, k = 50, strike = 0.045376, call = 0.000309, callph = 0.000308, callmh = 0.000309, quantile = 0.964414, d2CalldK2 = 4.145380</v>
      </c>
    </row>
    <row r="7805" spans="9:28" x14ac:dyDescent="0.25">
      <c r="I7805" s="80"/>
      <c r="AB7805" s="3" t="str">
        <v>T = 3.750000, swapRate = 0.020736, k = 51, strike = 0.046608, call = 0.000268, callph = 0.000267, callmh = 0.000268, quantile = 0.969173, d2CalldK2 = 3.593341</v>
      </c>
    </row>
    <row r="7806" spans="9:28" x14ac:dyDescent="0.25">
      <c r="I7806" s="80"/>
      <c r="AB7806" s="3" t="str">
        <v>T = 3.750000, swapRate = 0.020736, k = 52, strike = 0.047840, call = 0.000232, callph = 0.000232, callmh = 0.000233, quantile = 0.973298, d2CalldK2 = 3.113057</v>
      </c>
    </row>
    <row r="7807" spans="9:28" x14ac:dyDescent="0.25">
      <c r="I7807" s="80"/>
      <c r="AB7807" s="3" t="str">
        <v>T = 3.750000, swapRate = 0.020736, k = 53, strike = 0.049072, call = 0.000202, callph = 0.000201, callmh = 0.000202, quantile = 0.976870, d2CalldK2 = 2.695768</v>
      </c>
    </row>
    <row r="7808" spans="9:28" x14ac:dyDescent="0.25">
      <c r="I7808" s="80"/>
      <c r="AB7808" s="3" t="str">
        <v>T = 3.750000, swapRate = 0.020736, k = 54, strike = 0.050304, call = 0.000175, callph = 0.000175, callmh = 0.000175, quantile = 0.979963, d2CalldK2 = 2.333625</v>
      </c>
    </row>
    <row r="7809" spans="9:28" x14ac:dyDescent="0.25">
      <c r="I7809" s="80"/>
      <c r="AB7809" s="3" t="str">
        <v>T = 3.750000, swapRate = 0.020736, k = 55, strike = 0.051536, call = 0.000152, callph = 0.000152, callmh = 0.000152, quantile = 0.982640, d2CalldK2 = 2.019644</v>
      </c>
    </row>
    <row r="7810" spans="9:28" x14ac:dyDescent="0.25">
      <c r="I7810" s="80"/>
      <c r="AB7810" s="3" t="str">
        <v>T = 3.750000, swapRate = 0.020736, k = 56, strike = 0.052768, call = 0.000132, callph = 0.000132, callmh = 0.000132, quantile = 0.984956, d2CalldK2 = 1.747637</v>
      </c>
    </row>
    <row r="7811" spans="9:28" x14ac:dyDescent="0.25">
      <c r="I7811" s="80"/>
      <c r="AB7811" s="3" t="str">
        <v>T = 3.750000, swapRate = 0.020736, k = 57, strike = 0.054000, call = 0.000115, callph = 0.000115, callmh = 0.000115, quantile = 0.986961, d2CalldK2 = 1.512146</v>
      </c>
    </row>
    <row r="7812" spans="9:28" x14ac:dyDescent="0.25">
      <c r="I7812" s="80"/>
      <c r="AB7812" s="3" t="str">
        <v>T = 3.750000, swapRate = 0.020736, k = 58, strike = 0.055232, call = 0.000100, callph = 0.000100, callmh = 0.000100, quantile = 0.988695, d2CalldK2 = 1.308377</v>
      </c>
    </row>
    <row r="7813" spans="9:28" x14ac:dyDescent="0.25">
      <c r="I7813" s="80"/>
      <c r="AB7813" s="3" t="str">
        <v>T = 3.750000, swapRate = 0.020736, k = 59, strike = 0.056464, call = 0.000087, callph = 0.000087, callmh = 0.000087, quantile = 0.990196, d2CalldK2 = 1.132129</v>
      </c>
    </row>
    <row r="7814" spans="9:28" x14ac:dyDescent="0.25">
      <c r="I7814" s="80"/>
      <c r="AB7814" s="3" t="str">
        <v>T = 3.750000, swapRate = 0.020736, k = 60, strike = 0.057696, call = 0.000076, callph = 0.000076, callmh = 0.000076, quantile = 0.991495, d2CalldK2 = 0.979731</v>
      </c>
    </row>
    <row r="7815" spans="9:28" x14ac:dyDescent="0.25">
      <c r="I7815" s="80"/>
      <c r="AB7815" s="3" t="str">
        <v>strike = -0.014992, d2CalldK2 = 1.132129, d2CalldK2mc = 0.394653</v>
      </c>
    </row>
    <row r="7816" spans="9:28" x14ac:dyDescent="0.25">
      <c r="I7816" s="80"/>
      <c r="AB7816" s="3" t="str">
        <v>strike = -0.013760, d2CalldK2 = 1.308377, d2CalldK2mc = 1.843223</v>
      </c>
    </row>
    <row r="7817" spans="9:28" x14ac:dyDescent="0.25">
      <c r="I7817" s="80"/>
      <c r="AB7817" s="3" t="str">
        <v>strike = -0.012528, d2CalldK2 = 1.512146, d2CalldK2mc = 1.566600</v>
      </c>
    </row>
    <row r="7818" spans="9:28" x14ac:dyDescent="0.25">
      <c r="I7818" s="80"/>
      <c r="AB7818" s="3" t="str">
        <v>strike = -0.011296, d2CalldK2 = 1.747637, d2CalldK2mc = 1.654137</v>
      </c>
    </row>
    <row r="7819" spans="9:28" x14ac:dyDescent="0.25">
      <c r="I7819" s="80"/>
      <c r="AB7819" s="3" t="str">
        <v>strike = -0.010064, d2CalldK2 = 2.019644, d2CalldK2mc = 1.971052</v>
      </c>
    </row>
    <row r="7820" spans="9:28" x14ac:dyDescent="0.25">
      <c r="I7820" s="80"/>
      <c r="AB7820" s="3" t="str">
        <v>strike = -0.008832, d2CalldK2 = 2.333625, d2CalldK2mc = 2.200357</v>
      </c>
    </row>
    <row r="7821" spans="9:28" x14ac:dyDescent="0.25">
      <c r="I7821" s="80"/>
      <c r="AB7821" s="3" t="str">
        <v>strike = -0.007600, d2CalldK2 = 2.695767, d2CalldK2mc = 2.050257</v>
      </c>
    </row>
    <row r="7822" spans="9:28" x14ac:dyDescent="0.25">
      <c r="I7822" s="80"/>
      <c r="AB7822" s="3" t="str">
        <v>strike = -0.006368, d2CalldK2 = 3.113057, d2CalldK2mc = 3.297738</v>
      </c>
    </row>
    <row r="7823" spans="9:28" x14ac:dyDescent="0.25">
      <c r="I7823" s="80"/>
      <c r="AB7823" s="3" t="str">
        <v>strike = -0.005136, d2CalldK2 = 3.593341, d2CalldK2mc = 3.426169</v>
      </c>
    </row>
    <row r="7824" spans="9:28" x14ac:dyDescent="0.25">
      <c r="I7824" s="80"/>
      <c r="AB7824" s="3" t="str">
        <v>strike = -0.003904, d2CalldK2 = 4.145380, d2CalldK2mc = 4.788338</v>
      </c>
    </row>
    <row r="7825" spans="9:28" x14ac:dyDescent="0.25">
      <c r="I7825" s="80"/>
      <c r="AB7825" s="3" t="str">
        <v>strike = -0.002672, d2CalldK2 = 4.778887, d2CalldK2mc = 5.284154</v>
      </c>
    </row>
    <row r="7826" spans="9:28" x14ac:dyDescent="0.25">
      <c r="I7826" s="80"/>
      <c r="AB7826" s="3" t="str">
        <v>strike = -0.001440, d2CalldK2 = 5.504533, d2CalldK2mc = 5.897175</v>
      </c>
    </row>
    <row r="7827" spans="9:28" x14ac:dyDescent="0.25">
      <c r="I7827" s="80"/>
      <c r="AB7827" s="3" t="str">
        <v>strike = -0.000208, d2CalldK2 = 6.333920, d2CalldK2mc = 5.568128</v>
      </c>
    </row>
    <row r="7828" spans="9:28" x14ac:dyDescent="0.25">
      <c r="I7828" s="80"/>
      <c r="AB7828" s="3" t="str">
        <v>strike = 0.001024, d2CalldK2 = 7.279491, d2CalldK2mc = 6.629778</v>
      </c>
    </row>
    <row r="7829" spans="9:28" x14ac:dyDescent="0.25">
      <c r="I7829" s="80"/>
      <c r="AB7829" s="3" t="str">
        <v>strike = 0.002256, d2CalldK2 = 8.354368, d2CalldK2mc = 8.800565</v>
      </c>
    </row>
    <row r="7830" spans="9:28" x14ac:dyDescent="0.25">
      <c r="I7830" s="80"/>
      <c r="AB7830" s="3" t="str">
        <v>strike = 0.003488, d2CalldK2 = 9.572083, d2CalldK2mc = 9.448930</v>
      </c>
    </row>
    <row r="7831" spans="9:28" x14ac:dyDescent="0.25">
      <c r="I7831" s="80"/>
      <c r="AB7831" s="3" t="str">
        <v>strike = 0.004720, d2CalldK2 = 10.946170, d2CalldK2mc = 11.244790</v>
      </c>
    </row>
    <row r="7832" spans="9:28" x14ac:dyDescent="0.25">
      <c r="I7832" s="80"/>
      <c r="AB7832" s="3" t="str">
        <v>strike = 0.005952, d2CalldK2 = 12.489587, d2CalldK2mc = 12.523658</v>
      </c>
    </row>
    <row r="7833" spans="9:28" x14ac:dyDescent="0.25">
      <c r="I7833" s="80"/>
      <c r="AB7833" s="3" t="str">
        <v>strike = 0.007184, d2CalldK2 = 14.213903, d2CalldK2mc = 15.483188</v>
      </c>
    </row>
    <row r="7834" spans="9:28" x14ac:dyDescent="0.25">
      <c r="I7834" s="80"/>
      <c r="AB7834" s="3" t="str">
        <v>strike = 0.008416, d2CalldK2 = 16.128225, d2CalldK2mc = 16.148834</v>
      </c>
    </row>
    <row r="7835" spans="9:28" x14ac:dyDescent="0.25">
      <c r="I7835" s="80"/>
      <c r="AB7835" s="3" t="str">
        <v>strike = 0.009648, d2CalldK2 = 18.237789, d2CalldK2mc = 16.826982</v>
      </c>
    </row>
    <row r="7836" spans="9:28" x14ac:dyDescent="0.25">
      <c r="I7836" s="80"/>
      <c r="AB7836" s="3" t="str">
        <v>strike = 0.010880, d2CalldK2 = 20.542172, d2CalldK2mc = 21.610192</v>
      </c>
    </row>
    <row r="7837" spans="9:28" x14ac:dyDescent="0.25">
      <c r="I7837" s="80"/>
      <c r="AB7837" s="3" t="str">
        <v>strike = 0.012112, d2CalldK2 = 23.033085, d2CalldK2mc = 22.926361</v>
      </c>
    </row>
    <row r="7838" spans="9:28" x14ac:dyDescent="0.25">
      <c r="I7838" s="80"/>
      <c r="AB7838" s="3" t="str">
        <v>strike = 0.013344, d2CalldK2 = 25.691733, d2CalldK2mc = 26.516617</v>
      </c>
    </row>
    <row r="7839" spans="9:28" x14ac:dyDescent="0.25">
      <c r="I7839" s="80"/>
      <c r="AB7839" s="3" t="str">
        <v>strike = 0.014576, d2CalldK2 = 28.485764, d2CalldK2mc = 26.415527</v>
      </c>
    </row>
    <row r="7840" spans="9:28" x14ac:dyDescent="0.25">
      <c r="I7840" s="80"/>
      <c r="AB7840" s="3" t="str">
        <v>strike = 0.015808, d2CalldK2 = 31.365917, d2CalldK2mc = 28.931609</v>
      </c>
    </row>
    <row r="7841" spans="9:28" x14ac:dyDescent="0.25">
      <c r="I7841" s="80"/>
      <c r="AB7841" s="3" t="str">
        <v>strike = 0.017040, d2CalldK2 = 34.262597, d2CalldK2mc = 34.846701</v>
      </c>
    </row>
    <row r="7842" spans="9:28" x14ac:dyDescent="0.25">
      <c r="I7842" s="80"/>
      <c r="AB7842" s="3" t="str">
        <v>strike = 0.018272, d2CalldK2 = 37.082741, d2CalldK2mc = 36.436080</v>
      </c>
    </row>
    <row r="7843" spans="9:28" x14ac:dyDescent="0.25">
      <c r="I7843" s="80"/>
      <c r="AB7843" s="3" t="str">
        <v>strike = 0.019504, d2CalldK2 = 39.707606, d2CalldK2mc = 40.720271</v>
      </c>
    </row>
    <row r="7844" spans="9:28" x14ac:dyDescent="0.25">
      <c r="I7844" s="80"/>
      <c r="AB7844" s="3" t="str">
        <v>strike = 0.020736, d2CalldK2 = 41.986761, d2CalldK2mc = 43.198448</v>
      </c>
    </row>
    <row r="7845" spans="9:28" x14ac:dyDescent="0.25">
      <c r="I7845" s="80"/>
      <c r="AB7845" s="3" t="str">
        <v>strike = 0.021968, d2CalldK2 = 39.707606, d2CalldK2mc = 38.921645</v>
      </c>
    </row>
    <row r="7846" spans="9:28" x14ac:dyDescent="0.25">
      <c r="I7846" s="80"/>
      <c r="AB7846" s="3" t="str">
        <v>strike = 0.023200, d2CalldK2 = 37.082741, d2CalldK2mc = 38.734138</v>
      </c>
    </row>
    <row r="7847" spans="9:28" x14ac:dyDescent="0.25">
      <c r="I7847" s="80"/>
      <c r="AB7847" s="3" t="str">
        <v>strike = 0.024432, d2CalldK2 = 34.262597, d2CalldK2mc = 33.330872</v>
      </c>
    </row>
    <row r="7848" spans="9:28" x14ac:dyDescent="0.25">
      <c r="I7848" s="80"/>
      <c r="AB7848" s="3" t="str">
        <v>strike = 0.025664, d2CalldK2 = 31.365917, d2CalldK2mc = 31.641315</v>
      </c>
    </row>
    <row r="7849" spans="9:28" x14ac:dyDescent="0.25">
      <c r="I7849" s="80"/>
      <c r="AB7849" s="3" t="str">
        <v>strike = 0.026896, d2CalldK2 = 28.485764, d2CalldK2mc = 28.665114</v>
      </c>
    </row>
    <row r="7850" spans="9:28" x14ac:dyDescent="0.25">
      <c r="I7850" s="80"/>
      <c r="AB7850" s="3" t="str">
        <v>strike = 0.028128, d2CalldK2 = 25.691733, d2CalldK2mc = 25.011380</v>
      </c>
    </row>
    <row r="7851" spans="9:28" x14ac:dyDescent="0.25">
      <c r="I7851" s="80"/>
      <c r="AB7851" s="3" t="str">
        <v>strike = 0.029360, d2CalldK2 = 23.033085, d2CalldK2mc = 22.059545</v>
      </c>
    </row>
    <row r="7852" spans="9:28" x14ac:dyDescent="0.25">
      <c r="I7852" s="80"/>
      <c r="AB7852" s="3" t="str">
        <v>strike = 0.030592, d2CalldK2 = 20.542171, d2CalldK2mc = 21.410333</v>
      </c>
    </row>
    <row r="7853" spans="9:28" x14ac:dyDescent="0.25">
      <c r="I7853" s="80"/>
      <c r="AB7853" s="3" t="str">
        <v>strike = 0.031824, d2CalldK2 = 18.237789, d2CalldK2mc = 19.434314</v>
      </c>
    </row>
    <row r="7854" spans="9:28" x14ac:dyDescent="0.25">
      <c r="I7854" s="80"/>
      <c r="AB7854" s="3" t="str">
        <v>strike = 0.033056, d2CalldK2 = 16.128225, d2CalldK2mc = 16.253345</v>
      </c>
    </row>
    <row r="7855" spans="9:28" x14ac:dyDescent="0.25">
      <c r="I7855" s="80"/>
      <c r="AB7855" s="3" t="str">
        <v>strike = 0.034288, d2CalldK2 = 14.213903, d2CalldK2mc = 13.867797</v>
      </c>
    </row>
    <row r="7856" spans="9:28" x14ac:dyDescent="0.25">
      <c r="I7856" s="80"/>
      <c r="AB7856" s="3" t="str">
        <v>strike = 0.035520, d2CalldK2 = 12.489587, d2CalldK2mc = 14.236276</v>
      </c>
    </row>
    <row r="7857" spans="9:28" x14ac:dyDescent="0.25">
      <c r="I7857" s="80"/>
      <c r="AB7857" s="3" t="str">
        <v>strike = 0.036752, d2CalldK2 = 10.946170, d2CalldK2mc = 9.833554</v>
      </c>
    </row>
    <row r="7858" spans="9:28" x14ac:dyDescent="0.25">
      <c r="I7858" s="80"/>
      <c r="AB7858" s="3" t="str">
        <v>strike = 0.037984, d2CalldK2 = 9.572083, d2CalldK2mc = 8.338486</v>
      </c>
    </row>
    <row r="7859" spans="9:28" x14ac:dyDescent="0.25">
      <c r="I7859" s="80"/>
      <c r="AB7859" s="3" t="str">
        <v>strike = 0.039216, d2CalldK2 = 8.354368, d2CalldK2mc = 7.831434</v>
      </c>
    </row>
    <row r="7860" spans="9:28" x14ac:dyDescent="0.25">
      <c r="I7860" s="80"/>
      <c r="AB7860" s="3" t="str">
        <v>strike = 0.040448, d2CalldK2 = 7.279491, d2CalldK2mc = 6.781921</v>
      </c>
    </row>
    <row r="7861" spans="9:28" x14ac:dyDescent="0.25">
      <c r="I7861" s="80"/>
      <c r="AB7861" s="3" t="str">
        <v>strike = 0.041680, d2CalldK2 = 6.333920, d2CalldK2mc = 6.983291</v>
      </c>
    </row>
    <row r="7862" spans="9:28" x14ac:dyDescent="0.25">
      <c r="I7862" s="80"/>
      <c r="AB7862" s="3" t="str">
        <v>strike = 0.042912, d2CalldK2 = 5.504533, d2CalldK2mc = 6.712912</v>
      </c>
    </row>
    <row r="7863" spans="9:28" x14ac:dyDescent="0.25">
      <c r="I7863" s="80"/>
      <c r="AB7863" s="3" t="str">
        <v>strike = 0.044144, d2CalldK2 = 4.778887, d2CalldK2mc = 5.148045</v>
      </c>
    </row>
    <row r="7864" spans="9:28" x14ac:dyDescent="0.25">
      <c r="I7864" s="80"/>
      <c r="AB7864" s="3" t="str">
        <v>strike = 0.045376, d2CalldK2 = 4.145380, d2CalldK2mc = 4.244693</v>
      </c>
    </row>
    <row r="7865" spans="9:28" x14ac:dyDescent="0.25">
      <c r="I7865" s="80"/>
      <c r="AB7865" s="3" t="str">
        <v>strike = 0.046608, d2CalldK2 = 3.593341, d2CalldK2mc = 3.720602</v>
      </c>
    </row>
    <row r="7866" spans="9:28" x14ac:dyDescent="0.25">
      <c r="I7866" s="80"/>
      <c r="AB7866" s="3" t="str">
        <v>strike = 0.047840, d2CalldK2 = 3.113057, d2CalldK2mc = 3.056878</v>
      </c>
    </row>
    <row r="7867" spans="9:28" x14ac:dyDescent="0.25">
      <c r="I7867" s="80"/>
      <c r="AB7867" s="3" t="str">
        <v>strike = 0.049072, d2CalldK2 = 2.695768, d2CalldK2mc = 2.656815</v>
      </c>
    </row>
    <row r="7868" spans="9:28" x14ac:dyDescent="0.25">
      <c r="I7868" s="80"/>
      <c r="AB7868" s="3" t="str">
        <v>strike = 0.050304, d2CalldK2 = 2.333625, d2CalldK2mc = 2.169666</v>
      </c>
    </row>
    <row r="7869" spans="9:28" x14ac:dyDescent="0.25">
      <c r="I7869" s="80"/>
      <c r="AB7869" s="3" t="str">
        <v>strike = 0.051536, d2CalldK2 = 2.019644, d2CalldK2mc = 1.861437</v>
      </c>
    </row>
    <row r="7870" spans="9:28" x14ac:dyDescent="0.25">
      <c r="I7870" s="80"/>
      <c r="AB7870" s="3" t="str">
        <v>strike = 0.052768, d2CalldK2 = 1.747637, d2CalldK2mc = 2.177174</v>
      </c>
    </row>
    <row r="7871" spans="9:28" x14ac:dyDescent="0.25">
      <c r="I7871" s="80"/>
      <c r="AB7871" s="3" t="str">
        <v>strike = 0.054000, d2CalldK2 = 1.512146, d2CalldK2mc = 1.573941</v>
      </c>
    </row>
    <row r="7872" spans="9:28" x14ac:dyDescent="0.25">
      <c r="I7872" s="80"/>
      <c r="AB7872" s="3" t="str">
        <v>strike = 0.055232, d2CalldK2 = 1.308377, d2CalldK2mc = 0.924258</v>
      </c>
    </row>
    <row r="7873" spans="9:28" x14ac:dyDescent="0.25">
      <c r="I7873" s="80"/>
      <c r="AB7873" s="3" t="str">
        <v>strike = 0.056464, d2CalldK2 = 1.132129, d2CalldK2mc = 1.082406</v>
      </c>
    </row>
    <row r="7874" spans="9:28" x14ac:dyDescent="0.25">
      <c r="I7874" s="80"/>
      <c r="AB7874" s="3" t="str">
        <v>T = 3.750000, fixingDate = 0, swapRate = 0.020736, annuity = 8.968509, stdDev = 0.012320, avgCalcStrikes = 7.906738</v>
      </c>
    </row>
    <row r="7875" spans="9:28" x14ac:dyDescent="0.25">
      <c r="I7875" s="80"/>
      <c r="AB7875" s="3" t="str">
        <v>strike = -0.014992, dCalldT = 0.000076, localVol = 0.019625</v>
      </c>
    </row>
    <row r="7876" spans="9:28" x14ac:dyDescent="0.25">
      <c r="I7876" s="80"/>
      <c r="AB7876" s="3" t="str">
        <v>strike = -0.013760, dCalldT = 0.000095, localVol = 0.010163</v>
      </c>
    </row>
    <row r="7877" spans="9:28" x14ac:dyDescent="0.25">
      <c r="I7877" s="80"/>
      <c r="AB7877" s="3" t="str">
        <v>strike = -0.012528, dCalldT = 0.000106, localVol = 0.011612</v>
      </c>
    </row>
    <row r="7878" spans="9:28" x14ac:dyDescent="0.25">
      <c r="I7878" s="80"/>
      <c r="AB7878" s="3" t="str">
        <v>strike = -0.011296, dCalldT = 0.000116, localVol = 0.011849</v>
      </c>
    </row>
    <row r="7879" spans="9:28" x14ac:dyDescent="0.25">
      <c r="I7879" s="80"/>
      <c r="AB7879" s="3" t="str">
        <v>strike = -0.010064, dCalldT = 0.000129, localVol = 0.011462</v>
      </c>
    </row>
    <row r="7880" spans="9:28" x14ac:dyDescent="0.25">
      <c r="I7880" s="80"/>
      <c r="AB7880" s="3" t="str">
        <v>strike = -0.008832, dCalldT = 0.000145, localVol = 0.011479</v>
      </c>
    </row>
    <row r="7881" spans="9:28" x14ac:dyDescent="0.25">
      <c r="I7881" s="80"/>
      <c r="AB7881" s="3" t="str">
        <v>strike = -0.007600, dCalldT = 0.000164, localVol = 0.012655</v>
      </c>
    </row>
    <row r="7882" spans="9:28" x14ac:dyDescent="0.25">
      <c r="I7882" s="80"/>
      <c r="AB7882" s="3" t="str">
        <v>strike = -0.006368, dCalldT = 0.000197, localVol = 0.010918</v>
      </c>
    </row>
    <row r="7883" spans="9:28" x14ac:dyDescent="0.25">
      <c r="I7883" s="80"/>
      <c r="AB7883" s="3" t="str">
        <v>strike = -0.005136, dCalldT = 0.000227, localVol = 0.011512</v>
      </c>
    </row>
    <row r="7884" spans="9:28" x14ac:dyDescent="0.25">
      <c r="I7884" s="80"/>
      <c r="AB7884" s="3" t="str">
        <v>strike = -0.003904, dCalldT = 0.000262, localVol = 0.010463</v>
      </c>
    </row>
    <row r="7885" spans="9:28" x14ac:dyDescent="0.25">
      <c r="I7885" s="80"/>
      <c r="AB7885" s="3" t="str">
        <v>strike = -0.002672, dCalldT = 0.000287, localVol = 0.010424</v>
      </c>
    </row>
    <row r="7886" spans="9:28" x14ac:dyDescent="0.25">
      <c r="I7886" s="80"/>
      <c r="AB7886" s="3" t="str">
        <v>strike = -0.001440, dCalldT = 0.000304, localVol = 0.010161</v>
      </c>
    </row>
    <row r="7887" spans="9:28" x14ac:dyDescent="0.25">
      <c r="I7887" s="80"/>
      <c r="AB7887" s="3" t="str">
        <v>strike = -0.000208, dCalldT = 0.000316, localVol = 0.010659</v>
      </c>
    </row>
    <row r="7888" spans="9:28" x14ac:dyDescent="0.25">
      <c r="I7888" s="80"/>
      <c r="AB7888" s="3" t="str">
        <v>strike = 0.001024, dCalldT = 0.000344, localVol = 0.010183</v>
      </c>
    </row>
    <row r="7889" spans="9:28" x14ac:dyDescent="0.25">
      <c r="I7889" s="80"/>
      <c r="AB7889" s="3" t="str">
        <v>strike = 0.002256, dCalldT = 0.000385, localVol = 0.009349</v>
      </c>
    </row>
    <row r="7890" spans="9:28" x14ac:dyDescent="0.25">
      <c r="I7890" s="80"/>
      <c r="AB7890" s="3" t="str">
        <v>strike = 0.003488, dCalldT = 0.000419, localVol = 0.009416</v>
      </c>
    </row>
    <row r="7891" spans="9:28" x14ac:dyDescent="0.25">
      <c r="I7891" s="80"/>
      <c r="AB7891" s="3" t="str">
        <v>strike = 0.004720, dCalldT = 0.000457, localVol = 0.009012</v>
      </c>
    </row>
    <row r="7892" spans="9:28" x14ac:dyDescent="0.25">
      <c r="I7892" s="80"/>
      <c r="AB7892" s="3" t="str">
        <v>strike = 0.005952, dCalldT = 0.000490, localVol = 0.008848</v>
      </c>
    </row>
    <row r="7893" spans="9:28" x14ac:dyDescent="0.25">
      <c r="I7893" s="80"/>
      <c r="AB7893" s="3" t="str">
        <v>strike = 0.007184, dCalldT = 0.000524, localVol = 0.008227</v>
      </c>
    </row>
    <row r="7894" spans="9:28" x14ac:dyDescent="0.25">
      <c r="I7894" s="80"/>
      <c r="AB7894" s="3" t="str">
        <v>strike = 0.008416, dCalldT = 0.000535, localVol = 0.008141</v>
      </c>
    </row>
    <row r="7895" spans="9:28" x14ac:dyDescent="0.25">
      <c r="I7895" s="80"/>
      <c r="AB7895" s="3" t="str">
        <v>strike = 0.009648, dCalldT = 0.000546, localVol = 0.008056</v>
      </c>
    </row>
    <row r="7896" spans="9:28" x14ac:dyDescent="0.25">
      <c r="I7896" s="80"/>
      <c r="AB7896" s="3" t="str">
        <v>strike = 0.010880, dCalldT = 0.000582, localVol = 0.007340</v>
      </c>
    </row>
    <row r="7897" spans="9:28" x14ac:dyDescent="0.25">
      <c r="I7897" s="80"/>
      <c r="AB7897" s="3" t="str">
        <v>strike = 0.012112, dCalldT = 0.000598, localVol = 0.007222</v>
      </c>
    </row>
    <row r="7898" spans="9:28" x14ac:dyDescent="0.25">
      <c r="I7898" s="80"/>
      <c r="AB7898" s="3" t="str">
        <v>strike = 0.013344, dCalldT = 0.000614, localVol = 0.006804</v>
      </c>
    </row>
    <row r="7899" spans="9:28" x14ac:dyDescent="0.25">
      <c r="I7899" s="80"/>
      <c r="AB7899" s="3" t="str">
        <v>strike = 0.014576, dCalldT = 0.000612, localVol = 0.006809</v>
      </c>
    </row>
    <row r="7900" spans="9:28" x14ac:dyDescent="0.25">
      <c r="I7900" s="80"/>
      <c r="AB7900" s="3" t="str">
        <v>strike = 0.015808, dCalldT = 0.000645, localVol = 0.006679</v>
      </c>
    </row>
    <row r="7901" spans="9:28" x14ac:dyDescent="0.25">
      <c r="I7901" s="80"/>
      <c r="AB7901" s="3" t="str">
        <v>strike = 0.017040, dCalldT = 0.000719, localVol = 0.006423</v>
      </c>
    </row>
    <row r="7902" spans="9:28" x14ac:dyDescent="0.25">
      <c r="I7902" s="80"/>
      <c r="AB7902" s="3" t="str">
        <v>strike = 0.018272, dCalldT = 0.000777, localVol = 0.006532</v>
      </c>
    </row>
    <row r="7903" spans="9:28" x14ac:dyDescent="0.25">
      <c r="I7903" s="80"/>
      <c r="AB7903" s="3" t="str">
        <v>strike = 0.019504, dCalldT = 0.000842, localVol = 0.006432</v>
      </c>
    </row>
    <row r="7904" spans="9:28" x14ac:dyDescent="0.25">
      <c r="I7904" s="80"/>
      <c r="AB7904" s="3" t="str">
        <v>strike = 0.020736, dCalldT = 0.000884, localVol = 0.006396</v>
      </c>
    </row>
    <row r="7905" spans="9:28" x14ac:dyDescent="0.25">
      <c r="I7905" s="80"/>
      <c r="AB7905" s="3" t="str">
        <v>strike = 0.021968, dCalldT = 0.000885, localVol = 0.006743</v>
      </c>
    </row>
    <row r="7906" spans="9:28" x14ac:dyDescent="0.25">
      <c r="I7906" s="80"/>
      <c r="AB7906" s="3" t="str">
        <v>strike = 0.023200, dCalldT = 0.000895, localVol = 0.006798</v>
      </c>
    </row>
    <row r="7907" spans="9:28" x14ac:dyDescent="0.25">
      <c r="I7907" s="80"/>
      <c r="AB7907" s="3" t="str">
        <v>strike = 0.024432, dCalldT = 0.000870, localVol = 0.007226</v>
      </c>
    </row>
    <row r="7908" spans="9:28" x14ac:dyDescent="0.25">
      <c r="I7908" s="80"/>
      <c r="AB7908" s="3" t="str">
        <v>strike = 0.025664, dCalldT = 0.000858, localVol = 0.007363</v>
      </c>
    </row>
    <row r="7909" spans="9:28" x14ac:dyDescent="0.25">
      <c r="I7909" s="80"/>
      <c r="AB7909" s="3" t="str">
        <v>strike = 0.026896, dCalldT = 0.000836, localVol = 0.007639</v>
      </c>
    </row>
    <row r="7910" spans="9:28" x14ac:dyDescent="0.25">
      <c r="I7910" s="80"/>
      <c r="AB7910" s="3" t="str">
        <v>strike = 0.028128, dCalldT = 0.000809, localVol = 0.008041</v>
      </c>
    </row>
    <row r="7911" spans="9:28" x14ac:dyDescent="0.25">
      <c r="I7911" s="80"/>
      <c r="AB7911" s="3" t="str">
        <v>strike = 0.029360, dCalldT = 0.000791, localVol = 0.008467</v>
      </c>
    </row>
    <row r="7912" spans="9:28" x14ac:dyDescent="0.25">
      <c r="I7912" s="80"/>
      <c r="AB7912" s="3" t="str">
        <v>strike = 0.030592, dCalldT = 0.000789, localVol = 0.008585</v>
      </c>
    </row>
    <row r="7913" spans="9:28" x14ac:dyDescent="0.25">
      <c r="I7913" s="80"/>
      <c r="AB7913" s="3" t="str">
        <v>strike = 0.031824, dCalldT = 0.000770, localVol = 0.008904</v>
      </c>
    </row>
    <row r="7914" spans="9:28" x14ac:dyDescent="0.25">
      <c r="I7914" s="80"/>
      <c r="AB7914" s="3" t="str">
        <v>strike = 0.033056, dCalldT = 0.000730, localVol = 0.009475</v>
      </c>
    </row>
    <row r="7915" spans="9:28" x14ac:dyDescent="0.25">
      <c r="I7915" s="80"/>
      <c r="AB7915" s="3" t="str">
        <v>strike = 0.034288, dCalldT = 0.000687, localVol = 0.009951</v>
      </c>
    </row>
    <row r="7916" spans="9:28" x14ac:dyDescent="0.25">
      <c r="I7916" s="80"/>
      <c r="AB7916" s="3" t="str">
        <v>strike = 0.035520, dCalldT = 0.000650, localVol = 0.009559</v>
      </c>
    </row>
    <row r="7917" spans="9:28" x14ac:dyDescent="0.25">
      <c r="I7917" s="80"/>
      <c r="AB7917" s="3" t="str">
        <v>strike = 0.036752, dCalldT = 0.000583, localVol = 0.010893</v>
      </c>
    </row>
    <row r="7918" spans="9:28" x14ac:dyDescent="0.25">
      <c r="I7918" s="80"/>
      <c r="AB7918" s="3" t="str">
        <v>strike = 0.037984, dCalldT = 0.000538, localVol = 0.011356</v>
      </c>
    </row>
    <row r="7919" spans="9:28" x14ac:dyDescent="0.25">
      <c r="I7919" s="80"/>
      <c r="AB7919" s="3" t="str">
        <v>strike = 0.039216, dCalldT = 0.000516, localVol = 0.011477</v>
      </c>
    </row>
    <row r="7920" spans="9:28" x14ac:dyDescent="0.25">
      <c r="I7920" s="80"/>
      <c r="AB7920" s="3" t="str">
        <v>strike = 0.040448, dCalldT = 0.000505, localVol = 0.012202</v>
      </c>
    </row>
    <row r="7921" spans="9:28" x14ac:dyDescent="0.25">
      <c r="I7921" s="80"/>
      <c r="AB7921" s="3" t="str">
        <v>strike = 0.041680, dCalldT = 0.000505, localVol = 0.012023</v>
      </c>
    </row>
    <row r="7922" spans="9:28" x14ac:dyDescent="0.25">
      <c r="I7922" s="80"/>
      <c r="AB7922" s="3" t="str">
        <v>strike = 0.042912, dCalldT = 0.000494, localVol = 0.012135</v>
      </c>
    </row>
    <row r="7923" spans="9:28" x14ac:dyDescent="0.25">
      <c r="I7923" s="80"/>
      <c r="AB7923" s="3" t="str">
        <v>strike = 0.044144, dCalldT = 0.000463, localVol = 0.013419</v>
      </c>
    </row>
    <row r="7924" spans="9:28" x14ac:dyDescent="0.25">
      <c r="I7924" s="80"/>
      <c r="AB7924" s="3" t="str">
        <v>strike = 0.045376, dCalldT = 0.000428, localVol = 0.014194</v>
      </c>
    </row>
    <row r="7925" spans="9:28" x14ac:dyDescent="0.25">
      <c r="I7925" s="80"/>
      <c r="AB7925" s="3" t="str">
        <v>strike = 0.046608, dCalldT = 0.000391, localVol = 0.014507</v>
      </c>
    </row>
    <row r="7926" spans="9:28" x14ac:dyDescent="0.25">
      <c r="I7926" s="80"/>
      <c r="AB7926" s="3" t="str">
        <v>strike = 0.047840, dCalldT = 0.000355, localVol = 0.015232</v>
      </c>
    </row>
    <row r="7927" spans="9:28" x14ac:dyDescent="0.25">
      <c r="I7927" s="80"/>
      <c r="AB7927" s="3" t="str">
        <v>strike = 0.049072, dCalldT = 0.000320, localVol = 0.015526</v>
      </c>
    </row>
    <row r="7928" spans="9:28" x14ac:dyDescent="0.25">
      <c r="I7928" s="80"/>
      <c r="AB7928" s="3" t="str">
        <v>strike = 0.050304, dCalldT = 0.000288, localVol = 0.016292</v>
      </c>
    </row>
    <row r="7929" spans="9:28" x14ac:dyDescent="0.25">
      <c r="I7929" s="80"/>
      <c r="AB7929" s="3" t="str">
        <v>strike = 0.051536, dCalldT = 0.000260, localVol = 0.016713</v>
      </c>
    </row>
    <row r="7930" spans="9:28" x14ac:dyDescent="0.25">
      <c r="I7930" s="80"/>
      <c r="AB7930" s="3" t="str">
        <v>strike = 0.052768, dCalldT = 0.000236, localVol = 0.014727</v>
      </c>
    </row>
    <row r="7931" spans="9:28" x14ac:dyDescent="0.25">
      <c r="I7931" s="80"/>
      <c r="AB7931" s="3" t="str">
        <v>strike = 0.054000, dCalldT = 0.000206, localVol = 0.016162</v>
      </c>
    </row>
    <row r="7932" spans="9:28" x14ac:dyDescent="0.25">
      <c r="I7932" s="80"/>
      <c r="AB7932" s="3" t="str">
        <v>strike = 0.055232, dCalldT = 0.000175, localVol = 0.019458</v>
      </c>
    </row>
    <row r="7933" spans="9:28" x14ac:dyDescent="0.25">
      <c r="I7933" s="80"/>
      <c r="AB7933" s="3" t="str">
        <v>strike = 0.056464, dCalldT = 0.000152, localVol = 0.016779</v>
      </c>
    </row>
    <row r="7934" spans="9:28" x14ac:dyDescent="0.25">
      <c r="I7934" s="80"/>
      <c r="AB7934" s="3" t="str">
        <v>T = 3.833333, swapRate = 0.020916, k = 0, strike = -0.016558, call = 0.037552, callph = 0.037542, callmh = 0.037562, quantile = 0.008604, d2CalldK2 = 0.970830</v>
      </c>
    </row>
    <row r="7935" spans="9:28" x14ac:dyDescent="0.25">
      <c r="I7935" s="80"/>
      <c r="AB7935" s="3" t="str">
        <v>T = 3.833333, swapRate = 0.020916, k = 1, strike = -0.015308, call = 0.036315, callph = 0.036305, callmh = 0.036324, quantile = 0.009909, d2CalldK2 = 1.120977</v>
      </c>
    </row>
    <row r="7936" spans="9:28" x14ac:dyDescent="0.25">
      <c r="I7936" s="80"/>
      <c r="AB7936" s="3" t="str">
        <v>T = 3.833333, swapRate = 0.020916, k = 2, strike = -0.014059, call = 0.035079, callph = 0.035069, callmh = 0.035089, quantile = 0.011415, d2CalldK2 = 1.294531</v>
      </c>
    </row>
    <row r="7937" spans="9:28" x14ac:dyDescent="0.25">
      <c r="I7937" s="80"/>
      <c r="AB7937" s="3" t="str">
        <v>T = 3.833333, swapRate = 0.020916, k = 3, strike = -0.012810, call = 0.033845, callph = 0.033835, callmh = 0.033855, quantile = 0.013154, d2CalldK2 = 1.495087</v>
      </c>
    </row>
    <row r="7938" spans="9:28" x14ac:dyDescent="0.25">
      <c r="I7938" s="80"/>
      <c r="AB7938" s="3" t="str">
        <v>T = 3.833333, swapRate = 0.020916, k = 4, strike = -0.011561, call = 0.032613, callph = 0.032604, callmh = 0.032623, quantile = 0.015163, d2CalldK2 = 1.726762</v>
      </c>
    </row>
    <row r="7939" spans="9:28" x14ac:dyDescent="0.25">
      <c r="I7939" s="80"/>
      <c r="AB7939" s="3" t="str">
        <v>T = 3.833333, swapRate = 0.020916, k = 5, strike = -0.010312, call = 0.031385, callph = 0.031375, callmh = 0.031394, quantile = 0.017483, d2CalldK2 = 1.994258</v>
      </c>
    </row>
    <row r="7940" spans="9:28" x14ac:dyDescent="0.25">
      <c r="I7940" s="80"/>
      <c r="AB7940" s="3" t="str">
        <v>T = 3.833333, swapRate = 0.020916, k = 6, strike = -0.009063, call = 0.030159, callph = 0.030149, callmh = 0.030169, quantile = 0.020162, d2CalldK2 = 2.302924</v>
      </c>
    </row>
    <row r="7941" spans="9:28" x14ac:dyDescent="0.25">
      <c r="I7941" s="80"/>
      <c r="AB7941" s="3" t="str">
        <v>T = 3.833333, swapRate = 0.020916, k = 7, strike = -0.007814, call = 0.028937, callph = 0.028927, callmh = 0.028947, quantile = 0.023256, d2CalldK2 = 2.658834</v>
      </c>
    </row>
    <row r="7942" spans="9:28" x14ac:dyDescent="0.25">
      <c r="I7942" s="80"/>
      <c r="AB7942" s="3" t="str">
        <v>T = 3.833333, swapRate = 0.020916, k = 8, strike = -0.006565, call = 0.027719, callph = 0.027709, callmh = 0.027729, quantile = 0.026827, d2CalldK2 = 3.068844</v>
      </c>
    </row>
    <row r="7943" spans="9:28" x14ac:dyDescent="0.25">
      <c r="I7943" s="80"/>
      <c r="AB7943" s="3" t="str">
        <v>T = 3.833333, swapRate = 0.020916, k = 9, strike = -0.005315, call = 0.026506, callph = 0.026496, callmh = 0.026516, quantile = 0.030948, d2CalldK2 = 3.540667</v>
      </c>
    </row>
    <row r="7944" spans="9:28" x14ac:dyDescent="0.25">
      <c r="I7944" s="80"/>
      <c r="AB7944" s="3" t="str">
        <v>T = 3.833333, swapRate = 0.020916, k = 10, strike = -0.004066, call = 0.025298, callph = 0.025289, callmh = 0.025308, quantile = 0.035702, d2CalldK2 = 4.082920</v>
      </c>
    </row>
    <row r="7945" spans="9:28" x14ac:dyDescent="0.25">
      <c r="I7945" s="80"/>
      <c r="AB7945" s="3" t="str">
        <v>T = 3.833333, swapRate = 0.020916, k = 11, strike = -0.002817, call = 0.024097, callph = 0.024088, callmh = 0.024107, quantile = 0.041182, d2CalldK2 = 4.705165</v>
      </c>
    </row>
    <row r="7946" spans="9:28" x14ac:dyDescent="0.25">
      <c r="I7946" s="80"/>
      <c r="AB7946" s="3" t="str">
        <v>T = 3.833333, swapRate = 0.020916, k = 12, strike = -0.001568, call = 0.022903, callph = 0.022894, callmh = 0.022913, quantile = 0.047494, d2CalldK2 = 5.417928</v>
      </c>
    </row>
    <row r="7947" spans="9:28" x14ac:dyDescent="0.25">
      <c r="I7947" s="80"/>
      <c r="AB7947" s="3" t="str">
        <v>T = 3.833333, swapRate = 0.020916, k = 13, strike = -0.000319, call = 0.021718, callph = 0.021709, callmh = 0.021727, quantile = 0.054759, d2CalldK2 = 6.232666</v>
      </c>
    </row>
    <row r="7948" spans="9:28" x14ac:dyDescent="0.25">
      <c r="I7948" s="80"/>
      <c r="AB7948" s="3" t="str">
        <v>T = 3.833333, swapRate = 0.020916, k = 14, strike = 0.000930, call = 0.020542, callph = 0.020533, callmh = 0.020552, quantile = 0.063112, d2CalldK2 = 7.161698</v>
      </c>
    </row>
    <row r="7949" spans="9:28" x14ac:dyDescent="0.25">
      <c r="I7949" s="80"/>
      <c r="AB7949" s="3" t="str">
        <v>T = 3.833333, swapRate = 0.020916, k = 15, strike = 0.002179, call = 0.019378, callph = 0.019369, callmh = 0.019387, quantile = 0.072704, d2CalldK2 = 8.218044</v>
      </c>
    </row>
    <row r="7950" spans="9:28" x14ac:dyDescent="0.25">
      <c r="I7950" s="80"/>
      <c r="AB7950" s="3" t="str">
        <v>T = 3.833333, swapRate = 0.020916, k = 16, strike = 0.003428, call = 0.018226, callph = 0.018217, callmh = 0.018235, quantile = 0.083702, d2CalldK2 = 9.415178</v>
      </c>
    </row>
    <row r="7951" spans="9:28" x14ac:dyDescent="0.25">
      <c r="I7951" s="80"/>
      <c r="AB7951" s="3" t="str">
        <v>T = 3.833333, swapRate = 0.020916, k = 17, strike = 0.004678, call = 0.017089, callph = 0.017080, callmh = 0.017098, quantile = 0.096290, d2CalldK2 = 10.766633</v>
      </c>
    </row>
    <row r="7952" spans="9:28" x14ac:dyDescent="0.25">
      <c r="I7952" s="80"/>
      <c r="AB7952" s="3" t="str">
        <v>T = 3.833333, swapRate = 0.020916, k = 18, strike = 0.005927, call = 0.015969, callph = 0.015960, callmh = 0.015978, quantile = 0.110669, d2CalldK2 = 12.285441</v>
      </c>
    </row>
    <row r="7953" spans="9:28" x14ac:dyDescent="0.25">
      <c r="I7953" s="80"/>
      <c r="AB7953" s="3" t="str">
        <v>T = 3.833333, swapRate = 0.020916, k = 19, strike = 0.007176, call = 0.014868, callph = 0.014860, callmh = 0.014877, quantile = 0.127057, d2CalldK2 = 13.983355</v>
      </c>
    </row>
    <row r="7954" spans="9:28" x14ac:dyDescent="0.25">
      <c r="I7954" s="80"/>
      <c r="AB7954" s="3" t="str">
        <v>T = 3.833333, swapRate = 0.020916, k = 20, strike = 0.008425, call = 0.013789, callph = 0.013781, callmh = 0.013798, quantile = 0.145682, d2CalldK2 = 15.869787</v>
      </c>
    </row>
    <row r="7955" spans="9:28" x14ac:dyDescent="0.25">
      <c r="I7955" s="80"/>
      <c r="AB7955" s="3" t="str">
        <v>T = 3.833333, swapRate = 0.020916, k = 21, strike = 0.009674, call = 0.012735, callph = 0.012727, callmh = 0.012744, quantile = 0.166784, d2CalldK2 = 17.950436</v>
      </c>
    </row>
    <row r="7956" spans="9:28" x14ac:dyDescent="0.25">
      <c r="I7956" s="80"/>
      <c r="AB7956" s="3" t="str">
        <v>T = 3.833333, swapRate = 0.020916, k = 22, strike = 0.010923, call = 0.011709, callph = 0.011701, callmh = 0.011717, quantile = 0.190608, d2CalldK2 = 20.225514</v>
      </c>
    </row>
    <row r="7957" spans="9:28" x14ac:dyDescent="0.25">
      <c r="I7957" s="80"/>
      <c r="AB7957" s="3" t="str">
        <v>T = 3.833333, swapRate = 0.020916, k = 23, strike = 0.012172, call = 0.010714, callph = 0.010707, callmh = 0.010722, quantile = 0.217391, d2CalldK2 = 22.687563</v>
      </c>
    </row>
    <row r="7958" spans="9:28" x14ac:dyDescent="0.25">
      <c r="I7958" s="80"/>
      <c r="AB7958" s="3" t="str">
        <v>T = 3.833333, swapRate = 0.020916, k = 24, strike = 0.013421, call = 0.009755, callph = 0.009748, callmh = 0.009763, quantile = 0.247357, d2CalldK2 = 25.318807</v>
      </c>
    </row>
    <row r="7959" spans="9:28" x14ac:dyDescent="0.25">
      <c r="I7959" s="80"/>
      <c r="AB7959" s="3" t="str">
        <v>T = 3.833333, swapRate = 0.020916, k = 25, strike = 0.014671, call = 0.008836, callph = 0.008828, callmh = 0.008843, quantile = 0.280701, d2CalldK2 = 28.088082</v>
      </c>
    </row>
    <row r="7960" spans="9:28" x14ac:dyDescent="0.25">
      <c r="I7960" s="80"/>
      <c r="AB7960" s="3" t="str">
        <v>T = 3.833333, swapRate = 0.020916, k = 26, strike = 0.015920, call = 0.007960, callph = 0.007953, callmh = 0.007966, quantile = 0.317566, d2CalldK2 = 30.947437</v>
      </c>
    </row>
    <row r="7961" spans="9:28" x14ac:dyDescent="0.25">
      <c r="I7961" s="80"/>
      <c r="AB7961" s="3" t="str">
        <v>T = 3.833333, swapRate = 0.020916, k = 27, strike = 0.017169, call = 0.007132, callph = 0.007126, callmh = 0.007139, quantile = 0.358025, d2CalldK2 = 33.828598</v>
      </c>
    </row>
    <row r="7962" spans="9:28" x14ac:dyDescent="0.25">
      <c r="I7962" s="80"/>
      <c r="AB7962" s="3" t="str">
        <v>T = 3.833333, swapRate = 0.020916, k = 28, strike = 0.018418, call = 0.006357, callph = 0.006351, callmh = 0.006363, quantile = 0.402050, d2CalldK2 = 36.639691</v>
      </c>
    </row>
    <row r="7963" spans="9:28" x14ac:dyDescent="0.25">
      <c r="I7963" s="80"/>
      <c r="AB7963" s="3" t="str">
        <v>T = 3.833333, swapRate = 0.020916, k = 29, strike = 0.019667, call = 0.005640, callph = 0.005634, callmh = 0.005645, quantile = 0.449482, d2CalldK2 = 39.262809</v>
      </c>
    </row>
    <row r="7964" spans="9:28" x14ac:dyDescent="0.25">
      <c r="I7964" s="80"/>
      <c r="AB7964" s="3" t="str">
        <v>T = 3.833333, swapRate = 0.020916, k = 30, strike = 0.020916, call = 0.004983, callph = 0.004978, callmh = 0.004988, quantile = 0.500000, d2CalldK2 = 41.547791</v>
      </c>
    </row>
    <row r="7965" spans="9:28" x14ac:dyDescent="0.25">
      <c r="I7965" s="80"/>
      <c r="AB7965" s="3" t="str">
        <v>T = 3.833333, swapRate = 0.020916, k = 31, strike = 0.022165, call = 0.004391, callph = 0.004386, callmh = 0.004395, quantile = 0.550518, d2CalldK2 = 39.262809</v>
      </c>
    </row>
    <row r="7966" spans="9:28" x14ac:dyDescent="0.25">
      <c r="I7966" s="80"/>
      <c r="AB7966" s="3" t="str">
        <v>T = 3.833333, swapRate = 0.020916, k = 32, strike = 0.023414, call = 0.003859, callph = 0.003855, callmh = 0.003863, quantile = 0.597950, d2CalldK2 = 36.639691</v>
      </c>
    </row>
    <row r="7967" spans="9:28" x14ac:dyDescent="0.25">
      <c r="I7967" s="80"/>
      <c r="AB7967" s="3" t="str">
        <v>T = 3.833333, swapRate = 0.020916, k = 33, strike = 0.024664, call = 0.003385, callph = 0.003381, callmh = 0.003388, quantile = 0.641975, d2CalldK2 = 33.828598</v>
      </c>
    </row>
    <row r="7968" spans="9:28" x14ac:dyDescent="0.25">
      <c r="I7968" s="80"/>
      <c r="AB7968" s="3" t="str">
        <v>T = 3.833333, swapRate = 0.020916, k = 34, strike = 0.025913, call = 0.002963, callph = 0.002960, callmh = 0.002966, quantile = 0.682434, d2CalldK2 = 30.947437</v>
      </c>
    </row>
    <row r="7969" spans="9:28" x14ac:dyDescent="0.25">
      <c r="I7969" s="80"/>
      <c r="AB7969" s="3" t="str">
        <v>T = 3.833333, swapRate = 0.020916, k = 35, strike = 0.027162, call = 0.002590, callph = 0.002587, callmh = 0.002593, quantile = 0.719299, d2CalldK2 = 28.088082</v>
      </c>
    </row>
    <row r="7970" spans="9:28" x14ac:dyDescent="0.25">
      <c r="I7970" s="80"/>
      <c r="AB7970" s="3" t="str">
        <v>T = 3.833333, swapRate = 0.020916, k = 36, strike = 0.028411, call = 0.002260, callph = 0.002258, callmh = 0.002263, quantile = 0.752643, d2CalldK2 = 25.318806</v>
      </c>
    </row>
    <row r="7971" spans="9:28" x14ac:dyDescent="0.25">
      <c r="I7971" s="80"/>
      <c r="AB7971" s="3" t="str">
        <v>T = 3.833333, swapRate = 0.020916, k = 37, strike = 0.029660, call = 0.001971, callph = 0.001968, callmh = 0.001973, quantile = 0.782609, d2CalldK2 = 22.687563</v>
      </c>
    </row>
    <row r="7972" spans="9:28" x14ac:dyDescent="0.25">
      <c r="I7972" s="80"/>
      <c r="AB7972" s="3" t="str">
        <v>T = 3.833333, swapRate = 0.020916, k = 38, strike = 0.030909, call = 0.001716, callph = 0.001714, callmh = 0.001718, quantile = 0.809392, d2CalldK2 = 20.225514</v>
      </c>
    </row>
    <row r="7973" spans="9:28" x14ac:dyDescent="0.25">
      <c r="I7973" s="80"/>
      <c r="AB7973" s="3" t="str">
        <v>T = 3.833333, swapRate = 0.020916, k = 39, strike = 0.032158, call = 0.001493, callph = 0.001491, callmh = 0.001495, quantile = 0.833216, d2CalldK2 = 17.950436</v>
      </c>
    </row>
    <row r="7974" spans="9:28" x14ac:dyDescent="0.25">
      <c r="I7974" s="80"/>
      <c r="AB7974" s="3" t="str">
        <v>T = 3.833333, swapRate = 0.020916, k = 40, strike = 0.033407, call = 0.001298, callph = 0.001297, callmh = 0.001300, quantile = 0.854318, d2CalldK2 = 15.869787</v>
      </c>
    </row>
    <row r="7975" spans="9:28" x14ac:dyDescent="0.25">
      <c r="I7975" s="80"/>
      <c r="AB7975" s="3" t="str">
        <v>T = 3.833333, swapRate = 0.020916, k = 41, strike = 0.034657, call = 0.001128, callph = 0.001127, callmh = 0.001129, quantile = 0.872943, d2CalldK2 = 13.983355</v>
      </c>
    </row>
    <row r="7976" spans="9:28" x14ac:dyDescent="0.25">
      <c r="I7976" s="80"/>
      <c r="AB7976" s="3" t="str">
        <v>T = 3.833333, swapRate = 0.020916, k = 42, strike = 0.035906, call = 0.000980, callph = 0.000979, callmh = 0.000981, quantile = 0.889331, d2CalldK2 = 12.285441</v>
      </c>
    </row>
    <row r="7977" spans="9:28" x14ac:dyDescent="0.25">
      <c r="I7977" s="80"/>
      <c r="AB7977" s="3" t="str">
        <v>T = 3.833333, swapRate = 0.020916, k = 43, strike = 0.037155, call = 0.000851, callph = 0.000850, callmh = 0.000852, quantile = 0.903710, d2CalldK2 = 10.766633</v>
      </c>
    </row>
    <row r="7978" spans="9:28" x14ac:dyDescent="0.25">
      <c r="I7978" s="80"/>
      <c r="AB7978" s="3" t="str">
        <v>T = 3.833333, swapRate = 0.020916, k = 44, strike = 0.038404, call = 0.000739, callph = 0.000738, callmh = 0.000739, quantile = 0.916298, d2CalldK2 = 9.415178</v>
      </c>
    </row>
    <row r="7979" spans="9:28" x14ac:dyDescent="0.25">
      <c r="I7979" s="80"/>
      <c r="AB7979" s="3" t="str">
        <v>T = 3.833333, swapRate = 0.020916, k = 45, strike = 0.039653, call = 0.000641, callph = 0.000640, callmh = 0.000642, quantile = 0.927296, d2CalldK2 = 8.218045</v>
      </c>
    </row>
    <row r="7980" spans="9:28" x14ac:dyDescent="0.25">
      <c r="I7980" s="80"/>
      <c r="AB7980" s="3" t="str">
        <v>T = 3.833333, swapRate = 0.020916, k = 46, strike = 0.040902, call = 0.000556, callph = 0.000556, callmh = 0.000557, quantile = 0.936888, d2CalldK2 = 7.161698</v>
      </c>
    </row>
    <row r="7981" spans="9:28" x14ac:dyDescent="0.25">
      <c r="I7981" s="80"/>
      <c r="AB7981" s="3" t="str">
        <v>T = 3.833333, swapRate = 0.020916, k = 47, strike = 0.042151, call = 0.000483, callph = 0.000482, callmh = 0.000483, quantile = 0.945241, d2CalldK2 = 6.232666</v>
      </c>
    </row>
    <row r="7982" spans="9:28" x14ac:dyDescent="0.25">
      <c r="I7982" s="80"/>
      <c r="AB7982" s="3" t="str">
        <v>T = 3.833333, swapRate = 0.020916, k = 48, strike = 0.043400, call = 0.000419, callph = 0.000419, callmh = 0.000420, quantile = 0.952506, d2CalldK2 = 5.417928</v>
      </c>
    </row>
    <row r="7983" spans="9:28" x14ac:dyDescent="0.25">
      <c r="I7983" s="80"/>
      <c r="AB7983" s="3" t="str">
        <v>T = 3.833333, swapRate = 0.020916, k = 49, strike = 0.044650, call = 0.000364, callph = 0.000363, callmh = 0.000364, quantile = 0.958818, d2CalldK2 = 4.705166</v>
      </c>
    </row>
    <row r="7984" spans="9:28" x14ac:dyDescent="0.25">
      <c r="I7984" s="80"/>
      <c r="AB7984" s="3" t="str">
        <v>T = 3.833333, swapRate = 0.020916, k = 50, strike = 0.045899, call = 0.000316, callph = 0.000315, callmh = 0.000316, quantile = 0.964298, d2CalldK2 = 4.082920</v>
      </c>
    </row>
    <row r="7985" spans="9:28" x14ac:dyDescent="0.25">
      <c r="I7985" s="80"/>
      <c r="AB7985" s="3" t="str">
        <v>T = 3.833333, swapRate = 0.020916, k = 51, strike = 0.047148, call = 0.000274, callph = 0.000274, callmh = 0.000275, quantile = 0.969052, d2CalldK2 = 3.540667</v>
      </c>
    </row>
    <row r="7986" spans="9:28" x14ac:dyDescent="0.25">
      <c r="I7986" s="80"/>
      <c r="AB7986" s="3" t="str">
        <v>T = 3.833333, swapRate = 0.020916, k = 52, strike = 0.048397, call = 0.000238, callph = 0.000238, callmh = 0.000239, quantile = 0.973173, d2CalldK2 = 3.068844</v>
      </c>
    </row>
    <row r="7987" spans="9:28" x14ac:dyDescent="0.25">
      <c r="I7987" s="80"/>
      <c r="AB7987" s="3" t="str">
        <v>T = 3.833333, swapRate = 0.020916, k = 53, strike = 0.049646, call = 0.000207, callph = 0.000207, callmh = 0.000207, quantile = 0.976744, d2CalldK2 = 2.658834</v>
      </c>
    </row>
    <row r="7988" spans="9:28" x14ac:dyDescent="0.25">
      <c r="I7988" s="80"/>
      <c r="AB7988" s="3" t="str">
        <v>T = 3.833333, swapRate = 0.020916, k = 54, strike = 0.050895, call = 0.000180, callph = 0.000180, callmh = 0.000180, quantile = 0.979838, d2CalldK2 = 2.302924</v>
      </c>
    </row>
    <row r="7989" spans="9:28" x14ac:dyDescent="0.25">
      <c r="I7989" s="80"/>
      <c r="AB7989" s="3" t="str">
        <v>T = 3.833333, swapRate = 0.020916, k = 55, strike = 0.052144, call = 0.000157, callph = 0.000156, callmh = 0.000157, quantile = 0.982517, d2CalldK2 = 1.994258</v>
      </c>
    </row>
    <row r="7990" spans="9:28" x14ac:dyDescent="0.25">
      <c r="I7990" s="80"/>
      <c r="AB7990" s="3" t="str">
        <v>T = 3.833333, swapRate = 0.020916, k = 56, strike = 0.053393, call = 0.000136, callph = 0.000136, callmh = 0.000136, quantile = 0.984837, d2CalldK2 = 1.726762</v>
      </c>
    </row>
    <row r="7991" spans="9:28" x14ac:dyDescent="0.25">
      <c r="I7991" s="80"/>
      <c r="AB7991" s="3" t="str">
        <v>T = 3.833333, swapRate = 0.020916, k = 57, strike = 0.054643, call = 0.000118, callph = 0.000118, callmh = 0.000119, quantile = 0.986846, d2CalldK2 = 1.495087</v>
      </c>
    </row>
    <row r="7992" spans="9:28" x14ac:dyDescent="0.25">
      <c r="I7992" s="80"/>
      <c r="AB7992" s="3" t="str">
        <v>T = 3.833333, swapRate = 0.020916, k = 58, strike = 0.055892, call = 0.000103, callph = 0.000103, callmh = 0.000103, quantile = 0.988585, d2CalldK2 = 1.294531</v>
      </c>
    </row>
    <row r="7993" spans="9:28" x14ac:dyDescent="0.25">
      <c r="I7993" s="80"/>
      <c r="AB7993" s="3" t="str">
        <v>T = 3.833333, swapRate = 0.020916, k = 59, strike = 0.057141, call = 0.000090, callph = 0.000090, callmh = 0.000090, quantile = 0.990091, d2CalldK2 = 1.120977</v>
      </c>
    </row>
    <row r="7994" spans="9:28" x14ac:dyDescent="0.25">
      <c r="I7994" s="80"/>
      <c r="AB7994" s="3" t="str">
        <v>T = 3.833333, swapRate = 0.020916, k = 60, strike = 0.058390, call = 0.000078, callph = 0.000078, callmh = 0.000078, quantile = 0.991396, d2CalldK2 = 0.970830</v>
      </c>
    </row>
    <row r="7995" spans="9:28" x14ac:dyDescent="0.25">
      <c r="I7995" s="80"/>
      <c r="AB7995" s="3" t="str">
        <v>strike = -0.015308, d2CalldK2 = 1.120977, d2CalldK2mc = 0.863835</v>
      </c>
    </row>
    <row r="7996" spans="9:28" x14ac:dyDescent="0.25">
      <c r="I7996" s="80"/>
      <c r="AB7996" s="3" t="str">
        <v>strike = -0.014059, d2CalldK2 = 1.294531, d2CalldK2mc = 0.999278</v>
      </c>
    </row>
    <row r="7997" spans="9:28" x14ac:dyDescent="0.25">
      <c r="I7997" s="80"/>
      <c r="AB7997" s="3" t="str">
        <v>strike = -0.012810, d2CalldK2 = 1.495087, d2CalldK2mc = 1.938184</v>
      </c>
    </row>
    <row r="7998" spans="9:28" x14ac:dyDescent="0.25">
      <c r="I7998" s="80"/>
      <c r="AB7998" s="3" t="str">
        <v>strike = -0.011561, d2CalldK2 = 1.726762, d2CalldK2mc = 1.874333</v>
      </c>
    </row>
    <row r="7999" spans="9:28" x14ac:dyDescent="0.25">
      <c r="I7999" s="80"/>
      <c r="AB7999" s="3" t="str">
        <v>strike = -0.010312, d2CalldK2 = 1.994258, d2CalldK2mc = 2.706422</v>
      </c>
    </row>
    <row r="8000" spans="9:28" x14ac:dyDescent="0.25">
      <c r="I8000" s="80"/>
      <c r="AB8000" s="3" t="str">
        <v>strike = -0.009063, d2CalldK2 = 2.302924, d2CalldK2mc = 1.429609</v>
      </c>
    </row>
    <row r="8001" spans="9:28" x14ac:dyDescent="0.25">
      <c r="I8001" s="80"/>
      <c r="AB8001" s="3" t="str">
        <v>strike = -0.007814, d2CalldK2 = 2.658834, d2CalldK2mc = 3.301129</v>
      </c>
    </row>
    <row r="8002" spans="9:28" x14ac:dyDescent="0.25">
      <c r="I8002" s="80"/>
      <c r="AB8002" s="3" t="str">
        <v>strike = -0.006565, d2CalldK2 = 3.068844, d2CalldK2mc = 3.464132</v>
      </c>
    </row>
    <row r="8003" spans="9:28" x14ac:dyDescent="0.25">
      <c r="I8003" s="80"/>
      <c r="AB8003" s="3" t="str">
        <v>strike = -0.005315, d2CalldK2 = 3.540667, d2CalldK2mc = 3.080345</v>
      </c>
    </row>
    <row r="8004" spans="9:28" x14ac:dyDescent="0.25">
      <c r="I8004" s="80"/>
      <c r="AB8004" s="3" t="str">
        <v>strike = -0.004066, d2CalldK2 = 4.082920, d2CalldK2mc = 4.079293</v>
      </c>
    </row>
    <row r="8005" spans="9:28" x14ac:dyDescent="0.25">
      <c r="I8005" s="80"/>
      <c r="AB8005" s="3" t="str">
        <v>strike = -0.002817, d2CalldK2 = 4.705165, d2CalldK2mc = 5.320475</v>
      </c>
    </row>
    <row r="8006" spans="9:28" x14ac:dyDescent="0.25">
      <c r="I8006" s="80"/>
      <c r="AB8006" s="3" t="str">
        <v>strike = -0.001568, d2CalldK2 = 5.417928, d2CalldK2mc = 5.003128</v>
      </c>
    </row>
    <row r="8007" spans="9:28" x14ac:dyDescent="0.25">
      <c r="I8007" s="80"/>
      <c r="AB8007" s="3" t="str">
        <v>strike = -0.000319, d2CalldK2 = 6.232666, d2CalldK2mc = 6.586200</v>
      </c>
    </row>
    <row r="8008" spans="9:28" x14ac:dyDescent="0.25">
      <c r="I8008" s="80"/>
      <c r="AB8008" s="3" t="str">
        <v>strike = 0.000930, d2CalldK2 = 7.161698, d2CalldK2mc = 7.520498</v>
      </c>
    </row>
    <row r="8009" spans="9:28" x14ac:dyDescent="0.25">
      <c r="I8009" s="80"/>
      <c r="AB8009" s="3" t="str">
        <v>strike = 0.002179, d2CalldK2 = 8.218044, d2CalldK2mc = 9.046120</v>
      </c>
    </row>
    <row r="8010" spans="9:28" x14ac:dyDescent="0.25">
      <c r="I8010" s="80"/>
      <c r="AB8010" s="3" t="str">
        <v>strike = 0.003428, d2CalldK2 = 9.415178, d2CalldK2mc = 9.555163</v>
      </c>
    </row>
    <row r="8011" spans="9:28" x14ac:dyDescent="0.25">
      <c r="I8011" s="80"/>
      <c r="AB8011" s="3" t="str">
        <v>strike = 0.004678, d2CalldK2 = 10.766633, d2CalldK2mc = 9.724470</v>
      </c>
    </row>
    <row r="8012" spans="9:28" x14ac:dyDescent="0.25">
      <c r="I8012" s="80"/>
      <c r="AB8012" s="3" t="str">
        <v>strike = 0.005927, d2CalldK2 = 12.285441, d2CalldK2mc = 11.764795</v>
      </c>
    </row>
    <row r="8013" spans="9:28" x14ac:dyDescent="0.25">
      <c r="I8013" s="80"/>
      <c r="AB8013" s="3" t="str">
        <v>strike = 0.007176, d2CalldK2 = 13.983355, d2CalldK2mc = 17.410341</v>
      </c>
    </row>
    <row r="8014" spans="9:28" x14ac:dyDescent="0.25">
      <c r="I8014" s="80"/>
      <c r="AB8014" s="3" t="str">
        <v>strike = 0.008425, d2CalldK2 = 15.869787, d2CalldK2mc = 15.919814</v>
      </c>
    </row>
    <row r="8015" spans="9:28" x14ac:dyDescent="0.25">
      <c r="I8015" s="80"/>
      <c r="AB8015" s="3" t="str">
        <v>strike = 0.009674, d2CalldK2 = 17.950436, d2CalldK2mc = 15.799571</v>
      </c>
    </row>
    <row r="8016" spans="9:28" x14ac:dyDescent="0.25">
      <c r="I8016" s="80"/>
      <c r="AB8016" s="3" t="str">
        <v>strike = 0.010923, d2CalldK2 = 20.225514, d2CalldK2mc = 17.592487</v>
      </c>
    </row>
    <row r="8017" spans="9:28" x14ac:dyDescent="0.25">
      <c r="I8017" s="80"/>
      <c r="AB8017" s="3" t="str">
        <v>strike = 0.012172, d2CalldK2 = 22.687563, d2CalldK2mc = 21.111038</v>
      </c>
    </row>
    <row r="8018" spans="9:28" x14ac:dyDescent="0.25">
      <c r="I8018" s="80"/>
      <c r="AB8018" s="3" t="str">
        <v>strike = 0.013421, d2CalldK2 = 25.318807, d2CalldK2mc = 26.690830</v>
      </c>
    </row>
    <row r="8019" spans="9:28" x14ac:dyDescent="0.25">
      <c r="I8019" s="80"/>
      <c r="AB8019" s="3" t="str">
        <v>strike = 0.014671, d2CalldK2 = 28.088082, d2CalldK2mc = 28.561989</v>
      </c>
    </row>
    <row r="8020" spans="9:28" x14ac:dyDescent="0.25">
      <c r="I8020" s="80"/>
      <c r="AB8020" s="3" t="str">
        <v>strike = 0.015920, d2CalldK2 = 30.947437, d2CalldK2mc = 30.077955</v>
      </c>
    </row>
    <row r="8021" spans="9:28" x14ac:dyDescent="0.25">
      <c r="I8021" s="80"/>
      <c r="AB8021" s="3" t="str">
        <v>strike = 0.017169, d2CalldK2 = 33.828598, d2CalldK2mc = 35.148465</v>
      </c>
    </row>
    <row r="8022" spans="9:28" x14ac:dyDescent="0.25">
      <c r="I8022" s="80"/>
      <c r="AB8022" s="3" t="str">
        <v>strike = 0.018418, d2CalldK2 = 36.639691, d2CalldK2mc = 39.217189</v>
      </c>
    </row>
    <row r="8023" spans="9:28" x14ac:dyDescent="0.25">
      <c r="I8023" s="80"/>
      <c r="AB8023" s="3" t="str">
        <v>strike = 0.019667, d2CalldK2 = 39.262809, d2CalldK2mc = 40.514514</v>
      </c>
    </row>
    <row r="8024" spans="9:28" x14ac:dyDescent="0.25">
      <c r="I8024" s="80"/>
      <c r="AB8024" s="3" t="str">
        <v>strike = 0.020916, d2CalldK2 = 41.547791, d2CalldK2mc = 36.725774</v>
      </c>
    </row>
    <row r="8025" spans="9:28" x14ac:dyDescent="0.25">
      <c r="I8025" s="80"/>
      <c r="AB8025" s="3" t="str">
        <v>strike = 0.022165, d2CalldK2 = 39.262809, d2CalldK2mc = 38.659666</v>
      </c>
    </row>
    <row r="8026" spans="9:28" x14ac:dyDescent="0.25">
      <c r="I8026" s="80"/>
      <c r="AB8026" s="3" t="str">
        <v>strike = 0.023414, d2CalldK2 = 36.639691, d2CalldK2mc = 35.961781</v>
      </c>
    </row>
    <row r="8027" spans="9:28" x14ac:dyDescent="0.25">
      <c r="I8027" s="80"/>
      <c r="AB8027" s="3" t="str">
        <v>strike = 0.024664, d2CalldK2 = 33.828598, d2CalldK2mc = 34.829649</v>
      </c>
    </row>
    <row r="8028" spans="9:28" x14ac:dyDescent="0.25">
      <c r="I8028" s="80"/>
      <c r="AB8028" s="3" t="str">
        <v>strike = 0.025913, d2CalldK2 = 30.947437, d2CalldK2mc = 31.120169</v>
      </c>
    </row>
    <row r="8029" spans="9:28" x14ac:dyDescent="0.25">
      <c r="I8029" s="80"/>
      <c r="AB8029" s="3" t="str">
        <v>strike = 0.027162, d2CalldK2 = 28.088082, d2CalldK2mc = 28.997374</v>
      </c>
    </row>
    <row r="8030" spans="9:28" x14ac:dyDescent="0.25">
      <c r="I8030" s="80"/>
      <c r="AB8030" s="3" t="str">
        <v>strike = 0.028411, d2CalldK2 = 25.318806, d2CalldK2mc = 23.779432</v>
      </c>
    </row>
    <row r="8031" spans="9:28" x14ac:dyDescent="0.25">
      <c r="I8031" s="80"/>
      <c r="AB8031" s="3" t="str">
        <v>strike = 0.029660, d2CalldK2 = 22.687563, d2CalldK2mc = 22.586694</v>
      </c>
    </row>
    <row r="8032" spans="9:28" x14ac:dyDescent="0.25">
      <c r="I8032" s="80"/>
      <c r="AB8032" s="3" t="str">
        <v>strike = 0.030909, d2CalldK2 = 20.225514, d2CalldK2mc = 21.387472</v>
      </c>
    </row>
    <row r="8033" spans="9:28" x14ac:dyDescent="0.25">
      <c r="I8033" s="80"/>
      <c r="AB8033" s="3" t="str">
        <v>strike = 0.032158, d2CalldK2 = 17.950436, d2CalldK2mc = 17.637751</v>
      </c>
    </row>
    <row r="8034" spans="9:28" x14ac:dyDescent="0.25">
      <c r="I8034" s="80"/>
      <c r="AB8034" s="3" t="str">
        <v>strike = 0.033407, d2CalldK2 = 15.869787, d2CalldK2mc = 15.231065</v>
      </c>
    </row>
    <row r="8035" spans="9:28" x14ac:dyDescent="0.25">
      <c r="I8035" s="80"/>
      <c r="AB8035" s="3" t="str">
        <v>strike = 0.034657, d2CalldK2 = 13.983355, d2CalldK2mc = 14.220061</v>
      </c>
    </row>
    <row r="8036" spans="9:28" x14ac:dyDescent="0.25">
      <c r="I8036" s="80"/>
      <c r="AB8036" s="3" t="str">
        <v>strike = 0.035906, d2CalldK2 = 12.285441, d2CalldK2mc = 13.884193</v>
      </c>
    </row>
    <row r="8037" spans="9:28" x14ac:dyDescent="0.25">
      <c r="I8037" s="80"/>
      <c r="AB8037" s="3" t="str">
        <v>strike = 0.037155, d2CalldK2 = 10.766633, d2CalldK2mc = 10.659911</v>
      </c>
    </row>
    <row r="8038" spans="9:28" x14ac:dyDescent="0.25">
      <c r="I8038" s="80"/>
      <c r="AB8038" s="3" t="str">
        <v>strike = 0.038404, d2CalldK2 = 9.415178, d2CalldK2mc = 7.568050</v>
      </c>
    </row>
    <row r="8039" spans="9:28" x14ac:dyDescent="0.25">
      <c r="I8039" s="80"/>
      <c r="AB8039" s="3" t="str">
        <v>strike = 0.039653, d2CalldK2 = 8.218045, d2CalldK2mc = 7.960408</v>
      </c>
    </row>
    <row r="8040" spans="9:28" x14ac:dyDescent="0.25">
      <c r="I8040" s="80"/>
      <c r="AB8040" s="3" t="str">
        <v>strike = 0.040902, d2CalldK2 = 7.161698, d2CalldK2mc = 7.985625</v>
      </c>
    </row>
    <row r="8041" spans="9:28" x14ac:dyDescent="0.25">
      <c r="I8041" s="80"/>
      <c r="AB8041" s="3" t="str">
        <v>strike = 0.042151, d2CalldK2 = 6.232666, d2CalldK2mc = 6.764255</v>
      </c>
    </row>
    <row r="8042" spans="9:28" x14ac:dyDescent="0.25">
      <c r="I8042" s="80"/>
      <c r="AB8042" s="3" t="str">
        <v>strike = 0.043400, d2CalldK2 = 5.417928, d2CalldK2mc = 6.473850</v>
      </c>
    </row>
    <row r="8043" spans="9:28" x14ac:dyDescent="0.25">
      <c r="I8043" s="80"/>
      <c r="AB8043" s="3" t="str">
        <v>strike = 0.044650, d2CalldK2 = 4.705166, d2CalldK2mc = 5.325337</v>
      </c>
    </row>
    <row r="8044" spans="9:28" x14ac:dyDescent="0.25">
      <c r="I8044" s="80"/>
      <c r="AB8044" s="3" t="str">
        <v>strike = 0.045899, d2CalldK2 = 4.082920, d2CalldK2mc = 3.413116</v>
      </c>
    </row>
    <row r="8045" spans="9:28" x14ac:dyDescent="0.25">
      <c r="I8045" s="80"/>
      <c r="AB8045" s="3" t="str">
        <v>strike = 0.047148, d2CalldK2 = 3.540667, d2CalldK2mc = 3.211095</v>
      </c>
    </row>
    <row r="8046" spans="9:28" x14ac:dyDescent="0.25">
      <c r="I8046" s="80"/>
      <c r="AB8046" s="3" t="str">
        <v>strike = 0.048397, d2CalldK2 = 3.068844, d2CalldK2mc = 3.644874</v>
      </c>
    </row>
    <row r="8047" spans="9:28" x14ac:dyDescent="0.25">
      <c r="I8047" s="80"/>
      <c r="AB8047" s="3" t="str">
        <v>strike = 0.049646, d2CalldK2 = 2.658834, d2CalldK2mc = 2.612049</v>
      </c>
    </row>
    <row r="8048" spans="9:28" x14ac:dyDescent="0.25">
      <c r="I8048" s="80"/>
      <c r="AB8048" s="3" t="str">
        <v>strike = 0.050895, d2CalldK2 = 2.302924, d2CalldK2mc = 2.415430</v>
      </c>
    </row>
    <row r="8049" spans="9:28" x14ac:dyDescent="0.25">
      <c r="I8049" s="80"/>
      <c r="AB8049" s="3" t="str">
        <v>strike = 0.052144, d2CalldK2 = 1.994258, d2CalldK2mc = 1.512190</v>
      </c>
    </row>
    <row r="8050" spans="9:28" x14ac:dyDescent="0.25">
      <c r="I8050" s="80"/>
      <c r="AB8050" s="3" t="str">
        <v>strike = 0.053393, d2CalldK2 = 1.726762, d2CalldK2mc = 1.885252</v>
      </c>
    </row>
    <row r="8051" spans="9:28" x14ac:dyDescent="0.25">
      <c r="I8051" s="80"/>
      <c r="AB8051" s="3" t="str">
        <v>strike = 0.054643, d2CalldK2 = 1.495087, d2CalldK2mc = 2.236512</v>
      </c>
    </row>
    <row r="8052" spans="9:28" x14ac:dyDescent="0.25">
      <c r="I8052" s="80"/>
      <c r="AB8052" s="3" t="str">
        <v>strike = 0.055892, d2CalldK2 = 1.294531, d2CalldK2mc = 1.195833</v>
      </c>
    </row>
    <row r="8053" spans="9:28" x14ac:dyDescent="0.25">
      <c r="I8053" s="80"/>
      <c r="AB8053" s="3" t="str">
        <v>strike = 0.057141, d2CalldK2 = 1.120977, d2CalldK2mc = 0.845020</v>
      </c>
    </row>
    <row r="8054" spans="9:28" x14ac:dyDescent="0.25">
      <c r="I8054" s="80"/>
      <c r="AB8054" s="3" t="str">
        <v>T = 3.833333, fixingDate = 0, swapRate = 0.020916, annuity = 8.953728, stdDev = 0.012491, avgCalcStrikes = 7.952148</v>
      </c>
    </row>
    <row r="8055" spans="9:28" x14ac:dyDescent="0.25">
      <c r="I8055" s="80"/>
      <c r="AB8055" s="3" t="str">
        <v>strike = -0.015308, dCalldT = 0.000106, localVol = 0.015631</v>
      </c>
    </row>
    <row r="8056" spans="9:28" x14ac:dyDescent="0.25">
      <c r="I8056" s="80"/>
      <c r="AB8056" s="3" t="str">
        <v>strike = -0.014059, dCalldT = 0.000129, localVol = 0.016047</v>
      </c>
    </row>
    <row r="8057" spans="9:28" x14ac:dyDescent="0.25">
      <c r="I8057" s="80"/>
      <c r="AB8057" s="3" t="str">
        <v>strike = -0.012810, dCalldT = 0.000158, localVol = 0.012780</v>
      </c>
    </row>
    <row r="8058" spans="9:28" x14ac:dyDescent="0.25">
      <c r="I8058" s="80"/>
      <c r="AB8058" s="3" t="str">
        <v>strike = -0.011561, dCalldT = 0.000181, localVol = 0.013884</v>
      </c>
    </row>
    <row r="8059" spans="9:28" x14ac:dyDescent="0.25">
      <c r="I8059" s="80"/>
      <c r="AB8059" s="3" t="str">
        <v>strike = -0.010312, dCalldT = 0.000201, localVol = 0.012199</v>
      </c>
    </row>
    <row r="8060" spans="9:28" x14ac:dyDescent="0.25">
      <c r="I8060" s="80"/>
      <c r="AB8060" s="3" t="str">
        <v>strike = -0.009063, dCalldT = 0.000210, localVol = 0.017139</v>
      </c>
    </row>
    <row r="8061" spans="9:28" x14ac:dyDescent="0.25">
      <c r="I8061" s="80"/>
      <c r="AB8061" s="3" t="str">
        <v>strike = -0.007814, dCalldT = 0.000236, localVol = 0.011962</v>
      </c>
    </row>
    <row r="8062" spans="9:28" x14ac:dyDescent="0.25">
      <c r="I8062" s="80"/>
      <c r="AB8062" s="3" t="str">
        <v>strike = -0.006565, dCalldT = 0.000252, localVol = 0.012056</v>
      </c>
    </row>
    <row r="8063" spans="9:28" x14ac:dyDescent="0.25">
      <c r="I8063" s="80"/>
      <c r="AB8063" s="3" t="str">
        <v>strike = -0.005315, dCalldT = 0.000261, localVol = 0.013026</v>
      </c>
    </row>
    <row r="8064" spans="9:28" x14ac:dyDescent="0.25">
      <c r="I8064" s="80"/>
      <c r="AB8064" s="3" t="str">
        <v>strike = -0.004066, dCalldT = 0.000281, localVol = 0.011739</v>
      </c>
    </row>
    <row r="8065" spans="9:28" x14ac:dyDescent="0.25">
      <c r="I8065" s="80"/>
      <c r="AB8065" s="3" t="str">
        <v>strike = -0.002817, dCalldT = 0.000302, localVol = 0.010661</v>
      </c>
    </row>
    <row r="8066" spans="9:28" x14ac:dyDescent="0.25">
      <c r="I8066" s="80"/>
      <c r="AB8066" s="3" t="str">
        <v>strike = -0.001568, dCalldT = 0.000314, localVol = 0.011200</v>
      </c>
    </row>
    <row r="8067" spans="9:28" x14ac:dyDescent="0.25">
      <c r="I8067" s="80"/>
      <c r="AB8067" s="3" t="str">
        <v>strike = -0.000319, dCalldT = 0.000335, localVol = 0.010079</v>
      </c>
    </row>
    <row r="8068" spans="9:28" x14ac:dyDescent="0.25">
      <c r="I8068" s="80"/>
      <c r="AB8068" s="3" t="str">
        <v>strike = 0.000930, dCalldT = 0.000350, localVol = 0.009652</v>
      </c>
    </row>
    <row r="8069" spans="9:28" x14ac:dyDescent="0.25">
      <c r="I8069" s="80"/>
      <c r="AB8069" s="3" t="str">
        <v>strike = 0.002179, dCalldT = 0.000361, localVol = 0.008932</v>
      </c>
    </row>
    <row r="8070" spans="9:28" x14ac:dyDescent="0.25">
      <c r="I8070" s="80"/>
      <c r="AB8070" s="3" t="str">
        <v>strike = 0.003428, dCalldT = 0.000357, localVol = 0.008649</v>
      </c>
    </row>
    <row r="8071" spans="9:28" x14ac:dyDescent="0.25">
      <c r="I8071" s="80"/>
      <c r="AB8071" s="3" t="str">
        <v>strike = 0.004678, dCalldT = 0.000353, localVol = 0.008515</v>
      </c>
    </row>
    <row r="8072" spans="9:28" x14ac:dyDescent="0.25">
      <c r="I8072" s="80"/>
      <c r="AB8072" s="3" t="str">
        <v>strike = 0.005927, dCalldT = 0.000368, localVol = 0.007914</v>
      </c>
    </row>
    <row r="8073" spans="9:28" x14ac:dyDescent="0.25">
      <c r="I8073" s="80"/>
      <c r="AB8073" s="3" t="str">
        <v>strike = 0.007176, dCalldT = 0.000395, localVol = 0.006735</v>
      </c>
    </row>
    <row r="8074" spans="9:28" x14ac:dyDescent="0.25">
      <c r="I8074" s="80"/>
      <c r="AB8074" s="3" t="str">
        <v>strike = 0.008425, dCalldT = 0.000358, localVol = 0.006703</v>
      </c>
    </row>
    <row r="8075" spans="9:28" x14ac:dyDescent="0.25">
      <c r="I8075" s="80"/>
      <c r="AB8075" s="3" t="str">
        <v>strike = 0.009674, dCalldT = 0.000320, localVol = 0.006360</v>
      </c>
    </row>
    <row r="8076" spans="9:28" x14ac:dyDescent="0.25">
      <c r="I8076" s="80"/>
      <c r="AB8076" s="3" t="str">
        <v>strike = 0.010923, dCalldT = 0.000321, localVol = 0.006045</v>
      </c>
    </row>
    <row r="8077" spans="9:28" x14ac:dyDescent="0.25">
      <c r="I8077" s="80"/>
      <c r="AB8077" s="3" t="str">
        <v>strike = 0.012172, dCalldT = 0.000372, localVol = 0.005933</v>
      </c>
    </row>
    <row r="8078" spans="9:28" x14ac:dyDescent="0.25">
      <c r="I8078" s="80"/>
      <c r="AB8078" s="3" t="str">
        <v>strike = 0.013421, dCalldT = 0.000450, localVol = 0.005804</v>
      </c>
    </row>
    <row r="8079" spans="9:28" x14ac:dyDescent="0.25">
      <c r="I8079" s="80"/>
      <c r="AB8079" s="3" t="str">
        <v>strike = 0.014671, dCalldT = 0.000500, localVol = 0.005915</v>
      </c>
    </row>
    <row r="8080" spans="9:28" x14ac:dyDescent="0.25">
      <c r="I8080" s="80"/>
      <c r="AB8080" s="3" t="str">
        <v>strike = 0.015920, dCalldT = 0.000538, localVol = 0.005979</v>
      </c>
    </row>
    <row r="8081" spans="9:28" x14ac:dyDescent="0.25">
      <c r="I8081" s="80"/>
      <c r="AB8081" s="3" t="str">
        <v>strike = 0.017169, dCalldT = 0.000588, localVol = 0.005786</v>
      </c>
    </row>
    <row r="8082" spans="9:28" x14ac:dyDescent="0.25">
      <c r="I8082" s="80"/>
      <c r="AB8082" s="3" t="str">
        <v>strike = 0.018418, dCalldT = 0.000610, localVol = 0.005576</v>
      </c>
    </row>
    <row r="8083" spans="9:28" x14ac:dyDescent="0.25">
      <c r="I8083" s="80"/>
      <c r="AB8083" s="3" t="str">
        <v>strike = 0.019667, dCalldT = 0.000578, localVol = 0.005342</v>
      </c>
    </row>
    <row r="8084" spans="9:28" x14ac:dyDescent="0.25">
      <c r="I8084" s="80"/>
      <c r="AB8084" s="3" t="str">
        <v>strike = 0.020916, dCalldT = 0.000518, localVol = 0.005309</v>
      </c>
    </row>
    <row r="8085" spans="9:28" x14ac:dyDescent="0.25">
      <c r="I8085" s="80"/>
      <c r="AB8085" s="3" t="str">
        <v>strike = 0.022165, dCalldT = 0.000529, localVol = 0.005233</v>
      </c>
    </row>
    <row r="8086" spans="9:28" x14ac:dyDescent="0.25">
      <c r="I8086" s="80"/>
      <c r="AB8086" s="3" t="str">
        <v>strike = 0.023414, dCalldT = 0.000547, localVol = 0.005516</v>
      </c>
    </row>
    <row r="8087" spans="9:28" x14ac:dyDescent="0.25">
      <c r="I8087" s="80"/>
      <c r="AB8087" s="3" t="str">
        <v>strike = 0.024664, dCalldT = 0.000573, localVol = 0.005734</v>
      </c>
    </row>
    <row r="8088" spans="9:28" x14ac:dyDescent="0.25">
      <c r="I8088" s="80"/>
      <c r="AB8088" s="3" t="str">
        <v>strike = 0.025913, dCalldT = 0.000575, localVol = 0.006078</v>
      </c>
    </row>
    <row r="8089" spans="9:28" x14ac:dyDescent="0.25">
      <c r="I8089" s="80"/>
      <c r="AB8089" s="3" t="str">
        <v>strike = 0.027162, dCalldT = 0.000570, localVol = 0.006271</v>
      </c>
    </row>
    <row r="8090" spans="9:28" x14ac:dyDescent="0.25">
      <c r="I8090" s="80"/>
      <c r="AB8090" s="3" t="str">
        <v>strike = 0.028411, dCalldT = 0.000545, localVol = 0.006773</v>
      </c>
    </row>
    <row r="8091" spans="9:28" x14ac:dyDescent="0.25">
      <c r="I8091" s="80"/>
      <c r="AB8091" s="3" t="str">
        <v>strike = 0.029660, dCalldT = 0.000547, localVol = 0.006960</v>
      </c>
    </row>
    <row r="8092" spans="9:28" x14ac:dyDescent="0.25">
      <c r="I8092" s="80"/>
      <c r="AB8092" s="3" t="str">
        <v>strike = 0.030909, dCalldT = 0.000549, localVol = 0.007166</v>
      </c>
    </row>
    <row r="8093" spans="9:28" x14ac:dyDescent="0.25">
      <c r="I8093" s="80"/>
      <c r="AB8093" s="3" t="str">
        <v>strike = 0.032158, dCalldT = 0.000528, localVol = 0.007740</v>
      </c>
    </row>
    <row r="8094" spans="9:28" x14ac:dyDescent="0.25">
      <c r="I8094" s="80"/>
      <c r="AB8094" s="3" t="str">
        <v>strike = 0.033407, dCalldT = 0.000513, localVol = 0.008208</v>
      </c>
    </row>
    <row r="8095" spans="9:28" x14ac:dyDescent="0.25">
      <c r="I8095" s="80"/>
      <c r="AB8095" s="3" t="str">
        <v>strike = 0.034657, dCalldT = 0.000510, localVol = 0.008468</v>
      </c>
    </row>
    <row r="8096" spans="9:28" x14ac:dyDescent="0.25">
      <c r="I8096" s="80"/>
      <c r="AB8096" s="3" t="str">
        <v>strike = 0.035906, dCalldT = 0.000503, localVol = 0.008510</v>
      </c>
    </row>
    <row r="8097" spans="9:28" x14ac:dyDescent="0.25">
      <c r="I8097" s="80"/>
      <c r="AB8097" s="3" t="str">
        <v>strike = 0.037155, dCalldT = 0.000467, localVol = 0.009356</v>
      </c>
    </row>
    <row r="8098" spans="9:28" x14ac:dyDescent="0.25">
      <c r="I8098" s="80"/>
      <c r="AB8098" s="3" t="str">
        <v>strike = 0.038404, dCalldT = 0.000433, localVol = 0.010702</v>
      </c>
    </row>
    <row r="8099" spans="9:28" x14ac:dyDescent="0.25">
      <c r="I8099" s="80"/>
      <c r="AB8099" s="3" t="str">
        <v>strike = 0.039653, dCalldT = 0.000436, localVol = 0.010469</v>
      </c>
    </row>
    <row r="8100" spans="9:28" x14ac:dyDescent="0.25">
      <c r="I8100" s="80"/>
      <c r="AB8100" s="3" t="str">
        <v>strike = 0.040902, dCalldT = 0.000445, localVol = 0.010560</v>
      </c>
    </row>
    <row r="8101" spans="9:28" x14ac:dyDescent="0.25">
      <c r="I8101" s="80"/>
      <c r="AB8101" s="3" t="str">
        <v>strike = 0.042151, dCalldT = 0.000440, localVol = 0.011412</v>
      </c>
    </row>
    <row r="8102" spans="9:28" x14ac:dyDescent="0.25">
      <c r="I8102" s="80"/>
      <c r="AB8102" s="3" t="str">
        <v>strike = 0.043400, dCalldT = 0.000427, localVol = 0.011489</v>
      </c>
    </row>
    <row r="8103" spans="9:28" x14ac:dyDescent="0.25">
      <c r="I8103" s="80"/>
      <c r="AB8103" s="3" t="str">
        <v>strike = 0.044650, dCalldT = 0.000396, localVol = 0.012194</v>
      </c>
    </row>
    <row r="8104" spans="9:28" x14ac:dyDescent="0.25">
      <c r="I8104" s="80"/>
      <c r="AB8104" s="3" t="str">
        <v>strike = 0.045899, dCalldT = 0.000355, localVol = 0.014415</v>
      </c>
    </row>
    <row r="8105" spans="9:28" x14ac:dyDescent="0.25">
      <c r="I8105" s="80"/>
      <c r="AB8105" s="3" t="str">
        <v>strike = 0.047148, dCalldT = 0.000327, localVol = 0.014278</v>
      </c>
    </row>
    <row r="8106" spans="9:28" x14ac:dyDescent="0.25">
      <c r="I8106" s="80"/>
      <c r="AB8106" s="3" t="str">
        <v>strike = 0.048397, dCalldT = 0.000308, localVol = 0.012994</v>
      </c>
    </row>
    <row r="8107" spans="9:28" x14ac:dyDescent="0.25">
      <c r="I8107" s="80"/>
      <c r="AB8107" s="3" t="str">
        <v>strike = 0.049646, dCalldT = 0.000279, localVol = 0.014609</v>
      </c>
    </row>
    <row r="8108" spans="9:28" x14ac:dyDescent="0.25">
      <c r="I8108" s="80"/>
      <c r="AB8108" s="3" t="str">
        <v>strike = 0.050895, dCalldT = 0.000252, localVol = 0.014446</v>
      </c>
    </row>
    <row r="8109" spans="9:28" x14ac:dyDescent="0.25">
      <c r="I8109" s="80"/>
      <c r="AB8109" s="3" t="str">
        <v>strike = 0.052144, dCalldT = 0.000224, localVol = 0.017231</v>
      </c>
    </row>
    <row r="8110" spans="9:28" x14ac:dyDescent="0.25">
      <c r="I8110" s="80"/>
      <c r="AB8110" s="3" t="str">
        <v>strike = 0.053393, dCalldT = 0.000207, localVol = 0.014825</v>
      </c>
    </row>
    <row r="8111" spans="9:28" x14ac:dyDescent="0.25">
      <c r="I8111" s="80"/>
      <c r="AB8111" s="3" t="str">
        <v>strike = 0.054643, dCalldT = 0.000188, localVol = 0.012966</v>
      </c>
    </row>
    <row r="8112" spans="9:28" x14ac:dyDescent="0.25">
      <c r="I8112" s="80"/>
      <c r="AB8112" s="3" t="str">
        <v>strike = 0.055892, dCalldT = 0.000156, localVol = 0.016153</v>
      </c>
    </row>
    <row r="8113" spans="9:28" x14ac:dyDescent="0.25">
      <c r="I8113" s="80"/>
      <c r="AB8113" s="3" t="str">
        <v>strike = 0.057141, dCalldT = 0.000127, localVol = 0.017324</v>
      </c>
    </row>
    <row r="8114" spans="9:28" x14ac:dyDescent="0.25">
      <c r="I8114" s="80"/>
      <c r="AB8114" s="3" t="str">
        <v>T = 3.916667, swapRate = 0.021080, k = 0, strike = -0.016905, call = 0.038066, callph = 0.038056, callmh = 0.038076, quantile = 0.008702, d2CalldK2 = 0.962063</v>
      </c>
    </row>
    <row r="8115" spans="9:28" x14ac:dyDescent="0.25">
      <c r="I8115" s="80"/>
      <c r="AB8115" s="3" t="str">
        <v>T = 3.916667, swapRate = 0.021080, k = 1, strike = -0.015639, call = 0.036811, callph = 0.036802, callmh = 0.036821, quantile = 0.010011, d2CalldK2 = 1.110024</v>
      </c>
    </row>
    <row r="8116" spans="9:28" x14ac:dyDescent="0.25">
      <c r="I8116" s="80"/>
      <c r="AB8116" s="3" t="str">
        <v>T = 3.916667, swapRate = 0.021080, k = 2, strike = -0.014372, call = 0.035559, callph = 0.035549, callmh = 0.035569, quantile = 0.011522, d2CalldK2 = 1.280965</v>
      </c>
    </row>
    <row r="8117" spans="9:28" x14ac:dyDescent="0.25">
      <c r="I8117" s="80"/>
      <c r="AB8117" s="3" t="str">
        <v>T = 3.916667, swapRate = 0.021080, k = 3, strike = -0.013106, call = 0.034308, callph = 0.034298, callmh = 0.034318, quantile = 0.013266, d2CalldK2 = 1.478409</v>
      </c>
    </row>
    <row r="8118" spans="9:28" x14ac:dyDescent="0.25">
      <c r="I8118" s="80"/>
      <c r="AB8118" s="3" t="str">
        <v>T = 3.916667, swapRate = 0.021080, k = 4, strike = -0.011840, call = 0.033060, callph = 0.033050, callmh = 0.033070, quantile = 0.015279, d2CalldK2 = 1.706393</v>
      </c>
    </row>
    <row r="8119" spans="9:28" x14ac:dyDescent="0.25">
      <c r="I8119" s="80"/>
      <c r="AB8119" s="3" t="str">
        <v>T = 3.916667, swapRate = 0.021080, k = 5, strike = -0.010574, call = 0.031815, callph = 0.031805, callmh = 0.031825, quantile = 0.017602, d2CalldK2 = 1.969526</v>
      </c>
    </row>
    <row r="8120" spans="9:28" x14ac:dyDescent="0.25">
      <c r="I8120" s="80"/>
      <c r="AB8120" s="3" t="str">
        <v>T = 3.916667, swapRate = 0.021080, k = 6, strike = -0.009308, call = 0.030573, callph = 0.030563, callmh = 0.030582, quantile = 0.020283, d2CalldK2 = 2.273060</v>
      </c>
    </row>
    <row r="8121" spans="9:28" x14ac:dyDescent="0.25">
      <c r="I8121" s="80"/>
      <c r="AB8121" s="3" t="str">
        <v>T = 3.916667, swapRate = 0.021080, k = 7, strike = -0.008042, call = 0.029334, callph = 0.029324, callmh = 0.029344, quantile = 0.023378, d2CalldK2 = 2.622954</v>
      </c>
    </row>
    <row r="8122" spans="9:28" x14ac:dyDescent="0.25">
      <c r="I8122" s="80"/>
      <c r="AB8122" s="3" t="str">
        <v>T = 3.916667, swapRate = 0.021080, k = 8, strike = -0.006775, call = 0.028100, callph = 0.028090, callmh = 0.028109, quantile = 0.026948, d2CalldK2 = 3.025944</v>
      </c>
    </row>
    <row r="8123" spans="9:28" x14ac:dyDescent="0.25">
      <c r="I8123" s="80"/>
      <c r="AB8123" s="3" t="str">
        <v>T = 3.916667, swapRate = 0.021080, k = 9, strike = -0.005509, call = 0.026870, callph = 0.026861, callmh = 0.026880, quantile = 0.031066, d2CalldK2 = 3.489610</v>
      </c>
    </row>
    <row r="8124" spans="9:28" x14ac:dyDescent="0.25">
      <c r="I8124" s="80"/>
      <c r="AB8124" s="3" t="str">
        <v>T = 3.916667, swapRate = 0.021080, k = 10, strike = -0.004243, call = 0.025646, callph = 0.025637, callmh = 0.025656, quantile = 0.035814, d2CalldK2 = 4.022432</v>
      </c>
    </row>
    <row r="8125" spans="9:28" x14ac:dyDescent="0.25">
      <c r="I8125" s="80"/>
      <c r="AB8125" s="3" t="str">
        <v>T = 3.916667, swapRate = 0.021080, k = 11, strike = -0.002977, call = 0.024429, callph = 0.024419, callmh = 0.024439, quantile = 0.041285, d2CalldK2 = 4.633829</v>
      </c>
    </row>
    <row r="8126" spans="9:28" x14ac:dyDescent="0.25">
      <c r="I8126" s="80"/>
      <c r="AB8126" s="3" t="str">
        <v>T = 3.916667, swapRate = 0.021080, k = 12, strike = -0.001711, call = 0.023219, callph = 0.023209, callmh = 0.023228, quantile = 0.047586, d2CalldK2 = 5.334183</v>
      </c>
    </row>
    <row r="8127" spans="9:28" x14ac:dyDescent="0.25">
      <c r="I8127" s="80"/>
      <c r="AB8127" s="3" t="str">
        <v>T = 3.916667, swapRate = 0.021080, k = 13, strike = -0.000445, call = 0.022017, callph = 0.022008, callmh = 0.022027, quantile = 0.054835, d2CalldK2 = 6.134815</v>
      </c>
    </row>
    <row r="8128" spans="9:28" x14ac:dyDescent="0.25">
      <c r="I8128" s="80"/>
      <c r="AB8128" s="3" t="str">
        <v>T = 3.916667, swapRate = 0.021080, k = 14, strike = 0.000821, call = 0.020826, callph = 0.020817, callmh = 0.020835, quantile = 0.063168, d2CalldK2 = 7.047918</v>
      </c>
    </row>
    <row r="8129" spans="9:28" x14ac:dyDescent="0.25">
      <c r="I8129" s="80"/>
      <c r="AB8129" s="3" t="str">
        <v>T = 3.916667, swapRate = 0.021080, k = 15, strike = 0.002088, call = 0.019646, callph = 0.019636, callmh = 0.019655, quantile = 0.072736, d2CalldK2 = 8.086417</v>
      </c>
    </row>
    <row r="8130" spans="9:28" x14ac:dyDescent="0.25">
      <c r="I8130" s="80"/>
      <c r="AB8130" s="3" t="str">
        <v>T = 3.916667, swapRate = 0.021080, k = 16, strike = 0.003354, call = 0.018478, callph = 0.018469, callmh = 0.018488, quantile = 0.083704, d2CalldK2 = 9.263721</v>
      </c>
    </row>
    <row r="8131" spans="9:28" x14ac:dyDescent="0.25">
      <c r="I8131" s="80"/>
      <c r="AB8131" s="3" t="str">
        <v>T = 3.916667, swapRate = 0.021080, k = 17, strike = 0.004620, call = 0.017326, callph = 0.017317, callmh = 0.017335, quantile = 0.096259, d2CalldK2 = 10.593360</v>
      </c>
    </row>
    <row r="8132" spans="9:28" x14ac:dyDescent="0.25">
      <c r="I8132" s="80"/>
      <c r="AB8132" s="3" t="str">
        <v>T = 3.916667, swapRate = 0.021080, k = 18, strike = 0.005886, call = 0.016191, callph = 0.016182, callmh = 0.016199, quantile = 0.110600, d2CalldK2 = 12.088436</v>
      </c>
    </row>
    <row r="8133" spans="9:28" x14ac:dyDescent="0.25">
      <c r="I8133" s="80"/>
      <c r="AB8133" s="3" t="str">
        <v>T = 3.916667, swapRate = 0.021080, k = 19, strike = 0.007152, call = 0.015075, callph = 0.015066, callmh = 0.015083, quantile = 0.126945, d2CalldK2 = 13.760865</v>
      </c>
    </row>
    <row r="8134" spans="9:28" x14ac:dyDescent="0.25">
      <c r="I8134" s="80"/>
      <c r="AB8134" s="3" t="str">
        <v>T = 3.916667, swapRate = 0.021080, k = 20, strike = 0.008418, call = 0.013981, callph = 0.013972, callmh = 0.013989, quantile = 0.145526, d2CalldK2 = 15.620351</v>
      </c>
    </row>
    <row r="8135" spans="9:28" x14ac:dyDescent="0.25">
      <c r="I8135" s="80"/>
      <c r="AB8135" s="3" t="str">
        <v>T = 3.916667, swapRate = 0.021080, k = 21, strike = 0.009685, call = 0.012912, callph = 0.012903, callmh = 0.012920, quantile = 0.166583, d2CalldK2 = 17.673023</v>
      </c>
    </row>
    <row r="8136" spans="9:28" x14ac:dyDescent="0.25">
      <c r="I8136" s="80"/>
      <c r="AB8136" s="3" t="str">
        <v>T = 3.916667, swapRate = 0.021080, k = 22, strike = 0.010951, call = 0.011871, callph = 0.011863, callmh = 0.011879, quantile = 0.190362, d2CalldK2 = 19.919701</v>
      </c>
    </row>
    <row r="8137" spans="9:28" x14ac:dyDescent="0.25">
      <c r="I8137" s="80"/>
      <c r="AB8137" s="3" t="str">
        <v>T = 3.916667, swapRate = 0.021080, k = 23, strike = 0.012217, call = 0.010863, callph = 0.010855, callmh = 0.010871, quantile = 0.217105, d2CalldK2 = 22.353711</v>
      </c>
    </row>
    <row r="8138" spans="9:28" x14ac:dyDescent="0.25">
      <c r="I8138" s="80"/>
      <c r="AB8138" s="3" t="str">
        <v>T = 3.916667, swapRate = 0.021080, k = 24, strike = 0.013483, call = 0.009890, callph = 0.009883, callmh = 0.009898, quantile = 0.247041, d2CalldK2 = 24.958249</v>
      </c>
    </row>
    <row r="8139" spans="9:28" x14ac:dyDescent="0.25">
      <c r="I8139" s="80"/>
      <c r="AB8139" s="3" t="str">
        <v>T = 3.916667, swapRate = 0.021080, k = 25, strike = 0.014749, call = 0.008958, callph = 0.008950, callmh = 0.008965, quantile = 0.280367, d2CalldK2 = 27.703292</v>
      </c>
    </row>
    <row r="8140" spans="9:28" x14ac:dyDescent="0.25">
      <c r="I8140" s="80"/>
      <c r="AB8140" s="3" t="str">
        <v>T = 3.916667, swapRate = 0.021080, k = 26, strike = 0.016015, call = 0.008069, callph = 0.008062, callmh = 0.008076, quantile = 0.317234, d2CalldK2 = 30.542139</v>
      </c>
    </row>
    <row r="8141" spans="9:28" x14ac:dyDescent="0.25">
      <c r="I8141" s="80"/>
      <c r="AB8141" s="3" t="str">
        <v>T = 3.916667, swapRate = 0.021080, k = 27, strike = 0.017282, call = 0.007230, callph = 0.007224, callmh = 0.007236, quantile = 0.357721, d2CalldK2 = 33.407790</v>
      </c>
    </row>
    <row r="8142" spans="9:28" x14ac:dyDescent="0.25">
      <c r="I8142" s="80"/>
      <c r="AB8142" s="3" t="str">
        <v>T = 3.916667, swapRate = 0.021080, k = 28, strike = 0.018548, call = 0.006444, callph = 0.006438, callmh = 0.006450, quantile = 0.401807, d2CalldK2 = 36.209516</v>
      </c>
    </row>
    <row r="8143" spans="9:28" x14ac:dyDescent="0.25">
      <c r="I8143" s="80"/>
      <c r="AB8143" s="3" t="str">
        <v>T = 3.916667, swapRate = 0.021080, k = 29, strike = 0.019814, call = 0.005717, callph = 0.005711, callmh = 0.005722, quantile = 0.449339, d2CalldK2 = 38.830227</v>
      </c>
    </row>
    <row r="8144" spans="9:28" x14ac:dyDescent="0.25">
      <c r="I8144" s="80"/>
      <c r="AB8144" s="3" t="str">
        <v>T = 3.916667, swapRate = 0.021080, k = 30, strike = 0.021080, call = 0.005051, callph = 0.005046, callmh = 0.005056, quantile = 0.500000, d2CalldK2 = 41.120042</v>
      </c>
    </row>
    <row r="8145" spans="9:28" x14ac:dyDescent="0.25">
      <c r="I8145" s="80"/>
      <c r="AB8145" s="3" t="str">
        <v>T = 3.916667, swapRate = 0.021080, k = 31, strike = 0.022346, call = 0.004451, callph = 0.004446, callmh = 0.004455, quantile = 0.550661, d2CalldK2 = 38.830227</v>
      </c>
    </row>
    <row r="8146" spans="9:28" x14ac:dyDescent="0.25">
      <c r="I8146" s="80"/>
      <c r="AB8146" s="3" t="str">
        <v>T = 3.916667, swapRate = 0.021080, k = 32, strike = 0.023612, call = 0.003912, callph = 0.003908, callmh = 0.003916, quantile = 0.598193, d2CalldK2 = 36.209516</v>
      </c>
    </row>
    <row r="8147" spans="9:28" x14ac:dyDescent="0.25">
      <c r="I8147" s="80"/>
      <c r="AB8147" s="3" t="str">
        <v>T = 3.916667, swapRate = 0.021080, k = 33, strike = 0.024879, call = 0.003432, callph = 0.003428, callmh = 0.003435, quantile = 0.642279, d2CalldK2 = 33.407790</v>
      </c>
    </row>
    <row r="8148" spans="9:28" x14ac:dyDescent="0.25">
      <c r="I8148" s="80"/>
      <c r="AB8148" s="3" t="str">
        <v>T = 3.916667, swapRate = 0.021080, k = 34, strike = 0.026145, call = 0.003005, callph = 0.003001, callmh = 0.003008, quantile = 0.682766, d2CalldK2 = 30.542140</v>
      </c>
    </row>
    <row r="8149" spans="9:28" x14ac:dyDescent="0.25">
      <c r="I8149" s="80"/>
      <c r="AB8149" s="3" t="str">
        <v>T = 3.916667, swapRate = 0.021080, k = 35, strike = 0.027411, call = 0.002627, callph = 0.002624, callmh = 0.002630, quantile = 0.719633, d2CalldK2 = 27.703292</v>
      </c>
    </row>
    <row r="8150" spans="9:28" x14ac:dyDescent="0.25">
      <c r="I8150" s="80"/>
      <c r="AB8150" s="3" t="str">
        <v>T = 3.916667, swapRate = 0.021080, k = 36, strike = 0.028677, call = 0.002293, callph = 0.002291, callmh = 0.002296, quantile = 0.752959, d2CalldK2 = 24.958249</v>
      </c>
    </row>
    <row r="8151" spans="9:28" x14ac:dyDescent="0.25">
      <c r="I8151" s="80"/>
      <c r="AB8151" s="3" t="str">
        <v>T = 3.916667, swapRate = 0.021080, k = 37, strike = 0.029943, call = 0.002000, callph = 0.001998, callmh = 0.002002, quantile = 0.782895, d2CalldK2 = 22.353711</v>
      </c>
    </row>
    <row r="8152" spans="9:28" x14ac:dyDescent="0.25">
      <c r="I8152" s="80"/>
      <c r="AB8152" s="3" t="str">
        <v>T = 3.916667, swapRate = 0.021080, k = 38, strike = 0.031209, call = 0.001742, callph = 0.001740, callmh = 0.001744, quantile = 0.809638, d2CalldK2 = 19.919701</v>
      </c>
    </row>
    <row r="8153" spans="9:28" x14ac:dyDescent="0.25">
      <c r="I8153" s="80"/>
      <c r="AB8153" s="3" t="str">
        <v>T = 3.916667, swapRate = 0.021080, k = 39, strike = 0.032475, call = 0.001516, callph = 0.001515, callmh = 0.001518, quantile = 0.833417, d2CalldK2 = 17.673023</v>
      </c>
    </row>
    <row r="8154" spans="9:28" x14ac:dyDescent="0.25">
      <c r="I8154" s="80"/>
      <c r="AB8154" s="3" t="str">
        <v>T = 3.916667, swapRate = 0.021080, k = 40, strike = 0.033742, call = 0.001319, callph = 0.001318, callmh = 0.001321, quantile = 0.854474, d2CalldK2 = 15.620351</v>
      </c>
    </row>
    <row r="8155" spans="9:28" x14ac:dyDescent="0.25">
      <c r="I8155" s="80"/>
      <c r="AB8155" s="3" t="str">
        <v>T = 3.916667, swapRate = 0.021080, k = 41, strike = 0.035008, call = 0.001147, callph = 0.001146, callmh = 0.001148, quantile = 0.873055, d2CalldK2 = 13.760865</v>
      </c>
    </row>
    <row r="8156" spans="9:28" x14ac:dyDescent="0.25">
      <c r="I8156" s="80"/>
      <c r="AB8156" s="3" t="str">
        <v>T = 3.916667, swapRate = 0.021080, k = 42, strike = 0.036274, call = 0.000997, callph = 0.000996, callmh = 0.000998, quantile = 0.889400, d2CalldK2 = 12.088436</v>
      </c>
    </row>
    <row r="8157" spans="9:28" x14ac:dyDescent="0.25">
      <c r="I8157" s="80"/>
      <c r="AB8157" s="3" t="str">
        <v>T = 3.916667, swapRate = 0.021080, k = 43, strike = 0.037540, call = 0.000866, callph = 0.000865, callmh = 0.000867, quantile = 0.903741, d2CalldK2 = 10.593360</v>
      </c>
    </row>
    <row r="8158" spans="9:28" x14ac:dyDescent="0.25">
      <c r="I8158" s="80"/>
      <c r="AB8158" s="3" t="str">
        <v>T = 3.916667, swapRate = 0.021080, k = 44, strike = 0.038806, call = 0.000752, callph = 0.000751, callmh = 0.000753, quantile = 0.916296, d2CalldK2 = 9.263721</v>
      </c>
    </row>
    <row r="8159" spans="9:28" x14ac:dyDescent="0.25">
      <c r="I8159" s="80"/>
      <c r="AB8159" s="3" t="str">
        <v>T = 3.916667, swapRate = 0.021080, k = 45, strike = 0.040072, call = 0.000653, callph = 0.000653, callmh = 0.000654, quantile = 0.927264, d2CalldK2 = 8.086417</v>
      </c>
    </row>
    <row r="8160" spans="9:28" x14ac:dyDescent="0.25">
      <c r="I8160" s="80"/>
      <c r="AB8160" s="3" t="str">
        <v>T = 3.916667, swapRate = 0.021080, k = 46, strike = 0.041339, call = 0.000567, callph = 0.000567, callmh = 0.000568, quantile = 0.936832, d2CalldK2 = 7.047918</v>
      </c>
    </row>
    <row r="8161" spans="9:28" x14ac:dyDescent="0.25">
      <c r="I8161" s="80"/>
      <c r="AB8161" s="3" t="str">
        <v>T = 3.916667, swapRate = 0.021080, k = 47, strike = 0.042605, call = 0.000493, callph = 0.000492, callmh = 0.000493, quantile = 0.945165, d2CalldK2 = 6.134815</v>
      </c>
    </row>
    <row r="8162" spans="9:28" x14ac:dyDescent="0.25">
      <c r="I8162" s="80"/>
      <c r="AB8162" s="3" t="str">
        <v>T = 3.916667, swapRate = 0.021080, k = 48, strike = 0.043871, call = 0.000428, callph = 0.000428, callmh = 0.000429, quantile = 0.952414, d2CalldK2 = 5.334183</v>
      </c>
    </row>
    <row r="8163" spans="9:28" x14ac:dyDescent="0.25">
      <c r="I8163" s="80"/>
      <c r="AB8163" s="3" t="str">
        <v>T = 3.916667, swapRate = 0.021080, k = 49, strike = 0.045137, call = 0.000372, callph = 0.000371, callmh = 0.000372, quantile = 0.958715, d2CalldK2 = 4.633829</v>
      </c>
    </row>
    <row r="8164" spans="9:28" x14ac:dyDescent="0.25">
      <c r="I8164" s="80"/>
      <c r="AB8164" s="3" t="str">
        <v>T = 3.916667, swapRate = 0.021080, k = 50, strike = 0.046403, call = 0.000323, callph = 0.000323, callmh = 0.000324, quantile = 0.964186, d2CalldK2 = 4.022432</v>
      </c>
    </row>
    <row r="8165" spans="9:28" x14ac:dyDescent="0.25">
      <c r="I8165" s="80"/>
      <c r="AB8165" s="3" t="str">
        <v>T = 3.916667, swapRate = 0.021080, k = 51, strike = 0.047669, call = 0.000281, callph = 0.000281, callmh = 0.000281, quantile = 0.968934, d2CalldK2 = 3.489610</v>
      </c>
    </row>
    <row r="8166" spans="9:28" x14ac:dyDescent="0.25">
      <c r="I8166" s="80"/>
      <c r="AB8166" s="3" t="str">
        <v>T = 3.916667, swapRate = 0.021080, k = 52, strike = 0.048936, call = 0.000244, callph = 0.000244, callmh = 0.000244, quantile = 0.973052, d2CalldK2 = 3.025944</v>
      </c>
    </row>
    <row r="8167" spans="9:28" x14ac:dyDescent="0.25">
      <c r="I8167" s="80"/>
      <c r="AB8167" s="3" t="str">
        <v>T = 3.916667, swapRate = 0.021080, k = 53, strike = 0.050202, call = 0.000212, callph = 0.000212, callmh = 0.000213, quantile = 0.976622, d2CalldK2 = 2.622954</v>
      </c>
    </row>
    <row r="8168" spans="9:28" x14ac:dyDescent="0.25">
      <c r="I8168" s="80"/>
      <c r="AB8168" s="3" t="str">
        <v>T = 3.916667, swapRate = 0.021080, k = 54, strike = 0.051468, call = 0.000185, callph = 0.000185, callmh = 0.000185, quantile = 0.979717, d2CalldK2 = 2.273060</v>
      </c>
    </row>
    <row r="8169" spans="9:28" x14ac:dyDescent="0.25">
      <c r="I8169" s="80"/>
      <c r="AB8169" s="3" t="str">
        <v>T = 3.916667, swapRate = 0.021080, k = 55, strike = 0.052734, call = 0.000161, callph = 0.000161, callmh = 0.000161, quantile = 0.982398, d2CalldK2 = 1.969527</v>
      </c>
    </row>
    <row r="8170" spans="9:28" x14ac:dyDescent="0.25">
      <c r="I8170" s="80"/>
      <c r="AB8170" s="3" t="str">
        <v>T = 3.916667, swapRate = 0.021080, k = 56, strike = 0.054000, call = 0.000140, callph = 0.000140, callmh = 0.000140, quantile = 0.984721, d2CalldK2 = 1.706393</v>
      </c>
    </row>
    <row r="8171" spans="9:28" x14ac:dyDescent="0.25">
      <c r="I8171" s="80"/>
      <c r="AB8171" s="3" t="str">
        <v>T = 3.916667, swapRate = 0.021080, k = 57, strike = 0.055266, call = 0.000122, callph = 0.000122, callmh = 0.000122, quantile = 0.986734, d2CalldK2 = 1.478409</v>
      </c>
    </row>
    <row r="8172" spans="9:28" x14ac:dyDescent="0.25">
      <c r="I8172" s="80"/>
      <c r="AB8172" s="3" t="str">
        <v>T = 3.916667, swapRate = 0.021080, k = 58, strike = 0.056532, call = 0.000106, callph = 0.000106, callmh = 0.000107, quantile = 0.988478, d2CalldK2 = 1.280965</v>
      </c>
    </row>
    <row r="8173" spans="9:28" x14ac:dyDescent="0.25">
      <c r="I8173" s="80"/>
      <c r="AB8173" s="3" t="str">
        <v>T = 3.916667, swapRate = 0.021080, k = 59, strike = 0.057799, call = 0.000093, callph = 0.000093, callmh = 0.000093, quantile = 0.989989, d2CalldK2 = 1.110024</v>
      </c>
    </row>
    <row r="8174" spans="9:28" x14ac:dyDescent="0.25">
      <c r="I8174" s="80"/>
      <c r="AB8174" s="3" t="str">
        <v>T = 3.916667, swapRate = 0.021080, k = 60, strike = 0.059065, call = 0.000081, callph = 0.000081, callmh = 0.000081, quantile = 0.991298, d2CalldK2 = 0.962063</v>
      </c>
    </row>
    <row r="8175" spans="9:28" x14ac:dyDescent="0.25">
      <c r="I8175" s="80"/>
      <c r="AB8175" s="3" t="str">
        <v>strike = -0.015639, d2CalldK2 = 1.110024, d2CalldK2mc = 1.268621</v>
      </c>
    </row>
    <row r="8176" spans="9:28" x14ac:dyDescent="0.25">
      <c r="I8176" s="80"/>
      <c r="AB8176" s="3" t="str">
        <v>strike = -0.014372, d2CalldK2 = 1.280965, d2CalldK2mc = 1.523995</v>
      </c>
    </row>
    <row r="8177" spans="9:28" x14ac:dyDescent="0.25">
      <c r="I8177" s="80"/>
      <c r="AB8177" s="3" t="str">
        <v>strike = -0.013106, d2CalldK2 = 1.478409, d2CalldK2mc = 1.091791</v>
      </c>
    </row>
    <row r="8178" spans="9:28" x14ac:dyDescent="0.25">
      <c r="I8178" s="80"/>
      <c r="AB8178" s="3" t="str">
        <v>strike = -0.011840, d2CalldK2 = 1.706393, d2CalldK2mc = 1.154099</v>
      </c>
    </row>
    <row r="8179" spans="9:28" x14ac:dyDescent="0.25">
      <c r="I8179" s="80"/>
      <c r="AB8179" s="3" t="str">
        <v>strike = -0.010574, d2CalldK2 = 1.969526, d2CalldK2mc = 2.947607</v>
      </c>
    </row>
    <row r="8180" spans="9:28" x14ac:dyDescent="0.25">
      <c r="I8180" s="80"/>
      <c r="AB8180" s="3" t="str">
        <v>strike = -0.009308, d2CalldK2 = 2.273060, d2CalldK2mc = 1.550042</v>
      </c>
    </row>
    <row r="8181" spans="9:28" x14ac:dyDescent="0.25">
      <c r="I8181" s="80"/>
      <c r="AB8181" s="3" t="str">
        <v>strike = -0.008042, d2CalldK2 = 2.622954, d2CalldK2mc = 2.577403</v>
      </c>
    </row>
    <row r="8182" spans="9:28" x14ac:dyDescent="0.25">
      <c r="I8182" s="80"/>
      <c r="AB8182" s="3" t="str">
        <v>strike = -0.006775, d2CalldK2 = 3.025944, d2CalldK2mc = 3.557479</v>
      </c>
    </row>
    <row r="8183" spans="9:28" x14ac:dyDescent="0.25">
      <c r="I8183" s="80"/>
      <c r="AB8183" s="3" t="str">
        <v>strike = -0.005509, d2CalldK2 = 3.489610, d2CalldK2mc = 3.342651</v>
      </c>
    </row>
    <row r="8184" spans="9:28" x14ac:dyDescent="0.25">
      <c r="I8184" s="80"/>
      <c r="AB8184" s="3" t="str">
        <v>strike = -0.004243, d2CalldK2 = 4.022432, d2CalldK2mc = 3.491101</v>
      </c>
    </row>
    <row r="8185" spans="9:28" x14ac:dyDescent="0.25">
      <c r="I8185" s="80"/>
      <c r="AB8185" s="3" t="str">
        <v>strike = -0.002977, d2CalldK2 = 4.633829, d2CalldK2mc = 4.883119</v>
      </c>
    </row>
    <row r="8186" spans="9:28" x14ac:dyDescent="0.25">
      <c r="I8186" s="80"/>
      <c r="AB8186" s="3" t="str">
        <v>strike = -0.001711, d2CalldK2 = 5.334183, d2CalldK2mc = 4.776445</v>
      </c>
    </row>
    <row r="8187" spans="9:28" x14ac:dyDescent="0.25">
      <c r="I8187" s="80"/>
      <c r="AB8187" s="3" t="str">
        <v>strike = -0.000445, d2CalldK2 = 6.134815, d2CalldK2mc = 6.628344</v>
      </c>
    </row>
    <row r="8188" spans="9:28" x14ac:dyDescent="0.25">
      <c r="I8188" s="80"/>
      <c r="AB8188" s="3" t="str">
        <v>strike = 0.000821, d2CalldK2 = 7.047918, d2CalldK2mc = 8.433887</v>
      </c>
    </row>
    <row r="8189" spans="9:28" x14ac:dyDescent="0.25">
      <c r="I8189" s="80"/>
      <c r="AB8189" s="3" t="str">
        <v>strike = 0.002088, d2CalldK2 = 8.086417, d2CalldK2mc = 8.101021</v>
      </c>
    </row>
    <row r="8190" spans="9:28" x14ac:dyDescent="0.25">
      <c r="I8190" s="80"/>
      <c r="AB8190" s="3" t="str">
        <v>strike = 0.003354, d2CalldK2 = 9.263721, d2CalldK2mc = 8.167074</v>
      </c>
    </row>
    <row r="8191" spans="9:28" x14ac:dyDescent="0.25">
      <c r="I8191" s="80"/>
      <c r="AB8191" s="3" t="str">
        <v>strike = 0.004620, d2CalldK2 = 10.593360, d2CalldK2mc = 10.037458</v>
      </c>
    </row>
    <row r="8192" spans="9:28" x14ac:dyDescent="0.25">
      <c r="I8192" s="80"/>
      <c r="AB8192" s="3" t="str">
        <v>strike = 0.005886, d2CalldK2 = 12.088436, d2CalldK2mc = 12.073414</v>
      </c>
    </row>
    <row r="8193" spans="9:28" x14ac:dyDescent="0.25">
      <c r="I8193" s="80"/>
      <c r="AB8193" s="3" t="str">
        <v>strike = 0.007152, d2CalldK2 = 13.760865, d2CalldK2mc = 15.177287</v>
      </c>
    </row>
    <row r="8194" spans="9:28" x14ac:dyDescent="0.25">
      <c r="I8194" s="80"/>
      <c r="AB8194" s="3" t="str">
        <v>strike = 0.008418, d2CalldK2 = 15.620351, d2CalldK2mc = 16.061304</v>
      </c>
    </row>
    <row r="8195" spans="9:28" x14ac:dyDescent="0.25">
      <c r="I8195" s="80"/>
      <c r="AB8195" s="3" t="str">
        <v>strike = 0.009685, d2CalldK2 = 17.673023, d2CalldK2mc = 16.631716</v>
      </c>
    </row>
    <row r="8196" spans="9:28" x14ac:dyDescent="0.25">
      <c r="I8196" s="80"/>
      <c r="AB8196" s="3" t="str">
        <v>strike = 0.010951, d2CalldK2 = 19.919701, d2CalldK2mc = 18.620483</v>
      </c>
    </row>
    <row r="8197" spans="9:28" x14ac:dyDescent="0.25">
      <c r="I8197" s="80"/>
      <c r="AB8197" s="3" t="str">
        <v>strike = 0.012217, d2CalldK2 = 22.353711, d2CalldK2mc = 23.756845</v>
      </c>
    </row>
    <row r="8198" spans="9:28" x14ac:dyDescent="0.25">
      <c r="I8198" s="80"/>
      <c r="AB8198" s="3" t="str">
        <v>strike = 0.013483, d2CalldK2 = 24.958249, d2CalldK2mc = 25.439482</v>
      </c>
    </row>
    <row r="8199" spans="9:28" x14ac:dyDescent="0.25">
      <c r="I8199" s="80"/>
      <c r="AB8199" s="3" t="str">
        <v>strike = 0.014749, d2CalldK2 = 27.703292, d2CalldK2mc = 27.904259</v>
      </c>
    </row>
    <row r="8200" spans="9:28" x14ac:dyDescent="0.25">
      <c r="I8200" s="80"/>
      <c r="AB8200" s="3" t="str">
        <v>strike = 0.016015, d2CalldK2 = 30.542139, d2CalldK2mc = 28.831819</v>
      </c>
    </row>
    <row r="8201" spans="9:28" x14ac:dyDescent="0.25">
      <c r="I8201" s="80"/>
      <c r="AB8201" s="3" t="str">
        <v>strike = 0.017282, d2CalldK2 = 33.407790, d2CalldK2mc = 33.379132</v>
      </c>
    </row>
    <row r="8202" spans="9:28" x14ac:dyDescent="0.25">
      <c r="I8202" s="80"/>
      <c r="AB8202" s="3" t="str">
        <v>strike = 0.018548, d2CalldK2 = 36.209516, d2CalldK2mc = 37.433432</v>
      </c>
    </row>
    <row r="8203" spans="9:28" x14ac:dyDescent="0.25">
      <c r="I8203" s="80"/>
      <c r="AB8203" s="3" t="str">
        <v>strike = 0.019814, d2CalldK2 = 38.830227, d2CalldK2mc = 39.526473</v>
      </c>
    </row>
    <row r="8204" spans="9:28" x14ac:dyDescent="0.25">
      <c r="I8204" s="80"/>
      <c r="AB8204" s="3" t="str">
        <v>strike = 0.021080, d2CalldK2 = 41.120042, d2CalldK2mc = 40.209752</v>
      </c>
    </row>
    <row r="8205" spans="9:28" x14ac:dyDescent="0.25">
      <c r="I8205" s="80"/>
      <c r="AB8205" s="3" t="str">
        <v>strike = 0.022346, d2CalldK2 = 38.830227, d2CalldK2mc = 39.563025</v>
      </c>
    </row>
    <row r="8206" spans="9:28" x14ac:dyDescent="0.25">
      <c r="I8206" s="80"/>
      <c r="AB8206" s="3" t="str">
        <v>strike = 0.023612, d2CalldK2 = 36.209516, d2CalldK2mc = 35.359982</v>
      </c>
    </row>
    <row r="8207" spans="9:28" x14ac:dyDescent="0.25">
      <c r="I8207" s="80"/>
      <c r="AB8207" s="3" t="str">
        <v>strike = 0.024879, d2CalldK2 = 33.407790, d2CalldK2mc = 32.113738</v>
      </c>
    </row>
    <row r="8208" spans="9:28" x14ac:dyDescent="0.25">
      <c r="I8208" s="80"/>
      <c r="AB8208" s="3" t="str">
        <v>strike = 0.026145, d2CalldK2 = 30.542140, d2CalldK2mc = 31.463260</v>
      </c>
    </row>
    <row r="8209" spans="9:28" x14ac:dyDescent="0.25">
      <c r="I8209" s="80"/>
      <c r="AB8209" s="3" t="str">
        <v>strike = 0.027411, d2CalldK2 = 27.703292, d2CalldK2mc = 28.978687</v>
      </c>
    </row>
    <row r="8210" spans="9:28" x14ac:dyDescent="0.25">
      <c r="I8210" s="80"/>
      <c r="AB8210" s="3" t="str">
        <v>strike = 0.028677, d2CalldK2 = 24.958249, d2CalldK2mc = 25.496660</v>
      </c>
    </row>
    <row r="8211" spans="9:28" x14ac:dyDescent="0.25">
      <c r="I8211" s="80"/>
      <c r="AB8211" s="3" t="str">
        <v>strike = 0.029943, d2CalldK2 = 22.353711, d2CalldK2mc = 21.067608</v>
      </c>
    </row>
    <row r="8212" spans="9:28" x14ac:dyDescent="0.25">
      <c r="I8212" s="80"/>
      <c r="AB8212" s="3" t="str">
        <v>strike = 0.031209, d2CalldK2 = 19.919701, d2CalldK2mc = 18.193787</v>
      </c>
    </row>
    <row r="8213" spans="9:28" x14ac:dyDescent="0.25">
      <c r="I8213" s="80"/>
      <c r="AB8213" s="3" t="str">
        <v>strike = 0.032475, d2CalldK2 = 17.673023, d2CalldK2mc = 18.383312</v>
      </c>
    </row>
    <row r="8214" spans="9:28" x14ac:dyDescent="0.25">
      <c r="I8214" s="80"/>
      <c r="AB8214" s="3" t="str">
        <v>strike = 0.033742, d2CalldK2 = 15.620351, d2CalldK2mc = 15.681192</v>
      </c>
    </row>
    <row r="8215" spans="9:28" x14ac:dyDescent="0.25">
      <c r="I8215" s="80"/>
      <c r="AB8215" s="3" t="str">
        <v>strike = 0.035008, d2CalldK2 = 13.760865, d2CalldK2mc = 14.316827</v>
      </c>
    </row>
    <row r="8216" spans="9:28" x14ac:dyDescent="0.25">
      <c r="I8216" s="80"/>
      <c r="AB8216" s="3" t="str">
        <v>strike = 0.036274, d2CalldK2 = 12.088436, d2CalldK2mc = 12.439710</v>
      </c>
    </row>
    <row r="8217" spans="9:28" x14ac:dyDescent="0.25">
      <c r="I8217" s="80"/>
      <c r="AB8217" s="3" t="str">
        <v>strike = 0.037540, d2CalldK2 = 10.593360, d2CalldK2mc = 10.890923</v>
      </c>
    </row>
    <row r="8218" spans="9:28" x14ac:dyDescent="0.25">
      <c r="I8218" s="80"/>
      <c r="AB8218" s="3" t="str">
        <v>strike = 0.038806, d2CalldK2 = 9.263721, d2CalldK2mc = 8.141216</v>
      </c>
    </row>
    <row r="8219" spans="9:28" x14ac:dyDescent="0.25">
      <c r="I8219" s="80"/>
      <c r="AB8219" s="3" t="str">
        <v>strike = 0.040072, d2CalldK2 = 8.086417, d2CalldK2mc = 7.673446</v>
      </c>
    </row>
    <row r="8220" spans="9:28" x14ac:dyDescent="0.25">
      <c r="I8220" s="80"/>
      <c r="AB8220" s="3" t="str">
        <v>strike = 0.041339, d2CalldK2 = 7.047918, d2CalldK2mc = 7.036293</v>
      </c>
    </row>
    <row r="8221" spans="9:28" x14ac:dyDescent="0.25">
      <c r="I8221" s="80"/>
      <c r="AB8221" s="3" t="str">
        <v>strike = 0.042605, d2CalldK2 = 6.134815, d2CalldK2mc = 6.603611</v>
      </c>
    </row>
    <row r="8222" spans="9:28" x14ac:dyDescent="0.25">
      <c r="AB8222" s="3" t="str">
        <v>strike = 0.043871, d2CalldK2 = 5.334183, d2CalldK2mc = 6.436919</v>
      </c>
    </row>
    <row r="8223" spans="9:28" x14ac:dyDescent="0.25">
      <c r="AB8223" s="3" t="str">
        <v>strike = 0.045137, d2CalldK2 = 4.633829, d2CalldK2mc = 5.063033</v>
      </c>
    </row>
    <row r="8224" spans="9:28" x14ac:dyDescent="0.25">
      <c r="AB8224" s="3" t="str">
        <v>strike = 0.046403, d2CalldK2 = 4.022432, d2CalldK2mc = 3.852637</v>
      </c>
    </row>
    <row r="8225" spans="28:28" x14ac:dyDescent="0.25">
      <c r="AB8225" s="3" t="str">
        <v>strike = 0.047669, d2CalldK2 = 3.489610, d2CalldK2mc = 3.263597</v>
      </c>
    </row>
    <row r="8226" spans="28:28" x14ac:dyDescent="0.25">
      <c r="AB8226" s="3" t="str">
        <v>strike = 0.048936, d2CalldK2 = 3.025944, d2CalldK2mc = 2.641626</v>
      </c>
    </row>
    <row r="8227" spans="28:28" x14ac:dyDescent="0.25">
      <c r="AB8227" s="3" t="str">
        <v>strike = 0.050202, d2CalldK2 = 2.622954, d2CalldK2mc = 2.066414</v>
      </c>
    </row>
    <row r="8228" spans="28:28" x14ac:dyDescent="0.25">
      <c r="AB8228" s="3" t="str">
        <v>strike = 0.051468, d2CalldK2 = 2.273060, d2CalldK2mc = 2.702171</v>
      </c>
    </row>
    <row r="8229" spans="28:28" x14ac:dyDescent="0.25">
      <c r="AB8229" s="3" t="str">
        <v>strike = 0.052734, d2CalldK2 = 1.969527, d2CalldK2mc = 1.950485</v>
      </c>
    </row>
    <row r="8230" spans="28:28" x14ac:dyDescent="0.25">
      <c r="AB8230" s="3" t="str">
        <v>strike = 0.054000, d2CalldK2 = 1.706393, d2CalldK2mc = 2.115789</v>
      </c>
    </row>
    <row r="8231" spans="28:28" x14ac:dyDescent="0.25">
      <c r="AB8231" s="3" t="str">
        <v>strike = 0.055266, d2CalldK2 = 1.478409, d2CalldK2mc = 1.982479</v>
      </c>
    </row>
    <row r="8232" spans="28:28" x14ac:dyDescent="0.25">
      <c r="AB8232" s="3" t="str">
        <v>strike = 0.056532, d2CalldK2 = 1.280965, d2CalldK2mc = 1.213990</v>
      </c>
    </row>
    <row r="8233" spans="28:28" x14ac:dyDescent="0.25">
      <c r="AB8233" s="3" t="str">
        <v>strike = 0.057799, d2CalldK2 = 1.110024, d2CalldK2mc = 1.238160</v>
      </c>
    </row>
    <row r="8234" spans="28:28" x14ac:dyDescent="0.25">
      <c r="AB8234" s="3" t="str">
        <v>T = 3.916667, fixingDate = 0, swapRate = 0.021080, annuity = 8.935602, stdDev = 0.012662, avgCalcStrikes = 7.908203</v>
      </c>
    </row>
    <row r="8235" spans="28:28" x14ac:dyDescent="0.25">
      <c r="AB8235" s="3" t="str">
        <v>strike = -0.015639, dCalldT = 0.000118, localVol = 0.013642</v>
      </c>
    </row>
    <row r="8236" spans="28:28" x14ac:dyDescent="0.25">
      <c r="AB8236" s="3" t="str">
        <v>strike = -0.014372, dCalldT = 0.000133, localVol = 0.013191</v>
      </c>
    </row>
    <row r="8237" spans="28:28" x14ac:dyDescent="0.25">
      <c r="AB8237" s="3" t="str">
        <v>strike = -0.013106, dCalldT = 0.000143, localVol = 0.016208</v>
      </c>
    </row>
    <row r="8238" spans="28:28" x14ac:dyDescent="0.25">
      <c r="AB8238" s="3" t="str">
        <v>strike = -0.011840, dCalldT = 0.000163, localVol = 0.016793</v>
      </c>
    </row>
    <row r="8239" spans="28:28" x14ac:dyDescent="0.25">
      <c r="AB8239" s="3" t="str">
        <v>strike = -0.010574, dCalldT = 0.000194, localVol = 0.011467</v>
      </c>
    </row>
    <row r="8240" spans="28:28" x14ac:dyDescent="0.25">
      <c r="AB8240" s="3" t="str">
        <v>strike = -0.009308, dCalldT = 0.000207, localVol = 0.016352</v>
      </c>
    </row>
    <row r="8241" spans="28:28" x14ac:dyDescent="0.25">
      <c r="AB8241" s="3" t="str">
        <v>strike = -0.008042, dCalldT = 0.000236, localVol = 0.013530</v>
      </c>
    </row>
    <row r="8242" spans="28:28" x14ac:dyDescent="0.25">
      <c r="AB8242" s="3" t="str">
        <v>strike = -0.006775, dCalldT = 0.000267, localVol = 0.012247</v>
      </c>
    </row>
    <row r="8243" spans="28:28" x14ac:dyDescent="0.25">
      <c r="AB8243" s="3" t="str">
        <v>strike = -0.005509, dCalldT = 0.000289, localVol = 0.013148</v>
      </c>
    </row>
    <row r="8244" spans="28:28" x14ac:dyDescent="0.25">
      <c r="AB8244" s="3" t="str">
        <v>strike = -0.004243, dCalldT = 0.000315, localVol = 0.013441</v>
      </c>
    </row>
    <row r="8245" spans="28:28" x14ac:dyDescent="0.25">
      <c r="AB8245" s="3" t="str">
        <v>strike = -0.002977, dCalldT = 0.000354, localVol = 0.012034</v>
      </c>
    </row>
    <row r="8246" spans="28:28" x14ac:dyDescent="0.25">
      <c r="AB8246" s="3" t="str">
        <v>strike = -0.001711, dCalldT = 0.000389, localVol = 0.012756</v>
      </c>
    </row>
    <row r="8247" spans="28:28" x14ac:dyDescent="0.25">
      <c r="AB8247" s="3" t="str">
        <v>strike = -0.000445, dCalldT = 0.000436, localVol = 0.011469</v>
      </c>
    </row>
    <row r="8248" spans="28:28" x14ac:dyDescent="0.25">
      <c r="AB8248" s="3" t="str">
        <v>strike = 0.000821, dCalldT = 0.000475, localVol = 0.010618</v>
      </c>
    </row>
    <row r="8249" spans="28:28" x14ac:dyDescent="0.25">
      <c r="AB8249" s="3" t="str">
        <v>strike = 0.002088, dCalldT = 0.000490, localVol = 0.010996</v>
      </c>
    </row>
    <row r="8250" spans="28:28" x14ac:dyDescent="0.25">
      <c r="AB8250" s="3" t="str">
        <v>strike = 0.003354, dCalldT = 0.000505, localVol = 0.011123</v>
      </c>
    </row>
    <row r="8251" spans="28:28" x14ac:dyDescent="0.25">
      <c r="AB8251" s="3" t="str">
        <v>strike = 0.004620, dCalldT = 0.000543, localVol = 0.010404</v>
      </c>
    </row>
    <row r="8252" spans="28:28" x14ac:dyDescent="0.25">
      <c r="AB8252" s="3" t="str">
        <v>strike = 0.005886, dCalldT = 0.000593, localVol = 0.009911</v>
      </c>
    </row>
    <row r="8253" spans="28:28" x14ac:dyDescent="0.25">
      <c r="AB8253" s="3" t="str">
        <v>strike = 0.007152, dCalldT = 0.000644, localVol = 0.009211</v>
      </c>
    </row>
    <row r="8254" spans="28:28" x14ac:dyDescent="0.25">
      <c r="AB8254" s="3" t="str">
        <v>strike = 0.008418, dCalldT = 0.000668, localVol = 0.009121</v>
      </c>
    </row>
    <row r="8255" spans="28:28" x14ac:dyDescent="0.25">
      <c r="AB8255" s="3" t="str">
        <v>strike = 0.009685, dCalldT = 0.000684, localVol = 0.009068</v>
      </c>
    </row>
    <row r="8256" spans="28:28" x14ac:dyDescent="0.25">
      <c r="AB8256" s="3" t="str">
        <v>strike = 0.010951, dCalldT = 0.000719, localVol = 0.008789</v>
      </c>
    </row>
    <row r="8257" spans="28:28" x14ac:dyDescent="0.25">
      <c r="AB8257" s="3" t="str">
        <v>strike = 0.012217, dCalldT = 0.000779, localVol = 0.008097</v>
      </c>
    </row>
    <row r="8258" spans="28:28" x14ac:dyDescent="0.25">
      <c r="AB8258" s="3" t="str">
        <v>strike = 0.013483, dCalldT = 0.000809, localVol = 0.007978</v>
      </c>
    </row>
    <row r="8259" spans="28:28" x14ac:dyDescent="0.25">
      <c r="AB8259" s="3" t="str">
        <v>strike = 0.014749, dCalldT = 0.000829, localVol = 0.007707</v>
      </c>
    </row>
    <row r="8260" spans="28:28" x14ac:dyDescent="0.25">
      <c r="AB8260" s="3" t="str">
        <v>strike = 0.016015, dCalldT = 0.000841, localVol = 0.007638</v>
      </c>
    </row>
    <row r="8261" spans="28:28" x14ac:dyDescent="0.25">
      <c r="AB8261" s="3" t="str">
        <v>strike = 0.017282, dCalldT = 0.000882, localVol = 0.007271</v>
      </c>
    </row>
    <row r="8262" spans="28:28" x14ac:dyDescent="0.25">
      <c r="AB8262" s="3" t="str">
        <v>strike = 0.018548, dCalldT = 0.000920, localVol = 0.007011</v>
      </c>
    </row>
    <row r="8263" spans="28:28" x14ac:dyDescent="0.25">
      <c r="AB8263" s="3" t="str">
        <v>strike = 0.019814, dCalldT = 0.000929, localVol = 0.006856</v>
      </c>
    </row>
    <row r="8264" spans="28:28" x14ac:dyDescent="0.25">
      <c r="AB8264" s="3" t="str">
        <v>strike = 0.021080, dCalldT = 0.000919, localVol = 0.006762</v>
      </c>
    </row>
    <row r="8265" spans="28:28" x14ac:dyDescent="0.25">
      <c r="AB8265" s="3" t="str">
        <v>strike = 0.022346, dCalldT = 0.000908, localVol = 0.006777</v>
      </c>
    </row>
    <row r="8266" spans="28:28" x14ac:dyDescent="0.25">
      <c r="AB8266" s="3" t="str">
        <v>strike = 0.023612, dCalldT = 0.000878, localVol = 0.007048</v>
      </c>
    </row>
    <row r="8267" spans="28:28" x14ac:dyDescent="0.25">
      <c r="AB8267" s="3" t="str">
        <v>strike = 0.024879, dCalldT = 0.000859, localVol = 0.007316</v>
      </c>
    </row>
    <row r="8268" spans="28:28" x14ac:dyDescent="0.25">
      <c r="AB8268" s="3" t="str">
        <v>strike = 0.026145, dCalldT = 0.000861, localVol = 0.007399</v>
      </c>
    </row>
    <row r="8269" spans="28:28" x14ac:dyDescent="0.25">
      <c r="AB8269" s="3" t="str">
        <v>strike = 0.027411, dCalldT = 0.000841, localVol = 0.007620</v>
      </c>
    </row>
    <row r="8270" spans="28:28" x14ac:dyDescent="0.25">
      <c r="AB8270" s="3" t="str">
        <v>strike = 0.028677, dCalldT = 0.000794, localVol = 0.007891</v>
      </c>
    </row>
    <row r="8271" spans="28:28" x14ac:dyDescent="0.25">
      <c r="AB8271" s="3" t="str">
        <v>strike = 0.029943, dCalldT = 0.000734, localVol = 0.008346</v>
      </c>
    </row>
    <row r="8272" spans="28:28" x14ac:dyDescent="0.25">
      <c r="AB8272" s="3" t="str">
        <v>strike = 0.031209, dCalldT = 0.000697, localVol = 0.008751</v>
      </c>
    </row>
    <row r="8273" spans="28:28" x14ac:dyDescent="0.25">
      <c r="AB8273" s="3" t="str">
        <v>strike = 0.032475, dCalldT = 0.000692, localVol = 0.008676</v>
      </c>
    </row>
    <row r="8274" spans="28:28" x14ac:dyDescent="0.25">
      <c r="AB8274" s="3" t="str">
        <v>strike = 0.033742, dCalldT = 0.000673, localVol = 0.009264</v>
      </c>
    </row>
    <row r="8275" spans="28:28" x14ac:dyDescent="0.25">
      <c r="AB8275" s="3" t="str">
        <v>strike = 0.035008, dCalldT = 0.000653, localVol = 0.009551</v>
      </c>
    </row>
    <row r="8276" spans="28:28" x14ac:dyDescent="0.25">
      <c r="AB8276" s="3" t="str">
        <v>strike = 0.036274, dCalldT = 0.000623, localVol = 0.010007</v>
      </c>
    </row>
    <row r="8277" spans="28:28" x14ac:dyDescent="0.25">
      <c r="AB8277" s="3" t="str">
        <v>strike = 0.037540, dCalldT = 0.000587, localVol = 0.010381</v>
      </c>
    </row>
    <row r="8278" spans="28:28" x14ac:dyDescent="0.25">
      <c r="AB8278" s="3" t="str">
        <v>strike = 0.038806, dCalldT = 0.000546, localVol = 0.011584</v>
      </c>
    </row>
    <row r="8279" spans="28:28" x14ac:dyDescent="0.25">
      <c r="AB8279" s="3" t="str">
        <v>strike = 0.040072, dCalldT = 0.000529, localVol = 0.011737</v>
      </c>
    </row>
    <row r="8280" spans="28:28" x14ac:dyDescent="0.25">
      <c r="AB8280" s="3" t="str">
        <v>strike = 0.041339, dCalldT = 0.000520, localVol = 0.012160</v>
      </c>
    </row>
    <row r="8281" spans="28:28" x14ac:dyDescent="0.25">
      <c r="AB8281" s="3" t="str">
        <v>strike = 0.042605, dCalldT = 0.000514, localVol = 0.012473</v>
      </c>
    </row>
    <row r="8282" spans="28:28" x14ac:dyDescent="0.25">
      <c r="AB8282" s="3" t="str">
        <v>strike = 0.043871, dCalldT = 0.000500, localVol = 0.012460</v>
      </c>
    </row>
    <row r="8283" spans="28:28" x14ac:dyDescent="0.25">
      <c r="AB8283" s="3" t="str">
        <v>strike = 0.045137, dCalldT = 0.000466, localVol = 0.013570</v>
      </c>
    </row>
    <row r="8284" spans="28:28" x14ac:dyDescent="0.25">
      <c r="AB8284" s="3" t="str">
        <v>strike = 0.046403, dCalldT = 0.000426, localVol = 0.014869</v>
      </c>
    </row>
    <row r="8285" spans="28:28" x14ac:dyDescent="0.25">
      <c r="AB8285" s="3" t="str">
        <v>strike = 0.047669, dCalldT = 0.000391, localVol = 0.015470</v>
      </c>
    </row>
    <row r="8286" spans="28:28" x14ac:dyDescent="0.25">
      <c r="AB8286" s="3" t="str">
        <v>strike = 0.048936, dCalldT = 0.000361, localVol = 0.016531</v>
      </c>
    </row>
    <row r="8287" spans="28:28" x14ac:dyDescent="0.25">
      <c r="AB8287" s="3" t="str">
        <v>strike = 0.050202, dCalldT = 0.000340, localVol = 0.018147</v>
      </c>
    </row>
    <row r="8288" spans="28:28" x14ac:dyDescent="0.25">
      <c r="AB8288" s="3" t="str">
        <v>strike = 0.051468, dCalldT = 0.000332, localVol = 0.015666</v>
      </c>
    </row>
    <row r="8289" spans="28:28" x14ac:dyDescent="0.25">
      <c r="AB8289" s="3" t="str">
        <v>strike = 0.052734, dCalldT = 0.000316, localVol = 0.018000</v>
      </c>
    </row>
    <row r="8290" spans="28:28" x14ac:dyDescent="0.25">
      <c r="AB8290" s="3" t="str">
        <v>strike = 0.054000, dCalldT = 0.000302, localVol = 0.016894</v>
      </c>
    </row>
    <row r="8291" spans="28:28" x14ac:dyDescent="0.25">
      <c r="AB8291" s="3" t="str">
        <v>strike = 0.055266, dCalldT = 0.000281, localVol = 0.016841</v>
      </c>
    </row>
    <row r="8292" spans="28:28" x14ac:dyDescent="0.25">
      <c r="AB8292" s="3" t="str">
        <v>strike = 0.056532, dCalldT = 0.000252, localVol = 0.020364</v>
      </c>
    </row>
    <row r="8293" spans="28:28" x14ac:dyDescent="0.25">
      <c r="AB8293" s="3" t="str">
        <v>strike = 0.057799, dCalldT = 0.000225, localVol = 0.019044</v>
      </c>
    </row>
    <row r="8294" spans="28:28" x14ac:dyDescent="0.25">
      <c r="AB8294" s="3" t="str">
        <v>T = 4.000000, swapRate = 0.021238, k = 0, strike = -0.017255, call = 0.038577, callph = 0.038567, callmh = 0.038587, quantile = 0.008799, d2CalldK2 = 0.953548</v>
      </c>
    </row>
    <row r="8295" spans="28:28" x14ac:dyDescent="0.25">
      <c r="AB8295" s="3" t="str">
        <v>T = 4.000000, swapRate = 0.021238, k = 1, strike = -0.015972, call = 0.037306, callph = 0.037296, callmh = 0.037316, quantile = 0.010113, d2CalldK2 = 1.099389</v>
      </c>
    </row>
    <row r="8296" spans="28:28" x14ac:dyDescent="0.25">
      <c r="AB8296" s="3" t="str">
        <v>T = 4.000000, swapRate = 0.021238, k = 2, strike = -0.014689, call = 0.036037, callph = 0.036027, callmh = 0.036047, quantile = 0.011630, d2CalldK2 = 1.267797</v>
      </c>
    </row>
    <row r="8297" spans="28:28" x14ac:dyDescent="0.25">
      <c r="AB8297" s="3" t="str">
        <v>T = 4.000000, swapRate = 0.021238, k = 3, strike = -0.013406, call = 0.034770, callph = 0.034760, callmh = 0.034780, quantile = 0.013378, d2CalldK2 = 1.462225</v>
      </c>
    </row>
    <row r="8298" spans="28:28" x14ac:dyDescent="0.25">
      <c r="AB8298" s="3" t="str">
        <v>T = 4.000000, swapRate = 0.021238, k = 4, strike = -0.012123, call = 0.033505, callph = 0.033495, callmh = 0.033515, quantile = 0.015395, d2CalldK2 = 1.686633</v>
      </c>
    </row>
    <row r="8299" spans="28:28" x14ac:dyDescent="0.25">
      <c r="AB8299" s="3" t="str">
        <v>T = 4.000000, swapRate = 0.021238, k = 5, strike = -0.010840, call = 0.032243, callph = 0.032233, callmh = 0.032253, quantile = 0.017721, d2CalldK2 = 1.945542</v>
      </c>
    </row>
    <row r="8300" spans="28:28" x14ac:dyDescent="0.25">
      <c r="AB8300" s="3" t="str">
        <v>T = 4.000000, swapRate = 0.021238, k = 6, strike = -0.009557, call = 0.030984, callph = 0.030975, callmh = 0.030994, quantile = 0.020404, d2CalldK2 = 2.244105</v>
      </c>
    </row>
    <row r="8301" spans="28:28" x14ac:dyDescent="0.25">
      <c r="AB8301" s="3" t="str">
        <v>T = 4.000000, swapRate = 0.021238, k = 7, strike = -0.008273, call = 0.029729, callph = 0.029720, callmh = 0.029739, quantile = 0.023499, d2CalldK2 = 2.588173</v>
      </c>
    </row>
    <row r="8302" spans="28:28" x14ac:dyDescent="0.25">
      <c r="AB8302" s="3" t="str">
        <v>T = 4.000000, swapRate = 0.021238, k = 8, strike = -0.006990, call = 0.028479, callph = 0.028469, callmh = 0.028488, quantile = 0.027069, d2CalldK2 = 2.984365</v>
      </c>
    </row>
    <row r="8303" spans="28:28" x14ac:dyDescent="0.25">
      <c r="AB8303" s="3" t="str">
        <v>T = 4.000000, swapRate = 0.021238, k = 9, strike = -0.005707, call = 0.027233, callph = 0.027223, callmh = 0.027243, quantile = 0.031183, d2CalldK2 = 3.440133</v>
      </c>
    </row>
    <row r="8304" spans="28:28" x14ac:dyDescent="0.25">
      <c r="AB8304" s="3" t="str">
        <v>T = 4.000000, swapRate = 0.021238, k = 10, strike = -0.004424, call = 0.025993, callph = 0.025983, callmh = 0.026002, quantile = 0.035926, d2CalldK2 = 3.963822</v>
      </c>
    </row>
    <row r="8305" spans="28:28" x14ac:dyDescent="0.25">
      <c r="AB8305" s="3" t="str">
        <v>T = 4.000000, swapRate = 0.021238, k = 11, strike = -0.003141, call = 0.024759, callph = 0.024750, callmh = 0.024769, quantile = 0.041388, d2CalldK2 = 4.564713</v>
      </c>
    </row>
    <row r="8306" spans="28:28" x14ac:dyDescent="0.25">
      <c r="AB8306" s="3" t="str">
        <v>T = 4.000000, swapRate = 0.021238, k = 12, strike = -0.001858, call = 0.023533, callph = 0.023524, callmh = 0.023543, quantile = 0.047677, d2CalldK2 = 5.253045</v>
      </c>
    </row>
    <row r="8307" spans="28:28" x14ac:dyDescent="0.25">
      <c r="AB8307" s="3" t="str">
        <v>T = 4.000000, swapRate = 0.021238, k = 13, strike = -0.000575, call = 0.022316, callph = 0.022306, callmh = 0.022325, quantile = 0.054911, d2CalldK2 = 6.040008</v>
      </c>
    </row>
    <row r="8308" spans="28:28" x14ac:dyDescent="0.25">
      <c r="AB8308" s="3" t="str">
        <v>T = 4.000000, swapRate = 0.021238, k = 14, strike = 0.000708, call = 0.021108, callph = 0.021099, callmh = 0.021118, quantile = 0.063225, d2CalldK2 = 6.937673</v>
      </c>
    </row>
    <row r="8309" spans="28:28" x14ac:dyDescent="0.25">
      <c r="AB8309" s="3" t="str">
        <v>T = 4.000000, swapRate = 0.021238, k = 15, strike = 0.001991, call = 0.019912, callph = 0.019903, callmh = 0.019922, quantile = 0.072768, d2CalldK2 = 7.958865</v>
      </c>
    </row>
    <row r="8310" spans="28:28" x14ac:dyDescent="0.25">
      <c r="AB8310" s="3" t="str">
        <v>T = 4.000000, swapRate = 0.021238, k = 16, strike = 0.003275, call = 0.018729, callph = 0.018720, callmh = 0.018739, quantile = 0.083707, d2CalldK2 = 9.116935</v>
      </c>
    </row>
    <row r="8311" spans="28:28" x14ac:dyDescent="0.25">
      <c r="AB8311" s="3" t="str">
        <v>T = 4.000000, swapRate = 0.021238, k = 17, strike = 0.004558, call = 0.017562, callph = 0.017553, callmh = 0.017571, quantile = 0.096228, d2CalldK2 = 10.425403</v>
      </c>
    </row>
    <row r="8312" spans="28:28" x14ac:dyDescent="0.25">
      <c r="AB8312" s="3" t="str">
        <v>T = 4.000000, swapRate = 0.021238, k = 18, strike = 0.005841, call = 0.016411, callph = 0.016402, callmh = 0.016420, quantile = 0.110531, d2CalldK2 = 11.897436</v>
      </c>
    </row>
    <row r="8313" spans="28:28" x14ac:dyDescent="0.25">
      <c r="AB8313" s="3" t="str">
        <v>T = 4.000000, swapRate = 0.021238, k = 19, strike = 0.007124, call = 0.015280, callph = 0.015271, callmh = 0.015289, quantile = 0.126835, d2CalldK2 = 13.545112</v>
      </c>
    </row>
    <row r="8314" spans="28:28" x14ac:dyDescent="0.25">
      <c r="AB8314" s="3" t="str">
        <v>T = 4.000000, swapRate = 0.021238, k = 20, strike = 0.008407, call = 0.014171, callph = 0.014163, callmh = 0.014180, quantile = 0.145371, d2CalldK2 = 15.378414</v>
      </c>
    </row>
    <row r="8315" spans="28:28" x14ac:dyDescent="0.25">
      <c r="AB8315" s="3" t="str">
        <v>T = 4.000000, swapRate = 0.021238, k = 21, strike = 0.009690, call = 0.013088, callph = 0.013079, callmh = 0.013096, quantile = 0.166382, d2CalldK2 = 17.403897</v>
      </c>
    </row>
    <row r="8316" spans="28:28" x14ac:dyDescent="0.25">
      <c r="AB8316" s="3" t="str">
        <v>T = 4.000000, swapRate = 0.021238, k = 22, strike = 0.010973, call = 0.012033, callph = 0.012025, callmh = 0.012041, quantile = 0.190116, d2CalldK2 = 19.622973</v>
      </c>
    </row>
    <row r="8317" spans="28:28" x14ac:dyDescent="0.25">
      <c r="AB8317" s="3" t="str">
        <v>T = 4.000000, swapRate = 0.021238, k = 23, strike = 0.012256, call = 0.011011, callph = 0.011003, callmh = 0.011018, quantile = 0.216819, d2CalldK2 = 22.029746</v>
      </c>
    </row>
    <row r="8318" spans="28:28" x14ac:dyDescent="0.25">
      <c r="AB8318" s="3" t="str">
        <v>T = 4.000000, swapRate = 0.021238, k = 24, strike = 0.013539, call = 0.010025, callph = 0.010017, callmh = 0.010032, quantile = 0.246723, d2CalldK2 = 24.608376</v>
      </c>
    </row>
    <row r="8319" spans="28:28" x14ac:dyDescent="0.25">
      <c r="AB8319" s="3" t="str">
        <v>T = 4.000000, swapRate = 0.021238, k = 25, strike = 0.014823, call = 0.009079, callph = 0.009072, callmh = 0.009086, quantile = 0.280031, d2CalldK2 = 27.329976</v>
      </c>
    </row>
    <row r="8320" spans="28:28" x14ac:dyDescent="0.25">
      <c r="AB8320" s="3" t="str">
        <v>T = 4.000000, swapRate = 0.021238, k = 26, strike = 0.016106, call = 0.008178, callph = 0.008172, callmh = 0.008185, quantile = 0.316900, d2CalldK2 = 30.149099</v>
      </c>
    </row>
    <row r="8321" spans="28:28" x14ac:dyDescent="0.25">
      <c r="AB8321" s="3" t="str">
        <v>T = 4.000000, swapRate = 0.021238, k = 27, strike = 0.017389, call = 0.007328, callph = 0.007321, callmh = 0.007334, quantile = 0.357414, d2CalldK2 = 33.000028</v>
      </c>
    </row>
    <row r="8322" spans="28:28" x14ac:dyDescent="0.25">
      <c r="AB8322" s="3" t="str">
        <v>T = 4.000000, swapRate = 0.021238, k = 28, strike = 0.018672, call = 0.006531, callph = 0.006525, callmh = 0.006537, quantile = 0.401561, d2CalldK2 = 35.793199</v>
      </c>
    </row>
    <row r="8323" spans="28:28" x14ac:dyDescent="0.25">
      <c r="AB8323" s="3" t="str">
        <v>T = 4.000000, swapRate = 0.021238, k = 29, strike = 0.019955, call = 0.005793, callph = 0.005788, callmh = 0.005799, quantile = 0.449194, d2CalldK2 = 38.412354</v>
      </c>
    </row>
    <row r="8324" spans="28:28" x14ac:dyDescent="0.25">
      <c r="AB8324" s="3" t="str">
        <v>T = 4.000000, swapRate = 0.021238, k = 30, strike = 0.021238, call = 0.005119, callph = 0.005114, callmh = 0.005124, quantile = 0.500000, d2CalldK2 = 40.707899</v>
      </c>
    </row>
    <row r="8325" spans="28:28" x14ac:dyDescent="0.25">
      <c r="AB8325" s="3" t="str">
        <v>T = 4.000000, swapRate = 0.021238, k = 31, strike = 0.022521, call = 0.004510, callph = 0.004506, callmh = 0.004515, quantile = 0.550806, d2CalldK2 = 38.412354</v>
      </c>
    </row>
    <row r="8326" spans="28:28" x14ac:dyDescent="0.25">
      <c r="AB8326" s="3" t="str">
        <v>T = 4.000000, swapRate = 0.021238, k = 32, strike = 0.023804, call = 0.003965, callph = 0.003961, callmh = 0.003969, quantile = 0.598439, d2CalldK2 = 35.793199</v>
      </c>
    </row>
    <row r="8327" spans="28:28" x14ac:dyDescent="0.25">
      <c r="AB8327" s="3" t="str">
        <v>T = 4.000000, swapRate = 0.021238, k = 33, strike = 0.025087, call = 0.003478, callph = 0.003475, callmh = 0.003482, quantile = 0.642586, d2CalldK2 = 33.000028</v>
      </c>
    </row>
    <row r="8328" spans="28:28" x14ac:dyDescent="0.25">
      <c r="AB8328" s="3" t="str">
        <v>T = 4.000000, swapRate = 0.021238, k = 34, strike = 0.026371, call = 0.003046, callph = 0.003043, callmh = 0.003049, quantile = 0.683100, d2CalldK2 = 30.149099</v>
      </c>
    </row>
    <row r="8329" spans="28:28" x14ac:dyDescent="0.25">
      <c r="AB8329" s="3" t="str">
        <v>T = 4.000000, swapRate = 0.021238, k = 35, strike = 0.027654, call = 0.002663, callph = 0.002661, callmh = 0.002666, quantile = 0.719969, d2CalldK2 = 27.329976</v>
      </c>
    </row>
    <row r="8330" spans="28:28" x14ac:dyDescent="0.25">
      <c r="AB8330" s="3" t="str">
        <v>T = 4.000000, swapRate = 0.021238, k = 36, strike = 0.028937, call = 0.002326, callph = 0.002323, callmh = 0.002328, quantile = 0.753277, d2CalldK2 = 24.608376</v>
      </c>
    </row>
    <row r="8331" spans="28:28" x14ac:dyDescent="0.25">
      <c r="AB8331" s="3" t="str">
        <v>T = 4.000000, swapRate = 0.021238, k = 37, strike = 0.030220, call = 0.002029, callph = 0.002027, callmh = 0.002031, quantile = 0.783181, d2CalldK2 = 22.029746</v>
      </c>
    </row>
    <row r="8332" spans="28:28" x14ac:dyDescent="0.25">
      <c r="AB8332" s="3" t="str">
        <v>T = 4.000000, swapRate = 0.021238, k = 38, strike = 0.031503, call = 0.001768, callph = 0.001766, callmh = 0.001770, quantile = 0.809884, d2CalldK2 = 19.622973</v>
      </c>
    </row>
    <row r="8333" spans="28:28" x14ac:dyDescent="0.25">
      <c r="AB8333" s="3" t="str">
        <v>T = 4.000000, swapRate = 0.021238, k = 39, strike = 0.032786, call = 0.001540, callph = 0.001538, callmh = 0.001541, quantile = 0.833618, d2CalldK2 = 17.403897</v>
      </c>
    </row>
    <row r="8334" spans="28:28" x14ac:dyDescent="0.25">
      <c r="AB8334" s="3" t="str">
        <v>T = 4.000000, swapRate = 0.021238, k = 40, strike = 0.034069, call = 0.001340, callph = 0.001339, callmh = 0.001341, quantile = 0.854629, d2CalldK2 = 15.378414</v>
      </c>
    </row>
    <row r="8335" spans="28:28" x14ac:dyDescent="0.25">
      <c r="AB8335" s="3" t="str">
        <v>T = 4.000000, swapRate = 0.021238, k = 41, strike = 0.035352, call = 0.001166, callph = 0.001164, callmh = 0.001167, quantile = 0.873165, d2CalldK2 = 13.545112</v>
      </c>
    </row>
    <row r="8336" spans="28:28" x14ac:dyDescent="0.25">
      <c r="AB8336" s="3" t="str">
        <v>T = 4.000000, swapRate = 0.021238, k = 42, strike = 0.036636, call = 0.001014, callph = 0.001012, callmh = 0.001015, quantile = 0.889469, d2CalldK2 = 11.897436</v>
      </c>
    </row>
    <row r="8337" spans="28:28" x14ac:dyDescent="0.25">
      <c r="AB8337" s="3" t="str">
        <v>T = 4.000000, swapRate = 0.021238, k = 43, strike = 0.037919, call = 0.000881, callph = 0.000880, callmh = 0.000882, quantile = 0.903772, d2CalldK2 = 10.425403</v>
      </c>
    </row>
    <row r="8338" spans="28:28" x14ac:dyDescent="0.25">
      <c r="AB8338" s="3" t="str">
        <v>T = 4.000000, swapRate = 0.021238, k = 44, strike = 0.039202, call = 0.000766, callph = 0.000765, callmh = 0.000767, quantile = 0.916293, d2CalldK2 = 9.116935</v>
      </c>
    </row>
    <row r="8339" spans="28:28" x14ac:dyDescent="0.25">
      <c r="AB8339" s="3" t="str">
        <v>T = 4.000000, swapRate = 0.021238, k = 45, strike = 0.040485, call = 0.000666, callph = 0.000665, callmh = 0.000666, quantile = 0.927232, d2CalldK2 = 7.958865</v>
      </c>
    </row>
    <row r="8340" spans="28:28" x14ac:dyDescent="0.25">
      <c r="AB8340" s="3" t="str">
        <v>T = 4.000000, swapRate = 0.021238, k = 46, strike = 0.041768, call = 0.000578, callph = 0.000578, callmh = 0.000579, quantile = 0.936775, d2CalldK2 = 6.937673</v>
      </c>
    </row>
    <row r="8341" spans="28:28" x14ac:dyDescent="0.25">
      <c r="AB8341" s="3" t="str">
        <v>T = 4.000000, swapRate = 0.021238, k = 47, strike = 0.043051, call = 0.000503, callph = 0.000502, callmh = 0.000503, quantile = 0.945089, d2CalldK2 = 6.040008</v>
      </c>
    </row>
    <row r="8342" spans="28:28" x14ac:dyDescent="0.25">
      <c r="AB8342" s="3" t="str">
        <v>T = 4.000000, swapRate = 0.021238, k = 48, strike = 0.044334, call = 0.000437, callph = 0.000437, callmh = 0.000438, quantile = 0.952323, d2CalldK2 = 5.253046</v>
      </c>
    </row>
    <row r="8343" spans="28:28" x14ac:dyDescent="0.25">
      <c r="AB8343" s="3" t="str">
        <v>T = 4.000000, swapRate = 0.021238, k = 49, strike = 0.045617, call = 0.000380, callph = 0.000380, callmh = 0.000380, quantile = 0.958612, d2CalldK2 = 4.564712</v>
      </c>
    </row>
    <row r="8344" spans="28:28" x14ac:dyDescent="0.25">
      <c r="AB8344" s="3" t="str">
        <v>T = 4.000000, swapRate = 0.021238, k = 50, strike = 0.046900, call = 0.000331, callph = 0.000330, callmh = 0.000331, quantile = 0.964074, d2CalldK2 = 3.963822</v>
      </c>
    </row>
    <row r="8345" spans="28:28" x14ac:dyDescent="0.25">
      <c r="AB8345" s="3" t="str">
        <v>T = 4.000000, swapRate = 0.021238, k = 51, strike = 0.048184, call = 0.000288, callph = 0.000287, callmh = 0.000288, quantile = 0.968817, d2CalldK2 = 3.440133</v>
      </c>
    </row>
    <row r="8346" spans="28:28" x14ac:dyDescent="0.25">
      <c r="AB8346" s="3" t="str">
        <v>T = 4.000000, swapRate = 0.021238, k = 52, strike = 0.049467, call = 0.000250, callph = 0.000250, callmh = 0.000251, quantile = 0.972931, d2CalldK2 = 2.984365</v>
      </c>
    </row>
    <row r="8347" spans="28:28" x14ac:dyDescent="0.25">
      <c r="AB8347" s="3" t="str">
        <v>T = 4.000000, swapRate = 0.021238, k = 53, strike = 0.050750, call = 0.000218, callph = 0.000218, callmh = 0.000218, quantile = 0.976501, d2CalldK2 = 2.588173</v>
      </c>
    </row>
    <row r="8348" spans="28:28" x14ac:dyDescent="0.25">
      <c r="AB8348" s="3" t="str">
        <v>T = 4.000000, swapRate = 0.021238, k = 54, strike = 0.052033, call = 0.000190, callph = 0.000190, callmh = 0.000190, quantile = 0.979596, d2CalldK2 = 2.244105</v>
      </c>
    </row>
    <row r="8349" spans="28:28" x14ac:dyDescent="0.25">
      <c r="AB8349" s="3" t="str">
        <v>T = 4.000000, swapRate = 0.021238, k = 55, strike = 0.053316, call = 0.000165, callph = 0.000165, callmh = 0.000166, quantile = 0.982279, d2CalldK2 = 1.945542</v>
      </c>
    </row>
    <row r="8350" spans="28:28" x14ac:dyDescent="0.25">
      <c r="AB8350" s="3" t="str">
        <v>T = 4.000000, swapRate = 0.021238, k = 56, strike = 0.054599, call = 0.000144, callph = 0.000144, callmh = 0.000144, quantile = 0.984605, d2CalldK2 = 1.686633</v>
      </c>
    </row>
    <row r="8351" spans="28:28" x14ac:dyDescent="0.25">
      <c r="AB8351" s="3" t="str">
        <v>T = 4.000000, swapRate = 0.021238, k = 57, strike = 0.055882, call = 0.000126, callph = 0.000126, callmh = 0.000126, quantile = 0.986622, d2CalldK2 = 1.462225</v>
      </c>
    </row>
    <row r="8352" spans="28:28" x14ac:dyDescent="0.25">
      <c r="AB8352" s="3" t="str">
        <v>T = 4.000000, swapRate = 0.021238, k = 58, strike = 0.057165, call = 0.000110, callph = 0.000110, callmh = 0.000110, quantile = 0.988370, d2CalldK2 = 1.267797</v>
      </c>
    </row>
    <row r="8353" spans="28:28" x14ac:dyDescent="0.25">
      <c r="AB8353" s="3" t="str">
        <v>T = 4.000000, swapRate = 0.021238, k = 59, strike = 0.058448, call = 0.000096, callph = 0.000096, callmh = 0.000096, quantile = 0.989887, d2CalldK2 = 1.099389</v>
      </c>
    </row>
    <row r="8354" spans="28:28" x14ac:dyDescent="0.25">
      <c r="AB8354" s="3" t="str">
        <v>T = 4.000000, swapRate = 0.021238, k = 60, strike = 0.059732, call = 0.000084, callph = 0.000084, callmh = 0.000084, quantile = 0.991201, d2CalldK2 = 0.953548</v>
      </c>
    </row>
    <row r="8355" spans="28:28" x14ac:dyDescent="0.25">
      <c r="AB8355" s="3" t="str">
        <v>strike = -0.015972, d2CalldK2 = 1.099389, d2CalldK2mc = 0.900448</v>
      </c>
    </row>
    <row r="8356" spans="28:28" x14ac:dyDescent="0.25">
      <c r="AB8356" s="3" t="str">
        <v>strike = -0.014689, d2CalldK2 = 1.267797, d2CalldK2mc = 1.501607</v>
      </c>
    </row>
    <row r="8357" spans="28:28" x14ac:dyDescent="0.25">
      <c r="AB8357" s="3" t="str">
        <v>strike = -0.013406, d2CalldK2 = 1.462225, d2CalldK2mc = 1.102497</v>
      </c>
    </row>
    <row r="8358" spans="28:28" x14ac:dyDescent="0.25">
      <c r="AB8358" s="3" t="str">
        <v>strike = -0.012123, d2CalldK2 = 1.686633, d2CalldK2mc = 1.552379</v>
      </c>
    </row>
    <row r="8359" spans="28:28" x14ac:dyDescent="0.25">
      <c r="AB8359" s="3" t="str">
        <v>strike = -0.010840, d2CalldK2 = 1.945542, d2CalldK2mc = 2.214847</v>
      </c>
    </row>
    <row r="8360" spans="28:28" x14ac:dyDescent="0.25">
      <c r="AB8360" s="3" t="str">
        <v>strike = -0.009557, d2CalldK2 = 2.244105, d2CalldK2mc = 2.775293</v>
      </c>
    </row>
    <row r="8361" spans="28:28" x14ac:dyDescent="0.25">
      <c r="AB8361" s="3" t="str">
        <v>strike = -0.008273, d2CalldK2 = 2.588173, d2CalldK2mc = 2.909197</v>
      </c>
    </row>
    <row r="8362" spans="28:28" x14ac:dyDescent="0.25">
      <c r="AB8362" s="3" t="str">
        <v>strike = -0.006990, d2CalldK2 = 2.984365, d2CalldK2mc = 2.415448</v>
      </c>
    </row>
    <row r="8363" spans="28:28" x14ac:dyDescent="0.25">
      <c r="AB8363" s="3" t="str">
        <v>strike = -0.005707, d2CalldK2 = 3.440133, d2CalldK2mc = 3.539595</v>
      </c>
    </row>
    <row r="8364" spans="28:28" x14ac:dyDescent="0.25">
      <c r="AB8364" s="3" t="str">
        <v>strike = -0.004424, d2CalldK2 = 3.963822, d2CalldK2mc = 3.613881</v>
      </c>
    </row>
    <row r="8365" spans="28:28" x14ac:dyDescent="0.25">
      <c r="AB8365" s="3" t="str">
        <v>strike = -0.003141, d2CalldK2 = 4.564713, d2CalldK2mc = 4.585014</v>
      </c>
    </row>
    <row r="8366" spans="28:28" x14ac:dyDescent="0.25">
      <c r="AB8366" s="3" t="str">
        <v>strike = -0.001858, d2CalldK2 = 5.253045, d2CalldK2mc = 5.325489</v>
      </c>
    </row>
    <row r="8367" spans="28:28" x14ac:dyDescent="0.25">
      <c r="AB8367" s="3" t="str">
        <v>strike = -0.000575, d2CalldK2 = 6.040008, d2CalldK2mc = 6.696824</v>
      </c>
    </row>
    <row r="8368" spans="28:28" x14ac:dyDescent="0.25">
      <c r="AB8368" s="3" t="str">
        <v>strike = 0.000708, d2CalldK2 = 6.937673, d2CalldK2mc = 7.894998</v>
      </c>
    </row>
    <row r="8369" spans="28:28" x14ac:dyDescent="0.25">
      <c r="AB8369" s="3" t="str">
        <v>strike = 0.001991, d2CalldK2 = 7.958865, d2CalldK2mc = 8.709977</v>
      </c>
    </row>
    <row r="8370" spans="28:28" x14ac:dyDescent="0.25">
      <c r="AB8370" s="3" t="str">
        <v>strike = 0.003275, d2CalldK2 = 9.116935, d2CalldK2mc = 9.115214</v>
      </c>
    </row>
    <row r="8371" spans="28:28" x14ac:dyDescent="0.25">
      <c r="AB8371" s="3" t="str">
        <v>strike = 0.004558, d2CalldK2 = 10.425403, d2CalldK2mc = 10.241461</v>
      </c>
    </row>
    <row r="8372" spans="28:28" x14ac:dyDescent="0.25">
      <c r="AB8372" s="3" t="str">
        <v>strike = 0.005841, d2CalldK2 = 11.897436, d2CalldK2mc = 10.946085</v>
      </c>
    </row>
    <row r="8373" spans="28:28" x14ac:dyDescent="0.25">
      <c r="AB8373" s="3" t="str">
        <v>strike = 0.007124, d2CalldK2 = 13.545112, d2CalldK2mc = 13.419661</v>
      </c>
    </row>
    <row r="8374" spans="28:28" x14ac:dyDescent="0.25">
      <c r="AB8374" s="3" t="str">
        <v>strike = 0.008407, d2CalldK2 = 15.378414, d2CalldK2mc = 14.763201</v>
      </c>
    </row>
    <row r="8375" spans="28:28" x14ac:dyDescent="0.25">
      <c r="AB8375" s="3" t="str">
        <v>strike = 0.009690, d2CalldK2 = 17.403897, d2CalldK2mc = 17.448304</v>
      </c>
    </row>
    <row r="8376" spans="28:28" x14ac:dyDescent="0.25">
      <c r="AB8376" s="3" t="str">
        <v>strike = 0.010973, d2CalldK2 = 19.622973, d2CalldK2mc = 19.516163</v>
      </c>
    </row>
    <row r="8377" spans="28:28" x14ac:dyDescent="0.25">
      <c r="AB8377" s="3" t="str">
        <v>strike = 0.012256, d2CalldK2 = 22.029746, d2CalldK2mc = 22.134415</v>
      </c>
    </row>
    <row r="8378" spans="28:28" x14ac:dyDescent="0.25">
      <c r="AB8378" s="3" t="str">
        <v>strike = 0.013539, d2CalldK2 = 24.608376, d2CalldK2mc = 26.519638</v>
      </c>
    </row>
    <row r="8379" spans="28:28" x14ac:dyDescent="0.25">
      <c r="AB8379" s="3" t="str">
        <v>strike = 0.014823, d2CalldK2 = 27.329976, d2CalldK2mc = 26.562266</v>
      </c>
    </row>
    <row r="8380" spans="28:28" x14ac:dyDescent="0.25">
      <c r="AB8380" s="3" t="str">
        <v>strike = 0.016106, d2CalldK2 = 30.149099, d2CalldK2mc = 29.835225</v>
      </c>
    </row>
    <row r="8381" spans="28:28" x14ac:dyDescent="0.25">
      <c r="AB8381" s="3" t="str">
        <v>strike = 0.017389, d2CalldK2 = 33.000028, d2CalldK2mc = 32.284201</v>
      </c>
    </row>
    <row r="8382" spans="28:28" x14ac:dyDescent="0.25">
      <c r="AB8382" s="3" t="str">
        <v>strike = 0.018672, d2CalldK2 = 35.793199, d2CalldK2mc = 38.106255</v>
      </c>
    </row>
    <row r="8383" spans="28:28" x14ac:dyDescent="0.25">
      <c r="AB8383" s="3" t="str">
        <v>strike = 0.019955, d2CalldK2 = 38.412354, d2CalldK2mc = 40.702878</v>
      </c>
    </row>
    <row r="8384" spans="28:28" x14ac:dyDescent="0.25">
      <c r="AB8384" s="3" t="str">
        <v>strike = 0.021238, d2CalldK2 = 40.707899, d2CalldK2mc = 36.958535</v>
      </c>
    </row>
    <row r="8385" spans="28:28" x14ac:dyDescent="0.25">
      <c r="AB8385" s="3" t="str">
        <v>strike = 0.022521, d2CalldK2 = 38.412354, d2CalldK2mc = 38.436520</v>
      </c>
    </row>
    <row r="8386" spans="28:28" x14ac:dyDescent="0.25">
      <c r="AB8386" s="3" t="str">
        <v>strike = 0.023804, d2CalldK2 = 35.793199, d2CalldK2mc = 35.892023</v>
      </c>
    </row>
    <row r="8387" spans="28:28" x14ac:dyDescent="0.25">
      <c r="AB8387" s="3" t="str">
        <v>strike = 0.025087, d2CalldK2 = 33.000028, d2CalldK2mc = 32.211389</v>
      </c>
    </row>
    <row r="8388" spans="28:28" x14ac:dyDescent="0.25">
      <c r="AB8388" s="3" t="str">
        <v>strike = 0.026371, d2CalldK2 = 30.149099, d2CalldK2mc = 30.024892</v>
      </c>
    </row>
    <row r="8389" spans="28:28" x14ac:dyDescent="0.25">
      <c r="AB8389" s="3" t="str">
        <v>strike = 0.027654, d2CalldK2 = 27.329976, d2CalldK2mc = 27.419372</v>
      </c>
    </row>
    <row r="8390" spans="28:28" x14ac:dyDescent="0.25">
      <c r="AB8390" s="3" t="str">
        <v>strike = 0.028937, d2CalldK2 = 24.608376, d2CalldK2mc = 25.883268</v>
      </c>
    </row>
    <row r="8391" spans="28:28" x14ac:dyDescent="0.25">
      <c r="AB8391" s="3" t="str">
        <v>strike = 0.030220, d2CalldK2 = 22.029746, d2CalldK2mc = 21.510418</v>
      </c>
    </row>
    <row r="8392" spans="28:28" x14ac:dyDescent="0.25">
      <c r="AB8392" s="3" t="str">
        <v>strike = 0.031503, d2CalldK2 = 19.622973, d2CalldK2mc = 17.821168</v>
      </c>
    </row>
    <row r="8393" spans="28:28" x14ac:dyDescent="0.25">
      <c r="AB8393" s="3" t="str">
        <v>strike = 0.032786, d2CalldK2 = 17.403897, d2CalldK2mc = 16.162523</v>
      </c>
    </row>
    <row r="8394" spans="28:28" x14ac:dyDescent="0.25">
      <c r="AB8394" s="3" t="str">
        <v>strike = 0.034069, d2CalldK2 = 15.378414, d2CalldK2mc = 15.454817</v>
      </c>
    </row>
    <row r="8395" spans="28:28" x14ac:dyDescent="0.25">
      <c r="AB8395" s="3" t="str">
        <v>strike = 0.035352, d2CalldK2 = 13.545112, d2CalldK2mc = 13.923352</v>
      </c>
    </row>
    <row r="8396" spans="28:28" x14ac:dyDescent="0.25">
      <c r="AB8396" s="3" t="str">
        <v>strike = 0.036636, d2CalldK2 = 11.897436, d2CalldK2mc = 11.490063</v>
      </c>
    </row>
    <row r="8397" spans="28:28" x14ac:dyDescent="0.25">
      <c r="AB8397" s="3" t="str">
        <v>strike = 0.037919, d2CalldK2 = 10.425403, d2CalldK2mc = 11.551919</v>
      </c>
    </row>
    <row r="8398" spans="28:28" x14ac:dyDescent="0.25">
      <c r="AB8398" s="3" t="str">
        <v>strike = 0.039202, d2CalldK2 = 9.116935, d2CalldK2mc = 9.086836</v>
      </c>
    </row>
    <row r="8399" spans="28:28" x14ac:dyDescent="0.25">
      <c r="AB8399" s="3" t="str">
        <v>strike = 0.040485, d2CalldK2 = 7.958865, d2CalldK2mc = 6.455385</v>
      </c>
    </row>
    <row r="8400" spans="28:28" x14ac:dyDescent="0.25">
      <c r="AB8400" s="3" t="str">
        <v>strike = 0.041768, d2CalldK2 = 6.937673, d2CalldK2mc = 7.565093</v>
      </c>
    </row>
    <row r="8401" spans="28:28" x14ac:dyDescent="0.25">
      <c r="AB8401" s="3" t="str">
        <v>strike = 0.043051, d2CalldK2 = 6.040008, d2CalldK2mc = 7.149362</v>
      </c>
    </row>
    <row r="8402" spans="28:28" x14ac:dyDescent="0.25">
      <c r="AB8402" s="3" t="str">
        <v>strike = 0.044334, d2CalldK2 = 5.253046, d2CalldK2mc = 5.756929</v>
      </c>
    </row>
    <row r="8403" spans="28:28" x14ac:dyDescent="0.25">
      <c r="AB8403" s="3" t="str">
        <v>strike = 0.045617, d2CalldK2 = 4.564712, d2CalldK2mc = 5.388286</v>
      </c>
    </row>
    <row r="8404" spans="28:28" x14ac:dyDescent="0.25">
      <c r="AB8404" s="3" t="str">
        <v>strike = 0.046900, d2CalldK2 = 3.963822, d2CalldK2mc = 4.062935</v>
      </c>
    </row>
    <row r="8405" spans="28:28" x14ac:dyDescent="0.25">
      <c r="AB8405" s="3" t="str">
        <v>strike = 0.048184, d2CalldK2 = 3.440133, d2CalldK2mc = 2.772809</v>
      </c>
    </row>
    <row r="8406" spans="28:28" x14ac:dyDescent="0.25">
      <c r="AB8406" s="3" t="str">
        <v>strike = 0.049467, d2CalldK2 = 2.984365, d2CalldK2mc = 2.249684</v>
      </c>
    </row>
    <row r="8407" spans="28:28" x14ac:dyDescent="0.25">
      <c r="AB8407" s="3" t="str">
        <v>strike = 0.050750, d2CalldK2 = 2.588173, d2CalldK2mc = 2.506585</v>
      </c>
    </row>
    <row r="8408" spans="28:28" x14ac:dyDescent="0.25">
      <c r="AB8408" s="3" t="str">
        <v>strike = 0.052033, d2CalldK2 = 2.244105, d2CalldK2mc = 2.429467</v>
      </c>
    </row>
    <row r="8409" spans="28:28" x14ac:dyDescent="0.25">
      <c r="AB8409" s="3" t="str">
        <v>strike = 0.053316, d2CalldK2 = 1.945542, d2CalldK2mc = 2.150598</v>
      </c>
    </row>
    <row r="8410" spans="28:28" x14ac:dyDescent="0.25">
      <c r="AB8410" s="3" t="str">
        <v>strike = 0.054599, d2CalldK2 = 1.686633, d2CalldK2mc = 2.151797</v>
      </c>
    </row>
    <row r="8411" spans="28:28" x14ac:dyDescent="0.25">
      <c r="AB8411" s="3" t="str">
        <v>strike = 0.055882, d2CalldK2 = 1.462225, d2CalldK2mc = 1.781739</v>
      </c>
    </row>
    <row r="8412" spans="28:28" x14ac:dyDescent="0.25">
      <c r="AB8412" s="3" t="str">
        <v>strike = 0.057165, d2CalldK2 = 1.267797, d2CalldK2mc = 1.107230</v>
      </c>
    </row>
    <row r="8413" spans="28:28" x14ac:dyDescent="0.25">
      <c r="AB8413" s="3" t="str">
        <v>strike = 0.058448, d2CalldK2 = 1.099389, d2CalldK2mc = 1.077554</v>
      </c>
    </row>
    <row r="8414" spans="28:28" x14ac:dyDescent="0.25">
      <c r="AB8414" s="3" t="str">
        <v>T = 4.000000, fixingDate = 0, swapRate = 0.021238, annuity = 8.920080, stdDev = 0.012831, avgCalcStrikes = 7.944946</v>
      </c>
    </row>
    <row r="8415" spans="28:28" x14ac:dyDescent="0.25">
      <c r="AB8415" s="3" t="str">
        <v>strike = -0.015972, dCalldT = 0.000168, localVol = 0.019342</v>
      </c>
    </row>
    <row r="8416" spans="28:28" x14ac:dyDescent="0.25">
      <c r="AB8416" s="3" t="str">
        <v>strike = -0.014689, dCalldT = 0.000196, localVol = 0.016145</v>
      </c>
    </row>
    <row r="8417" spans="28:28" x14ac:dyDescent="0.25">
      <c r="AB8417" s="3" t="str">
        <v>strike = -0.013406, dCalldT = 0.000219, localVol = 0.019945</v>
      </c>
    </row>
    <row r="8418" spans="28:28" x14ac:dyDescent="0.25">
      <c r="AB8418" s="3" t="str">
        <v>strike = -0.012123, dCalldT = 0.000251, localVol = 0.017983</v>
      </c>
    </row>
    <row r="8419" spans="28:28" x14ac:dyDescent="0.25">
      <c r="AB8419" s="3" t="str">
        <v>strike = -0.010840, dCalldT = 0.000286, localVol = 0.016084</v>
      </c>
    </row>
    <row r="8420" spans="28:28" x14ac:dyDescent="0.25">
      <c r="AB8420" s="3" t="str">
        <v>strike = -0.009557, dCalldT = 0.000318, localVol = 0.015134</v>
      </c>
    </row>
    <row r="8421" spans="28:28" x14ac:dyDescent="0.25">
      <c r="AB8421" s="3" t="str">
        <v>strike = -0.008273, dCalldT = 0.000340, localVol = 0.015287</v>
      </c>
    </row>
    <row r="8422" spans="28:28" x14ac:dyDescent="0.25">
      <c r="AB8422" s="3" t="str">
        <v>strike = -0.006990, dCalldT = 0.000357, localVol = 0.017193</v>
      </c>
    </row>
    <row r="8423" spans="28:28" x14ac:dyDescent="0.25">
      <c r="AB8423" s="3" t="str">
        <v>strike = -0.005707, dCalldT = 0.000387, localVol = 0.014782</v>
      </c>
    </row>
    <row r="8424" spans="28:28" x14ac:dyDescent="0.25">
      <c r="AB8424" s="3" t="str">
        <v>strike = -0.004424, dCalldT = 0.000416, localVol = 0.015172</v>
      </c>
    </row>
    <row r="8425" spans="28:28" x14ac:dyDescent="0.25">
      <c r="AB8425" s="3" t="str">
        <v>strike = -0.003141, dCalldT = 0.000454, localVol = 0.014067</v>
      </c>
    </row>
    <row r="8426" spans="28:28" x14ac:dyDescent="0.25">
      <c r="AB8426" s="3" t="str">
        <v>strike = -0.001858, dCalldT = 0.000492, localVol = 0.013599</v>
      </c>
    </row>
    <row r="8427" spans="28:28" x14ac:dyDescent="0.25">
      <c r="AB8427" s="3" t="str">
        <v>strike = -0.000575, dCalldT = 0.000531, localVol = 0.012597</v>
      </c>
    </row>
    <row r="8428" spans="28:28" x14ac:dyDescent="0.25">
      <c r="AB8428" s="3" t="str">
        <v>strike = 0.000708, dCalldT = 0.000559, localVol = 0.011899</v>
      </c>
    </row>
    <row r="8429" spans="28:28" x14ac:dyDescent="0.25">
      <c r="AB8429" s="3" t="str">
        <v>strike = 0.001991, dCalldT = 0.000569, localVol = 0.011431</v>
      </c>
    </row>
    <row r="8430" spans="28:28" x14ac:dyDescent="0.25">
      <c r="AB8430" s="3" t="str">
        <v>strike = 0.003275, dCalldT = 0.000566, localVol = 0.011141</v>
      </c>
    </row>
    <row r="8431" spans="28:28" x14ac:dyDescent="0.25">
      <c r="AB8431" s="3" t="str">
        <v>strike = 0.004558, dCalldT = 0.000564, localVol = 0.010493</v>
      </c>
    </row>
    <row r="8432" spans="28:28" x14ac:dyDescent="0.25">
      <c r="AB8432" s="3" t="str">
        <v>strike = 0.005841, dCalldT = 0.000567, localVol = 0.010174</v>
      </c>
    </row>
    <row r="8433" spans="28:28" x14ac:dyDescent="0.25">
      <c r="AB8433" s="3" t="str">
        <v>strike = 0.007124, dCalldT = 0.000589, localVol = 0.009369</v>
      </c>
    </row>
    <row r="8434" spans="28:28" x14ac:dyDescent="0.25">
      <c r="AB8434" s="3" t="str">
        <v>strike = 0.008407, dCalldT = 0.000614, localVol = 0.009123</v>
      </c>
    </row>
    <row r="8435" spans="28:28" x14ac:dyDescent="0.25">
      <c r="AB8435" s="3" t="str">
        <v>strike = 0.009690, dCalldT = 0.000652, localVol = 0.008645</v>
      </c>
    </row>
    <row r="8436" spans="28:28" x14ac:dyDescent="0.25">
      <c r="AB8436" s="3" t="str">
        <v>strike = 0.010973, dCalldT = 0.000688, localVol = 0.008400</v>
      </c>
    </row>
    <row r="8437" spans="28:28" x14ac:dyDescent="0.25">
      <c r="AB8437" s="3" t="str">
        <v>strike = 0.012256, dCalldT = 0.000726, localVol = 0.008100</v>
      </c>
    </row>
    <row r="8438" spans="28:28" x14ac:dyDescent="0.25">
      <c r="AB8438" s="3" t="str">
        <v>strike = 0.013539, dCalldT = 0.000760, localVol = 0.007571</v>
      </c>
    </row>
    <row r="8439" spans="28:28" x14ac:dyDescent="0.25">
      <c r="AB8439" s="3" t="str">
        <v>strike = 0.014823, dCalldT = 0.000754, localVol = 0.007534</v>
      </c>
    </row>
    <row r="8440" spans="28:28" x14ac:dyDescent="0.25">
      <c r="AB8440" s="3" t="str">
        <v>strike = 0.016106, dCalldT = 0.000760, localVol = 0.007138</v>
      </c>
    </row>
    <row r="8441" spans="28:28" x14ac:dyDescent="0.25">
      <c r="AB8441" s="3" t="str">
        <v>strike = 0.017389, dCalldT = 0.000769, localVol = 0.006901</v>
      </c>
    </row>
    <row r="8442" spans="28:28" x14ac:dyDescent="0.25">
      <c r="AB8442" s="3" t="str">
        <v>strike = 0.018672, dCalldT = 0.000787, localVol = 0.006428</v>
      </c>
    </row>
    <row r="8443" spans="28:28" x14ac:dyDescent="0.25">
      <c r="AB8443" s="3" t="str">
        <v>strike = 0.019955, dCalldT = 0.000755, localVol = 0.006091</v>
      </c>
    </row>
    <row r="8444" spans="28:28" x14ac:dyDescent="0.25">
      <c r="AB8444" s="3" t="str">
        <v>strike = 0.021238, dCalldT = 0.000673, localVol = 0.006033</v>
      </c>
    </row>
    <row r="8445" spans="28:28" x14ac:dyDescent="0.25">
      <c r="AB8445" s="3" t="str">
        <v>strike = 0.022521, dCalldT = 0.000645, localVol = 0.005794</v>
      </c>
    </row>
    <row r="8446" spans="28:28" x14ac:dyDescent="0.25">
      <c r="AB8446" s="3" t="str">
        <v>strike = 0.023804, dCalldT = 0.000612, localVol = 0.005840</v>
      </c>
    </row>
    <row r="8447" spans="28:28" x14ac:dyDescent="0.25">
      <c r="AB8447" s="3" t="str">
        <v>strike = 0.025087, dCalldT = 0.000572, localVol = 0.005961</v>
      </c>
    </row>
    <row r="8448" spans="28:28" x14ac:dyDescent="0.25">
      <c r="AB8448" s="3" t="str">
        <v>strike = 0.026371, dCalldT = 0.000544, localVol = 0.006018</v>
      </c>
    </row>
    <row r="8449" spans="28:28" x14ac:dyDescent="0.25">
      <c r="AB8449" s="3" t="str">
        <v>strike = 0.027654, dCalldT = 0.000514, localVol = 0.006123</v>
      </c>
    </row>
    <row r="8450" spans="28:28" x14ac:dyDescent="0.25">
      <c r="AB8450" s="3" t="str">
        <v>strike = 0.028937, dCalldT = 0.000479, localVol = 0.006087</v>
      </c>
    </row>
    <row r="8451" spans="28:28" x14ac:dyDescent="0.25">
      <c r="AB8451" s="3" t="str">
        <v>strike = 0.030220, dCalldT = 0.000417, localVol = 0.006230</v>
      </c>
    </row>
    <row r="8452" spans="28:28" x14ac:dyDescent="0.25">
      <c r="AB8452" s="3" t="str">
        <v>strike = 0.031503, dCalldT = 0.000364, localVol = 0.006393</v>
      </c>
    </row>
    <row r="8453" spans="28:28" x14ac:dyDescent="0.25">
      <c r="AB8453" s="3" t="str">
        <v>strike = 0.032786, dCalldT = 0.000345, localVol = 0.006539</v>
      </c>
    </row>
    <row r="8454" spans="28:28" x14ac:dyDescent="0.25">
      <c r="AB8454" s="3" t="str">
        <v>strike = 0.034069, dCalldT = 0.000351, localVol = 0.006740</v>
      </c>
    </row>
    <row r="8455" spans="28:28" x14ac:dyDescent="0.25">
      <c r="AB8455" s="3" t="str">
        <v>strike = 0.035352, dCalldT = 0.000355, localVol = 0.007142</v>
      </c>
    </row>
    <row r="8456" spans="28:28" x14ac:dyDescent="0.25">
      <c r="AB8456" s="3" t="str">
        <v>strike = 0.036636, dCalldT = 0.000352, localVol = 0.007831</v>
      </c>
    </row>
    <row r="8457" spans="28:28" x14ac:dyDescent="0.25">
      <c r="AB8457" s="3" t="str">
        <v>strike = 0.037919, dCalldT = 0.000358, localVol = 0.007876</v>
      </c>
    </row>
    <row r="8458" spans="28:28" x14ac:dyDescent="0.25">
      <c r="AB8458" s="3" t="str">
        <v>strike = 0.039202, dCalldT = 0.000343, localVol = 0.008691</v>
      </c>
    </row>
    <row r="8459" spans="28:28" x14ac:dyDescent="0.25">
      <c r="AB8459" s="3" t="str">
        <v>strike = 0.040485, dCalldT = 0.000330, localVol = 0.010111</v>
      </c>
    </row>
    <row r="8460" spans="28:28" x14ac:dyDescent="0.25">
      <c r="AB8460" s="3" t="str">
        <v>strike = 0.041768, dCalldT = 0.000348, localVol = 0.009590</v>
      </c>
    </row>
    <row r="8461" spans="28:28" x14ac:dyDescent="0.25">
      <c r="AB8461" s="3" t="str">
        <v>strike = 0.043051, dCalldT = 0.000355, localVol = 0.009964</v>
      </c>
    </row>
    <row r="8462" spans="28:28" x14ac:dyDescent="0.25">
      <c r="AB8462" s="3" t="str">
        <v>strike = 0.044334, dCalldT = 0.000342, localVol = 0.010894</v>
      </c>
    </row>
    <row r="8463" spans="28:28" x14ac:dyDescent="0.25">
      <c r="AB8463" s="3" t="str">
        <v>strike = 0.045617, dCalldT = 0.000320, localVol = 0.010896</v>
      </c>
    </row>
    <row r="8464" spans="28:28" x14ac:dyDescent="0.25">
      <c r="AB8464" s="3" t="str">
        <v>strike = 0.046900, dCalldT = 0.000283, localVol = 0.011812</v>
      </c>
    </row>
    <row r="8465" spans="28:28" x14ac:dyDescent="0.25">
      <c r="AB8465" s="3" t="str">
        <v>strike = 0.048184, dCalldT = 0.000247, localVol = 0.013335</v>
      </c>
    </row>
    <row r="8466" spans="28:28" x14ac:dyDescent="0.25">
      <c r="AB8466" s="3" t="str">
        <v>strike = 0.049467, dCalldT = 0.000224, localVol = 0.014121</v>
      </c>
    </row>
    <row r="8467" spans="28:28" x14ac:dyDescent="0.25">
      <c r="AB8467" s="3" t="str">
        <v>strike = 0.050750, dCalldT = 0.000218, localVol = 0.013188</v>
      </c>
    </row>
    <row r="8468" spans="28:28" x14ac:dyDescent="0.25">
      <c r="AB8468" s="3" t="str">
        <v>strike = 0.052033, dCalldT = 0.000215, localVol = 0.013292</v>
      </c>
    </row>
    <row r="8469" spans="28:28" x14ac:dyDescent="0.25">
      <c r="AB8469" s="3" t="str">
        <v>strike = 0.053316, dCalldT = 0.000209, localVol = 0.013936</v>
      </c>
    </row>
    <row r="8470" spans="28:28" x14ac:dyDescent="0.25">
      <c r="AB8470" s="3" t="str">
        <v>strike = 0.054599, dCalldT = 0.000200, localVol = 0.013641</v>
      </c>
    </row>
    <row r="8471" spans="28:28" x14ac:dyDescent="0.25">
      <c r="AB8471" s="3" t="str">
        <v>strike = 0.055882, dCalldT = 0.000183, localVol = 0.014350</v>
      </c>
    </row>
    <row r="8472" spans="28:28" x14ac:dyDescent="0.25">
      <c r="AB8472" s="3" t="str">
        <v>strike = 0.057165, dCalldT = 0.000161, localVol = 0.017076</v>
      </c>
    </row>
    <row r="8473" spans="28:28" x14ac:dyDescent="0.25">
      <c r="AB8473" s="3" t="str">
        <v>strike = 0.058448, dCalldT = 0.000144, localVol = 0.016321</v>
      </c>
    </row>
    <row r="8474" spans="28:28" x14ac:dyDescent="0.25">
      <c r="AB8474" s="3" t="str">
        <v>T = 4.083333, swapRate = 0.021412, k = 0, strike = -0.017559, call = 0.039057, callph = 0.039047, callmh = 0.039067, quantile = 0.008895, d2CalldK2 = 0.945915</v>
      </c>
    </row>
    <row r="8475" spans="28:28" x14ac:dyDescent="0.25">
      <c r="AB8475" s="3" t="str">
        <v>T = 4.083333, swapRate = 0.021412, k = 1, strike = -0.016260, call = 0.037770, callph = 0.037760, callmh = 0.037780, quantile = 0.010215, d2CalldK2 = 1.089806</v>
      </c>
    </row>
    <row r="8476" spans="28:28" x14ac:dyDescent="0.25">
      <c r="AB8476" s="3" t="str">
        <v>T = 4.083333, swapRate = 0.021412, k = 2, strike = -0.014961, call = 0.036486, callph = 0.036476, callmh = 0.036495, quantile = 0.011736, d2CalldK2 = 1.255878</v>
      </c>
    </row>
    <row r="8477" spans="28:28" x14ac:dyDescent="0.25">
      <c r="AB8477" s="3" t="str">
        <v>T = 4.083333, swapRate = 0.021412, k = 3, strike = -0.013662, call = 0.035203, callph = 0.035193, callmh = 0.035213, quantile = 0.013489, d2CalldK2 = 1.447525</v>
      </c>
    </row>
    <row r="8478" spans="28:28" x14ac:dyDescent="0.25">
      <c r="AB8478" s="3" t="str">
        <v>T = 4.083333, swapRate = 0.021412, k = 4, strike = -0.012363, call = 0.033923, callph = 0.033913, callmh = 0.033933, quantile = 0.015509, d2CalldK2 = 1.668631</v>
      </c>
    </row>
    <row r="8479" spans="28:28" x14ac:dyDescent="0.25">
      <c r="AB8479" s="3" t="str">
        <v>T = 4.083333, swapRate = 0.021412, k = 5, strike = -0.011064, call = 0.032645, callph = 0.032635, callmh = 0.032655, quantile = 0.017839, d2CalldK2 = 1.923638</v>
      </c>
    </row>
    <row r="8480" spans="28:28" x14ac:dyDescent="0.25">
      <c r="AB8480" s="3" t="str">
        <v>T = 4.083333, swapRate = 0.021412, k = 6, strike = -0.009765, call = 0.031371, callph = 0.031361, callmh = 0.031381, quantile = 0.020524, d2CalldK2 = 2.217607</v>
      </c>
    </row>
    <row r="8481" spans="28:28" x14ac:dyDescent="0.25">
      <c r="AB8481" s="3" t="str">
        <v>T = 4.083333, swapRate = 0.021412, k = 7, strike = -0.008466, call = 0.030101, callph = 0.030091, callmh = 0.030111, quantile = 0.023619, d2CalldK2 = 2.556290</v>
      </c>
    </row>
    <row r="8482" spans="28:28" x14ac:dyDescent="0.25">
      <c r="AB8482" s="3" t="str">
        <v>T = 4.083333, swapRate = 0.021412, k = 8, strike = -0.007167, call = 0.028835, callph = 0.028825, callmh = 0.028844, quantile = 0.027187, d2CalldK2 = 2.946195</v>
      </c>
    </row>
    <row r="8483" spans="28:28" x14ac:dyDescent="0.25">
      <c r="AB8483" s="3" t="str">
        <v>T = 4.083333, swapRate = 0.021412, k = 9, strike = -0.005868, call = 0.027574, callph = 0.027564, callmh = 0.027583, quantile = 0.031299, d2CalldK2 = 3.394658</v>
      </c>
    </row>
    <row r="8484" spans="28:28" x14ac:dyDescent="0.25">
      <c r="AB8484" s="3" t="str">
        <v>T = 4.083333, swapRate = 0.021412, k = 10, strike = -0.004569, call = 0.026318, callph = 0.026309, callmh = 0.026328, quantile = 0.036036, d2CalldK2 = 3.909899</v>
      </c>
    </row>
    <row r="8485" spans="28:28" x14ac:dyDescent="0.25">
      <c r="AB8485" s="3" t="str">
        <v>T = 4.083333, swapRate = 0.021412, k = 11, strike = -0.003270, call = 0.025069, callph = 0.025060, callmh = 0.025079, quantile = 0.041490, d2CalldK2 = 4.501071</v>
      </c>
    </row>
    <row r="8486" spans="28:28" x14ac:dyDescent="0.25">
      <c r="AB8486" s="3" t="str">
        <v>T = 4.083333, swapRate = 0.021412, k = 12, strike = -0.001971, call = 0.023828, callph = 0.023819, callmh = 0.023838, quantile = 0.047767, d2CalldK2 = 5.178285</v>
      </c>
    </row>
    <row r="8487" spans="28:28" x14ac:dyDescent="0.25">
      <c r="AB8487" s="3" t="str">
        <v>T = 4.083333, swapRate = 0.021412, k = 13, strike = -0.000672, call = 0.022596, callph = 0.022586, callmh = 0.022605, quantile = 0.054985, d2CalldK2 = 5.952606</v>
      </c>
    </row>
    <row r="8488" spans="28:28" x14ac:dyDescent="0.25">
      <c r="AB8488" s="3" t="str">
        <v>T = 4.083333, swapRate = 0.021412, k = 14, strike = 0.000627, call = 0.021374, callph = 0.021364, callmh = 0.021383, quantile = 0.063279, d2CalldK2 = 6.835996</v>
      </c>
    </row>
    <row r="8489" spans="28:28" x14ac:dyDescent="0.25">
      <c r="AB8489" s="3" t="str">
        <v>T = 4.083333, swapRate = 0.021412, k = 15, strike = 0.001927, call = 0.020163, callph = 0.020154, callmh = 0.020172, quantile = 0.072798, d2CalldK2 = 7.841195</v>
      </c>
    </row>
    <row r="8490" spans="28:28" x14ac:dyDescent="0.25">
      <c r="AB8490" s="3" t="str">
        <v>T = 4.083333, swapRate = 0.021412, k = 16, strike = 0.003226, call = 0.018965, callph = 0.018956, callmh = 0.018974, quantile = 0.083710, d2CalldK2 = 8.981500</v>
      </c>
    </row>
    <row r="8491" spans="28:28" x14ac:dyDescent="0.25">
      <c r="AB8491" s="3" t="str">
        <v>T = 4.083333, swapRate = 0.021412, k = 17, strike = 0.004525, call = 0.017783, callph = 0.017774, callmh = 0.017792, quantile = 0.096197, d2CalldK2 = 10.270431</v>
      </c>
    </row>
    <row r="8492" spans="28:28" x14ac:dyDescent="0.25">
      <c r="AB8492" s="3" t="str">
        <v>T = 4.083333, swapRate = 0.021412, k = 18, strike = 0.005824, call = 0.016618, callph = 0.016609, callmh = 0.016627, quantile = 0.110463, d2CalldK2 = 11.721225</v>
      </c>
    </row>
    <row r="8493" spans="28:28" x14ac:dyDescent="0.25">
      <c r="AB8493" s="3" t="str">
        <v>T = 4.083333, swapRate = 0.021412, k = 19, strike = 0.007123, call = 0.015473, callph = 0.015464, callmh = 0.015481, quantile = 0.126725, d2CalldK2 = 13.346119</v>
      </c>
    </row>
    <row r="8494" spans="28:28" x14ac:dyDescent="0.25">
      <c r="AB8494" s="3" t="str">
        <v>T = 4.083333, swapRate = 0.021412, k = 20, strike = 0.008422, call = 0.014350, callph = 0.014342, callmh = 0.014359, quantile = 0.145217, d2CalldK2 = 15.155372</v>
      </c>
    </row>
    <row r="8495" spans="28:28" x14ac:dyDescent="0.25">
      <c r="AB8495" s="3" t="str">
        <v>T = 4.083333, swapRate = 0.021412, k = 21, strike = 0.009721, call = 0.013253, callph = 0.013245, callmh = 0.013261, quantile = 0.166182, d2CalldK2 = 17.155952</v>
      </c>
    </row>
    <row r="8496" spans="28:28" x14ac:dyDescent="0.25">
      <c r="AB8496" s="3" t="str">
        <v>T = 4.083333, swapRate = 0.021412, k = 22, strike = 0.011020, call = 0.012185, callph = 0.012177, callmh = 0.012193, quantile = 0.189872, d2CalldK2 = 19.349846</v>
      </c>
    </row>
    <row r="8497" spans="28:28" x14ac:dyDescent="0.25">
      <c r="AB8497" s="3" t="str">
        <v>T = 4.083333, swapRate = 0.021412, k = 23, strike = 0.012319, call = 0.011150, callph = 0.011142, callmh = 0.011157, quantile = 0.216536, d2CalldK2 = 21.731906</v>
      </c>
    </row>
    <row r="8498" spans="28:28" x14ac:dyDescent="0.25">
      <c r="AB8498" s="3" t="str">
        <v>T = 4.083333, swapRate = 0.021412, k = 24, strike = 0.013618, call = 0.010151, callph = 0.010143, callmh = 0.010158, quantile = 0.246408, d2CalldK2 = 24.287221</v>
      </c>
    </row>
    <row r="8499" spans="28:28" x14ac:dyDescent="0.25">
      <c r="AB8499" s="3" t="str">
        <v>T = 4.083333, swapRate = 0.021412, k = 25, strike = 0.014917, call = 0.009193, callph = 0.009186, callmh = 0.009200, quantile = 0.279698, d2CalldK2 = 26.987991</v>
      </c>
    </row>
    <row r="8500" spans="28:28" x14ac:dyDescent="0.25">
      <c r="AB8500" s="3" t="str">
        <v>T = 4.083333, swapRate = 0.021412, k = 26, strike = 0.016216, call = 0.008281, callph = 0.008274, callmh = 0.008288, quantile = 0.316568, d2CalldK2 = 29.789968</v>
      </c>
    </row>
    <row r="8501" spans="28:28" x14ac:dyDescent="0.25">
      <c r="AB8501" s="3" t="str">
        <v>T = 4.083333, swapRate = 0.021412, k = 27, strike = 0.017515, call = 0.007419, callph = 0.007413, callmh = 0.007426, quantile = 0.357110, d2CalldK2 = 32.628650</v>
      </c>
    </row>
    <row r="8502" spans="28:28" x14ac:dyDescent="0.25">
      <c r="AB8502" s="3" t="str">
        <v>T = 4.083333, swapRate = 0.021412, k = 28, strike = 0.018814, call = 0.006612, callph = 0.006606, callmh = 0.006618, quantile = 0.401317, d2CalldK2 = 35.415559</v>
      </c>
    </row>
    <row r="8503" spans="28:28" x14ac:dyDescent="0.25">
      <c r="AB8503" s="3" t="str">
        <v>T = 4.083333, swapRate = 0.021412, k = 29, strike = 0.020113, call = 0.005865, callph = 0.005860, callmh = 0.005871, quantile = 0.449050, d2CalldK2 = 38.035186</v>
      </c>
    </row>
    <row r="8504" spans="28:28" x14ac:dyDescent="0.25">
      <c r="AB8504" s="3" t="str">
        <v>T = 4.083333, swapRate = 0.021412, k = 30, strike = 0.021412, call = 0.005182, callph = 0.005177, callmh = 0.005187, quantile = 0.500000, d2CalldK2 = 40.338112</v>
      </c>
    </row>
    <row r="8505" spans="28:28" x14ac:dyDescent="0.25">
      <c r="AB8505" s="3" t="str">
        <v>T = 4.083333, swapRate = 0.021412, k = 31, strike = 0.022711, call = 0.004566, callph = 0.004562, callmh = 0.004571, quantile = 0.550950, d2CalldK2 = 38.035186</v>
      </c>
    </row>
    <row r="8506" spans="28:28" x14ac:dyDescent="0.25">
      <c r="AB8506" s="3" t="str">
        <v>T = 4.083333, swapRate = 0.021412, k = 32, strike = 0.024010, call = 0.004014, callph = 0.004010, callmh = 0.004018, quantile = 0.598683, d2CalldK2 = 35.415559</v>
      </c>
    </row>
    <row r="8507" spans="28:28" x14ac:dyDescent="0.25">
      <c r="AB8507" s="3" t="str">
        <v>T = 4.083333, swapRate = 0.021412, k = 33, strike = 0.025309, call = 0.003522, callph = 0.003519, callmh = 0.003526, quantile = 0.642890, d2CalldK2 = 32.628650</v>
      </c>
    </row>
    <row r="8508" spans="28:28" x14ac:dyDescent="0.25">
      <c r="AB8508" s="3" t="str">
        <v>T = 4.083333, swapRate = 0.021412, k = 34, strike = 0.026608, call = 0.003085, callph = 0.003082, callmh = 0.003088, quantile = 0.683432, d2CalldK2 = 29.789967</v>
      </c>
    </row>
    <row r="8509" spans="28:28" x14ac:dyDescent="0.25">
      <c r="AB8509" s="3" t="str">
        <v>T = 4.083333, swapRate = 0.021412, k = 35, strike = 0.027907, call = 0.002698, callph = 0.002695, callmh = 0.002701, quantile = 0.720302, d2CalldK2 = 26.987991</v>
      </c>
    </row>
    <row r="8510" spans="28:28" x14ac:dyDescent="0.25">
      <c r="AB8510" s="3" t="str">
        <v>T = 4.083333, swapRate = 0.021412, k = 36, strike = 0.029206, call = 0.002357, callph = 0.002354, callmh = 0.002359, quantile = 0.753592, d2CalldK2 = 24.287221</v>
      </c>
    </row>
    <row r="8511" spans="28:28" x14ac:dyDescent="0.25">
      <c r="AB8511" s="3" t="str">
        <v>T = 4.083333, swapRate = 0.021412, k = 37, strike = 0.030505, call = 0.002056, callph = 0.002054, callmh = 0.002059, quantile = 0.783464, d2CalldK2 = 21.731906</v>
      </c>
    </row>
    <row r="8512" spans="28:28" x14ac:dyDescent="0.25">
      <c r="AB8512" s="3" t="str">
        <v>T = 4.083333, swapRate = 0.021412, k = 38, strike = 0.031804, call = 0.001793, callph = 0.001791, callmh = 0.001795, quantile = 0.810128, d2CalldK2 = 19.349846</v>
      </c>
    </row>
    <row r="8513" spans="28:28" x14ac:dyDescent="0.25">
      <c r="AB8513" s="3" t="str">
        <v>T = 4.083333, swapRate = 0.021412, k = 39, strike = 0.033103, call = 0.001562, callph = 0.001560, callmh = 0.001563, quantile = 0.833818, d2CalldK2 = 17.155952</v>
      </c>
    </row>
    <row r="8514" spans="28:28" x14ac:dyDescent="0.25">
      <c r="AB8514" s="3" t="str">
        <v>T = 4.083333, swapRate = 0.021412, k = 40, strike = 0.034402, call = 0.001360, callph = 0.001358, callmh = 0.001361, quantile = 0.854783, d2CalldK2 = 15.155372</v>
      </c>
    </row>
    <row r="8515" spans="28:28" x14ac:dyDescent="0.25">
      <c r="AB8515" s="3" t="str">
        <v>T = 4.083333, swapRate = 0.021412, k = 41, strike = 0.035701, call = 0.001183, callph = 0.001182, callmh = 0.001185, quantile = 0.873275, d2CalldK2 = 13.346119</v>
      </c>
    </row>
    <row r="8516" spans="28:28" x14ac:dyDescent="0.25">
      <c r="AB8516" s="3" t="str">
        <v>T = 4.083333, swapRate = 0.021412, k = 42, strike = 0.037000, call = 0.001030, callph = 0.001029, callmh = 0.001031, quantile = 0.889537, d2CalldK2 = 11.721225</v>
      </c>
    </row>
    <row r="8517" spans="28:28" x14ac:dyDescent="0.25">
      <c r="AB8517" s="3" t="str">
        <v>T = 4.083333, swapRate = 0.021412, k = 43, strike = 0.038299, call = 0.000896, callph = 0.000895, callmh = 0.000897, quantile = 0.903803, d2CalldK2 = 10.270431</v>
      </c>
    </row>
    <row r="8518" spans="28:28" x14ac:dyDescent="0.25">
      <c r="AB8518" s="3" t="str">
        <v>T = 4.083333, swapRate = 0.021412, k = 44, strike = 0.039598, call = 0.000779, callph = 0.000778, callmh = 0.000780, quantile = 0.916290, d2CalldK2 = 8.981499</v>
      </c>
    </row>
    <row r="8519" spans="28:28" x14ac:dyDescent="0.25">
      <c r="AB8519" s="3" t="str">
        <v>T = 4.083333, swapRate = 0.021412, k = 45, strike = 0.040897, call = 0.000677, callph = 0.000677, callmh = 0.000678, quantile = 0.927202, d2CalldK2 = 7.841195</v>
      </c>
    </row>
    <row r="8520" spans="28:28" x14ac:dyDescent="0.25">
      <c r="AB8520" s="3" t="str">
        <v>T = 4.083333, swapRate = 0.021412, k = 46, strike = 0.042196, call = 0.000589, callph = 0.000589, callmh = 0.000590, quantile = 0.936721, d2CalldK2 = 6.835996</v>
      </c>
    </row>
    <row r="8521" spans="28:28" x14ac:dyDescent="0.25">
      <c r="AB8521" s="3" t="str">
        <v>T = 4.083333, swapRate = 0.021412, k = 47, strike = 0.043495, call = 0.000512, callph = 0.000512, callmh = 0.000513, quantile = 0.945015, d2CalldK2 = 5.952606</v>
      </c>
    </row>
    <row r="8522" spans="28:28" x14ac:dyDescent="0.25">
      <c r="AB8522" s="3" t="str">
        <v>T = 4.083333, swapRate = 0.021412, k = 48, strike = 0.044794, call = 0.000446, callph = 0.000445, callmh = 0.000446, quantile = 0.952233, d2CalldK2 = 5.178285</v>
      </c>
    </row>
    <row r="8523" spans="28:28" x14ac:dyDescent="0.25">
      <c r="AB8523" s="3" t="str">
        <v>T = 4.083333, swapRate = 0.021412, k = 49, strike = 0.046093, call = 0.000388, callph = 0.000388, callmh = 0.000388, quantile = 0.958510, d2CalldK2 = 4.501071</v>
      </c>
    </row>
    <row r="8524" spans="28:28" x14ac:dyDescent="0.25">
      <c r="AB8524" s="3" t="str">
        <v>T = 4.083333, swapRate = 0.021412, k = 50, strike = 0.047392, call = 0.000338, callph = 0.000337, callmh = 0.000338, quantile = 0.963964, d2CalldK2 = 3.909899</v>
      </c>
    </row>
    <row r="8525" spans="28:28" x14ac:dyDescent="0.25">
      <c r="AB8525" s="3" t="str">
        <v>T = 4.083333, swapRate = 0.021412, k = 51, strike = 0.048691, call = 0.000294, callph = 0.000294, callmh = 0.000294, quantile = 0.968701, d2CalldK2 = 3.394658</v>
      </c>
    </row>
    <row r="8526" spans="28:28" x14ac:dyDescent="0.25">
      <c r="AB8526" s="3" t="str">
        <v>T = 4.083333, swapRate = 0.021412, k = 52, strike = 0.049990, call = 0.000256, callph = 0.000256, callmh = 0.000256, quantile = 0.972813, d2CalldK2 = 2.946196</v>
      </c>
    </row>
    <row r="8527" spans="28:28" x14ac:dyDescent="0.25">
      <c r="AB8527" s="3" t="str">
        <v>T = 4.083333, swapRate = 0.021412, k = 53, strike = 0.051289, call = 0.000223, callph = 0.000223, callmh = 0.000223, quantile = 0.976381, d2CalldK2 = 2.556290</v>
      </c>
    </row>
    <row r="8528" spans="28:28" x14ac:dyDescent="0.25">
      <c r="AB8528" s="3" t="str">
        <v>T = 4.083333, swapRate = 0.021412, k = 54, strike = 0.052588, call = 0.000195, callph = 0.000194, callmh = 0.000195, quantile = 0.979476, d2CalldK2 = 2.217607</v>
      </c>
    </row>
    <row r="8529" spans="28:28" x14ac:dyDescent="0.25">
      <c r="AB8529" s="3" t="str">
        <v>T = 4.083333, swapRate = 0.021412, k = 55, strike = 0.053887, call = 0.000170, callph = 0.000170, callmh = 0.000170, quantile = 0.982161, d2CalldK2 = 1.923638</v>
      </c>
    </row>
    <row r="8530" spans="28:28" x14ac:dyDescent="0.25">
      <c r="AB8530" s="3" t="str">
        <v>T = 4.083333, swapRate = 0.021412, k = 56, strike = 0.055187, call = 0.000148, callph = 0.000148, callmh = 0.000148, quantile = 0.984491, d2CalldK2 = 1.668631</v>
      </c>
    </row>
    <row r="8531" spans="28:28" x14ac:dyDescent="0.25">
      <c r="AB8531" s="3" t="str">
        <v>T = 4.083333, swapRate = 0.021412, k = 57, strike = 0.056486, call = 0.000129, callph = 0.000129, callmh = 0.000129, quantile = 0.986511, d2CalldK2 = 1.447525</v>
      </c>
    </row>
    <row r="8532" spans="28:28" x14ac:dyDescent="0.25">
      <c r="AB8532" s="3" t="str">
        <v>T = 4.083333, swapRate = 0.021412, k = 58, strike = 0.057785, call = 0.000113, callph = 0.000113, callmh = 0.000113, quantile = 0.988264, d2CalldK2 = 1.255878</v>
      </c>
    </row>
    <row r="8533" spans="28:28" x14ac:dyDescent="0.25">
      <c r="AB8533" s="3" t="str">
        <v>T = 4.083333, swapRate = 0.021412, k = 59, strike = 0.059084, call = 0.000099, callph = 0.000099, callmh = 0.000099, quantile = 0.989785, d2CalldK2 = 1.089805</v>
      </c>
    </row>
    <row r="8534" spans="28:28" x14ac:dyDescent="0.25">
      <c r="AB8534" s="3" t="str">
        <v>T = 4.083333, swapRate = 0.021412, k = 60, strike = 0.060383, call = 0.000086, callph = 0.000086, callmh = 0.000086, quantile = 0.991105, d2CalldK2 = 0.945915</v>
      </c>
    </row>
    <row r="8535" spans="28:28" x14ac:dyDescent="0.25">
      <c r="AB8535" s="3" t="str">
        <v>strike = -0.016260, d2CalldK2 = 1.089806, d2CalldK2mc = 0.891896</v>
      </c>
    </row>
    <row r="8536" spans="28:28" x14ac:dyDescent="0.25">
      <c r="AB8536" s="3" t="str">
        <v>strike = -0.014961, d2CalldK2 = 1.255878, d2CalldK2mc = 1.287661</v>
      </c>
    </row>
    <row r="8537" spans="28:28" x14ac:dyDescent="0.25">
      <c r="AB8537" s="3" t="str">
        <v>strike = -0.013662, d2CalldK2 = 1.447525, d2CalldK2mc = 1.512648</v>
      </c>
    </row>
    <row r="8538" spans="28:28" x14ac:dyDescent="0.25">
      <c r="AB8538" s="3" t="str">
        <v>strike = -0.012363, d2CalldK2 = 1.668631, d2CalldK2mc = 1.328983</v>
      </c>
    </row>
    <row r="8539" spans="28:28" x14ac:dyDescent="0.25">
      <c r="AB8539" s="3" t="str">
        <v>strike = -0.011064, d2CalldK2 = 1.923638, d2CalldK2mc = 2.536075</v>
      </c>
    </row>
    <row r="8540" spans="28:28" x14ac:dyDescent="0.25">
      <c r="AB8540" s="3" t="str">
        <v>strike = -0.009765, d2CalldK2 = 2.217607, d2CalldK2mc = 2.422707</v>
      </c>
    </row>
    <row r="8541" spans="28:28" x14ac:dyDescent="0.25">
      <c r="AB8541" s="3" t="str">
        <v>strike = -0.008466, d2CalldK2 = 2.556290, d2CalldK2mc = 2.758910</v>
      </c>
    </row>
    <row r="8542" spans="28:28" x14ac:dyDescent="0.25">
      <c r="AB8542" s="3" t="str">
        <v>strike = -0.007167, d2CalldK2 = 2.946195, d2CalldK2mc = 3.013165</v>
      </c>
    </row>
    <row r="8543" spans="28:28" x14ac:dyDescent="0.25">
      <c r="AB8543" s="3" t="str">
        <v>strike = -0.005868, d2CalldK2 = 3.394658, d2CalldK2mc = 3.254744</v>
      </c>
    </row>
    <row r="8544" spans="28:28" x14ac:dyDescent="0.25">
      <c r="AB8544" s="3" t="str">
        <v>strike = -0.004569, d2CalldK2 = 3.909899, d2CalldK2mc = 3.359554</v>
      </c>
    </row>
    <row r="8545" spans="28:28" x14ac:dyDescent="0.25">
      <c r="AB8545" s="3" t="str">
        <v>strike = -0.003270, d2CalldK2 = 4.501071, d2CalldK2mc = 5.070520</v>
      </c>
    </row>
    <row r="8546" spans="28:28" x14ac:dyDescent="0.25">
      <c r="AB8546" s="3" t="str">
        <v>strike = -0.001971, d2CalldK2 = 5.178285, d2CalldK2mc = 4.458980</v>
      </c>
    </row>
    <row r="8547" spans="28:28" x14ac:dyDescent="0.25">
      <c r="AB8547" s="3" t="str">
        <v>strike = -0.000672, d2CalldK2 = 5.952606, d2CalldK2mc = 6.286011</v>
      </c>
    </row>
    <row r="8548" spans="28:28" x14ac:dyDescent="0.25">
      <c r="AB8548" s="3" t="str">
        <v>strike = 0.000627, d2CalldK2 = 6.835996, d2CalldK2mc = 7.412330</v>
      </c>
    </row>
    <row r="8549" spans="28:28" x14ac:dyDescent="0.25">
      <c r="AB8549" s="3" t="str">
        <v>strike = 0.001927, d2CalldK2 = 7.841195, d2CalldK2mc = 8.644694</v>
      </c>
    </row>
    <row r="8550" spans="28:28" x14ac:dyDescent="0.25">
      <c r="AB8550" s="3" t="str">
        <v>strike = 0.003226, d2CalldK2 = 8.981500, d2CalldK2mc = 8.145605</v>
      </c>
    </row>
    <row r="8551" spans="28:28" x14ac:dyDescent="0.25">
      <c r="AB8551" s="3" t="str">
        <v>strike = 0.004525, d2CalldK2 = 10.270431, d2CalldK2mc = 9.546707</v>
      </c>
    </row>
    <row r="8552" spans="28:28" x14ac:dyDescent="0.25">
      <c r="AB8552" s="3" t="str">
        <v>strike = 0.005824, d2CalldK2 = 11.721225, d2CalldK2mc = 12.981508</v>
      </c>
    </row>
    <row r="8553" spans="28:28" x14ac:dyDescent="0.25">
      <c r="AB8553" s="3" t="str">
        <v>strike = 0.007123, d2CalldK2 = 13.346119, d2CalldK2mc = 14.651580</v>
      </c>
    </row>
    <row r="8554" spans="28:28" x14ac:dyDescent="0.25">
      <c r="AB8554" s="3" t="str">
        <v>strike = 0.008422, d2CalldK2 = 15.155372, d2CalldK2mc = 14.616270</v>
      </c>
    </row>
    <row r="8555" spans="28:28" x14ac:dyDescent="0.25">
      <c r="AB8555" s="3" t="str">
        <v>strike = 0.009721, d2CalldK2 = 17.155952, d2CalldK2mc = 16.591522</v>
      </c>
    </row>
    <row r="8556" spans="28:28" x14ac:dyDescent="0.25">
      <c r="AB8556" s="3" t="str">
        <v>strike = 0.011020, d2CalldK2 = 19.349846, d2CalldK2mc = 18.707039</v>
      </c>
    </row>
    <row r="8557" spans="28:28" x14ac:dyDescent="0.25">
      <c r="AB8557" s="3" t="str">
        <v>strike = 0.012319, d2CalldK2 = 21.731906, d2CalldK2mc = 21.725943</v>
      </c>
    </row>
    <row r="8558" spans="28:28" x14ac:dyDescent="0.25">
      <c r="AB8558" s="3" t="str">
        <v>strike = 0.013618, d2CalldK2 = 24.287221, d2CalldK2mc = 24.906952</v>
      </c>
    </row>
    <row r="8559" spans="28:28" x14ac:dyDescent="0.25">
      <c r="AB8559" s="3" t="str">
        <v>strike = 0.014917, d2CalldK2 = 26.987991, d2CalldK2mc = 25.886337</v>
      </c>
    </row>
    <row r="8560" spans="28:28" x14ac:dyDescent="0.25">
      <c r="AB8560" s="3" t="str">
        <v>strike = 0.016216, d2CalldK2 = 29.789968, d2CalldK2mc = 29.876426</v>
      </c>
    </row>
    <row r="8561" spans="28:28" x14ac:dyDescent="0.25">
      <c r="AB8561" s="3" t="str">
        <v>strike = 0.017515, d2CalldK2 = 32.628650, d2CalldK2mc = 31.756968</v>
      </c>
    </row>
    <row r="8562" spans="28:28" x14ac:dyDescent="0.25">
      <c r="AB8562" s="3" t="str">
        <v>strike = 0.018814, d2CalldK2 = 35.415559, d2CalldK2mc = 36.536587</v>
      </c>
    </row>
    <row r="8563" spans="28:28" x14ac:dyDescent="0.25">
      <c r="AB8563" s="3" t="str">
        <v>strike = 0.020113, d2CalldK2 = 38.035186, d2CalldK2mc = 39.251325</v>
      </c>
    </row>
    <row r="8564" spans="28:28" x14ac:dyDescent="0.25">
      <c r="AB8564" s="3" t="str">
        <v>strike = 0.021412, d2CalldK2 = 40.338112, d2CalldK2mc = 39.223478</v>
      </c>
    </row>
    <row r="8565" spans="28:28" x14ac:dyDescent="0.25">
      <c r="AB8565" s="3" t="str">
        <v>strike = 0.022711, d2CalldK2 = 38.035186, d2CalldK2mc = 36.872683</v>
      </c>
    </row>
    <row r="8566" spans="28:28" x14ac:dyDescent="0.25">
      <c r="AB8566" s="3" t="str">
        <v>strike = 0.024010, d2CalldK2 = 35.415559, d2CalldK2mc = 35.314034</v>
      </c>
    </row>
    <row r="8567" spans="28:28" x14ac:dyDescent="0.25">
      <c r="AB8567" s="3" t="str">
        <v>strike = 0.025309, d2CalldK2 = 32.628650, d2CalldK2mc = 31.503063</v>
      </c>
    </row>
    <row r="8568" spans="28:28" x14ac:dyDescent="0.25">
      <c r="AB8568" s="3" t="str">
        <v>strike = 0.026608, d2CalldK2 = 29.789967, d2CalldK2mc = 29.513026</v>
      </c>
    </row>
    <row r="8569" spans="28:28" x14ac:dyDescent="0.25">
      <c r="AB8569" s="3" t="str">
        <v>strike = 0.027907, d2CalldK2 = 26.987991, d2CalldK2mc = 28.841449</v>
      </c>
    </row>
    <row r="8570" spans="28:28" x14ac:dyDescent="0.25">
      <c r="AB8570" s="3" t="str">
        <v>strike = 0.029206, d2CalldK2 = 24.287221, d2CalldK2mc = 24.850305</v>
      </c>
    </row>
    <row r="8571" spans="28:28" x14ac:dyDescent="0.25">
      <c r="AB8571" s="3" t="str">
        <v>strike = 0.030505, d2CalldK2 = 21.731906, d2CalldK2mc = 21.005391</v>
      </c>
    </row>
    <row r="8572" spans="28:28" x14ac:dyDescent="0.25">
      <c r="AB8572" s="3" t="str">
        <v>strike = 0.031804, d2CalldK2 = 19.349846, d2CalldK2mc = 17.958834</v>
      </c>
    </row>
    <row r="8573" spans="28:28" x14ac:dyDescent="0.25">
      <c r="AB8573" s="3" t="str">
        <v>strike = 0.033103, d2CalldK2 = 17.155952, d2CalldK2mc = 15.761549</v>
      </c>
    </row>
    <row r="8574" spans="28:28" x14ac:dyDescent="0.25">
      <c r="AB8574" s="3" t="str">
        <v>strike = 0.034402, d2CalldK2 = 15.155372, d2CalldK2mc = 17.370186</v>
      </c>
    </row>
    <row r="8575" spans="28:28" x14ac:dyDescent="0.25">
      <c r="AB8575" s="3" t="str">
        <v>strike = 0.035701, d2CalldK2 = 13.346119, d2CalldK2mc = 14.728828</v>
      </c>
    </row>
    <row r="8576" spans="28:28" x14ac:dyDescent="0.25">
      <c r="AB8576" s="3" t="str">
        <v>strike = 0.037000, d2CalldK2 = 11.721225, d2CalldK2mc = 11.028164</v>
      </c>
    </row>
    <row r="8577" spans="28:28" x14ac:dyDescent="0.25">
      <c r="AB8577" s="3" t="str">
        <v>strike = 0.038299, d2CalldK2 = 10.270431, d2CalldK2mc = 10.752809</v>
      </c>
    </row>
    <row r="8578" spans="28:28" x14ac:dyDescent="0.25">
      <c r="AB8578" s="3" t="str">
        <v>strike = 0.039598, d2CalldK2 = 8.981499, d2CalldK2mc = 9.133482</v>
      </c>
    </row>
    <row r="8579" spans="28:28" x14ac:dyDescent="0.25">
      <c r="AB8579" s="3" t="str">
        <v>strike = 0.040897, d2CalldK2 = 7.841195, d2CalldK2mc = 6.792052</v>
      </c>
    </row>
    <row r="8580" spans="28:28" x14ac:dyDescent="0.25">
      <c r="AB8580" s="3" t="str">
        <v>strike = 0.042196, d2CalldK2 = 6.835996, d2CalldK2mc = 6.957656</v>
      </c>
    </row>
    <row r="8581" spans="28:28" x14ac:dyDescent="0.25">
      <c r="AB8581" s="3" t="str">
        <v>strike = 0.043495, d2CalldK2 = 5.952606, d2CalldK2mc = 6.316211</v>
      </c>
    </row>
    <row r="8582" spans="28:28" x14ac:dyDescent="0.25">
      <c r="AB8582" s="3" t="str">
        <v>strike = 0.044794, d2CalldK2 = 5.178285, d2CalldK2mc = 5.953514</v>
      </c>
    </row>
    <row r="8583" spans="28:28" x14ac:dyDescent="0.25">
      <c r="AB8583" s="3" t="str">
        <v>strike = 0.046093, d2CalldK2 = 4.501071, d2CalldK2mc = 3.995937</v>
      </c>
    </row>
    <row r="8584" spans="28:28" x14ac:dyDescent="0.25">
      <c r="AB8584" s="3" t="str">
        <v>strike = 0.047392, d2CalldK2 = 3.909899, d2CalldK2mc = 4.490201</v>
      </c>
    </row>
    <row r="8585" spans="28:28" x14ac:dyDescent="0.25">
      <c r="AB8585" s="3" t="str">
        <v>strike = 0.048691, d2CalldK2 = 3.394658, d2CalldK2mc = 3.436140</v>
      </c>
    </row>
    <row r="8586" spans="28:28" x14ac:dyDescent="0.25">
      <c r="AB8586" s="3" t="str">
        <v>strike = 0.049990, d2CalldK2 = 2.946196, d2CalldK2mc = 2.186548</v>
      </c>
    </row>
    <row r="8587" spans="28:28" x14ac:dyDescent="0.25">
      <c r="AB8587" s="3" t="str">
        <v>strike = 0.051289, d2CalldK2 = 2.556290, d2CalldK2mc = 2.468830</v>
      </c>
    </row>
    <row r="8588" spans="28:28" x14ac:dyDescent="0.25">
      <c r="AB8588" s="3" t="str">
        <v>strike = 0.052588, d2CalldK2 = 2.217607, d2CalldK2mc = 2.931684</v>
      </c>
    </row>
    <row r="8589" spans="28:28" x14ac:dyDescent="0.25">
      <c r="AB8589" s="3" t="str">
        <v>strike = 0.053887, d2CalldK2 = 1.923638, d2CalldK2mc = 1.786846</v>
      </c>
    </row>
    <row r="8590" spans="28:28" x14ac:dyDescent="0.25">
      <c r="AB8590" s="3" t="str">
        <v>strike = 0.055187, d2CalldK2 = 1.668631, d2CalldK2mc = 2.040559</v>
      </c>
    </row>
    <row r="8591" spans="28:28" x14ac:dyDescent="0.25">
      <c r="AB8591" s="3" t="str">
        <v>strike = 0.056486, d2CalldK2 = 1.447525, d2CalldK2mc = 1.625455</v>
      </c>
    </row>
    <row r="8592" spans="28:28" x14ac:dyDescent="0.25">
      <c r="AB8592" s="3" t="str">
        <v>strike = 0.057785, d2CalldK2 = 1.255878, d2CalldK2mc = 0.997511</v>
      </c>
    </row>
    <row r="8593" spans="28:28" x14ac:dyDescent="0.25">
      <c r="AB8593" s="3" t="str">
        <v>strike = 0.059084, d2CalldK2 = 1.089805, d2CalldK2mc = 1.178895</v>
      </c>
    </row>
    <row r="8594" spans="28:28" x14ac:dyDescent="0.25">
      <c r="AB8594" s="3" t="str">
        <v>T = 4.083333, fixingDate = 0, swapRate = 0.021412, annuity = 8.905023, stdDev = 0.012990, avgCalcStrikes = 7.940430</v>
      </c>
    </row>
    <row r="8595" spans="28:28" x14ac:dyDescent="0.25">
      <c r="AB8595" s="3" t="str">
        <v>strike = -0.016260, dCalldT = 0.000118, localVol = 0.016236</v>
      </c>
    </row>
    <row r="8596" spans="28:28" x14ac:dyDescent="0.25">
      <c r="AB8596" s="3" t="str">
        <v>strike = -0.014961, dCalldT = 0.000141, localVol = 0.014784</v>
      </c>
    </row>
    <row r="8597" spans="28:28" x14ac:dyDescent="0.25">
      <c r="AB8597" s="3" t="str">
        <v>strike = -0.013662, dCalldT = 0.000164, localVol = 0.014732</v>
      </c>
    </row>
    <row r="8598" spans="28:28" x14ac:dyDescent="0.25">
      <c r="AB8598" s="3" t="str">
        <v>strike = -0.012363, dCalldT = 0.000187, localVol = 0.016787</v>
      </c>
    </row>
    <row r="8599" spans="28:28" x14ac:dyDescent="0.25">
      <c r="AB8599" s="3" t="str">
        <v>strike = -0.011064, dCalldT = 0.000218, localVol = 0.013121</v>
      </c>
    </row>
    <row r="8600" spans="28:28" x14ac:dyDescent="0.25">
      <c r="AB8600" s="3" t="str">
        <v>strike = -0.009765, dCalldT = 0.000238, localVol = 0.014020</v>
      </c>
    </row>
    <row r="8601" spans="28:28" x14ac:dyDescent="0.25">
      <c r="AB8601" s="3" t="str">
        <v>strike = -0.008466, dCalldT = 0.000255, localVol = 0.013596</v>
      </c>
    </row>
    <row r="8602" spans="28:28" x14ac:dyDescent="0.25">
      <c r="AB8602" s="3" t="str">
        <v>strike = -0.007167, dCalldT = 0.000269, localVol = 0.013364</v>
      </c>
    </row>
    <row r="8603" spans="28:28" x14ac:dyDescent="0.25">
      <c r="AB8603" s="3" t="str">
        <v>strike = -0.005868, dCalldT = 0.000283, localVol = 0.013190</v>
      </c>
    </row>
    <row r="8604" spans="28:28" x14ac:dyDescent="0.25">
      <c r="AB8604" s="3" t="str">
        <v>strike = -0.004569, dCalldT = 0.000301, localVol = 0.013397</v>
      </c>
    </row>
    <row r="8605" spans="28:28" x14ac:dyDescent="0.25">
      <c r="AB8605" s="3" t="str">
        <v>strike = -0.003270, dCalldT = 0.000332, localVol = 0.011451</v>
      </c>
    </row>
    <row r="8606" spans="28:28" x14ac:dyDescent="0.25">
      <c r="AB8606" s="3" t="str">
        <v>strike = -0.001971, dCalldT = 0.000353, localVol = 0.012590</v>
      </c>
    </row>
    <row r="8607" spans="28:28" x14ac:dyDescent="0.25">
      <c r="AB8607" s="3" t="str">
        <v>strike = -0.000672, dCalldT = 0.000390, localVol = 0.011146</v>
      </c>
    </row>
    <row r="8608" spans="28:28" x14ac:dyDescent="0.25">
      <c r="AB8608" s="3" t="str">
        <v>strike = 0.000627, dCalldT = 0.000422, localVol = 0.010674</v>
      </c>
    </row>
    <row r="8609" spans="28:28" x14ac:dyDescent="0.25">
      <c r="AB8609" s="3" t="str">
        <v>strike = 0.001927, dCalldT = 0.000444, localVol = 0.010134</v>
      </c>
    </row>
    <row r="8610" spans="28:28" x14ac:dyDescent="0.25">
      <c r="AB8610" s="3" t="str">
        <v>strike = 0.003226, dCalldT = 0.000451, localVol = 0.010518</v>
      </c>
    </row>
    <row r="8611" spans="28:28" x14ac:dyDescent="0.25">
      <c r="AB8611" s="3" t="str">
        <v>strike = 0.004525, dCalldT = 0.000476, localVol = 0.009981</v>
      </c>
    </row>
    <row r="8612" spans="28:28" x14ac:dyDescent="0.25">
      <c r="AB8612" s="3" t="str">
        <v>strike = 0.005824, dCalldT = 0.000516, localVol = 0.008918</v>
      </c>
    </row>
    <row r="8613" spans="28:28" x14ac:dyDescent="0.25">
      <c r="AB8613" s="3" t="str">
        <v>strike = 0.007123, dCalldT = 0.000532, localVol = 0.008523</v>
      </c>
    </row>
    <row r="8614" spans="28:28" x14ac:dyDescent="0.25">
      <c r="AB8614" s="3" t="str">
        <v>strike = 0.008422, dCalldT = 0.000522, localVol = 0.008453</v>
      </c>
    </row>
    <row r="8615" spans="28:28" x14ac:dyDescent="0.25">
      <c r="AB8615" s="3" t="str">
        <v>strike = 0.009721, dCalldT = 0.000523, localVol = 0.007942</v>
      </c>
    </row>
    <row r="8616" spans="28:28" x14ac:dyDescent="0.25">
      <c r="AB8616" s="3" t="str">
        <v>strike = 0.011020, dCalldT = 0.000535, localVol = 0.007566</v>
      </c>
    </row>
    <row r="8617" spans="28:28" x14ac:dyDescent="0.25">
      <c r="AB8617" s="3" t="str">
        <v>strike = 0.012319, dCalldT = 0.000560, localVol = 0.007178</v>
      </c>
    </row>
    <row r="8618" spans="28:28" x14ac:dyDescent="0.25">
      <c r="AB8618" s="3" t="str">
        <v>strike = 0.013618, dCalldT = 0.000583, localVol = 0.006840</v>
      </c>
    </row>
    <row r="8619" spans="28:28" x14ac:dyDescent="0.25">
      <c r="AB8619" s="3" t="str">
        <v>strike = 0.014917, dCalldT = 0.000591, localVol = 0.006756</v>
      </c>
    </row>
    <row r="8620" spans="28:28" x14ac:dyDescent="0.25">
      <c r="AB8620" s="3" t="str">
        <v>strike = 0.016216, dCalldT = 0.000618, localVol = 0.006434</v>
      </c>
    </row>
    <row r="8621" spans="28:28" x14ac:dyDescent="0.25">
      <c r="AB8621" s="3" t="str">
        <v>strike = 0.017515, dCalldT = 0.000641, localVol = 0.006351</v>
      </c>
    </row>
    <row r="8622" spans="28:28" x14ac:dyDescent="0.25">
      <c r="AB8622" s="3" t="str">
        <v>strike = 0.018814, dCalldT = 0.000676, localVol = 0.006084</v>
      </c>
    </row>
    <row r="8623" spans="28:28" x14ac:dyDescent="0.25">
      <c r="AB8623" s="3" t="str">
        <v>strike = 0.020113, dCalldT = 0.000684, localVol = 0.005906</v>
      </c>
    </row>
    <row r="8624" spans="28:28" x14ac:dyDescent="0.25">
      <c r="AB8624" s="3" t="str">
        <v>strike = 0.021412, dCalldT = 0.000663, localVol = 0.005814</v>
      </c>
    </row>
    <row r="8625" spans="28:28" x14ac:dyDescent="0.25">
      <c r="AB8625" s="3" t="str">
        <v>strike = 0.022711, dCalldT = 0.000645, localVol = 0.005915</v>
      </c>
    </row>
    <row r="8626" spans="28:28" x14ac:dyDescent="0.25">
      <c r="AB8626" s="3" t="str">
        <v>strike = 0.024010, dCalldT = 0.000645, localVol = 0.006046</v>
      </c>
    </row>
    <row r="8627" spans="28:28" x14ac:dyDescent="0.25">
      <c r="AB8627" s="3" t="str">
        <v>strike = 0.025309, dCalldT = 0.000643, localVol = 0.006390</v>
      </c>
    </row>
    <row r="8628" spans="28:28" x14ac:dyDescent="0.25">
      <c r="AB8628" s="3" t="str">
        <v>strike = 0.026608, dCalldT = 0.000659, localVol = 0.006685</v>
      </c>
    </row>
    <row r="8629" spans="28:28" x14ac:dyDescent="0.25">
      <c r="AB8629" s="3" t="str">
        <v>strike = 0.027907, dCalldT = 0.000678, localVol = 0.006856</v>
      </c>
    </row>
    <row r="8630" spans="28:28" x14ac:dyDescent="0.25">
      <c r="AB8630" s="3" t="str">
        <v>strike = 0.029206, dCalldT = 0.000656, localVol = 0.007264</v>
      </c>
    </row>
    <row r="8631" spans="28:28" x14ac:dyDescent="0.25">
      <c r="AB8631" s="3" t="str">
        <v>strike = 0.030505, dCalldT = 0.000620, localVol = 0.007683</v>
      </c>
    </row>
    <row r="8632" spans="28:28" x14ac:dyDescent="0.25">
      <c r="AB8632" s="3" t="str">
        <v>strike = 0.031804, dCalldT = 0.000598, localVol = 0.008157</v>
      </c>
    </row>
    <row r="8633" spans="28:28" x14ac:dyDescent="0.25">
      <c r="AB8633" s="3" t="str">
        <v>strike = 0.033103, dCalldT = 0.000602, localVol = 0.008742</v>
      </c>
    </row>
    <row r="8634" spans="28:28" x14ac:dyDescent="0.25">
      <c r="AB8634" s="3" t="str">
        <v>strike = 0.034402, dCalldT = 0.000635, localVol = 0.008551</v>
      </c>
    </row>
    <row r="8635" spans="28:28" x14ac:dyDescent="0.25">
      <c r="AB8635" s="3" t="str">
        <v>strike = 0.035701, dCalldT = 0.000623, localVol = 0.009197</v>
      </c>
    </row>
    <row r="8636" spans="28:28" x14ac:dyDescent="0.25">
      <c r="AB8636" s="3" t="str">
        <v>strike = 0.037000, dCalldT = 0.000583, localVol = 0.010286</v>
      </c>
    </row>
    <row r="8637" spans="28:28" x14ac:dyDescent="0.25">
      <c r="AB8637" s="3" t="str">
        <v>strike = 0.038299, dCalldT = 0.000559, localVol = 0.010194</v>
      </c>
    </row>
    <row r="8638" spans="28:28" x14ac:dyDescent="0.25">
      <c r="AB8638" s="3" t="str">
        <v>strike = 0.039598, dCalldT = 0.000525, localVol = 0.010726</v>
      </c>
    </row>
    <row r="8639" spans="28:28" x14ac:dyDescent="0.25">
      <c r="AB8639" s="3" t="str">
        <v>strike = 0.040897, dCalldT = 0.000490, localVol = 0.012014</v>
      </c>
    </row>
    <row r="8640" spans="28:28" x14ac:dyDescent="0.25">
      <c r="AB8640" s="3" t="str">
        <v>strike = 0.042196, dCalldT = 0.000478, localVol = 0.011718</v>
      </c>
    </row>
    <row r="8641" spans="28:28" x14ac:dyDescent="0.25">
      <c r="AB8641" s="3" t="str">
        <v>strike = 0.043495, dCalldT = 0.000464, localVol = 0.012123</v>
      </c>
    </row>
    <row r="8642" spans="28:28" x14ac:dyDescent="0.25">
      <c r="AB8642" s="3" t="str">
        <v>strike = 0.044794, dCalldT = 0.000445, localVol = 0.012223</v>
      </c>
    </row>
    <row r="8643" spans="28:28" x14ac:dyDescent="0.25">
      <c r="AB8643" s="3" t="str">
        <v>strike = 0.046093, dCalldT = 0.000411, localVol = 0.014347</v>
      </c>
    </row>
    <row r="8644" spans="28:28" x14ac:dyDescent="0.25">
      <c r="AB8644" s="3" t="str">
        <v>strike = 0.047392, dCalldT = 0.000389, localVol = 0.013170</v>
      </c>
    </row>
    <row r="8645" spans="28:28" x14ac:dyDescent="0.25">
      <c r="AB8645" s="3" t="str">
        <v>strike = 0.048691, dCalldT = 0.000357, localVol = 0.014422</v>
      </c>
    </row>
    <row r="8646" spans="28:28" x14ac:dyDescent="0.25">
      <c r="AB8646" s="3" t="str">
        <v>strike = 0.049990, dCalldT = 0.000326, localVol = 0.017265</v>
      </c>
    </row>
    <row r="8647" spans="28:28" x14ac:dyDescent="0.25">
      <c r="AB8647" s="3" t="str">
        <v>strike = 0.051289, dCalldT = 0.000311, localVol = 0.015876</v>
      </c>
    </row>
    <row r="8648" spans="28:28" x14ac:dyDescent="0.25">
      <c r="AB8648" s="3" t="str">
        <v>strike = 0.052588, dCalldT = 0.000299, localVol = 0.014293</v>
      </c>
    </row>
    <row r="8649" spans="28:28" x14ac:dyDescent="0.25">
      <c r="AB8649" s="3" t="str">
        <v>strike = 0.053887, dCalldT = 0.000275, localVol = 0.017531</v>
      </c>
    </row>
    <row r="8650" spans="28:28" x14ac:dyDescent="0.25">
      <c r="AB8650" s="3" t="str">
        <v>strike = 0.055187, dCalldT = 0.000254, localVol = 0.015765</v>
      </c>
    </row>
    <row r="8651" spans="28:28" x14ac:dyDescent="0.25">
      <c r="AB8651" s="3" t="str">
        <v>strike = 0.056486, dCalldT = 0.000226, localVol = 0.016681</v>
      </c>
    </row>
    <row r="8652" spans="28:28" x14ac:dyDescent="0.25">
      <c r="AB8652" s="3" t="str">
        <v>strike = 0.057785, dCalldT = 0.000196, localVol = 0.019829</v>
      </c>
    </row>
    <row r="8653" spans="28:28" x14ac:dyDescent="0.25">
      <c r="AB8653" s="3" t="str">
        <v>strike = 0.059084, dCalldT = 0.000172, localVol = 0.017093</v>
      </c>
    </row>
    <row r="8654" spans="28:28" x14ac:dyDescent="0.25">
      <c r="AB8654" s="3" t="str">
        <v>T = 4.166667, swapRate = 0.021570, k = 0, strike = -0.017874, call = 0.039533, callph = 0.039523, callmh = 0.039543, quantile = 0.008989, d2CalldK2 = 0.938408</v>
      </c>
    </row>
    <row r="8655" spans="28:28" x14ac:dyDescent="0.25">
      <c r="AB8655" s="3" t="str">
        <v>T = 4.166667, swapRate = 0.021570, k = 1, strike = -0.016560, call = 0.038231, callph = 0.038221, callmh = 0.038241, quantile = 0.010314, d2CalldK2 = 1.080403</v>
      </c>
    </row>
    <row r="8656" spans="28:28" x14ac:dyDescent="0.25">
      <c r="AB8656" s="3" t="str">
        <v>T = 4.166667, swapRate = 0.021570, k = 2, strike = -0.015245, call = 0.036931, callph = 0.036921, callmh = 0.036941, quantile = 0.011840, d2CalldK2 = 1.244211</v>
      </c>
    </row>
    <row r="8657" spans="28:28" x14ac:dyDescent="0.25">
      <c r="AB8657" s="3" t="str">
        <v>T = 4.166667, swapRate = 0.021570, k = 3, strike = -0.013930, call = 0.035633, callph = 0.035623, callmh = 0.035643, quantile = 0.013597, d2CalldK2 = 1.433162</v>
      </c>
    </row>
    <row r="8658" spans="28:28" x14ac:dyDescent="0.25">
      <c r="AB8658" s="3" t="str">
        <v>T = 4.166667, swapRate = 0.021570, k = 4, strike = -0.012615, call = 0.034337, callph = 0.034327, callmh = 0.034347, quantile = 0.015621, d2CalldK2 = 1.651073</v>
      </c>
    </row>
    <row r="8659" spans="28:28" x14ac:dyDescent="0.25">
      <c r="AB8659" s="3" t="str">
        <v>T = 4.166667, swapRate = 0.021570, k = 5, strike = -0.011300, call = 0.033044, callph = 0.033034, callmh = 0.033054, quantile = 0.017953, d2CalldK2 = 1.902307</v>
      </c>
    </row>
    <row r="8660" spans="28:28" x14ac:dyDescent="0.25">
      <c r="AB8660" s="3" t="str">
        <v>T = 4.166667, swapRate = 0.021570, k = 6, strike = -0.009986, call = 0.031755, callph = 0.031745, callmh = 0.031765, quantile = 0.020640, d2CalldK2 = 2.191837</v>
      </c>
    </row>
    <row r="8661" spans="28:28" x14ac:dyDescent="0.25">
      <c r="AB8661" s="3" t="str">
        <v>T = 4.166667, swapRate = 0.021570, k = 7, strike = -0.008671, call = 0.030469, callph = 0.030459, callmh = 0.030479, quantile = 0.023736, d2CalldK2 = 2.525320</v>
      </c>
    </row>
    <row r="8662" spans="28:28" x14ac:dyDescent="0.25">
      <c r="AB8662" s="3" t="str">
        <v>T = 4.166667, swapRate = 0.021570, k = 8, strike = -0.007356, call = 0.029188, callph = 0.029178, callmh = 0.029198, quantile = 0.027303, d2CalldK2 = 2.909158</v>
      </c>
    </row>
    <row r="8663" spans="28:28" x14ac:dyDescent="0.25">
      <c r="AB8663" s="3" t="str">
        <v>T = 4.166667, swapRate = 0.021570, k = 9, strike = -0.006041, call = 0.027912, callph = 0.027902, callmh = 0.027921, quantile = 0.031411, d2CalldK2 = 3.350575</v>
      </c>
    </row>
    <row r="8664" spans="28:28" x14ac:dyDescent="0.25">
      <c r="AB8664" s="3" t="str">
        <v>T = 4.166667, swapRate = 0.021570, k = 10, strike = -0.004726, call = 0.026641, callph = 0.026631, callmh = 0.026651, quantile = 0.036142, d2CalldK2 = 3.857670</v>
      </c>
    </row>
    <row r="8665" spans="28:28" x14ac:dyDescent="0.25">
      <c r="AB8665" s="3" t="str">
        <v>T = 4.166667, swapRate = 0.021570, k = 11, strike = -0.003411, call = 0.025377, callph = 0.025368, callmh = 0.025387, quantile = 0.041588, d2CalldK2 = 4.439474</v>
      </c>
    </row>
    <row r="8666" spans="28:28" x14ac:dyDescent="0.25">
      <c r="AB8666" s="3" t="str">
        <v>T = 4.166667, swapRate = 0.021570, k = 12, strike = -0.002097, call = 0.024121, callph = 0.024112, callmh = 0.024131, quantile = 0.047853, d2CalldK2 = 5.105973</v>
      </c>
    </row>
    <row r="8667" spans="28:28" x14ac:dyDescent="0.25">
      <c r="AB8667" s="3" t="str">
        <v>T = 4.166667, swapRate = 0.021570, k = 13, strike = -0.000782, call = 0.022874, callph = 0.022864, callmh = 0.022883, quantile = 0.055057, d2CalldK2 = 5.868113</v>
      </c>
    </row>
    <row r="8668" spans="28:28" x14ac:dyDescent="0.25">
      <c r="AB8668" s="3" t="str">
        <v>T = 4.166667, swapRate = 0.021570, k = 14, strike = 0.000533, call = 0.021637, callph = 0.021627, callmh = 0.021646, quantile = 0.063332, d2CalldK2 = 6.737750</v>
      </c>
    </row>
    <row r="8669" spans="28:28" x14ac:dyDescent="0.25">
      <c r="AB8669" s="3" t="str">
        <v>T = 4.166667, swapRate = 0.021570, k = 15, strike = 0.001848, call = 0.020411, callph = 0.020402, callmh = 0.020421, quantile = 0.072827, d2CalldK2 = 7.727536</v>
      </c>
    </row>
    <row r="8670" spans="28:28" x14ac:dyDescent="0.25">
      <c r="AB8670" s="3" t="str">
        <v>T = 4.166667, swapRate = 0.021570, k = 16, strike = 0.003163, call = 0.019199, callph = 0.019190, callmh = 0.019208, quantile = 0.083710, d2CalldK2 = 8.850719</v>
      </c>
    </row>
    <row r="8671" spans="28:28" x14ac:dyDescent="0.25">
      <c r="AB8671" s="3" t="str">
        <v>T = 4.166667, swapRate = 0.021570, k = 17, strike = 0.004477, call = 0.018003, callph = 0.017994, callmh = 0.018012, quantile = 0.096166, d2CalldK2 = 10.120813</v>
      </c>
    </row>
    <row r="8672" spans="28:28" x14ac:dyDescent="0.25">
      <c r="AB8672" s="3" t="str">
        <v>T = 4.166667, swapRate = 0.021570, k = 18, strike = 0.005792, call = 0.016823, callph = 0.016814, callmh = 0.016832, quantile = 0.110395, d2CalldK2 = 11.551118</v>
      </c>
    </row>
    <row r="8673" spans="28:28" x14ac:dyDescent="0.25">
      <c r="AB8673" s="3" t="str">
        <v>T = 4.166667, swapRate = 0.021570, k = 19, strike = 0.007107, call = 0.015664, callph = 0.015655, callmh = 0.015673, quantile = 0.126616, d2CalldK2 = 13.154021</v>
      </c>
    </row>
    <row r="8674" spans="28:28" x14ac:dyDescent="0.25">
      <c r="AB8674" s="3" t="str">
        <v>T = 4.166667, swapRate = 0.021570, k = 20, strike = 0.008422, call = 0.014528, callph = 0.014519, callmh = 0.014536, quantile = 0.145065, d2CalldK2 = 14.940038</v>
      </c>
    </row>
    <row r="8675" spans="28:28" x14ac:dyDescent="0.25">
      <c r="AB8675" s="3" t="str">
        <v>T = 4.166667, swapRate = 0.021570, k = 21, strike = 0.009737, call = 0.013417, callph = 0.013409, callmh = 0.013425, quantile = 0.165986, d2CalldK2 = 16.916531</v>
      </c>
    </row>
    <row r="8676" spans="28:28" x14ac:dyDescent="0.25">
      <c r="AB8676" s="3" t="str">
        <v>T = 4.166667, swapRate = 0.021570, k = 22, strike = 0.011051, call = 0.012336, callph = 0.012328, callmh = 0.012344, quantile = 0.189634, d2CalldK2 = 19.086029</v>
      </c>
    </row>
    <row r="8677" spans="28:28" x14ac:dyDescent="0.25">
      <c r="AB8677" s="3" t="str">
        <v>T = 4.166667, swapRate = 0.021570, k = 23, strike = 0.012366, call = 0.011287, callph = 0.011280, callmh = 0.011295, quantile = 0.216258, d2CalldK2 = 21.444100</v>
      </c>
    </row>
    <row r="8678" spans="28:28" x14ac:dyDescent="0.25">
      <c r="AB8678" s="3" t="str">
        <v>T = 4.166667, swapRate = 0.021570, k = 24, strike = 0.013681, call = 0.010276, callph = 0.010269, callmh = 0.010284, quantile = 0.246100, d2CalldK2 = 23.976720</v>
      </c>
    </row>
    <row r="8679" spans="28:28" x14ac:dyDescent="0.25">
      <c r="AB8679" s="3" t="str">
        <v>T = 4.166667, swapRate = 0.021570, k = 25, strike = 0.014996, call = 0.009306, callph = 0.009299, callmh = 0.009314, quantile = 0.279373, d2CalldK2 = 26.657128</v>
      </c>
    </row>
    <row r="8680" spans="28:28" x14ac:dyDescent="0.25">
      <c r="AB8680" s="3" t="str">
        <v>T = 4.166667, swapRate = 0.021570, k = 26, strike = 0.016311, call = 0.008383, callph = 0.008376, callmh = 0.008390, quantile = 0.316244, d2CalldK2 = 29.442226</v>
      </c>
    </row>
    <row r="8681" spans="28:28" x14ac:dyDescent="0.25">
      <c r="AB8681" s="3" t="str">
        <v>T = 4.166667, swapRate = 0.021570, k = 27, strike = 0.017625, call = 0.007510, callph = 0.007504, callmh = 0.007516, quantile = 0.356813, d2CalldK2 = 32.268683</v>
      </c>
    </row>
    <row r="8682" spans="28:28" x14ac:dyDescent="0.25">
      <c r="AB8682" s="3" t="str">
        <v>T = 4.166667, swapRate = 0.021570, k = 28, strike = 0.018940, call = 0.006693, callph = 0.006687, callmh = 0.006699, quantile = 0.401079, d2CalldK2 = 35.049068</v>
      </c>
    </row>
    <row r="8683" spans="28:28" x14ac:dyDescent="0.25">
      <c r="AB8683" s="3" t="str">
        <v>T = 4.166667, swapRate = 0.021570, k = 29, strike = 0.020255, call = 0.005937, callph = 0.005931, callmh = 0.005942, quantile = 0.448909, d2CalldK2 = 37.668597</v>
      </c>
    </row>
    <row r="8684" spans="28:28" x14ac:dyDescent="0.25">
      <c r="AB8684" s="3" t="str">
        <v>T = 4.166667, swapRate = 0.021570, k = 30, strike = 0.021570, call = 0.005245, callph = 0.005240, callmh = 0.005250, quantile = 0.500000, d2CalldK2 = 39.978036</v>
      </c>
    </row>
    <row r="8685" spans="28:28" x14ac:dyDescent="0.25">
      <c r="AB8685" s="3" t="str">
        <v>T = 4.166667, swapRate = 0.021570, k = 31, strike = 0.022885, call = 0.004622, callph = 0.004617, callmh = 0.004626, quantile = 0.551091, d2CalldK2 = 37.668597</v>
      </c>
    </row>
    <row r="8686" spans="28:28" x14ac:dyDescent="0.25">
      <c r="AB8686" s="3" t="str">
        <v>T = 4.166667, swapRate = 0.021570, k = 32, strike = 0.024200, call = 0.004063, callph = 0.004059, callmh = 0.004067, quantile = 0.598921, d2CalldK2 = 35.049068</v>
      </c>
    </row>
    <row r="8687" spans="28:28" x14ac:dyDescent="0.25">
      <c r="AB8687" s="3" t="str">
        <v>T = 4.166667, swapRate = 0.021570, k = 33, strike = 0.025514, call = 0.003566, callph = 0.003562, callmh = 0.003569, quantile = 0.643187, d2CalldK2 = 32.268683</v>
      </c>
    </row>
    <row r="8688" spans="28:28" x14ac:dyDescent="0.25">
      <c r="AB8688" s="3" t="str">
        <v>T = 4.166667, swapRate = 0.021570, k = 34, strike = 0.026829, call = 0.003124, callph = 0.003120, callmh = 0.003127, quantile = 0.683756, d2CalldK2 = 29.442226</v>
      </c>
    </row>
    <row r="8689" spans="28:28" x14ac:dyDescent="0.25">
      <c r="AB8689" s="3" t="str">
        <v>T = 4.166667, swapRate = 0.021570, k = 35, strike = 0.028144, call = 0.002732, callph = 0.002730, callmh = 0.002735, quantile = 0.720627, d2CalldK2 = 26.657128</v>
      </c>
    </row>
    <row r="8690" spans="28:28" x14ac:dyDescent="0.25">
      <c r="AB8690" s="3" t="str">
        <v>T = 4.166667, swapRate = 0.021570, k = 36, strike = 0.029459, call = 0.002387, callph = 0.002385, callmh = 0.002390, quantile = 0.753900, d2CalldK2 = 23.976720</v>
      </c>
    </row>
    <row r="8691" spans="28:28" x14ac:dyDescent="0.25">
      <c r="AB8691" s="3" t="str">
        <v>T = 4.166667, swapRate = 0.021570, k = 37, strike = 0.030774, call = 0.002084, callph = 0.002082, callmh = 0.002086, quantile = 0.783742, d2CalldK2 = 21.444100</v>
      </c>
    </row>
    <row r="8692" spans="28:28" x14ac:dyDescent="0.25">
      <c r="AB8692" s="3" t="str">
        <v>T = 4.166667, swapRate = 0.021570, k = 38, strike = 0.032088, call = 0.001817, callph = 0.001815, callmh = 0.001819, quantile = 0.810366, d2CalldK2 = 19.086029</v>
      </c>
    </row>
    <row r="8693" spans="28:28" x14ac:dyDescent="0.25">
      <c r="AB8693" s="3" t="str">
        <v>T = 4.166667, swapRate = 0.021570, k = 39, strike = 0.033403, call = 0.001584, callph = 0.001582, callmh = 0.001585, quantile = 0.834014, d2CalldK2 = 16.916531</v>
      </c>
    </row>
    <row r="8694" spans="28:28" x14ac:dyDescent="0.25">
      <c r="AB8694" s="3" t="str">
        <v>T = 4.166667, swapRate = 0.021570, k = 40, strike = 0.034718, call = 0.001380, callph = 0.001378, callmh = 0.001381, quantile = 0.854935, d2CalldK2 = 14.940038</v>
      </c>
    </row>
    <row r="8695" spans="28:28" x14ac:dyDescent="0.25">
      <c r="AB8695" s="3" t="str">
        <v>T = 4.166667, swapRate = 0.021570, k = 41, strike = 0.036033, call = 0.001201, callph = 0.001200, callmh = 0.001202, quantile = 0.873384, d2CalldK2 = 13.154021</v>
      </c>
    </row>
    <row r="8696" spans="28:28" x14ac:dyDescent="0.25">
      <c r="AB8696" s="3" t="str">
        <v>T = 4.166667, swapRate = 0.021570, k = 42, strike = 0.037348, call = 0.001046, callph = 0.001045, callmh = 0.001047, quantile = 0.889605, d2CalldK2 = 11.551118</v>
      </c>
    </row>
    <row r="8697" spans="28:28" x14ac:dyDescent="0.25">
      <c r="AB8697" s="3" t="str">
        <v>T = 4.166667, swapRate = 0.021570, k = 43, strike = 0.038662, call = 0.000910, callph = 0.000909, callmh = 0.000911, quantile = 0.903834, d2CalldK2 = 10.120813</v>
      </c>
    </row>
    <row r="8698" spans="28:28" x14ac:dyDescent="0.25">
      <c r="AB8698" s="3" t="str">
        <v>T = 4.166667, swapRate = 0.021570, k = 44, strike = 0.039977, call = 0.000792, callph = 0.000791, callmh = 0.000793, quantile = 0.916290, d2CalldK2 = 8.850719</v>
      </c>
    </row>
    <row r="8699" spans="28:28" x14ac:dyDescent="0.25">
      <c r="AB8699" s="3" t="str">
        <v>T = 4.166667, swapRate = 0.021570, k = 45, strike = 0.041292, call = 0.000689, callph = 0.000688, callmh = 0.000690, quantile = 0.927173, d2CalldK2 = 7.727536</v>
      </c>
    </row>
    <row r="8700" spans="28:28" x14ac:dyDescent="0.25">
      <c r="AB8700" s="3" t="str">
        <v>T = 4.166667, swapRate = 0.021570, k = 46, strike = 0.042607, call = 0.000600, callph = 0.000599, callmh = 0.000600, quantile = 0.936668, d2CalldK2 = 6.737750</v>
      </c>
    </row>
    <row r="8701" spans="28:28" x14ac:dyDescent="0.25">
      <c r="AB8701" s="3" t="str">
        <v>T = 4.166667, swapRate = 0.021570, k = 47, strike = 0.043922, call = 0.000522, callph = 0.000522, callmh = 0.000523, quantile = 0.944943, d2CalldK2 = 5.868113</v>
      </c>
    </row>
    <row r="8702" spans="28:28" x14ac:dyDescent="0.25">
      <c r="AB8702" s="3" t="str">
        <v>T = 4.166667, swapRate = 0.021570, k = 48, strike = 0.045237, call = 0.000455, callph = 0.000454, callmh = 0.000455, quantile = 0.952147, d2CalldK2 = 5.105973</v>
      </c>
    </row>
    <row r="8703" spans="28:28" x14ac:dyDescent="0.25">
      <c r="AB8703" s="3" t="str">
        <v>T = 4.166667, swapRate = 0.021570, k = 49, strike = 0.046551, call = 0.000396, callph = 0.000395, callmh = 0.000396, quantile = 0.958412, d2CalldK2 = 4.439474</v>
      </c>
    </row>
    <row r="8704" spans="28:28" x14ac:dyDescent="0.25">
      <c r="AB8704" s="3" t="str">
        <v>T = 4.166667, swapRate = 0.021570, k = 50, strike = 0.047866, call = 0.000345, callph = 0.000345, callmh = 0.000345, quantile = 0.963858, d2CalldK2 = 3.857670</v>
      </c>
    </row>
    <row r="8705" spans="28:28" x14ac:dyDescent="0.25">
      <c r="AB8705" s="3" t="str">
        <v>T = 4.166667, swapRate = 0.021570, k = 51, strike = 0.049181, call = 0.000301, callph = 0.000300, callmh = 0.000301, quantile = 0.968589, d2CalldK2 = 3.350575</v>
      </c>
    </row>
    <row r="8706" spans="28:28" x14ac:dyDescent="0.25">
      <c r="AB8706" s="3" t="str">
        <v>T = 4.166667, swapRate = 0.021570, k = 52, strike = 0.050496, call = 0.000262, callph = 0.000262, callmh = 0.000262, quantile = 0.972697, d2CalldK2 = 2.909158</v>
      </c>
    </row>
    <row r="8707" spans="28:28" x14ac:dyDescent="0.25">
      <c r="AB8707" s="3" t="str">
        <v>T = 4.166667, swapRate = 0.021570, k = 53, strike = 0.051811, call = 0.000229, callph = 0.000228, callmh = 0.000229, quantile = 0.976264, d2CalldK2 = 2.525320</v>
      </c>
    </row>
    <row r="8708" spans="28:28" x14ac:dyDescent="0.25">
      <c r="AB8708" s="3" t="str">
        <v>T = 4.166667, swapRate = 0.021570, k = 54, strike = 0.053125, call = 0.000199, callph = 0.000199, callmh = 0.000200, quantile = 0.979360, d2CalldK2 = 2.191837</v>
      </c>
    </row>
    <row r="8709" spans="28:28" x14ac:dyDescent="0.25">
      <c r="AB8709" s="3" t="str">
        <v>T = 4.166667, swapRate = 0.021570, k = 55, strike = 0.054440, call = 0.000174, callph = 0.000174, callmh = 0.000174, quantile = 0.982047, d2CalldK2 = 1.902307</v>
      </c>
    </row>
    <row r="8710" spans="28:28" x14ac:dyDescent="0.25">
      <c r="AB8710" s="3" t="str">
        <v>T = 4.166667, swapRate = 0.021570, k = 56, strike = 0.055755, call = 0.000152, callph = 0.000152, callmh = 0.000152, quantile = 0.984379, d2CalldK2 = 1.651073</v>
      </c>
    </row>
    <row r="8711" spans="28:28" x14ac:dyDescent="0.25">
      <c r="AB8711" s="3" t="str">
        <v>T = 4.166667, swapRate = 0.021570, k = 57, strike = 0.057070, call = 0.000133, callph = 0.000133, callmh = 0.000133, quantile = 0.986403, d2CalldK2 = 1.433162</v>
      </c>
    </row>
    <row r="8712" spans="28:28" x14ac:dyDescent="0.25">
      <c r="AB8712" s="3" t="str">
        <v>T = 4.166667, swapRate = 0.021570, k = 58, strike = 0.058385, call = 0.000116, callph = 0.000116, callmh = 0.000116, quantile = 0.988160, d2CalldK2 = 1.244211</v>
      </c>
    </row>
    <row r="8713" spans="28:28" x14ac:dyDescent="0.25">
      <c r="AB8713" s="3" t="str">
        <v>T = 4.166667, swapRate = 0.021570, k = 59, strike = 0.059699, call = 0.000102, callph = 0.000102, callmh = 0.000102, quantile = 0.989686, d2CalldK2 = 1.080403</v>
      </c>
    </row>
    <row r="8714" spans="28:28" x14ac:dyDescent="0.25">
      <c r="AB8714" s="3" t="str">
        <v>T = 4.166667, swapRate = 0.021570, k = 60, strike = 0.061014, call = 0.000089, callph = 0.000089, callmh = 0.000089, quantile = 0.991011, d2CalldK2 = 0.938407</v>
      </c>
    </row>
    <row r="8715" spans="28:28" x14ac:dyDescent="0.25">
      <c r="AB8715" s="3" t="str">
        <v>strike = -0.016560, d2CalldK2 = 1.080403, d2CalldK2mc = 0.971696</v>
      </c>
    </row>
    <row r="8716" spans="28:28" x14ac:dyDescent="0.25">
      <c r="AB8716" s="3" t="str">
        <v>strike = -0.015245, d2CalldK2 = 1.244211, d2CalldK2mc = 1.501892</v>
      </c>
    </row>
    <row r="8717" spans="28:28" x14ac:dyDescent="0.25">
      <c r="AB8717" s="3" t="str">
        <v>strike = -0.013930, d2CalldK2 = 1.433162, d2CalldK2mc = 1.964746</v>
      </c>
    </row>
    <row r="8718" spans="28:28" x14ac:dyDescent="0.25">
      <c r="AB8718" s="3" t="str">
        <v>strike = -0.012615, d2CalldK2 = 1.651073, d2CalldK2mc = 2.066062</v>
      </c>
    </row>
    <row r="8719" spans="28:28" x14ac:dyDescent="0.25">
      <c r="AB8719" s="3" t="str">
        <v>strike = -0.011300, d2CalldK2 = 1.902307, d2CalldK2mc = 1.638234</v>
      </c>
    </row>
    <row r="8720" spans="28:28" x14ac:dyDescent="0.25">
      <c r="AB8720" s="3" t="str">
        <v>strike = -0.009986, d2CalldK2 = 2.191837, d2CalldK2mc = 1.883071</v>
      </c>
    </row>
    <row r="8721" spans="28:28" x14ac:dyDescent="0.25">
      <c r="AB8721" s="3" t="str">
        <v>strike = -0.008671, d2CalldK2 = 2.525320, d2CalldK2mc = 2.973228</v>
      </c>
    </row>
    <row r="8722" spans="28:28" x14ac:dyDescent="0.25">
      <c r="AB8722" s="3" t="str">
        <v>strike = -0.007356, d2CalldK2 = 2.909158, d2CalldK2mc = 2.972289</v>
      </c>
    </row>
    <row r="8723" spans="28:28" x14ac:dyDescent="0.25">
      <c r="AB8723" s="3" t="str">
        <v>strike = -0.006041, d2CalldK2 = 3.350575, d2CalldK2mc = 3.397800</v>
      </c>
    </row>
    <row r="8724" spans="28:28" x14ac:dyDescent="0.25">
      <c r="AB8724" s="3" t="str">
        <v>strike = -0.004726, d2CalldK2 = 3.857670, d2CalldK2mc = 3.510338</v>
      </c>
    </row>
    <row r="8725" spans="28:28" x14ac:dyDescent="0.25">
      <c r="AB8725" s="3" t="str">
        <v>strike = -0.003411, d2CalldK2 = 4.439474, d2CalldK2mc = 3.960315</v>
      </c>
    </row>
    <row r="8726" spans="28:28" x14ac:dyDescent="0.25">
      <c r="AB8726" s="3" t="str">
        <v>strike = -0.002097, d2CalldK2 = 5.105973, d2CalldK2mc = 5.338414</v>
      </c>
    </row>
    <row r="8727" spans="28:28" x14ac:dyDescent="0.25">
      <c r="AB8727" s="3" t="str">
        <v>strike = -0.000782, d2CalldK2 = 5.868113, d2CalldK2mc = 5.723655</v>
      </c>
    </row>
    <row r="8728" spans="28:28" x14ac:dyDescent="0.25">
      <c r="AB8728" s="3" t="str">
        <v>strike = 0.000533, d2CalldK2 = 6.737750, d2CalldK2mc = 7.008377</v>
      </c>
    </row>
    <row r="8729" spans="28:28" x14ac:dyDescent="0.25">
      <c r="AB8729" s="3" t="str">
        <v>strike = 0.001848, d2CalldK2 = 7.727536, d2CalldK2mc = 7.300886</v>
      </c>
    </row>
    <row r="8730" spans="28:28" x14ac:dyDescent="0.25">
      <c r="AB8730" s="3" t="str">
        <v>strike = 0.003163, d2CalldK2 = 8.850719, d2CalldK2mc = 9.450505</v>
      </c>
    </row>
    <row r="8731" spans="28:28" x14ac:dyDescent="0.25">
      <c r="AB8731" s="3" t="str">
        <v>strike = 0.004477, d2CalldK2 = 10.120813, d2CalldK2mc = 10.100677</v>
      </c>
    </row>
    <row r="8732" spans="28:28" x14ac:dyDescent="0.25">
      <c r="AB8732" s="3" t="str">
        <v>strike = 0.005792, d2CalldK2 = 11.551118, d2CalldK2mc = 11.405905</v>
      </c>
    </row>
    <row r="8733" spans="28:28" x14ac:dyDescent="0.25">
      <c r="AB8733" s="3" t="str">
        <v>strike = 0.007107, d2CalldK2 = 13.154021, d2CalldK2mc = 12.848675</v>
      </c>
    </row>
    <row r="8734" spans="28:28" x14ac:dyDescent="0.25">
      <c r="AB8734" s="3" t="str">
        <v>strike = 0.008422, d2CalldK2 = 14.940038, d2CalldK2mc = 14.400606</v>
      </c>
    </row>
    <row r="8735" spans="28:28" x14ac:dyDescent="0.25">
      <c r="AB8735" s="3" t="str">
        <v>strike = 0.009737, d2CalldK2 = 16.916531, d2CalldK2mc = 16.815622</v>
      </c>
    </row>
    <row r="8736" spans="28:28" x14ac:dyDescent="0.25">
      <c r="AB8736" s="3" t="str">
        <v>strike = 0.011051, d2CalldK2 = 19.086029, d2CalldK2mc = 20.402335</v>
      </c>
    </row>
    <row r="8737" spans="28:28" x14ac:dyDescent="0.25">
      <c r="AB8737" s="3" t="str">
        <v>strike = 0.012366, d2CalldK2 = 21.444100, d2CalldK2mc = 21.690089</v>
      </c>
    </row>
    <row r="8738" spans="28:28" x14ac:dyDescent="0.25">
      <c r="AB8738" s="3" t="str">
        <v>strike = 0.013681, d2CalldK2 = 23.976720, d2CalldK2mc = 24.293169</v>
      </c>
    </row>
    <row r="8739" spans="28:28" x14ac:dyDescent="0.25">
      <c r="AB8739" s="3" t="str">
        <v>strike = 0.014996, d2CalldK2 = 26.657128, d2CalldK2mc = 27.458788</v>
      </c>
    </row>
    <row r="8740" spans="28:28" x14ac:dyDescent="0.25">
      <c r="AB8740" s="3" t="str">
        <v>strike = 0.016311, d2CalldK2 = 29.442226, d2CalldK2mc = 28.549595</v>
      </c>
    </row>
    <row r="8741" spans="28:28" x14ac:dyDescent="0.25">
      <c r="AB8741" s="3" t="str">
        <v>strike = 0.017625, d2CalldK2 = 32.268683, d2CalldK2mc = 32.942326</v>
      </c>
    </row>
    <row r="8742" spans="28:28" x14ac:dyDescent="0.25">
      <c r="AB8742" s="3" t="str">
        <v>strike = 0.018940, d2CalldK2 = 35.049068, d2CalldK2mc = 34.591757</v>
      </c>
    </row>
    <row r="8743" spans="28:28" x14ac:dyDescent="0.25">
      <c r="AB8743" s="3" t="str">
        <v>strike = 0.020255, d2CalldK2 = 37.668597, d2CalldK2mc = 39.157836</v>
      </c>
    </row>
    <row r="8744" spans="28:28" x14ac:dyDescent="0.25">
      <c r="AB8744" s="3" t="str">
        <v>strike = 0.021570, d2CalldK2 = 39.978036, d2CalldK2mc = 36.891817</v>
      </c>
    </row>
    <row r="8745" spans="28:28" x14ac:dyDescent="0.25">
      <c r="AB8745" s="3" t="str">
        <v>strike = 0.022885, d2CalldK2 = 37.668597, d2CalldK2mc = 37.691629</v>
      </c>
    </row>
    <row r="8746" spans="28:28" x14ac:dyDescent="0.25">
      <c r="AB8746" s="3" t="str">
        <v>strike = 0.024200, d2CalldK2 = 35.049068, d2CalldK2mc = 37.255931</v>
      </c>
    </row>
    <row r="8747" spans="28:28" x14ac:dyDescent="0.25">
      <c r="AB8747" s="3" t="str">
        <v>strike = 0.025514, d2CalldK2 = 32.268683, d2CalldK2mc = 30.709616</v>
      </c>
    </row>
    <row r="8748" spans="28:28" x14ac:dyDescent="0.25">
      <c r="AB8748" s="3" t="str">
        <v>strike = 0.026829, d2CalldK2 = 29.442226, d2CalldK2mc = 30.163807</v>
      </c>
    </row>
    <row r="8749" spans="28:28" x14ac:dyDescent="0.25">
      <c r="AB8749" s="3" t="str">
        <v>strike = 0.028144, d2CalldK2 = 26.657128, d2CalldK2mc = 28.057722</v>
      </c>
    </row>
    <row r="8750" spans="28:28" x14ac:dyDescent="0.25">
      <c r="AB8750" s="3" t="str">
        <v>strike = 0.029459, d2CalldK2 = 23.976720, d2CalldK2mc = 23.554945</v>
      </c>
    </row>
    <row r="8751" spans="28:28" x14ac:dyDescent="0.25">
      <c r="AB8751" s="3" t="str">
        <v>strike = 0.030774, d2CalldK2 = 21.444100, d2CalldK2mc = 20.379970</v>
      </c>
    </row>
    <row r="8752" spans="28:28" x14ac:dyDescent="0.25">
      <c r="AB8752" s="3" t="str">
        <v>strike = 0.032088, d2CalldK2 = 19.086029, d2CalldK2mc = 17.100212</v>
      </c>
    </row>
    <row r="8753" spans="28:28" x14ac:dyDescent="0.25">
      <c r="AB8753" s="3" t="str">
        <v>strike = 0.033403, d2CalldK2 = 16.916531, d2CalldK2mc = 16.427680</v>
      </c>
    </row>
    <row r="8754" spans="28:28" x14ac:dyDescent="0.25">
      <c r="AB8754" s="3" t="str">
        <v>strike = 0.034718, d2CalldK2 = 14.940038, d2CalldK2mc = 14.461746</v>
      </c>
    </row>
    <row r="8755" spans="28:28" x14ac:dyDescent="0.25">
      <c r="AB8755" s="3" t="str">
        <v>strike = 0.036033, d2CalldK2 = 13.154021, d2CalldK2mc = 13.580479</v>
      </c>
    </row>
    <row r="8756" spans="28:28" x14ac:dyDescent="0.25">
      <c r="AB8756" s="3" t="str">
        <v>strike = 0.037348, d2CalldK2 = 11.551118, d2CalldK2mc = 11.728076</v>
      </c>
    </row>
    <row r="8757" spans="28:28" x14ac:dyDescent="0.25">
      <c r="AB8757" s="3" t="str">
        <v>strike = 0.038662, d2CalldK2 = 10.120813, d2CalldK2mc = 11.428837</v>
      </c>
    </row>
    <row r="8758" spans="28:28" x14ac:dyDescent="0.25">
      <c r="AB8758" s="3" t="str">
        <v>strike = 0.039977, d2CalldK2 = 8.850719, d2CalldK2mc = 7.652052</v>
      </c>
    </row>
    <row r="8759" spans="28:28" x14ac:dyDescent="0.25">
      <c r="AB8759" s="3" t="str">
        <v>strike = 0.041292, d2CalldK2 = 7.727536, d2CalldK2mc = 6.835535</v>
      </c>
    </row>
    <row r="8760" spans="28:28" x14ac:dyDescent="0.25">
      <c r="AB8760" s="3" t="str">
        <v>strike = 0.042607, d2CalldK2 = 6.737750, d2CalldK2mc = 6.370135</v>
      </c>
    </row>
    <row r="8761" spans="28:28" x14ac:dyDescent="0.25">
      <c r="AB8761" s="3" t="str">
        <v>strike = 0.043922, d2CalldK2 = 5.868113, d2CalldK2mc = 6.202360</v>
      </c>
    </row>
    <row r="8762" spans="28:28" x14ac:dyDescent="0.25">
      <c r="AB8762" s="3" t="str">
        <v>strike = 0.045237, d2CalldK2 = 5.105973, d2CalldK2mc = 7.110174</v>
      </c>
    </row>
    <row r="8763" spans="28:28" x14ac:dyDescent="0.25">
      <c r="AB8763" s="3" t="str">
        <v>strike = 0.046551, d2CalldK2 = 4.439474, d2CalldK2mc = 5.419592</v>
      </c>
    </row>
    <row r="8764" spans="28:28" x14ac:dyDescent="0.25">
      <c r="AB8764" s="3" t="str">
        <v>strike = 0.047866, d2CalldK2 = 3.857670, d2CalldK2mc = 4.342376</v>
      </c>
    </row>
    <row r="8765" spans="28:28" x14ac:dyDescent="0.25">
      <c r="AB8765" s="3" t="str">
        <v>strike = 0.049181, d2CalldK2 = 3.350575, d2CalldK2mc = 2.969526</v>
      </c>
    </row>
    <row r="8766" spans="28:28" x14ac:dyDescent="0.25">
      <c r="AB8766" s="3" t="str">
        <v>strike = 0.050496, d2CalldK2 = 2.909158, d2CalldK2mc = 3.198289</v>
      </c>
    </row>
    <row r="8767" spans="28:28" x14ac:dyDescent="0.25">
      <c r="AB8767" s="3" t="str">
        <v>strike = 0.051811, d2CalldK2 = 2.525320, d2CalldK2mc = 2.460120</v>
      </c>
    </row>
    <row r="8768" spans="28:28" x14ac:dyDescent="0.25">
      <c r="AB8768" s="3" t="str">
        <v>strike = 0.053125, d2CalldK2 = 2.191837, d2CalldK2mc = 1.852993</v>
      </c>
    </row>
    <row r="8769" spans="28:28" x14ac:dyDescent="0.25">
      <c r="AB8769" s="3" t="str">
        <v>strike = 0.054440, d2CalldK2 = 1.902307, d2CalldK2mc = 2.278696</v>
      </c>
    </row>
    <row r="8770" spans="28:28" x14ac:dyDescent="0.25">
      <c r="AB8770" s="3" t="str">
        <v>strike = 0.055755, d2CalldK2 = 1.651073, d2CalldK2mc = 1.271669</v>
      </c>
    </row>
    <row r="8771" spans="28:28" x14ac:dyDescent="0.25">
      <c r="AB8771" s="3" t="str">
        <v>strike = 0.057070, d2CalldK2 = 1.433162, d2CalldK2mc = 1.284750</v>
      </c>
    </row>
    <row r="8772" spans="28:28" x14ac:dyDescent="0.25">
      <c r="AB8772" s="3" t="str">
        <v>strike = 0.058385, d2CalldK2 = 1.244211, d2CalldK2mc = 1.315989</v>
      </c>
    </row>
    <row r="8773" spans="28:28" x14ac:dyDescent="0.25">
      <c r="AB8773" s="3" t="str">
        <v>strike = 0.059699, d2CalldK2 = 1.080403, d2CalldK2mc = 1.223506</v>
      </c>
    </row>
    <row r="8774" spans="28:28" x14ac:dyDescent="0.25">
      <c r="AB8774" s="3" t="str">
        <v>T = 4.166667, fixingDate = 0, swapRate = 0.021570, annuity = 8.886674, stdDev = 0.013148, avgCalcStrikes = 7.932251</v>
      </c>
    </row>
    <row r="8775" spans="28:28" x14ac:dyDescent="0.25">
      <c r="AB8775" s="3" t="str">
        <v>strike = -0.016560, dCalldT = 0.000155, localVol = 0.017889</v>
      </c>
    </row>
    <row r="8776" spans="28:28" x14ac:dyDescent="0.25">
      <c r="AB8776" s="3" t="str">
        <v>strike = -0.015245, dCalldT = 0.000185, localVol = 0.015716</v>
      </c>
    </row>
    <row r="8777" spans="28:28" x14ac:dyDescent="0.25">
      <c r="AB8777" s="3" t="str">
        <v>strike = -0.013930, dCalldT = 0.000211, localVol = 0.014658</v>
      </c>
    </row>
    <row r="8778" spans="28:28" x14ac:dyDescent="0.25">
      <c r="AB8778" s="3" t="str">
        <v>strike = -0.012615, dCalldT = 0.000227, localVol = 0.014811</v>
      </c>
    </row>
    <row r="8779" spans="28:28" x14ac:dyDescent="0.25">
      <c r="AB8779" s="3" t="str">
        <v>strike = -0.011300, dCalldT = 0.000235, localVol = 0.016926</v>
      </c>
    </row>
    <row r="8780" spans="28:28" x14ac:dyDescent="0.25">
      <c r="AB8780" s="3" t="str">
        <v>strike = -0.009986, dCalldT = 0.000249, localVol = 0.016273</v>
      </c>
    </row>
    <row r="8781" spans="28:28" x14ac:dyDescent="0.25">
      <c r="AB8781" s="3" t="str">
        <v>strike = -0.008671, dCalldT = 0.000272, localVol = 0.013517</v>
      </c>
    </row>
    <row r="8782" spans="28:28" x14ac:dyDescent="0.25">
      <c r="AB8782" s="3" t="str">
        <v>strike = -0.007356, dCalldT = 0.000286, localVol = 0.013871</v>
      </c>
    </row>
    <row r="8783" spans="28:28" x14ac:dyDescent="0.25">
      <c r="AB8783" s="3" t="str">
        <v>strike = -0.006041, dCalldT = 0.000300, localVol = 0.013295</v>
      </c>
    </row>
    <row r="8784" spans="28:28" x14ac:dyDescent="0.25">
      <c r="AB8784" s="3" t="str">
        <v>strike = -0.004726, dCalldT = 0.000315, localVol = 0.013400</v>
      </c>
    </row>
    <row r="8785" spans="28:28" x14ac:dyDescent="0.25">
      <c r="AB8785" s="3" t="str">
        <v>strike = -0.003411, dCalldT = 0.000339, localVol = 0.013078</v>
      </c>
    </row>
    <row r="8786" spans="28:28" x14ac:dyDescent="0.25">
      <c r="AB8786" s="3" t="str">
        <v>strike = -0.002097, dCalldT = 0.000374, localVol = 0.011831</v>
      </c>
    </row>
    <row r="8787" spans="28:28" x14ac:dyDescent="0.25">
      <c r="AB8787" s="3" t="str">
        <v>strike = -0.000782, dCalldT = 0.000405, localVol = 0.011901</v>
      </c>
    </row>
    <row r="8788" spans="28:28" x14ac:dyDescent="0.25">
      <c r="AB8788" s="3" t="str">
        <v>strike = 0.000533, dCalldT = 0.000442, localVol = 0.011225</v>
      </c>
    </row>
    <row r="8789" spans="28:28" x14ac:dyDescent="0.25">
      <c r="AB8789" s="3" t="str">
        <v>strike = 0.001848, dCalldT = 0.000474, localVol = 0.011390</v>
      </c>
    </row>
    <row r="8790" spans="28:28" x14ac:dyDescent="0.25">
      <c r="AB8790" s="3" t="str">
        <v>strike = 0.003163, dCalldT = 0.000516, localVol = 0.010449</v>
      </c>
    </row>
    <row r="8791" spans="28:28" x14ac:dyDescent="0.25">
      <c r="AB8791" s="3" t="str">
        <v>strike = 0.004477, dCalldT = 0.000547, localVol = 0.010408</v>
      </c>
    </row>
    <row r="8792" spans="28:28" x14ac:dyDescent="0.25">
      <c r="AB8792" s="3" t="str">
        <v>strike = 0.005792, dCalldT = 0.000580, localVol = 0.010082</v>
      </c>
    </row>
    <row r="8793" spans="28:28" x14ac:dyDescent="0.25">
      <c r="AB8793" s="3" t="str">
        <v>strike = 0.007107, dCalldT = 0.000616, localVol = 0.009794</v>
      </c>
    </row>
    <row r="8794" spans="28:28" x14ac:dyDescent="0.25">
      <c r="AB8794" s="3" t="str">
        <v>strike = 0.008422, dCalldT = 0.000660, localVol = 0.009571</v>
      </c>
    </row>
    <row r="8795" spans="28:28" x14ac:dyDescent="0.25">
      <c r="AB8795" s="3" t="str">
        <v>strike = 0.009737, dCalldT = 0.000714, localVol = 0.009217</v>
      </c>
    </row>
    <row r="8796" spans="28:28" x14ac:dyDescent="0.25">
      <c r="AB8796" s="3" t="str">
        <v>strike = 0.011051, dCalldT = 0.000771, localVol = 0.008692</v>
      </c>
    </row>
    <row r="8797" spans="28:28" x14ac:dyDescent="0.25">
      <c r="AB8797" s="3" t="str">
        <v>strike = 0.012366, dCalldT = 0.000799, localVol = 0.008582</v>
      </c>
    </row>
    <row r="8798" spans="28:28" x14ac:dyDescent="0.25">
      <c r="AB8798" s="3" t="str">
        <v>strike = 0.013681, dCalldT = 0.000820, localVol = 0.008218</v>
      </c>
    </row>
    <row r="8799" spans="28:28" x14ac:dyDescent="0.25">
      <c r="AB8799" s="3" t="str">
        <v>strike = 0.014996, dCalldT = 0.000833, localVol = 0.007790</v>
      </c>
    </row>
    <row r="8800" spans="28:28" x14ac:dyDescent="0.25">
      <c r="AB8800" s="3" t="str">
        <v>strike = 0.016311, dCalldT = 0.000826, localVol = 0.007609</v>
      </c>
    </row>
    <row r="8801" spans="28:28" x14ac:dyDescent="0.25">
      <c r="AB8801" s="3" t="str">
        <v>strike = 0.017625, dCalldT = 0.000835, localVol = 0.007119</v>
      </c>
    </row>
    <row r="8802" spans="28:28" x14ac:dyDescent="0.25">
      <c r="AB8802" s="3" t="str">
        <v>strike = 0.018940, dCalldT = 0.000825, localVol = 0.006905</v>
      </c>
    </row>
    <row r="8803" spans="28:28" x14ac:dyDescent="0.25">
      <c r="AB8803" s="3" t="str">
        <v>strike = 0.020255, dCalldT = 0.000819, localVol = 0.006469</v>
      </c>
    </row>
    <row r="8804" spans="28:28" x14ac:dyDescent="0.25">
      <c r="AB8804" s="3" t="str">
        <v>strike = 0.021570, dCalldT = 0.000778, localVol = 0.006495</v>
      </c>
    </row>
    <row r="8805" spans="28:28" x14ac:dyDescent="0.25">
      <c r="AB8805" s="3" t="str">
        <v>strike = 0.022885, dCalldT = 0.000781, localVol = 0.006439</v>
      </c>
    </row>
    <row r="8806" spans="28:28" x14ac:dyDescent="0.25">
      <c r="AB8806" s="3" t="str">
        <v>strike = 0.024200, dCalldT = 0.000779, localVol = 0.006466</v>
      </c>
    </row>
    <row r="8807" spans="28:28" x14ac:dyDescent="0.25">
      <c r="AB8807" s="3" t="str">
        <v>strike = 0.025514, dCalldT = 0.000726, localVol = 0.006875</v>
      </c>
    </row>
    <row r="8808" spans="28:28" x14ac:dyDescent="0.25">
      <c r="AB8808" s="3" t="str">
        <v>strike = 0.026829, dCalldT = 0.000701, localVol = 0.006817</v>
      </c>
    </row>
    <row r="8809" spans="28:28" x14ac:dyDescent="0.25">
      <c r="AB8809" s="3" t="str">
        <v>strike = 0.028144, dCalldT = 0.000657, localVol = 0.006846</v>
      </c>
    </row>
    <row r="8810" spans="28:28" x14ac:dyDescent="0.25">
      <c r="AB8810" s="3" t="str">
        <v>strike = 0.029459, dCalldT = 0.000582, localVol = 0.007030</v>
      </c>
    </row>
    <row r="8811" spans="28:28" x14ac:dyDescent="0.25">
      <c r="AB8811" s="3" t="str">
        <v>strike = 0.030774, dCalldT = 0.000513, localVol = 0.007097</v>
      </c>
    </row>
    <row r="8812" spans="28:28" x14ac:dyDescent="0.25">
      <c r="AB8812" s="3" t="str">
        <v>strike = 0.032088, dCalldT = 0.000465, localVol = 0.007374</v>
      </c>
    </row>
    <row r="8813" spans="28:28" x14ac:dyDescent="0.25">
      <c r="AB8813" s="3" t="str">
        <v>strike = 0.033403, dCalldT = 0.000457, localVol = 0.007459</v>
      </c>
    </row>
    <row r="8814" spans="28:28" x14ac:dyDescent="0.25">
      <c r="AB8814" s="3" t="str">
        <v>strike = 0.034718, dCalldT = 0.000459, localVol = 0.007965</v>
      </c>
    </row>
    <row r="8815" spans="28:28" x14ac:dyDescent="0.25">
      <c r="AB8815" s="3" t="str">
        <v>strike = 0.036033, dCalldT = 0.000471, localVol = 0.008325</v>
      </c>
    </row>
    <row r="8816" spans="28:28" x14ac:dyDescent="0.25">
      <c r="AB8816" s="3" t="str">
        <v>strike = 0.037348, dCalldT = 0.000474, localVol = 0.008991</v>
      </c>
    </row>
    <row r="8817" spans="28:28" x14ac:dyDescent="0.25">
      <c r="AB8817" s="3" t="str">
        <v>strike = 0.038662, dCalldT = 0.000475, localVol = 0.009115</v>
      </c>
    </row>
    <row r="8818" spans="28:28" x14ac:dyDescent="0.25">
      <c r="AB8818" s="3" t="str">
        <v>strike = 0.039977, dCalldT = 0.000449, localVol = 0.010837</v>
      </c>
    </row>
    <row r="8819" spans="28:28" x14ac:dyDescent="0.25">
      <c r="AB8819" s="3" t="str">
        <v>strike = 0.041292, dCalldT = 0.000450, localVol = 0.011476</v>
      </c>
    </row>
    <row r="8820" spans="28:28" x14ac:dyDescent="0.25">
      <c r="AB8820" s="3" t="str">
        <v>strike = 0.042607, dCalldT = 0.000471, localVol = 0.012158</v>
      </c>
    </row>
    <row r="8821" spans="28:28" x14ac:dyDescent="0.25">
      <c r="AB8821" s="3" t="str">
        <v>strike = 0.043922, dCalldT = 0.000501, localVol = 0.012704</v>
      </c>
    </row>
    <row r="8822" spans="28:28" x14ac:dyDescent="0.25">
      <c r="AB8822" s="3" t="str">
        <v>strike = 0.045237, dCalldT = 0.000525, localVol = 0.012151</v>
      </c>
    </row>
    <row r="8823" spans="28:28" x14ac:dyDescent="0.25">
      <c r="AB8823" s="3" t="str">
        <v>strike = 0.046551, dCalldT = 0.000509, localVol = 0.013708</v>
      </c>
    </row>
    <row r="8824" spans="28:28" x14ac:dyDescent="0.25">
      <c r="AB8824" s="3" t="str">
        <v>strike = 0.047866, dCalldT = 0.000475, localVol = 0.014786</v>
      </c>
    </row>
    <row r="8825" spans="28:28" x14ac:dyDescent="0.25">
      <c r="AB8825" s="3" t="str">
        <v>strike = 0.049181, dCalldT = 0.000432, localVol = 0.017049</v>
      </c>
    </row>
    <row r="8826" spans="28:28" x14ac:dyDescent="0.25">
      <c r="AB8826" s="3" t="str">
        <v>strike = 0.050496, dCalldT = 0.000398, localVol = 0.015773</v>
      </c>
    </row>
    <row r="8827" spans="28:28" x14ac:dyDescent="0.25">
      <c r="AB8827" s="3" t="str">
        <v>strike = 0.051811, dCalldT = 0.000359, localVol = 0.017095</v>
      </c>
    </row>
    <row r="8828" spans="28:28" x14ac:dyDescent="0.25">
      <c r="AB8828" s="3" t="str">
        <v>strike = 0.053125, dCalldT = 0.000324, localVol = 0.018694</v>
      </c>
    </row>
    <row r="8829" spans="28:28" x14ac:dyDescent="0.25">
      <c r="AB8829" s="3" t="str">
        <v>strike = 0.054440, dCalldT = 0.000296, localVol = 0.016127</v>
      </c>
    </row>
    <row r="8830" spans="28:28" x14ac:dyDescent="0.25">
      <c r="AB8830" s="3" t="str">
        <v>strike = 0.055755, dCalldT = 0.000262, localVol = 0.020308</v>
      </c>
    </row>
    <row r="8831" spans="28:28" x14ac:dyDescent="0.25">
      <c r="AB8831" s="3" t="str">
        <v>strike = 0.057070, dCalldT = 0.000237, localVol = 0.019211</v>
      </c>
    </row>
    <row r="8832" spans="28:28" x14ac:dyDescent="0.25">
      <c r="AB8832" s="3" t="str">
        <v>strike = 0.058385, dCalldT = 0.000216, localVol = 0.018118</v>
      </c>
    </row>
    <row r="8833" spans="28:28" x14ac:dyDescent="0.25">
      <c r="AB8833" s="3" t="str">
        <v>strike = 0.059699, dCalldT = 0.000194, localVol = 0.017825</v>
      </c>
    </row>
    <row r="8834" spans="28:28" x14ac:dyDescent="0.25">
      <c r="AB8834" s="3" t="str">
        <v>T = 4.250000, swapRate = 0.021722, k = 0, strike = -0.018193, call = 0.040007, callph = 0.039997, callmh = 0.040017, quantile = 0.009083, d2CalldK2 = 0.931108</v>
      </c>
    </row>
    <row r="8835" spans="28:28" x14ac:dyDescent="0.25">
      <c r="AB8835" s="3" t="str">
        <v>T = 4.250000, swapRate = 0.021722, k = 1, strike = -0.016863, call = 0.038689, callph = 0.038679, callmh = 0.038699, quantile = 0.010413, d2CalldK2 = 1.071262</v>
      </c>
    </row>
    <row r="8836" spans="28:28" x14ac:dyDescent="0.25">
      <c r="AB8836" s="3" t="str">
        <v>T = 4.250000, swapRate = 0.021722, k = 2, strike = -0.015532, call = 0.037374, callph = 0.037364, callmh = 0.037384, quantile = 0.011943, d2CalldK2 = 1.232870</v>
      </c>
    </row>
    <row r="8837" spans="28:28" x14ac:dyDescent="0.25">
      <c r="AB8837" s="3" t="str">
        <v>T = 4.250000, swapRate = 0.021722, k = 3, strike = -0.014202, call = 0.036060, callph = 0.036050, callmh = 0.036070, quantile = 0.013705, d2CalldK2 = 1.419205</v>
      </c>
    </row>
    <row r="8838" spans="28:28" x14ac:dyDescent="0.25">
      <c r="AB8838" s="3" t="str">
        <v>T = 4.250000, swapRate = 0.021722, k = 4, strike = -0.012871, call = 0.034749, callph = 0.034739, callmh = 0.034759, quantile = 0.015733, d2CalldK2 = 1.634014</v>
      </c>
    </row>
    <row r="8839" spans="28:28" x14ac:dyDescent="0.25">
      <c r="AB8839" s="3" t="str">
        <v>T = 4.250000, swapRate = 0.021722, k = 5, strike = -0.011541, call = 0.033441, callph = 0.033431, callmh = 0.033451, quantile = 0.018067, d2CalldK2 = 1.881584</v>
      </c>
    </row>
    <row r="8840" spans="28:28" x14ac:dyDescent="0.25">
      <c r="AB8840" s="3" t="str">
        <v>T = 4.250000, swapRate = 0.021722, k = 6, strike = -0.010210, call = 0.032136, callph = 0.032127, callmh = 0.032146, quantile = 0.020756, d2CalldK2 = 2.166807</v>
      </c>
    </row>
    <row r="8841" spans="28:28" x14ac:dyDescent="0.25">
      <c r="AB8841" s="3" t="str">
        <v>T = 4.250000, swapRate = 0.021722, k = 7, strike = -0.008880, call = 0.030836, callph = 0.030826, callmh = 0.030845, quantile = 0.023852, d2CalldK2 = 2.495242</v>
      </c>
    </row>
    <row r="8842" spans="28:28" x14ac:dyDescent="0.25">
      <c r="AB8842" s="3" t="str">
        <v>T = 4.250000, swapRate = 0.021722, k = 8, strike = -0.007549, call = 0.029539, callph = 0.029529, callmh = 0.029549, quantile = 0.027418, d2CalldK2 = 2.873193</v>
      </c>
    </row>
    <row r="8843" spans="28:28" x14ac:dyDescent="0.25">
      <c r="AB8843" s="3" t="str">
        <v>T = 4.250000, swapRate = 0.021722, k = 9, strike = -0.006218, call = 0.028248, callph = 0.028238, callmh = 0.028257, quantile = 0.031523, d2CalldK2 = 3.307771</v>
      </c>
    </row>
    <row r="8844" spans="28:28" x14ac:dyDescent="0.25">
      <c r="AB8844" s="3" t="str">
        <v>T = 4.250000, swapRate = 0.021722, k = 10, strike = -0.004888, call = 0.026962, callph = 0.026953, callmh = 0.026972, quantile = 0.036249, d2CalldK2 = 3.806960</v>
      </c>
    </row>
    <row r="8845" spans="28:28" x14ac:dyDescent="0.25">
      <c r="AB8845" s="3" t="str">
        <v>T = 4.250000, swapRate = 0.021722, k = 11, strike = -0.003557, call = 0.025683, callph = 0.025674, callmh = 0.025693, quantile = 0.041686, d2CalldK2 = 4.379669</v>
      </c>
    </row>
    <row r="8846" spans="28:28" x14ac:dyDescent="0.25">
      <c r="AB8846" s="3" t="str">
        <v>T = 4.250000, swapRate = 0.021722, k = 12, strike = -0.002227, call = 0.024413, callph = 0.024403, callmh = 0.024422, quantile = 0.047940, d2CalldK2 = 5.035764</v>
      </c>
    </row>
    <row r="8847" spans="28:28" x14ac:dyDescent="0.25">
      <c r="AB8847" s="3" t="str">
        <v>T = 4.250000, swapRate = 0.021722, k = 13, strike = -0.000896, call = 0.023150, callph = 0.023141, callmh = 0.023160, quantile = 0.055128, d2CalldK2 = 5.786074</v>
      </c>
    </row>
    <row r="8848" spans="28:28" x14ac:dyDescent="0.25">
      <c r="AB8848" s="3" t="str">
        <v>T = 4.250000, swapRate = 0.021722, k = 14, strike = 0.000434, call = 0.021899, callph = 0.021889, callmh = 0.021908, quantile = 0.063384, d2CalldK2 = 6.642349</v>
      </c>
    </row>
    <row r="8849" spans="28:28" x14ac:dyDescent="0.25">
      <c r="AB8849" s="3" t="str">
        <v>T = 4.250000, swapRate = 0.021722, k = 15, strike = 0.001765, call = 0.020659, callph = 0.020649, callmh = 0.020668, quantile = 0.072856, d2CalldK2 = 7.617157</v>
      </c>
    </row>
    <row r="8850" spans="28:28" x14ac:dyDescent="0.25">
      <c r="AB8850" s="3" t="str">
        <v>T = 4.250000, swapRate = 0.021722, k = 16, strike = 0.003095, call = 0.019432, callph = 0.019423, callmh = 0.019441, quantile = 0.083712, d2CalldK2 = 8.723692</v>
      </c>
    </row>
    <row r="8851" spans="28:28" x14ac:dyDescent="0.25">
      <c r="AB8851" s="3" t="str">
        <v>T = 4.250000, swapRate = 0.021722, k = 17, strike = 0.004426, call = 0.018221, callph = 0.018212, callmh = 0.018230, quantile = 0.096134, d2CalldK2 = 9.975464</v>
      </c>
    </row>
    <row r="8852" spans="28:28" x14ac:dyDescent="0.25">
      <c r="AB8852" s="3" t="str">
        <v>T = 4.250000, swapRate = 0.021722, k = 18, strike = 0.005756, call = 0.017028, callph = 0.017019, callmh = 0.017037, quantile = 0.110327, d2CalldK2 = 11.385832</v>
      </c>
    </row>
    <row r="8853" spans="28:28" x14ac:dyDescent="0.25">
      <c r="AB8853" s="3" t="str">
        <v>T = 4.250000, swapRate = 0.021722, k = 19, strike = 0.007087, call = 0.015855, callph = 0.015846, callmh = 0.015863, quantile = 0.126508, d2CalldK2 = 12.967327</v>
      </c>
    </row>
    <row r="8854" spans="28:28" x14ac:dyDescent="0.25">
      <c r="AB8854" s="3" t="str">
        <v>T = 4.250000, swapRate = 0.021722, k = 20, strike = 0.008417, call = 0.014704, callph = 0.014696, callmh = 0.014713, quantile = 0.144914, d2CalldK2 = 14.730719</v>
      </c>
    </row>
    <row r="8855" spans="28:28" x14ac:dyDescent="0.25">
      <c r="AB8855" s="3" t="str">
        <v>T = 4.250000, swapRate = 0.021722, k = 21, strike = 0.009748, call = 0.013580, callph = 0.013572, callmh = 0.013589, quantile = 0.165791, d2CalldK2 = 16.683753</v>
      </c>
    </row>
    <row r="8856" spans="28:28" x14ac:dyDescent="0.25">
      <c r="AB8856" s="3" t="str">
        <v>T = 4.250000, swapRate = 0.021722, k = 22, strike = 0.011078, call = 0.012486, callph = 0.012478, callmh = 0.012494, quantile = 0.189395, d2CalldK2 = 18.829496</v>
      </c>
    </row>
    <row r="8857" spans="28:28" x14ac:dyDescent="0.25">
      <c r="AB8857" s="3" t="str">
        <v>T = 4.250000, swapRate = 0.021722, k = 23, strike = 0.012409, call = 0.011425, callph = 0.011417, callmh = 0.011432, quantile = 0.215980, d2CalldK2 = 21.164223</v>
      </c>
    </row>
    <row r="8858" spans="28:28" x14ac:dyDescent="0.25">
      <c r="AB8858" s="3" t="str">
        <v>T = 4.250000, swapRate = 0.021722, k = 24, strike = 0.013739, call = 0.010401, callph = 0.010393, callmh = 0.010408, quantile = 0.245791, d2CalldK2 = 23.674792</v>
      </c>
    </row>
    <row r="8859" spans="28:28" x14ac:dyDescent="0.25">
      <c r="AB8859" s="3" t="str">
        <v>T = 4.250000, swapRate = 0.021722, k = 25, strike = 0.015070, call = 0.009419, callph = 0.009412, callmh = 0.009426, quantile = 0.279046, d2CalldK2 = 26.335484</v>
      </c>
    </row>
    <row r="8860" spans="28:28" x14ac:dyDescent="0.25">
      <c r="AB8860" s="3" t="str">
        <v>T = 4.250000, swapRate = 0.021722, k = 26, strike = 0.016400, call = 0.008484, callph = 0.008477, callmh = 0.008491, quantile = 0.315919, d2CalldK2 = 29.104357</v>
      </c>
    </row>
    <row r="8861" spans="28:28" x14ac:dyDescent="0.25">
      <c r="AB8861" s="3" t="str">
        <v>T = 4.250000, swapRate = 0.021722, k = 27, strike = 0.017731, call = 0.007600, callph = 0.007594, callmh = 0.007607, quantile = 0.356514, d2CalldK2 = 31.919263</v>
      </c>
    </row>
    <row r="8862" spans="28:28" x14ac:dyDescent="0.25">
      <c r="AB8862" s="3" t="str">
        <v>T = 4.250000, swapRate = 0.021722, k = 28, strike = 0.019061, call = 0.006773, callph = 0.006767, callmh = 0.006779, quantile = 0.400839, d2CalldK2 = 34.693838</v>
      </c>
    </row>
    <row r="8863" spans="28:28" x14ac:dyDescent="0.25">
      <c r="AB8863" s="3" t="str">
        <v>T = 4.250000, swapRate = 0.021722, k = 29, strike = 0.020392, call = 0.006008, callph = 0.006002, callmh = 0.006013, quantile = 0.448767, d2CalldK2 = 37.314045</v>
      </c>
    </row>
    <row r="8864" spans="28:28" x14ac:dyDescent="0.25">
      <c r="AB8864" s="3" t="str">
        <v>T = 4.250000, swapRate = 0.021722, k = 30, strike = 0.021722, call = 0.005308, callph = 0.005303, callmh = 0.005313, quantile = 0.500000, d2CalldK2 = 39.630838</v>
      </c>
    </row>
    <row r="8865" spans="28:28" x14ac:dyDescent="0.25">
      <c r="AB8865" s="3" t="str">
        <v>T = 4.250000, swapRate = 0.021722, k = 31, strike = 0.023053, call = 0.004677, callph = 0.004673, callmh = 0.004682, quantile = 0.551233, d2CalldK2 = 37.314045</v>
      </c>
    </row>
    <row r="8866" spans="28:28" x14ac:dyDescent="0.25">
      <c r="AB8866" s="3" t="str">
        <v>T = 4.250000, swapRate = 0.021722, k = 32, strike = 0.024383, call = 0.004112, callph = 0.004108, callmh = 0.004116, quantile = 0.599161, d2CalldK2 = 34.693838</v>
      </c>
    </row>
    <row r="8867" spans="28:28" x14ac:dyDescent="0.25">
      <c r="AB8867" s="3" t="str">
        <v>T = 4.250000, swapRate = 0.021722, k = 33, strike = 0.025714, call = 0.003609, callph = 0.003605, callmh = 0.003612, quantile = 0.643486, d2CalldK2 = 31.919263</v>
      </c>
    </row>
    <row r="8868" spans="28:28" x14ac:dyDescent="0.25">
      <c r="AB8868" s="3" t="str">
        <v>T = 4.250000, swapRate = 0.021722, k = 34, strike = 0.027044, call = 0.003162, callph = 0.003159, callmh = 0.003165, quantile = 0.684081, d2CalldK2 = 29.104357</v>
      </c>
    </row>
    <row r="8869" spans="28:28" x14ac:dyDescent="0.25">
      <c r="AB8869" s="3" t="str">
        <v>T = 4.250000, swapRate = 0.021722, k = 35, strike = 0.028375, call = 0.002767, callph = 0.002764, callmh = 0.002769, quantile = 0.720954, d2CalldK2 = 26.335484</v>
      </c>
    </row>
    <row r="8870" spans="28:28" x14ac:dyDescent="0.25">
      <c r="AB8870" s="3" t="str">
        <v>T = 4.250000, swapRate = 0.021722, k = 36, strike = 0.029705, call = 0.002418, callph = 0.002415, callmh = 0.002420, quantile = 0.754209, d2CalldK2 = 23.674792</v>
      </c>
    </row>
    <row r="8871" spans="28:28" x14ac:dyDescent="0.25">
      <c r="AB8871" s="3" t="str">
        <v>T = 4.250000, swapRate = 0.021722, k = 37, strike = 0.031036, call = 0.002111, callph = 0.002109, callmh = 0.002113, quantile = 0.784020, d2CalldK2 = 21.164223</v>
      </c>
    </row>
    <row r="8872" spans="28:28" x14ac:dyDescent="0.25">
      <c r="AB8872" s="3" t="str">
        <v>T = 4.250000, swapRate = 0.021722, k = 38, strike = 0.032366, call = 0.001842, callph = 0.001840, callmh = 0.001844, quantile = 0.810605, d2CalldK2 = 18.829496</v>
      </c>
    </row>
    <row r="8873" spans="28:28" x14ac:dyDescent="0.25">
      <c r="AB8873" s="3" t="str">
        <v>T = 4.250000, swapRate = 0.021722, k = 39, strike = 0.033697, call = 0.001606, callph = 0.001604, callmh = 0.001607, quantile = 0.834209, d2CalldK2 = 16.683753</v>
      </c>
    </row>
    <row r="8874" spans="28:28" x14ac:dyDescent="0.25">
      <c r="AB8874" s="3" t="str">
        <v>T = 4.250000, swapRate = 0.021722, k = 40, strike = 0.035027, call = 0.001399, callph = 0.001398, callmh = 0.001401, quantile = 0.855086, d2CalldK2 = 14.730719</v>
      </c>
    </row>
    <row r="8875" spans="28:28" x14ac:dyDescent="0.25">
      <c r="AB8875" s="3" t="str">
        <v>T = 4.250000, swapRate = 0.021722, k = 41, strike = 0.036358, call = 0.001219, callph = 0.001218, callmh = 0.001220, quantile = 0.873492, d2CalldK2 = 12.967327</v>
      </c>
    </row>
    <row r="8876" spans="28:28" x14ac:dyDescent="0.25">
      <c r="AB8876" s="3" t="str">
        <v>T = 4.250000, swapRate = 0.021722, k = 42, strike = 0.037688, call = 0.001062, callph = 0.001061, callmh = 0.001063, quantile = 0.889673, d2CalldK2 = 11.385832</v>
      </c>
    </row>
    <row r="8877" spans="28:28" x14ac:dyDescent="0.25">
      <c r="AB8877" s="3" t="str">
        <v>T = 4.250000, swapRate = 0.021722, k = 43, strike = 0.039019, call = 0.000925, callph = 0.000924, callmh = 0.000925, quantile = 0.903866, d2CalldK2 = 9.975464</v>
      </c>
    </row>
    <row r="8878" spans="28:28" x14ac:dyDescent="0.25">
      <c r="AB8878" s="3" t="str">
        <v>T = 4.250000, swapRate = 0.021722, k = 44, strike = 0.040349, call = 0.000805, callph = 0.000804, callmh = 0.000806, quantile = 0.916288, d2CalldK2 = 8.723692</v>
      </c>
    </row>
    <row r="8879" spans="28:28" x14ac:dyDescent="0.25">
      <c r="AB8879" s="3" t="str">
        <v>T = 4.250000, swapRate = 0.021722, k = 45, strike = 0.041680, call = 0.000701, callph = 0.000700, callmh = 0.000702, quantile = 0.927144, d2CalldK2 = 7.617157</v>
      </c>
    </row>
    <row r="8880" spans="28:28" x14ac:dyDescent="0.25">
      <c r="AB8880" s="3" t="str">
        <v>T = 4.250000, swapRate = 0.021722, k = 46, strike = 0.043010, call = 0.000611, callph = 0.000610, callmh = 0.000611, quantile = 0.936616, d2CalldK2 = 6.642349</v>
      </c>
    </row>
    <row r="8881" spans="28:28" x14ac:dyDescent="0.25">
      <c r="AB8881" s="3" t="str">
        <v>T = 4.250000, swapRate = 0.021722, k = 47, strike = 0.044341, call = 0.000532, callph = 0.000531, callmh = 0.000532, quantile = 0.944872, d2CalldK2 = 5.786074</v>
      </c>
    </row>
    <row r="8882" spans="28:28" x14ac:dyDescent="0.25">
      <c r="AB8882" s="3" t="str">
        <v>T = 4.250000, swapRate = 0.021722, k = 48, strike = 0.045671, call = 0.000463, callph = 0.000463, callmh = 0.000464, quantile = 0.952060, d2CalldK2 = 5.035764</v>
      </c>
    </row>
    <row r="8883" spans="28:28" x14ac:dyDescent="0.25">
      <c r="AB8883" s="3" t="str">
        <v>T = 4.250000, swapRate = 0.021722, k = 49, strike = 0.047002, call = 0.000404, callph = 0.000403, callmh = 0.000404, quantile = 0.958314, d2CalldK2 = 4.379669</v>
      </c>
    </row>
    <row r="8884" spans="28:28" x14ac:dyDescent="0.25">
      <c r="AB8884" s="3" t="str">
        <v>T = 4.250000, swapRate = 0.021722, k = 50, strike = 0.048332, call = 0.000352, callph = 0.000352, callmh = 0.000352, quantile = 0.963751, d2CalldK2 = 3.806960</v>
      </c>
    </row>
    <row r="8885" spans="28:28" x14ac:dyDescent="0.25">
      <c r="AB8885" s="3" t="str">
        <v>T = 4.250000, swapRate = 0.021722, k = 51, strike = 0.049663, call = 0.000307, callph = 0.000307, callmh = 0.000307, quantile = 0.968477, d2CalldK2 = 3.307771</v>
      </c>
    </row>
    <row r="8886" spans="28:28" x14ac:dyDescent="0.25">
      <c r="AB8886" s="3" t="str">
        <v>T = 4.250000, swapRate = 0.021722, k = 52, strike = 0.050993, call = 0.000268, callph = 0.000268, callmh = 0.000268, quantile = 0.972582, d2CalldK2 = 2.873193</v>
      </c>
    </row>
    <row r="8887" spans="28:28" x14ac:dyDescent="0.25">
      <c r="AB8887" s="3" t="str">
        <v>T = 4.250000, swapRate = 0.021722, k = 53, strike = 0.052324, call = 0.000234, callph = 0.000234, callmh = 0.000234, quantile = 0.976148, d2CalldK2 = 2.495242</v>
      </c>
    </row>
    <row r="8888" spans="28:28" x14ac:dyDescent="0.25">
      <c r="AB8888" s="3" t="str">
        <v>T = 4.250000, swapRate = 0.021722, k = 54, strike = 0.053654, call = 0.000204, callph = 0.000204, callmh = 0.000204, quantile = 0.979244, d2CalldK2 = 2.166807</v>
      </c>
    </row>
    <row r="8889" spans="28:28" x14ac:dyDescent="0.25">
      <c r="AB8889" s="3" t="str">
        <v>T = 4.250000, swapRate = 0.021722, k = 55, strike = 0.054985, call = 0.000178, callph = 0.000178, callmh = 0.000179, quantile = 0.981933, d2CalldK2 = 1.881584</v>
      </c>
    </row>
    <row r="8890" spans="28:28" x14ac:dyDescent="0.25">
      <c r="AB8890" s="3" t="str">
        <v>T = 4.250000, swapRate = 0.021722, k = 56, strike = 0.056315, call = 0.000156, callph = 0.000156, callmh = 0.000156, quantile = 0.984267, d2CalldK2 = 1.634014</v>
      </c>
    </row>
    <row r="8891" spans="28:28" x14ac:dyDescent="0.25">
      <c r="AB8891" s="3" t="str">
        <v>T = 4.250000, swapRate = 0.021722, k = 57, strike = 0.057646, call = 0.000136, callph = 0.000136, callmh = 0.000137, quantile = 0.986295, d2CalldK2 = 1.419205</v>
      </c>
    </row>
    <row r="8892" spans="28:28" x14ac:dyDescent="0.25">
      <c r="AB8892" s="3" t="str">
        <v>T = 4.250000, swapRate = 0.021722, k = 58, strike = 0.058976, call = 0.000119, callph = 0.000119, callmh = 0.000120, quantile = 0.988057, d2CalldK2 = 1.232871</v>
      </c>
    </row>
    <row r="8893" spans="28:28" x14ac:dyDescent="0.25">
      <c r="AB8893" s="3" t="str">
        <v>T = 4.250000, swapRate = 0.021722, k = 59, strike = 0.060307, call = 0.000105, callph = 0.000104, callmh = 0.000105, quantile = 0.989587, d2CalldK2 = 1.071262</v>
      </c>
    </row>
    <row r="8894" spans="28:28" x14ac:dyDescent="0.25">
      <c r="AB8894" s="3" t="str">
        <v>T = 4.250000, swapRate = 0.021722, k = 60, strike = 0.061637, call = 0.000092, callph = 0.000092, callmh = 0.000092, quantile = 0.990917, d2CalldK2 = 0.931108</v>
      </c>
    </row>
    <row r="8895" spans="28:28" x14ac:dyDescent="0.25">
      <c r="AB8895" s="3" t="str">
        <v>strike = -0.016863, d2CalldK2 = 1.071262, d2CalldK2mc = 1.659799</v>
      </c>
    </row>
    <row r="8896" spans="28:28" x14ac:dyDescent="0.25">
      <c r="AB8896" s="3" t="str">
        <v>strike = -0.015532, d2CalldK2 = 1.232870, d2CalldK2mc = 1.317394</v>
      </c>
    </row>
    <row r="8897" spans="28:28" x14ac:dyDescent="0.25">
      <c r="AB8897" s="3" t="str">
        <v>strike = -0.014202, d2CalldK2 = 1.419205, d2CalldK2mc = 1.117836</v>
      </c>
    </row>
    <row r="8898" spans="28:28" x14ac:dyDescent="0.25">
      <c r="AB8898" s="3" t="str">
        <v>strike = -0.012871, d2CalldK2 = 1.634014, d2CalldK2mc = 1.481526</v>
      </c>
    </row>
    <row r="8899" spans="28:28" x14ac:dyDescent="0.25">
      <c r="AB8899" s="3" t="str">
        <v>strike = -0.011541, d2CalldK2 = 1.881584, d2CalldK2mc = 1.956176</v>
      </c>
    </row>
    <row r="8900" spans="28:28" x14ac:dyDescent="0.25">
      <c r="AB8900" s="3" t="str">
        <v>strike = -0.010210, d2CalldK2 = 2.166807, d2CalldK2mc = 2.410806</v>
      </c>
    </row>
    <row r="8901" spans="28:28" x14ac:dyDescent="0.25">
      <c r="AB8901" s="3" t="str">
        <v>strike = -0.008880, d2CalldK2 = 2.495242, d2CalldK2mc = 2.776518</v>
      </c>
    </row>
    <row r="8902" spans="28:28" x14ac:dyDescent="0.25">
      <c r="AB8902" s="3" t="str">
        <v>strike = -0.007549, d2CalldK2 = 2.873193, d2CalldK2mc = 3.708173</v>
      </c>
    </row>
    <row r="8903" spans="28:28" x14ac:dyDescent="0.25">
      <c r="AB8903" s="3" t="str">
        <v>strike = -0.006218, d2CalldK2 = 3.307771, d2CalldK2mc = 3.179862</v>
      </c>
    </row>
    <row r="8904" spans="28:28" x14ac:dyDescent="0.25">
      <c r="AB8904" s="3" t="str">
        <v>strike = -0.004888, d2CalldK2 = 3.806960, d2CalldK2mc = 2.367434</v>
      </c>
    </row>
    <row r="8905" spans="28:28" x14ac:dyDescent="0.25">
      <c r="AB8905" s="3" t="str">
        <v>strike = -0.003557, d2CalldK2 = 4.379669, d2CalldK2mc = 3.536452</v>
      </c>
    </row>
    <row r="8906" spans="28:28" x14ac:dyDescent="0.25">
      <c r="AB8906" s="3" t="str">
        <v>strike = -0.002227, d2CalldK2 = 5.035764, d2CalldK2mc = 5.214198</v>
      </c>
    </row>
    <row r="8907" spans="28:28" x14ac:dyDescent="0.25">
      <c r="AB8907" s="3" t="str">
        <v>strike = -0.000896, d2CalldK2 = 5.786074, d2CalldK2mc = 6.212695</v>
      </c>
    </row>
    <row r="8908" spans="28:28" x14ac:dyDescent="0.25">
      <c r="AB8908" s="3" t="str">
        <v>strike = 0.000434, d2CalldK2 = 6.642349, d2CalldK2mc = 7.206154</v>
      </c>
    </row>
    <row r="8909" spans="28:28" x14ac:dyDescent="0.25">
      <c r="AB8909" s="3" t="str">
        <v>strike = 0.001765, d2CalldK2 = 7.617157, d2CalldK2mc = 7.484565</v>
      </c>
    </row>
    <row r="8910" spans="28:28" x14ac:dyDescent="0.25">
      <c r="AB8910" s="3" t="str">
        <v>strike = 0.003095, d2CalldK2 = 8.723692, d2CalldK2mc = 8.950527</v>
      </c>
    </row>
    <row r="8911" spans="28:28" x14ac:dyDescent="0.25">
      <c r="AB8911" s="3" t="str">
        <v>strike = 0.004426, d2CalldK2 = 9.975464, d2CalldK2mc = 10.779517</v>
      </c>
    </row>
    <row r="8912" spans="28:28" x14ac:dyDescent="0.25">
      <c r="AB8912" s="3" t="str">
        <v>strike = 0.005756, d2CalldK2 = 11.385832, d2CalldK2mc = 11.948132</v>
      </c>
    </row>
    <row r="8913" spans="28:28" x14ac:dyDescent="0.25">
      <c r="AB8913" s="3" t="str">
        <v>strike = 0.007087, d2CalldK2 = 12.967327, d2CalldK2mc = 12.534473</v>
      </c>
    </row>
    <row r="8914" spans="28:28" x14ac:dyDescent="0.25">
      <c r="AB8914" s="3" t="str">
        <v>strike = 0.008417, d2CalldK2 = 14.730719, d2CalldK2mc = 14.488365</v>
      </c>
    </row>
    <row r="8915" spans="28:28" x14ac:dyDescent="0.25">
      <c r="AB8915" s="3" t="str">
        <v>strike = 0.009748, d2CalldK2 = 16.683753, d2CalldK2mc = 15.928392</v>
      </c>
    </row>
    <row r="8916" spans="28:28" x14ac:dyDescent="0.25">
      <c r="AB8916" s="3" t="str">
        <v>strike = 0.011078, d2CalldK2 = 18.829496, d2CalldK2mc = 19.375189</v>
      </c>
    </row>
    <row r="8917" spans="28:28" x14ac:dyDescent="0.25">
      <c r="AB8917" s="3" t="str">
        <v>strike = 0.012409, d2CalldK2 = 21.164223, d2CalldK2mc = 22.417831</v>
      </c>
    </row>
    <row r="8918" spans="28:28" x14ac:dyDescent="0.25">
      <c r="AB8918" s="3" t="str">
        <v>strike = 0.013739, d2CalldK2 = 23.674792, d2CalldK2mc = 24.345603</v>
      </c>
    </row>
    <row r="8919" spans="28:28" x14ac:dyDescent="0.25">
      <c r="AB8919" s="3" t="str">
        <v>strike = 0.015070, d2CalldK2 = 26.335484, d2CalldK2mc = 26.107491</v>
      </c>
    </row>
    <row r="8920" spans="28:28" x14ac:dyDescent="0.25">
      <c r="AB8920" s="3" t="str">
        <v>strike = 0.016400, d2CalldK2 = 29.104357, d2CalldK2mc = 28.112983</v>
      </c>
    </row>
    <row r="8921" spans="28:28" x14ac:dyDescent="0.25">
      <c r="AB8921" s="3" t="str">
        <v>strike = 0.017731, d2CalldK2 = 31.919263, d2CalldK2mc = 32.473043</v>
      </c>
    </row>
    <row r="8922" spans="28:28" x14ac:dyDescent="0.25">
      <c r="AB8922" s="3" t="str">
        <v>strike = 0.019061, d2CalldK2 = 34.693838, d2CalldK2mc = 33.256308</v>
      </c>
    </row>
    <row r="8923" spans="28:28" x14ac:dyDescent="0.25">
      <c r="AB8923" s="3" t="str">
        <v>strike = 0.020392, d2CalldK2 = 37.314045, d2CalldK2mc = 36.977224</v>
      </c>
    </row>
    <row r="8924" spans="28:28" x14ac:dyDescent="0.25">
      <c r="AB8924" s="3" t="str">
        <v>strike = 0.021722, d2CalldK2 = 39.630838, d2CalldK2mc = 38.203962</v>
      </c>
    </row>
    <row r="8925" spans="28:28" x14ac:dyDescent="0.25">
      <c r="AB8925" s="3" t="str">
        <v>strike = 0.023053, d2CalldK2 = 37.314045, d2CalldK2mc = 36.804796</v>
      </c>
    </row>
    <row r="8926" spans="28:28" x14ac:dyDescent="0.25">
      <c r="AB8926" s="3" t="str">
        <v>strike = 0.024383, d2CalldK2 = 34.693838, d2CalldK2mc = 35.356697</v>
      </c>
    </row>
    <row r="8927" spans="28:28" x14ac:dyDescent="0.25">
      <c r="AB8927" s="3" t="str">
        <v>strike = 0.025714, d2CalldK2 = 31.919263, d2CalldK2mc = 32.526745</v>
      </c>
    </row>
    <row r="8928" spans="28:28" x14ac:dyDescent="0.25">
      <c r="AB8928" s="3" t="str">
        <v>strike = 0.027044, d2CalldK2 = 29.104357, d2CalldK2mc = 29.302117</v>
      </c>
    </row>
    <row r="8929" spans="28:28" x14ac:dyDescent="0.25">
      <c r="AB8929" s="3" t="str">
        <v>strike = 0.028375, d2CalldK2 = 26.335484, d2CalldK2mc = 27.342661</v>
      </c>
    </row>
    <row r="8930" spans="28:28" x14ac:dyDescent="0.25">
      <c r="AB8930" s="3" t="str">
        <v>strike = 0.029705, d2CalldK2 = 23.674792, d2CalldK2mc = 25.260047</v>
      </c>
    </row>
    <row r="8931" spans="28:28" x14ac:dyDescent="0.25">
      <c r="AB8931" s="3" t="str">
        <v>strike = 0.031036, d2CalldK2 = 21.164223, d2CalldK2mc = 19.671567</v>
      </c>
    </row>
    <row r="8932" spans="28:28" x14ac:dyDescent="0.25">
      <c r="AB8932" s="3" t="str">
        <v>strike = 0.032366, d2CalldK2 = 18.829496, d2CalldK2mc = 18.740784</v>
      </c>
    </row>
    <row r="8933" spans="28:28" x14ac:dyDescent="0.25">
      <c r="AB8933" s="3" t="str">
        <v>strike = 0.033697, d2CalldK2 = 16.683753, d2CalldK2mc = 15.635568</v>
      </c>
    </row>
    <row r="8934" spans="28:28" x14ac:dyDescent="0.25">
      <c r="AB8934" s="3" t="str">
        <v>strike = 0.035027, d2CalldK2 = 14.730719, d2CalldK2mc = 13.751610</v>
      </c>
    </row>
    <row r="8935" spans="28:28" x14ac:dyDescent="0.25">
      <c r="AB8935" s="3" t="str">
        <v>strike = 0.036358, d2CalldK2 = 12.967327, d2CalldK2mc = 14.839733</v>
      </c>
    </row>
    <row r="8936" spans="28:28" x14ac:dyDescent="0.25">
      <c r="AB8936" s="3" t="str">
        <v>strike = 0.037688, d2CalldK2 = 11.385832, d2CalldK2mc = 10.934071</v>
      </c>
    </row>
    <row r="8937" spans="28:28" x14ac:dyDescent="0.25">
      <c r="AB8937" s="3" t="str">
        <v>strike = 0.039019, d2CalldK2 = 9.975464, d2CalldK2mc = 10.654541</v>
      </c>
    </row>
    <row r="8938" spans="28:28" x14ac:dyDescent="0.25">
      <c r="AB8938" s="3" t="str">
        <v>strike = 0.040349, d2CalldK2 = 8.723692, d2CalldK2mc = 8.139884</v>
      </c>
    </row>
    <row r="8939" spans="28:28" x14ac:dyDescent="0.25">
      <c r="AB8939" s="3" t="str">
        <v>strike = 0.041680, d2CalldK2 = 7.617157, d2CalldK2mc = 6.781031</v>
      </c>
    </row>
    <row r="8940" spans="28:28" x14ac:dyDescent="0.25">
      <c r="AB8940" s="3" t="str">
        <v>strike = 0.043010, d2CalldK2 = 6.642349, d2CalldK2mc = 6.497361</v>
      </c>
    </row>
    <row r="8941" spans="28:28" x14ac:dyDescent="0.25">
      <c r="AB8941" s="3" t="str">
        <v>strike = 0.044341, d2CalldK2 = 5.786074, d2CalldK2mc = 6.882644</v>
      </c>
    </row>
    <row r="8942" spans="28:28" x14ac:dyDescent="0.25">
      <c r="AB8942" s="3" t="str">
        <v>strike = 0.045671, d2CalldK2 = 5.035764, d2CalldK2mc = 6.009139</v>
      </c>
    </row>
    <row r="8943" spans="28:28" x14ac:dyDescent="0.25">
      <c r="AB8943" s="3" t="str">
        <v>strike = 0.047002, d2CalldK2 = 4.379669, d2CalldK2mc = 4.090455</v>
      </c>
    </row>
    <row r="8944" spans="28:28" x14ac:dyDescent="0.25">
      <c r="AB8944" s="3" t="str">
        <v>strike = 0.048332, d2CalldK2 = 3.806960, d2CalldK2mc = 3.986116</v>
      </c>
    </row>
    <row r="8945" spans="28:28" x14ac:dyDescent="0.25">
      <c r="AB8945" s="3" t="str">
        <v>strike = 0.049663, d2CalldK2 = 3.307771, d2CalldK2mc = 3.324978</v>
      </c>
    </row>
    <row r="8946" spans="28:28" x14ac:dyDescent="0.25">
      <c r="AB8946" s="3" t="str">
        <v>strike = 0.050993, d2CalldK2 = 2.873193, d2CalldK2mc = 3.276693</v>
      </c>
    </row>
    <row r="8947" spans="28:28" x14ac:dyDescent="0.25">
      <c r="AB8947" s="3" t="str">
        <v>strike = 0.052324, d2CalldK2 = 2.495242, d2CalldK2mc = 2.396625</v>
      </c>
    </row>
    <row r="8948" spans="28:28" x14ac:dyDescent="0.25">
      <c r="AB8948" s="3" t="str">
        <v>strike = 0.053654, d2CalldK2 = 2.166807, d2CalldK2mc = 2.204515</v>
      </c>
    </row>
    <row r="8949" spans="28:28" x14ac:dyDescent="0.25">
      <c r="AB8949" s="3" t="str">
        <v>strike = 0.054985, d2CalldK2 = 1.881584, d2CalldK2mc = 2.164384</v>
      </c>
    </row>
    <row r="8950" spans="28:28" x14ac:dyDescent="0.25">
      <c r="AB8950" s="3" t="str">
        <v>strike = 0.056315, d2CalldK2 = 1.634014, d2CalldK2mc = 0.965024</v>
      </c>
    </row>
    <row r="8951" spans="28:28" x14ac:dyDescent="0.25">
      <c r="AB8951" s="3" t="str">
        <v>strike = 0.057646, d2CalldK2 = 1.419205, d2CalldK2mc = 1.484370</v>
      </c>
    </row>
    <row r="8952" spans="28:28" x14ac:dyDescent="0.25">
      <c r="AB8952" s="3" t="str">
        <v>strike = 0.058976, d2CalldK2 = 1.232871, d2CalldK2mc = 1.175902</v>
      </c>
    </row>
    <row r="8953" spans="28:28" x14ac:dyDescent="0.25">
      <c r="AB8953" s="3" t="str">
        <v>strike = 0.060307, d2CalldK2 = 1.071262, d2CalldK2mc = 0.944846</v>
      </c>
    </row>
    <row r="8954" spans="28:28" x14ac:dyDescent="0.25">
      <c r="AB8954" s="3" t="str">
        <v>T = 4.250000, fixingDate = 0, swapRate = 0.021722, annuity = 8.870929, stdDev = 0.013305, avgCalcStrikes = 7.918945</v>
      </c>
    </row>
    <row r="8955" spans="28:28" x14ac:dyDescent="0.25">
      <c r="AB8955" s="3" t="str">
        <v>strike = -0.016863, dCalldT = 0.000236, localVol = 0.016873</v>
      </c>
    </row>
    <row r="8956" spans="28:28" x14ac:dyDescent="0.25">
      <c r="AB8956" s="3" t="str">
        <v>strike = -0.015532, dCalldT = 0.000255, localVol = 0.019657</v>
      </c>
    </row>
    <row r="8957" spans="28:28" x14ac:dyDescent="0.25">
      <c r="AB8957" s="3" t="str">
        <v>strike = -0.014202, dCalldT = 0.000272, localVol = 0.022055</v>
      </c>
    </row>
    <row r="8958" spans="28:28" x14ac:dyDescent="0.25">
      <c r="AB8958" s="3" t="str">
        <v>strike = -0.012871, dCalldT = 0.000297, localVol = 0.020011</v>
      </c>
    </row>
    <row r="8959" spans="28:28" x14ac:dyDescent="0.25">
      <c r="AB8959" s="3" t="str">
        <v>strike = -0.011541, dCalldT = 0.000326, localVol = 0.018247</v>
      </c>
    </row>
    <row r="8960" spans="28:28" x14ac:dyDescent="0.25">
      <c r="AB8960" s="3" t="str">
        <v>strike = -0.010210, dCalldT = 0.000354, localVol = 0.017142</v>
      </c>
    </row>
    <row r="8961" spans="28:28" x14ac:dyDescent="0.25">
      <c r="AB8961" s="3" t="str">
        <v>strike = -0.008880, dCalldT = 0.000379, localVol = 0.016519</v>
      </c>
    </row>
    <row r="8962" spans="28:28" x14ac:dyDescent="0.25">
      <c r="AB8962" s="3" t="str">
        <v>strike = -0.007549, dCalldT = 0.000399, localVol = 0.014664</v>
      </c>
    </row>
    <row r="8963" spans="28:28" x14ac:dyDescent="0.25">
      <c r="AB8963" s="3" t="str">
        <v>strike = -0.006218, dCalldT = 0.000402, localVol = 0.015905</v>
      </c>
    </row>
    <row r="8964" spans="28:28" x14ac:dyDescent="0.25">
      <c r="AB8964" s="3" t="str">
        <v>strike = -0.004888, dCalldT = 0.000410, localVol = 0.018606</v>
      </c>
    </row>
    <row r="8965" spans="28:28" x14ac:dyDescent="0.25">
      <c r="AB8965" s="3" t="str">
        <v>strike = -0.003557, dCalldT = 0.000449, localVol = 0.015943</v>
      </c>
    </row>
    <row r="8966" spans="28:28" x14ac:dyDescent="0.25">
      <c r="AB8966" s="3" t="str">
        <v>strike = -0.002227, dCalldT = 0.000508, localVol = 0.013965</v>
      </c>
    </row>
    <row r="8967" spans="28:28" x14ac:dyDescent="0.25">
      <c r="AB8967" s="3" t="str">
        <v>strike = -0.000896, dCalldT = 0.000565, localVol = 0.013489</v>
      </c>
    </row>
    <row r="8968" spans="28:28" x14ac:dyDescent="0.25">
      <c r="AB8968" s="3" t="str">
        <v>strike = 0.000434, dCalldT = 0.000614, localVol = 0.013058</v>
      </c>
    </row>
    <row r="8969" spans="28:28" x14ac:dyDescent="0.25">
      <c r="AB8969" s="3" t="str">
        <v>strike = 0.001765, dCalldT = 0.000653, localVol = 0.013209</v>
      </c>
    </row>
    <row r="8970" spans="28:28" x14ac:dyDescent="0.25">
      <c r="AB8970" s="3" t="str">
        <v>strike = 0.003095, dCalldT = 0.000696, localVol = 0.012468</v>
      </c>
    </row>
    <row r="8971" spans="28:28" x14ac:dyDescent="0.25">
      <c r="AB8971" s="3" t="str">
        <v>strike = 0.004426, dCalldT = 0.000735, localVol = 0.011677</v>
      </c>
    </row>
    <row r="8972" spans="28:28" x14ac:dyDescent="0.25">
      <c r="AB8972" s="3" t="str">
        <v>strike = 0.005756, dCalldT = 0.000758, localVol = 0.011265</v>
      </c>
    </row>
    <row r="8973" spans="28:28" x14ac:dyDescent="0.25">
      <c r="AB8973" s="3" t="str">
        <v>strike = 0.007087, dCalldT = 0.000770, localVol = 0.011086</v>
      </c>
    </row>
    <row r="8974" spans="28:28" x14ac:dyDescent="0.25">
      <c r="AB8974" s="3" t="str">
        <v>strike = 0.008417, dCalldT = 0.000792, localVol = 0.010456</v>
      </c>
    </row>
    <row r="8975" spans="28:28" x14ac:dyDescent="0.25">
      <c r="AB8975" s="3" t="str">
        <v>strike = 0.009748, dCalldT = 0.000819, localVol = 0.010141</v>
      </c>
    </row>
    <row r="8976" spans="28:28" x14ac:dyDescent="0.25">
      <c r="AB8976" s="3" t="str">
        <v>strike = 0.011078, dCalldT = 0.000862, localVol = 0.009432</v>
      </c>
    </row>
    <row r="8977" spans="28:28" x14ac:dyDescent="0.25">
      <c r="AB8977" s="3" t="str">
        <v>strike = 0.012409, dCalldT = 0.000892, localVol = 0.008922</v>
      </c>
    </row>
    <row r="8978" spans="28:28" x14ac:dyDescent="0.25">
      <c r="AB8978" s="3" t="str">
        <v>strike = 0.013739, dCalldT = 0.000894, localVol = 0.008572</v>
      </c>
    </row>
    <row r="8979" spans="28:28" x14ac:dyDescent="0.25">
      <c r="AB8979" s="3" t="str">
        <v>strike = 0.015070, dCalldT = 0.000880, localVol = 0.008212</v>
      </c>
    </row>
    <row r="8980" spans="28:28" x14ac:dyDescent="0.25">
      <c r="AB8980" s="3" t="str">
        <v>strike = 0.016400, dCalldT = 0.000868, localVol = 0.007859</v>
      </c>
    </row>
    <row r="8981" spans="28:28" x14ac:dyDescent="0.25">
      <c r="AB8981" s="3" t="str">
        <v>strike = 0.017731, dCalldT = 0.000874, localVol = 0.007336</v>
      </c>
    </row>
    <row r="8982" spans="28:28" x14ac:dyDescent="0.25">
      <c r="AB8982" s="3" t="str">
        <v>strike = 0.019061, dCalldT = 0.000863, localVol = 0.007205</v>
      </c>
    </row>
    <row r="8983" spans="28:28" x14ac:dyDescent="0.25">
      <c r="AB8983" s="3" t="str">
        <v>strike = 0.020392, dCalldT = 0.000879, localVol = 0.006894</v>
      </c>
    </row>
    <row r="8984" spans="28:28" x14ac:dyDescent="0.25">
      <c r="AB8984" s="3" t="str">
        <v>strike = 0.021722, dCalldT = 0.000896, localVol = 0.006850</v>
      </c>
    </row>
    <row r="8985" spans="28:28" x14ac:dyDescent="0.25">
      <c r="AB8985" s="3" t="str">
        <v>strike = 0.023053, dCalldT = 0.000924, localVol = 0.007087</v>
      </c>
    </row>
    <row r="8986" spans="28:28" x14ac:dyDescent="0.25">
      <c r="AB8986" s="3" t="str">
        <v>strike = 0.024383, dCalldT = 0.000958, localVol = 0.007362</v>
      </c>
    </row>
    <row r="8987" spans="28:28" x14ac:dyDescent="0.25">
      <c r="AB8987" s="3" t="str">
        <v>strike = 0.025714, dCalldT = 0.000973, localVol = 0.007736</v>
      </c>
    </row>
    <row r="8988" spans="28:28" x14ac:dyDescent="0.25">
      <c r="AB8988" s="3" t="str">
        <v>strike = 0.027044, dCalldT = 0.000971, localVol = 0.008143</v>
      </c>
    </row>
    <row r="8989" spans="28:28" x14ac:dyDescent="0.25">
      <c r="AB8989" s="3" t="str">
        <v>strike = 0.028375, dCalldT = 0.000962, localVol = 0.008388</v>
      </c>
    </row>
    <row r="8990" spans="28:28" x14ac:dyDescent="0.25">
      <c r="AB8990" s="3" t="str">
        <v>strike = 0.029705, dCalldT = 0.000928, localVol = 0.008572</v>
      </c>
    </row>
    <row r="8991" spans="28:28" x14ac:dyDescent="0.25">
      <c r="AB8991" s="3" t="str">
        <v>strike = 0.031036, dCalldT = 0.000858, localVol = 0.009342</v>
      </c>
    </row>
    <row r="8992" spans="28:28" x14ac:dyDescent="0.25">
      <c r="AB8992" s="3" t="str">
        <v>strike = 0.032366, dCalldT = 0.000819, localVol = 0.009349</v>
      </c>
    </row>
    <row r="8993" spans="28:28" x14ac:dyDescent="0.25">
      <c r="AB8993" s="3" t="str">
        <v>strike = 0.033697, dCalldT = 0.000781, localVol = 0.009993</v>
      </c>
    </row>
    <row r="8994" spans="28:28" x14ac:dyDescent="0.25">
      <c r="AB8994" s="3" t="str">
        <v>strike = 0.035027, dCalldT = 0.000764, localVol = 0.010543</v>
      </c>
    </row>
    <row r="8995" spans="28:28" x14ac:dyDescent="0.25">
      <c r="AB8995" s="3" t="str">
        <v>strike = 0.036358, dCalldT = 0.000769, localVol = 0.010179</v>
      </c>
    </row>
    <row r="8996" spans="28:28" x14ac:dyDescent="0.25">
      <c r="AB8996" s="3" t="str">
        <v>strike = 0.037688, dCalldT = 0.000734, localVol = 0.011588</v>
      </c>
    </row>
    <row r="8997" spans="28:28" x14ac:dyDescent="0.25">
      <c r="AB8997" s="3" t="str">
        <v>strike = 0.039019, dCalldT = 0.000710, localVol = 0.011543</v>
      </c>
    </row>
    <row r="8998" spans="28:28" x14ac:dyDescent="0.25">
      <c r="AB8998" s="3" t="str">
        <v>strike = 0.040349, dCalldT = 0.000672, localVol = 0.012850</v>
      </c>
    </row>
    <row r="8999" spans="28:28" x14ac:dyDescent="0.25">
      <c r="AB8999" s="3" t="str">
        <v>strike = 0.041680, dCalldT = 0.000648, localVol = 0.013825</v>
      </c>
    </row>
    <row r="9000" spans="28:28" x14ac:dyDescent="0.25">
      <c r="AB9000" s="3" t="str">
        <v>strike = 0.043010, dCalldT = 0.000643, localVol = 0.014070</v>
      </c>
    </row>
    <row r="9001" spans="28:28" x14ac:dyDescent="0.25">
      <c r="AB9001" s="3" t="str">
        <v>strike = 0.044341, dCalldT = 0.000643, localVol = 0.013667</v>
      </c>
    </row>
    <row r="9002" spans="28:28" x14ac:dyDescent="0.25">
      <c r="AB9002" s="3" t="str">
        <v>strike = 0.045671, dCalldT = 0.000621, localVol = 0.014372</v>
      </c>
    </row>
    <row r="9003" spans="28:28" x14ac:dyDescent="0.25">
      <c r="AB9003" s="3" t="str">
        <v>strike = 0.047002, dCalldT = 0.000579, localVol = 0.016828</v>
      </c>
    </row>
    <row r="9004" spans="28:28" x14ac:dyDescent="0.25">
      <c r="AB9004" s="3" t="str">
        <v>strike = 0.048332, dCalldT = 0.000545, localVol = 0.016543</v>
      </c>
    </row>
    <row r="9005" spans="28:28" x14ac:dyDescent="0.25">
      <c r="AB9005" s="3" t="str">
        <v>strike = 0.049663, dCalldT = 0.000509, localVol = 0.017503</v>
      </c>
    </row>
    <row r="9006" spans="28:28" x14ac:dyDescent="0.25">
      <c r="AB9006" s="3" t="str">
        <v>strike = 0.050993, dCalldT = 0.000474, localVol = 0.017014</v>
      </c>
    </row>
    <row r="9007" spans="28:28" x14ac:dyDescent="0.25">
      <c r="AB9007" s="3" t="str">
        <v>strike = 0.052324, dCalldT = 0.000432, localVol = 0.018986</v>
      </c>
    </row>
    <row r="9008" spans="28:28" x14ac:dyDescent="0.25">
      <c r="AB9008" s="3" t="str">
        <v>strike = 0.053654, dCalldT = 0.000393, localVol = 0.018882</v>
      </c>
    </row>
    <row r="9009" spans="28:28" x14ac:dyDescent="0.25">
      <c r="AB9009" s="3" t="str">
        <v>strike = 0.054985, dCalldT = 0.000354, localVol = 0.018098</v>
      </c>
    </row>
    <row r="9010" spans="28:28" x14ac:dyDescent="0.25">
      <c r="AB9010" s="3" t="str">
        <v>strike = 0.056315, dCalldT = 0.000311, localVol = 0.025388</v>
      </c>
    </row>
    <row r="9011" spans="28:28" x14ac:dyDescent="0.25">
      <c r="AB9011" s="3" t="str">
        <v>strike = 0.057646, dCalldT = 0.000283, localVol = 0.019522</v>
      </c>
    </row>
    <row r="9012" spans="28:28" x14ac:dyDescent="0.25">
      <c r="AB9012" s="3" t="str">
        <v>strike = 0.058976, dCalldT = 0.000254, localVol = 0.020796</v>
      </c>
    </row>
    <row r="9013" spans="28:28" x14ac:dyDescent="0.25">
      <c r="AB9013" s="3" t="str">
        <v>strike = 0.060307, dCalldT = 0.000228, localVol = 0.021960</v>
      </c>
    </row>
    <row r="9014" spans="28:28" x14ac:dyDescent="0.25">
      <c r="AB9014" s="3" t="str">
        <v>T = 4.333333, swapRate = 0.021893, k = 0, strike = -0.018491, call = 0.040478, callph = 0.040468, callmh = 0.040488, quantile = 0.009176, d2CalldK2 = 0.923899</v>
      </c>
    </row>
    <row r="9015" spans="28:28" x14ac:dyDescent="0.25">
      <c r="AB9015" s="3" t="str">
        <v>T = 4.333333, swapRate = 0.021893, k = 1, strike = -0.017145, call = 0.039145, callph = 0.039135, callmh = 0.039155, quantile = 0.010510, d2CalldK2 = 1.062260</v>
      </c>
    </row>
    <row r="9016" spans="28:28" x14ac:dyDescent="0.25">
      <c r="AB9016" s="3" t="str">
        <v>T = 4.333333, swapRate = 0.021893, k = 2, strike = -0.015798, call = 0.037814, callph = 0.037804, callmh = 0.037824, quantile = 0.012045, d2CalldK2 = 1.221730</v>
      </c>
    </row>
    <row r="9017" spans="28:28" x14ac:dyDescent="0.25">
      <c r="AB9017" s="3" t="str">
        <v>T = 4.333333, swapRate = 0.021893, k = 3, strike = -0.014452, call = 0.036485, callph = 0.036475, callmh = 0.036495, quantile = 0.013810, d2CalldK2 = 1.405521</v>
      </c>
    </row>
    <row r="9018" spans="28:28" x14ac:dyDescent="0.25">
      <c r="AB9018" s="3" t="str">
        <v>T = 4.333333, swapRate = 0.021893, k = 4, strike = -0.013106, call = 0.035159, callph = 0.035149, callmh = 0.035169, quantile = 0.015842, d2CalldK2 = 1.617319</v>
      </c>
    </row>
    <row r="9019" spans="28:28" x14ac:dyDescent="0.25">
      <c r="AB9019" s="3" t="str">
        <v>T = 4.333333, swapRate = 0.021893, k = 5, strike = -0.011760, call = 0.033836, callph = 0.033826, callmh = 0.033846, quantile = 0.018179, d2CalldK2 = 1.861337</v>
      </c>
    </row>
    <row r="9020" spans="28:28" x14ac:dyDescent="0.25">
      <c r="AB9020" s="3" t="str">
        <v>T = 4.333333, swapRate = 0.021893, k = 6, strike = -0.010414, call = 0.032516, callph = 0.032506, callmh = 0.032526, quantile = 0.020869, d2CalldK2 = 2.142385</v>
      </c>
    </row>
    <row r="9021" spans="28:28" x14ac:dyDescent="0.25">
      <c r="AB9021" s="3" t="str">
        <v>T = 4.333333, swapRate = 0.021893, k = 7, strike = -0.009068, call = 0.031200, callph = 0.031190, callmh = 0.031210, quantile = 0.023966, d2CalldK2 = 2.465934</v>
      </c>
    </row>
    <row r="9022" spans="28:28" x14ac:dyDescent="0.25">
      <c r="AB9022" s="3" t="str">
        <v>T = 4.333333, swapRate = 0.021893, k = 8, strike = -0.007722, call = 0.029888, callph = 0.029879, callmh = 0.029898, quantile = 0.027530, d2CalldK2 = 2.838187</v>
      </c>
    </row>
    <row r="9023" spans="28:28" x14ac:dyDescent="0.25">
      <c r="AB9023" s="3" t="str">
        <v>T = 4.333333, swapRate = 0.021893, k = 9, strike = -0.006376, call = 0.028582, callph = 0.028572, callmh = 0.028592, quantile = 0.031632, d2CalldK2 = 3.266150</v>
      </c>
    </row>
    <row r="9024" spans="28:28" x14ac:dyDescent="0.25">
      <c r="AB9024" s="3" t="str">
        <v>T = 4.333333, swapRate = 0.021893, k = 10, strike = -0.005029, call = 0.027282, callph = 0.027272, callmh = 0.027291, quantile = 0.036352, d2CalldK2 = 3.757694</v>
      </c>
    </row>
    <row r="9025" spans="28:28" x14ac:dyDescent="0.25">
      <c r="AB9025" s="3" t="str">
        <v>T = 4.333333, swapRate = 0.021893, k = 11, strike = -0.003683, call = 0.025988, callph = 0.025978, callmh = 0.025998, quantile = 0.041781, d2CalldK2 = 4.321613</v>
      </c>
    </row>
    <row r="9026" spans="28:28" x14ac:dyDescent="0.25">
      <c r="AB9026" s="3" t="str">
        <v>T = 4.333333, swapRate = 0.021893, k = 12, strike = -0.002337, call = 0.024702, callph = 0.024693, callmh = 0.024712, quantile = 0.048023, d2CalldK2 = 4.967654</v>
      </c>
    </row>
    <row r="9027" spans="28:28" x14ac:dyDescent="0.25">
      <c r="AB9027" s="3" t="str">
        <v>T = 4.333333, swapRate = 0.021893, k = 13, strike = -0.000991, call = 0.023426, callph = 0.023416, callmh = 0.023435, quantile = 0.055197, d2CalldK2 = 5.706532</v>
      </c>
    </row>
    <row r="9028" spans="28:28" x14ac:dyDescent="0.25">
      <c r="AB9028" s="3" t="str">
        <v>T = 4.333333, swapRate = 0.021893, k = 14, strike = 0.000355, call = 0.022159, callph = 0.022150, callmh = 0.022168, quantile = 0.063434, d2CalldK2 = 6.549896</v>
      </c>
    </row>
    <row r="9029" spans="28:28" x14ac:dyDescent="0.25">
      <c r="AB9029" s="3" t="str">
        <v>T = 4.333333, swapRate = 0.021893, k = 15, strike = 0.001701, call = 0.020905, callph = 0.020895, callmh = 0.020914, quantile = 0.072883, d2CalldK2 = 7.510228</v>
      </c>
    </row>
    <row r="9030" spans="28:28" x14ac:dyDescent="0.25">
      <c r="AB9030" s="3" t="str">
        <v>T = 4.333333, swapRate = 0.021893, k = 16, strike = 0.003047, call = 0.019664, callph = 0.019655, callmh = 0.019673, quantile = 0.083711, d2CalldK2 = 8.600671</v>
      </c>
    </row>
    <row r="9031" spans="28:28" x14ac:dyDescent="0.25">
      <c r="AB9031" s="3" t="str">
        <v>T = 4.333333, swapRate = 0.021893, k = 17, strike = 0.004393, call = 0.018438, callph = 0.018429, callmh = 0.018447, quantile = 0.096102, d2CalldK2 = 9.834726</v>
      </c>
    </row>
    <row r="9032" spans="28:28" x14ac:dyDescent="0.25">
      <c r="AB9032" s="3" t="str">
        <v>T = 4.333333, swapRate = 0.021893, k = 18, strike = 0.005739, call = 0.017231, callph = 0.017222, callmh = 0.017240, quantile = 0.110259, d2CalldK2 = 11.225804</v>
      </c>
    </row>
    <row r="9033" spans="28:28" x14ac:dyDescent="0.25">
      <c r="AB9033" s="3" t="str">
        <v>T = 4.333333, swapRate = 0.021893, k = 19, strike = 0.007086, call = 0.016044, callph = 0.016035, callmh = 0.016053, quantile = 0.126401, d2CalldK2 = 12.786571</v>
      </c>
    </row>
    <row r="9034" spans="28:28" x14ac:dyDescent="0.25">
      <c r="AB9034" s="3" t="str">
        <v>T = 4.333333, swapRate = 0.021893, k = 20, strike = 0.008432, call = 0.014880, callph = 0.014872, callmh = 0.014889, quantile = 0.144765, d2CalldK2 = 14.528035</v>
      </c>
    </row>
    <row r="9035" spans="28:28" x14ac:dyDescent="0.25">
      <c r="AB9035" s="3" t="str">
        <v>T = 4.333333, swapRate = 0.021893, k = 21, strike = 0.009778, call = 0.013743, callph = 0.013734, callmh = 0.013751, quantile = 0.165599, d2CalldK2 = 16.458304</v>
      </c>
    </row>
    <row r="9036" spans="28:28" x14ac:dyDescent="0.25">
      <c r="AB9036" s="3" t="str">
        <v>T = 4.333333, swapRate = 0.021893, k = 22, strike = 0.011124, call = 0.012635, callph = 0.012627, callmh = 0.012643, quantile = 0.189161, d2CalldK2 = 18.580956</v>
      </c>
    </row>
    <row r="9037" spans="28:28" x14ac:dyDescent="0.25">
      <c r="AB9037" s="3" t="str">
        <v>T = 4.333333, swapRate = 0.021893, k = 23, strike = 0.012470, call = 0.011561, callph = 0.011553, callmh = 0.011569, quantile = 0.215708, d2CalldK2 = 20.892941</v>
      </c>
    </row>
    <row r="9038" spans="28:28" x14ac:dyDescent="0.25">
      <c r="AB9038" s="3" t="str">
        <v>T = 4.333333, swapRate = 0.021893, k = 24, strike = 0.013816, call = 0.010525, callph = 0.010517, callmh = 0.010532, quantile = 0.245489, d2CalldK2 = 23.381960</v>
      </c>
    </row>
    <row r="9039" spans="28:28" x14ac:dyDescent="0.25">
      <c r="AB9039" s="3" t="str">
        <v>T = 4.333333, swapRate = 0.021893, k = 25, strike = 0.015162, call = 0.009531, callph = 0.009524, callmh = 0.009538, quantile = 0.278726, d2CalldK2 = 26.023293</v>
      </c>
    </row>
    <row r="9040" spans="28:28" x14ac:dyDescent="0.25">
      <c r="AB9040" s="3" t="str">
        <v>T = 4.333333, swapRate = 0.021893, k = 26, strike = 0.016508, call = 0.008585, callph = 0.008578, callmh = 0.008592, quantile = 0.315600, d2CalldK2 = 28.776109</v>
      </c>
    </row>
    <row r="9041" spans="28:28" x14ac:dyDescent="0.25">
      <c r="AB9041" s="3" t="str">
        <v>T = 4.333333, swapRate = 0.021893, k = 27, strike = 0.017855, call = 0.007690, callph = 0.007684, callmh = 0.007697, quantile = 0.356221, d2CalldK2 = 31.579399</v>
      </c>
    </row>
    <row r="9042" spans="28:28" x14ac:dyDescent="0.25">
      <c r="AB9042" s="3" t="str">
        <v>T = 4.333333, swapRate = 0.021893, k = 28, strike = 0.019201, call = 0.006853, callph = 0.006847, callmh = 0.006859, quantile = 0.400604, d2CalldK2 = 34.347835</v>
      </c>
    </row>
    <row r="9043" spans="28:28" x14ac:dyDescent="0.25">
      <c r="AB9043" s="3" t="str">
        <v>T = 4.333333, swapRate = 0.021893, k = 29, strike = 0.020547, call = 0.006078, callph = 0.006073, callmh = 0.006084, quantile = 0.448628, d2CalldK2 = 36.968104</v>
      </c>
    </row>
    <row r="9044" spans="28:28" x14ac:dyDescent="0.25">
      <c r="AB9044" s="3" t="str">
        <v>T = 4.333333, swapRate = 0.021893, k = 30, strike = 0.021893, call = 0.005370, callph = 0.005365, callmh = 0.005375, quantile = 0.500000, d2CalldK2 = 39.291362</v>
      </c>
    </row>
    <row r="9045" spans="28:28" x14ac:dyDescent="0.25">
      <c r="AB9045" s="3" t="str">
        <v>T = 4.333333, swapRate = 0.021893, k = 31, strike = 0.023239, call = 0.004732, callph = 0.004728, callmh = 0.004737, quantile = 0.551372, d2CalldK2 = 36.968104</v>
      </c>
    </row>
    <row r="9046" spans="28:28" x14ac:dyDescent="0.25">
      <c r="AB9046" s="3" t="str">
        <v>T = 4.333333, swapRate = 0.021893, k = 32, strike = 0.024585, call = 0.004161, callph = 0.004157, callmh = 0.004165, quantile = 0.599396, d2CalldK2 = 34.347835</v>
      </c>
    </row>
    <row r="9047" spans="28:28" x14ac:dyDescent="0.25">
      <c r="AB9047" s="3" t="str">
        <v>T = 4.333333, swapRate = 0.021893, k = 33, strike = 0.025931, call = 0.003652, callph = 0.003648, callmh = 0.003656, quantile = 0.643779, d2CalldK2 = 31.579399</v>
      </c>
    </row>
    <row r="9048" spans="28:28" x14ac:dyDescent="0.25">
      <c r="AB9048" s="3" t="str">
        <v>T = 4.333333, swapRate = 0.021893, k = 34, strike = 0.027277, call = 0.003200, callph = 0.003197, callmh = 0.003203, quantile = 0.684400, d2CalldK2 = 28.776109</v>
      </c>
    </row>
    <row r="9049" spans="28:28" x14ac:dyDescent="0.25">
      <c r="AB9049" s="3" t="str">
        <v>T = 4.333333, swapRate = 0.021893, k = 35, strike = 0.028623, call = 0.002801, callph = 0.002798, callmh = 0.002803, quantile = 0.721274, d2CalldK2 = 26.023293</v>
      </c>
    </row>
    <row r="9050" spans="28:28" x14ac:dyDescent="0.25">
      <c r="AB9050" s="3" t="str">
        <v>T = 4.333333, swapRate = 0.021893, k = 36, strike = 0.029970, call = 0.002448, callph = 0.002446, callmh = 0.002451, quantile = 0.754511, d2CalldK2 = 23.381960</v>
      </c>
    </row>
    <row r="9051" spans="28:28" x14ac:dyDescent="0.25">
      <c r="AB9051" s="3" t="str">
        <v>T = 4.333333, swapRate = 0.021893, k = 37, strike = 0.031316, call = 0.002138, callph = 0.002136, callmh = 0.002140, quantile = 0.784292, d2CalldK2 = 20.892941</v>
      </c>
    </row>
    <row r="9052" spans="28:28" x14ac:dyDescent="0.25">
      <c r="AB9052" s="3" t="str">
        <v>T = 4.333333, swapRate = 0.021893, k = 38, strike = 0.032662, call = 0.001866, callph = 0.001864, callmh = 0.001868, quantile = 0.810839, d2CalldK2 = 18.580956</v>
      </c>
    </row>
    <row r="9053" spans="28:28" x14ac:dyDescent="0.25">
      <c r="AB9053" s="3" t="str">
        <v>T = 4.333333, swapRate = 0.021893, k = 39, strike = 0.034008, call = 0.001628, callph = 0.001626, callmh = 0.001629, quantile = 0.834401, d2CalldK2 = 16.458303</v>
      </c>
    </row>
    <row r="9054" spans="28:28" x14ac:dyDescent="0.25">
      <c r="AB9054" s="3" t="str">
        <v>T = 4.333333, swapRate = 0.021893, k = 40, strike = 0.035354, call = 0.001419, callph = 0.001417, callmh = 0.001420, quantile = 0.855235, d2CalldK2 = 14.528035</v>
      </c>
    </row>
    <row r="9055" spans="28:28" x14ac:dyDescent="0.25">
      <c r="AB9055" s="3" t="str">
        <v>T = 4.333333, swapRate = 0.021893, k = 41, strike = 0.036700, call = 0.001237, callph = 0.001235, callmh = 0.001238, quantile = 0.873599, d2CalldK2 = 12.786572</v>
      </c>
    </row>
    <row r="9056" spans="28:28" x14ac:dyDescent="0.25">
      <c r="AB9056" s="3" t="str">
        <v>T = 4.333333, swapRate = 0.021893, k = 42, strike = 0.038046, call = 0.001078, callph = 0.001077, callmh = 0.001079, quantile = 0.889741, d2CalldK2 = 11.225804</v>
      </c>
    </row>
    <row r="9057" spans="28:28" x14ac:dyDescent="0.25">
      <c r="AB9057" s="3" t="str">
        <v>T = 4.333333, swapRate = 0.021893, k = 43, strike = 0.039392, call = 0.000939, callph = 0.000938, callmh = 0.000940, quantile = 0.903898, d2CalldK2 = 9.834726</v>
      </c>
    </row>
    <row r="9058" spans="28:28" x14ac:dyDescent="0.25">
      <c r="AB9058" s="3" t="str">
        <v>T = 4.333333, swapRate = 0.021893, k = 44, strike = 0.040738, call = 0.000818, callph = 0.000817, callmh = 0.000819, quantile = 0.916289, d2CalldK2 = 8.600671</v>
      </c>
    </row>
    <row r="9059" spans="28:28" x14ac:dyDescent="0.25">
      <c r="AB9059" s="3" t="str">
        <v>T = 4.333333, swapRate = 0.021893, k = 45, strike = 0.042085, call = 0.000713, callph = 0.000712, callmh = 0.000714, quantile = 0.927117, d2CalldK2 = 7.510228</v>
      </c>
    </row>
    <row r="9060" spans="28:28" x14ac:dyDescent="0.25">
      <c r="AB9060" s="3" t="str">
        <v>T = 4.333333, swapRate = 0.021893, k = 46, strike = 0.043431, call = 0.000621, callph = 0.000621, callmh = 0.000622, quantile = 0.936566, d2CalldK2 = 6.549896</v>
      </c>
    </row>
    <row r="9061" spans="28:28" x14ac:dyDescent="0.25">
      <c r="AB9061" s="3" t="str">
        <v>T = 4.333333, swapRate = 0.021893, k = 47, strike = 0.044777, call = 0.000542, callph = 0.000541, callmh = 0.000542, quantile = 0.944803, d2CalldK2 = 5.706532</v>
      </c>
    </row>
    <row r="9062" spans="28:28" x14ac:dyDescent="0.25">
      <c r="AB9062" s="3" t="str">
        <v>T = 4.333333, swapRate = 0.021893, k = 48, strike = 0.046123, call = 0.000472, callph = 0.000472, callmh = 0.000473, quantile = 0.951977, d2CalldK2 = 4.967654</v>
      </c>
    </row>
    <row r="9063" spans="28:28" x14ac:dyDescent="0.25">
      <c r="AB9063" s="3" t="str">
        <v>T = 4.333333, swapRate = 0.021893, k = 49, strike = 0.047469, call = 0.000412, callph = 0.000411, callmh = 0.000412, quantile = 0.958219, d2CalldK2 = 4.321613</v>
      </c>
    </row>
    <row r="9064" spans="28:28" x14ac:dyDescent="0.25">
      <c r="AB9064" s="3" t="str">
        <v>T = 4.333333, swapRate = 0.021893, k = 50, strike = 0.048815, call = 0.000359, callph = 0.000359, callmh = 0.000360, quantile = 0.963648, d2CalldK2 = 3.757695</v>
      </c>
    </row>
    <row r="9065" spans="28:28" x14ac:dyDescent="0.25">
      <c r="AB9065" s="3" t="str">
        <v>T = 4.333333, swapRate = 0.021893, k = 51, strike = 0.050161, call = 0.000314, callph = 0.000313, callmh = 0.000314, quantile = 0.968368, d2CalldK2 = 3.266150</v>
      </c>
    </row>
    <row r="9066" spans="28:28" x14ac:dyDescent="0.25">
      <c r="AB9066" s="3" t="str">
        <v>T = 4.333333, swapRate = 0.021893, k = 52, strike = 0.051507, call = 0.000274, callph = 0.000274, callmh = 0.000274, quantile = 0.972470, d2CalldK2 = 2.838187</v>
      </c>
    </row>
    <row r="9067" spans="28:28" x14ac:dyDescent="0.25">
      <c r="AB9067" s="3" t="str">
        <v>T = 4.333333, swapRate = 0.021893, k = 53, strike = 0.052854, call = 0.000239, callph = 0.000239, callmh = 0.000240, quantile = 0.976034, d2CalldK2 = 2.465934</v>
      </c>
    </row>
    <row r="9068" spans="28:28" x14ac:dyDescent="0.25">
      <c r="AB9068" s="3" t="str">
        <v>T = 4.333333, swapRate = 0.021893, k = 54, strike = 0.054200, call = 0.000209, callph = 0.000209, callmh = 0.000209, quantile = 0.979131, d2CalldK2 = 2.142385</v>
      </c>
    </row>
    <row r="9069" spans="28:28" x14ac:dyDescent="0.25">
      <c r="AB9069" s="3" t="str">
        <v>T = 4.333333, swapRate = 0.021893, k = 55, strike = 0.055546, call = 0.000183, callph = 0.000183, callmh = 0.000183, quantile = 0.981821, d2CalldK2 = 1.861337</v>
      </c>
    </row>
    <row r="9070" spans="28:28" x14ac:dyDescent="0.25">
      <c r="AB9070" s="3" t="str">
        <v>T = 4.333333, swapRate = 0.021893, k = 56, strike = 0.056892, call = 0.000160, callph = 0.000160, callmh = 0.000160, quantile = 0.984158, d2CalldK2 = 1.617319</v>
      </c>
    </row>
    <row r="9071" spans="28:28" x14ac:dyDescent="0.25">
      <c r="AB9071" s="3" t="str">
        <v>T = 4.333333, swapRate = 0.021893, k = 57, strike = 0.058238, call = 0.000140, callph = 0.000140, callmh = 0.000140, quantile = 0.986190, d2CalldK2 = 1.405521</v>
      </c>
    </row>
    <row r="9072" spans="28:28" x14ac:dyDescent="0.25">
      <c r="AB9072" s="3" t="str">
        <v>T = 4.333333, swapRate = 0.021893, k = 58, strike = 0.059584, call = 0.000123, callph = 0.000123, callmh = 0.000123, quantile = 0.987955, d2CalldK2 = 1.221730</v>
      </c>
    </row>
    <row r="9073" spans="28:28" x14ac:dyDescent="0.25">
      <c r="AB9073" s="3" t="str">
        <v>T = 4.333333, swapRate = 0.021893, k = 59, strike = 0.060930, call = 0.000108, callph = 0.000108, callmh = 0.000108, quantile = 0.989490, d2CalldK2 = 1.062260</v>
      </c>
    </row>
    <row r="9074" spans="28:28" x14ac:dyDescent="0.25">
      <c r="AB9074" s="3" t="str">
        <v>T = 4.333333, swapRate = 0.021893, k = 60, strike = 0.062276, call = 0.000094, callph = 0.000094, callmh = 0.000094, quantile = 0.990824, d2CalldK2 = 0.923899</v>
      </c>
    </row>
    <row r="9075" spans="28:28" x14ac:dyDescent="0.25">
      <c r="AB9075" s="3" t="str">
        <v>strike = -0.017145, d2CalldK2 = 1.062260, d2CalldK2mc = 1.441383</v>
      </c>
    </row>
    <row r="9076" spans="28:28" x14ac:dyDescent="0.25">
      <c r="AB9076" s="3" t="str">
        <v>strike = -0.015798, d2CalldK2 = 1.221730, d2CalldK2mc = 1.173997</v>
      </c>
    </row>
    <row r="9077" spans="28:28" x14ac:dyDescent="0.25">
      <c r="AB9077" s="3" t="str">
        <v>strike = -0.014452, d2CalldK2 = 1.405521, d2CalldK2mc = 1.765275</v>
      </c>
    </row>
    <row r="9078" spans="28:28" x14ac:dyDescent="0.25">
      <c r="AB9078" s="3" t="str">
        <v>strike = -0.013106, d2CalldK2 = 1.617319, d2CalldK2mc = 1.278493</v>
      </c>
    </row>
    <row r="9079" spans="28:28" x14ac:dyDescent="0.25">
      <c r="AB9079" s="3" t="str">
        <v>strike = -0.011760, d2CalldK2 = 1.861337, d2CalldK2mc = 1.720805</v>
      </c>
    </row>
    <row r="9080" spans="28:28" x14ac:dyDescent="0.25">
      <c r="AB9080" s="3" t="str">
        <v>strike = -0.010414, d2CalldK2 = 2.142385, d2CalldK2mc = 2.104884</v>
      </c>
    </row>
    <row r="9081" spans="28:28" x14ac:dyDescent="0.25">
      <c r="AB9081" s="3" t="str">
        <v>strike = -0.009068, d2CalldK2 = 2.465934, d2CalldK2mc = 2.813624</v>
      </c>
    </row>
    <row r="9082" spans="28:28" x14ac:dyDescent="0.25">
      <c r="AB9082" s="3" t="str">
        <v>strike = -0.007722, d2CalldK2 = 2.838187, d2CalldK2mc = 3.409423</v>
      </c>
    </row>
    <row r="9083" spans="28:28" x14ac:dyDescent="0.25">
      <c r="AB9083" s="3" t="str">
        <v>strike = -0.006376, d2CalldK2 = 3.266150, d2CalldK2mc = 2.777459</v>
      </c>
    </row>
    <row r="9084" spans="28:28" x14ac:dyDescent="0.25">
      <c r="AB9084" s="3" t="str">
        <v>strike = -0.005029, d2CalldK2 = 3.757694, d2CalldK2mc = 2.725244</v>
      </c>
    </row>
    <row r="9085" spans="28:28" x14ac:dyDescent="0.25">
      <c r="AB9085" s="3" t="str">
        <v>strike = -0.003683, d2CalldK2 = 4.321613, d2CalldK2mc = 4.307454</v>
      </c>
    </row>
    <row r="9086" spans="28:28" x14ac:dyDescent="0.25">
      <c r="AB9086" s="3" t="str">
        <v>strike = -0.002337, d2CalldK2 = 4.967654, d2CalldK2mc = 5.784963</v>
      </c>
    </row>
    <row r="9087" spans="28:28" x14ac:dyDescent="0.25">
      <c r="AB9087" s="3" t="str">
        <v>strike = -0.000991, d2CalldK2 = 5.706532, d2CalldK2mc = 6.573546</v>
      </c>
    </row>
    <row r="9088" spans="28:28" x14ac:dyDescent="0.25">
      <c r="AB9088" s="3" t="str">
        <v>strike = 0.000355, d2CalldK2 = 6.549896, d2CalldK2mc = 6.245386</v>
      </c>
    </row>
    <row r="9089" spans="28:28" x14ac:dyDescent="0.25">
      <c r="AB9089" s="3" t="str">
        <v>strike = 0.001701, d2CalldK2 = 7.510228, d2CalldK2mc = 7.985549</v>
      </c>
    </row>
    <row r="9090" spans="28:28" x14ac:dyDescent="0.25">
      <c r="AB9090" s="3" t="str">
        <v>strike = 0.003047, d2CalldK2 = 8.600671, d2CalldK2mc = 9.161708</v>
      </c>
    </row>
    <row r="9091" spans="28:28" x14ac:dyDescent="0.25">
      <c r="AB9091" s="3" t="str">
        <v>strike = 0.004393, d2CalldK2 = 9.834726, d2CalldK2mc = 9.562492</v>
      </c>
    </row>
    <row r="9092" spans="28:28" x14ac:dyDescent="0.25">
      <c r="AB9092" s="3" t="str">
        <v>strike = 0.005739, d2CalldK2 = 11.225804, d2CalldK2mc = 11.326081</v>
      </c>
    </row>
    <row r="9093" spans="28:28" x14ac:dyDescent="0.25">
      <c r="AB9093" s="3" t="str">
        <v>strike = 0.007086, d2CalldK2 = 12.786571, d2CalldK2mc = 13.927429</v>
      </c>
    </row>
    <row r="9094" spans="28:28" x14ac:dyDescent="0.25">
      <c r="AB9094" s="3" t="str">
        <v>strike = 0.008432, d2CalldK2 = 14.528035, d2CalldK2mc = 13.222545</v>
      </c>
    </row>
    <row r="9095" spans="28:28" x14ac:dyDescent="0.25">
      <c r="AB9095" s="3" t="str">
        <v>strike = 0.009778, d2CalldK2 = 16.458304, d2CalldK2mc = 14.680411</v>
      </c>
    </row>
    <row r="9096" spans="28:28" x14ac:dyDescent="0.25">
      <c r="AB9096" s="3" t="str">
        <v>strike = 0.011124, d2CalldK2 = 18.580956, d2CalldK2mc = 18.647397</v>
      </c>
    </row>
    <row r="9097" spans="28:28" x14ac:dyDescent="0.25">
      <c r="AB9097" s="3" t="str">
        <v>strike = 0.012470, d2CalldK2 = 20.892941, d2CalldK2mc = 21.004154</v>
      </c>
    </row>
    <row r="9098" spans="28:28" x14ac:dyDescent="0.25">
      <c r="AB9098" s="3" t="str">
        <v>strike = 0.013816, d2CalldK2 = 23.381960, d2CalldK2mc = 23.272109</v>
      </c>
    </row>
    <row r="9099" spans="28:28" x14ac:dyDescent="0.25">
      <c r="AB9099" s="3" t="str">
        <v>strike = 0.015162, d2CalldK2 = 26.023293, d2CalldK2mc = 25.741452</v>
      </c>
    </row>
    <row r="9100" spans="28:28" x14ac:dyDescent="0.25">
      <c r="AB9100" s="3" t="str">
        <v>strike = 0.016508, d2CalldK2 = 28.776109, d2CalldK2mc = 28.848737</v>
      </c>
    </row>
    <row r="9101" spans="28:28" x14ac:dyDescent="0.25">
      <c r="AB9101" s="3" t="str">
        <v>strike = 0.017855, d2CalldK2 = 31.579399, d2CalldK2mc = 33.297109</v>
      </c>
    </row>
    <row r="9102" spans="28:28" x14ac:dyDescent="0.25">
      <c r="AB9102" s="3" t="str">
        <v>strike = 0.019201, d2CalldK2 = 34.347835, d2CalldK2mc = 34.031637</v>
      </c>
    </row>
    <row r="9103" spans="28:28" x14ac:dyDescent="0.25">
      <c r="AB9103" s="3" t="str">
        <v>strike = 0.020547, d2CalldK2 = 36.968104, d2CalldK2mc = 36.030942</v>
      </c>
    </row>
    <row r="9104" spans="28:28" x14ac:dyDescent="0.25">
      <c r="AB9104" s="3" t="str">
        <v>strike = 0.021893, d2CalldK2 = 39.291362, d2CalldK2mc = 38.042533</v>
      </c>
    </row>
    <row r="9105" spans="28:28" x14ac:dyDescent="0.25">
      <c r="AB9105" s="3" t="str">
        <v>strike = 0.023239, d2CalldK2 = 36.968104, d2CalldK2mc = 37.219823</v>
      </c>
    </row>
    <row r="9106" spans="28:28" x14ac:dyDescent="0.25">
      <c r="AB9106" s="3" t="str">
        <v>strike = 0.024585, d2CalldK2 = 34.347835, d2CalldK2mc = 34.350723</v>
      </c>
    </row>
    <row r="9107" spans="28:28" x14ac:dyDescent="0.25">
      <c r="AB9107" s="3" t="str">
        <v>strike = 0.025931, d2CalldK2 = 31.579399, d2CalldK2mc = 31.464793</v>
      </c>
    </row>
    <row r="9108" spans="28:28" x14ac:dyDescent="0.25">
      <c r="AB9108" s="3" t="str">
        <v>strike = 0.027277, d2CalldK2 = 28.776109, d2CalldK2mc = 29.308931</v>
      </c>
    </row>
    <row r="9109" spans="28:28" x14ac:dyDescent="0.25">
      <c r="AB9109" s="3" t="str">
        <v>strike = 0.028623, d2CalldK2 = 26.023293, d2CalldK2mc = 26.647457</v>
      </c>
    </row>
    <row r="9110" spans="28:28" x14ac:dyDescent="0.25">
      <c r="AB9110" s="3" t="str">
        <v>strike = 0.029970, d2CalldK2 = 23.381960, d2CalldK2mc = 22.376392</v>
      </c>
    </row>
    <row r="9111" spans="28:28" x14ac:dyDescent="0.25">
      <c r="AB9111" s="3" t="str">
        <v>strike = 0.031316, d2CalldK2 = 20.892941, d2CalldK2mc = 20.816419</v>
      </c>
    </row>
    <row r="9112" spans="28:28" x14ac:dyDescent="0.25">
      <c r="AB9112" s="3" t="str">
        <v>strike = 0.032662, d2CalldK2 = 18.580956, d2CalldK2mc = 18.146562</v>
      </c>
    </row>
    <row r="9113" spans="28:28" x14ac:dyDescent="0.25">
      <c r="AB9113" s="3" t="str">
        <v>strike = 0.034008, d2CalldK2 = 16.458303, d2CalldK2mc = 15.640498</v>
      </c>
    </row>
    <row r="9114" spans="28:28" x14ac:dyDescent="0.25">
      <c r="AB9114" s="3" t="str">
        <v>strike = 0.035354, d2CalldK2 = 14.528035, d2CalldK2mc = 15.382304</v>
      </c>
    </row>
    <row r="9115" spans="28:28" x14ac:dyDescent="0.25">
      <c r="AB9115" s="3" t="str">
        <v>strike = 0.036700, d2CalldK2 = 12.786572, d2CalldK2mc = 12.568284</v>
      </c>
    </row>
    <row r="9116" spans="28:28" x14ac:dyDescent="0.25">
      <c r="AB9116" s="3" t="str">
        <v>strike = 0.038046, d2CalldK2 = 11.225804, d2CalldK2mc = 11.395016</v>
      </c>
    </row>
    <row r="9117" spans="28:28" x14ac:dyDescent="0.25">
      <c r="AB9117" s="3" t="str">
        <v>strike = 0.039392, d2CalldK2 = 9.834726, d2CalldK2mc = 10.242366</v>
      </c>
    </row>
    <row r="9118" spans="28:28" x14ac:dyDescent="0.25">
      <c r="AB9118" s="3" t="str">
        <v>strike = 0.040738, d2CalldK2 = 8.600671, d2CalldK2mc = 7.849575</v>
      </c>
    </row>
    <row r="9119" spans="28:28" x14ac:dyDescent="0.25">
      <c r="AB9119" s="3" t="str">
        <v>strike = 0.042085, d2CalldK2 = 7.510228, d2CalldK2mc = 6.925109</v>
      </c>
    </row>
    <row r="9120" spans="28:28" x14ac:dyDescent="0.25">
      <c r="AB9120" s="3" t="str">
        <v>strike = 0.043431, d2CalldK2 = 6.549896, d2CalldK2mc = 8.096062</v>
      </c>
    </row>
    <row r="9121" spans="28:28" x14ac:dyDescent="0.25">
      <c r="AB9121" s="3" t="str">
        <v>strike = 0.044777, d2CalldK2 = 5.706532, d2CalldK2mc = 6.609004</v>
      </c>
    </row>
    <row r="9122" spans="28:28" x14ac:dyDescent="0.25">
      <c r="AB9122" s="3" t="str">
        <v>strike = 0.046123, d2CalldK2 = 4.967654, d2CalldK2mc = 5.602124</v>
      </c>
    </row>
    <row r="9123" spans="28:28" x14ac:dyDescent="0.25">
      <c r="AB9123" s="3" t="str">
        <v>strike = 0.047469, d2CalldK2 = 4.321613, d2CalldK2mc = 4.139223</v>
      </c>
    </row>
    <row r="9124" spans="28:28" x14ac:dyDescent="0.25">
      <c r="AB9124" s="3" t="str">
        <v>strike = 0.048815, d2CalldK2 = 3.757695, d2CalldK2mc = 3.095100</v>
      </c>
    </row>
    <row r="9125" spans="28:28" x14ac:dyDescent="0.25">
      <c r="AB9125" s="3" t="str">
        <v>strike = 0.050161, d2CalldK2 = 3.266150, d2CalldK2mc = 3.107058</v>
      </c>
    </row>
    <row r="9126" spans="28:28" x14ac:dyDescent="0.25">
      <c r="AB9126" s="3" t="str">
        <v>strike = 0.051507, d2CalldK2 = 2.838187, d2CalldK2mc = 2.935964</v>
      </c>
    </row>
    <row r="9127" spans="28:28" x14ac:dyDescent="0.25">
      <c r="AB9127" s="3" t="str">
        <v>strike = 0.052854, d2CalldK2 = 2.465934, d2CalldK2mc = 3.393207</v>
      </c>
    </row>
    <row r="9128" spans="28:28" x14ac:dyDescent="0.25">
      <c r="AB9128" s="3" t="str">
        <v>strike = 0.054200, d2CalldK2 = 2.142385, d2CalldK2mc = 2.336442</v>
      </c>
    </row>
    <row r="9129" spans="28:28" x14ac:dyDescent="0.25">
      <c r="AB9129" s="3" t="str">
        <v>strike = 0.055546, d2CalldK2 = 1.861337, d2CalldK2mc = 1.528518</v>
      </c>
    </row>
    <row r="9130" spans="28:28" x14ac:dyDescent="0.25">
      <c r="AB9130" s="3" t="str">
        <v>strike = 0.056892, d2CalldK2 = 1.617319, d2CalldK2mc = 1.658139</v>
      </c>
    </row>
    <row r="9131" spans="28:28" x14ac:dyDescent="0.25">
      <c r="AB9131" s="3" t="str">
        <v>strike = 0.058238, d2CalldK2 = 1.405521, d2CalldK2mc = 1.103416</v>
      </c>
    </row>
    <row r="9132" spans="28:28" x14ac:dyDescent="0.25">
      <c r="AB9132" s="3" t="str">
        <v>strike = 0.059584, d2CalldK2 = 1.221730, d2CalldK2mc = 1.277146</v>
      </c>
    </row>
    <row r="9133" spans="28:28" x14ac:dyDescent="0.25">
      <c r="AB9133" s="3" t="str">
        <v>strike = 0.060930, d2CalldK2 = 1.062260, d2CalldK2mc = 0.732412</v>
      </c>
    </row>
    <row r="9134" spans="28:28" x14ac:dyDescent="0.25">
      <c r="AB9134" s="3" t="str">
        <v>T = 4.333333, fixingDate = 0, swapRate = 0.021893, annuity = 8.852942, stdDev = 0.013461, avgCalcStrikes = 7.953735</v>
      </c>
    </row>
    <row r="9135" spans="28:28" x14ac:dyDescent="0.25">
      <c r="AB9135" s="3" t="str">
        <v>strike = -0.017145, dCalldT = 0.000187, localVol = 0.016098</v>
      </c>
    </row>
    <row r="9136" spans="28:28" x14ac:dyDescent="0.25">
      <c r="AB9136" s="3" t="str">
        <v>strike = -0.015798, dCalldT = 0.000194, localVol = 0.018190</v>
      </c>
    </row>
    <row r="9137" spans="28:28" x14ac:dyDescent="0.25">
      <c r="AB9137" s="3" t="str">
        <v>strike = -0.014452, dCalldT = 0.000204, localVol = 0.015190</v>
      </c>
    </row>
    <row r="9138" spans="28:28" x14ac:dyDescent="0.25">
      <c r="AB9138" s="3" t="str">
        <v>strike = -0.013106, dCalldT = 0.000206, localVol = 0.017962</v>
      </c>
    </row>
    <row r="9139" spans="28:28" x14ac:dyDescent="0.25">
      <c r="AB9139" s="3" t="str">
        <v>strike = -0.011760, dCalldT = 0.000217, localVol = 0.015890</v>
      </c>
    </row>
    <row r="9140" spans="28:28" x14ac:dyDescent="0.25">
      <c r="AB9140" s="3" t="str">
        <v>strike = -0.010414, dCalldT = 0.000232, localVol = 0.014862</v>
      </c>
    </row>
    <row r="9141" spans="28:28" x14ac:dyDescent="0.25">
      <c r="AB9141" s="3" t="str">
        <v>strike = -0.009068, dCalldT = 0.000250, localVol = 0.013322</v>
      </c>
    </row>
    <row r="9142" spans="28:28" x14ac:dyDescent="0.25">
      <c r="AB9142" s="3" t="str">
        <v>strike = -0.007722, dCalldT = 0.000261, localVol = 0.012365</v>
      </c>
    </row>
    <row r="9143" spans="28:28" x14ac:dyDescent="0.25">
      <c r="AB9143" s="3" t="str">
        <v>strike = -0.006376, dCalldT = 0.000260, localVol = 0.013696</v>
      </c>
    </row>
    <row r="9144" spans="28:28" x14ac:dyDescent="0.25">
      <c r="AB9144" s="3" t="str">
        <v>strike = -0.005029, dCalldT = 0.000272, localVol = 0.014139</v>
      </c>
    </row>
    <row r="9145" spans="28:28" x14ac:dyDescent="0.25">
      <c r="AB9145" s="3" t="str">
        <v>strike = -0.003683, dCalldT = 0.000308, localVol = 0.011962</v>
      </c>
    </row>
    <row r="9146" spans="28:28" x14ac:dyDescent="0.25">
      <c r="AB9146" s="3" t="str">
        <v>strike = -0.002337, dCalldT = 0.000346, localVol = 0.010934</v>
      </c>
    </row>
    <row r="9147" spans="28:28" x14ac:dyDescent="0.25">
      <c r="AB9147" s="3" t="str">
        <v>strike = -0.000991, dCalldT = 0.000367, localVol = 0.010568</v>
      </c>
    </row>
    <row r="9148" spans="28:28" x14ac:dyDescent="0.25">
      <c r="AB9148" s="3" t="str">
        <v>strike = 0.000355, dCalldT = 0.000371, localVol = 0.010901</v>
      </c>
    </row>
    <row r="9149" spans="28:28" x14ac:dyDescent="0.25">
      <c r="AB9149" s="3" t="str">
        <v>strike = 0.001701, dCalldT = 0.000383, localVol = 0.009795</v>
      </c>
    </row>
    <row r="9150" spans="28:28" x14ac:dyDescent="0.25">
      <c r="AB9150" s="3" t="str">
        <v>strike = 0.003047, dCalldT = 0.000386, localVol = 0.009181</v>
      </c>
    </row>
    <row r="9151" spans="28:28" x14ac:dyDescent="0.25">
      <c r="AB9151" s="3" t="str">
        <v>strike = 0.004393, dCalldT = 0.000378, localVol = 0.008894</v>
      </c>
    </row>
    <row r="9152" spans="28:28" x14ac:dyDescent="0.25">
      <c r="AB9152" s="3" t="str">
        <v>strike = 0.005739, dCalldT = 0.000377, localVol = 0.008163</v>
      </c>
    </row>
    <row r="9153" spans="28:28" x14ac:dyDescent="0.25">
      <c r="AB9153" s="3" t="str">
        <v>strike = 0.007086, dCalldT = 0.000375, localVol = 0.007339</v>
      </c>
    </row>
    <row r="9154" spans="28:28" x14ac:dyDescent="0.25">
      <c r="AB9154" s="3" t="str">
        <v>strike = 0.008432, dCalldT = 0.000349, localVol = 0.007261</v>
      </c>
    </row>
    <row r="9155" spans="28:28" x14ac:dyDescent="0.25">
      <c r="AB9155" s="3" t="str">
        <v>strike = 0.009778, dCalldT = 0.000351, localVol = 0.006910</v>
      </c>
    </row>
    <row r="9156" spans="28:28" x14ac:dyDescent="0.25">
      <c r="AB9156" s="3" t="str">
        <v>strike = 0.011124, dCalldT = 0.000391, localVol = 0.006474</v>
      </c>
    </row>
    <row r="9157" spans="28:28" x14ac:dyDescent="0.25">
      <c r="AB9157" s="3" t="str">
        <v>strike = 0.012470, dCalldT = 0.000429, localVol = 0.006390</v>
      </c>
    </row>
    <row r="9158" spans="28:28" x14ac:dyDescent="0.25">
      <c r="AB9158" s="3" t="str">
        <v>strike = 0.013816, dCalldT = 0.000463, localVol = 0.006308</v>
      </c>
    </row>
    <row r="9159" spans="28:28" x14ac:dyDescent="0.25">
      <c r="AB9159" s="3" t="str">
        <v>strike = 0.015162, dCalldT = 0.000497, localVol = 0.006216</v>
      </c>
    </row>
    <row r="9160" spans="28:28" x14ac:dyDescent="0.25">
      <c r="AB9160" s="3" t="str">
        <v>strike = 0.016508, dCalldT = 0.000535, localVol = 0.006090</v>
      </c>
    </row>
    <row r="9161" spans="28:28" x14ac:dyDescent="0.25">
      <c r="AB9161" s="3" t="str">
        <v>strike = 0.017855, dCalldT = 0.000568, localVol = 0.005839</v>
      </c>
    </row>
    <row r="9162" spans="28:28" x14ac:dyDescent="0.25">
      <c r="AB9162" s="3" t="str">
        <v>strike = 0.019201, dCalldT = 0.000559, localVol = 0.005730</v>
      </c>
    </row>
    <row r="9163" spans="28:28" x14ac:dyDescent="0.25">
      <c r="AB9163" s="3" t="str">
        <v>strike = 0.020547, dCalldT = 0.000552, localVol = 0.005535</v>
      </c>
    </row>
    <row r="9164" spans="28:28" x14ac:dyDescent="0.25">
      <c r="AB9164" s="3" t="str">
        <v>strike = 0.021893, dCalldT = 0.000561, localVol = 0.005429</v>
      </c>
    </row>
    <row r="9165" spans="28:28" x14ac:dyDescent="0.25">
      <c r="AB9165" s="3" t="str">
        <v>strike = 0.023239, dCalldT = 0.000576, localVol = 0.005563</v>
      </c>
    </row>
    <row r="9166" spans="28:28" x14ac:dyDescent="0.25">
      <c r="AB9166" s="3" t="str">
        <v>strike = 0.024585, dCalldT = 0.000581, localVol = 0.005816</v>
      </c>
    </row>
    <row r="9167" spans="28:28" x14ac:dyDescent="0.25">
      <c r="AB9167" s="3" t="str">
        <v>strike = 0.025931, dCalldT = 0.000581, localVol = 0.006078</v>
      </c>
    </row>
    <row r="9168" spans="28:28" x14ac:dyDescent="0.25">
      <c r="AB9168" s="3" t="str">
        <v>strike = 0.027277, dCalldT = 0.000580, localVol = 0.006289</v>
      </c>
    </row>
    <row r="9169" spans="28:28" x14ac:dyDescent="0.25">
      <c r="AB9169" s="3" t="str">
        <v>strike = 0.028623, dCalldT = 0.000563, localVol = 0.006501</v>
      </c>
    </row>
    <row r="9170" spans="28:28" x14ac:dyDescent="0.25">
      <c r="AB9170" s="3" t="str">
        <v>strike = 0.029970, dCalldT = 0.000530, localVol = 0.006884</v>
      </c>
    </row>
    <row r="9171" spans="28:28" x14ac:dyDescent="0.25">
      <c r="AB9171" s="3" t="str">
        <v>strike = 0.031316, dCalldT = 0.000517, localVol = 0.007047</v>
      </c>
    </row>
    <row r="9172" spans="28:28" x14ac:dyDescent="0.25">
      <c r="AB9172" s="3" t="str">
        <v>strike = 0.032662, dCalldT = 0.000504, localVol = 0.007452</v>
      </c>
    </row>
    <row r="9173" spans="28:28" x14ac:dyDescent="0.25">
      <c r="AB9173" s="3" t="str">
        <v>strike = 0.034008, dCalldT = 0.000499, localVol = 0.007992</v>
      </c>
    </row>
    <row r="9174" spans="28:28" x14ac:dyDescent="0.25">
      <c r="AB9174" s="3" t="str">
        <v>strike = 0.035354, dCalldT = 0.000512, localVol = 0.008163</v>
      </c>
    </row>
    <row r="9175" spans="28:28" x14ac:dyDescent="0.25">
      <c r="AB9175" s="3" t="str">
        <v>strike = 0.036700, dCalldT = 0.000507, localVol = 0.008983</v>
      </c>
    </row>
    <row r="9176" spans="28:28" x14ac:dyDescent="0.25">
      <c r="AB9176" s="3" t="str">
        <v>strike = 0.038046, dCalldT = 0.000507, localVol = 0.009432</v>
      </c>
    </row>
    <row r="9177" spans="28:28" x14ac:dyDescent="0.25">
      <c r="AB9177" s="3" t="str">
        <v>strike = 0.039392, dCalldT = 0.000504, localVol = 0.009919</v>
      </c>
    </row>
    <row r="9178" spans="28:28" x14ac:dyDescent="0.25">
      <c r="AB9178" s="3" t="str">
        <v>strike = 0.040738, dCalldT = 0.000493, localVol = 0.011208</v>
      </c>
    </row>
    <row r="9179" spans="28:28" x14ac:dyDescent="0.25">
      <c r="AB9179" s="3" t="str">
        <v>strike = 0.042085, dCalldT = 0.000500, localVol = 0.012015</v>
      </c>
    </row>
    <row r="9180" spans="28:28" x14ac:dyDescent="0.25">
      <c r="AB9180" s="3" t="str">
        <v>strike = 0.043431, dCalldT = 0.000521, localVol = 0.011341</v>
      </c>
    </row>
    <row r="9181" spans="28:28" x14ac:dyDescent="0.25">
      <c r="AB9181" s="3" t="str">
        <v>strike = 0.044777, dCalldT = 0.000509, localVol = 0.012415</v>
      </c>
    </row>
    <row r="9182" spans="28:28" x14ac:dyDescent="0.25">
      <c r="AB9182" s="3" t="str">
        <v>strike = 0.046123, dCalldT = 0.000480, localVol = 0.013089</v>
      </c>
    </row>
    <row r="9183" spans="28:28" x14ac:dyDescent="0.25">
      <c r="AB9183" s="3" t="str">
        <v>strike = 0.047469, dCalldT = 0.000438, localVol = 0.014550</v>
      </c>
    </row>
    <row r="9184" spans="28:28" x14ac:dyDescent="0.25">
      <c r="AB9184" s="3" t="str">
        <v>strike = 0.048815, dCalldT = 0.000402, localVol = 0.016115</v>
      </c>
    </row>
    <row r="9185" spans="28:28" x14ac:dyDescent="0.25">
      <c r="AB9185" s="3" t="str">
        <v>strike = 0.050161, dCalldT = 0.000381, localVol = 0.015670</v>
      </c>
    </row>
    <row r="9186" spans="28:28" x14ac:dyDescent="0.25">
      <c r="AB9186" s="3" t="str">
        <v>strike = 0.051507, dCalldT = 0.000366, localVol = 0.015787</v>
      </c>
    </row>
    <row r="9187" spans="28:28" x14ac:dyDescent="0.25">
      <c r="AB9187" s="3" t="str">
        <v>strike = 0.052854, dCalldT = 0.000350, localVol = 0.014353</v>
      </c>
    </row>
    <row r="9188" spans="28:28" x14ac:dyDescent="0.25">
      <c r="AB9188" s="3" t="str">
        <v>strike = 0.054200, dCalldT = 0.000314, localVol = 0.016402</v>
      </c>
    </row>
    <row r="9189" spans="28:28" x14ac:dyDescent="0.25">
      <c r="AB9189" s="3" t="str">
        <v>strike = 0.055546, dCalldT = 0.000276, localVol = 0.019005</v>
      </c>
    </row>
    <row r="9190" spans="28:28" x14ac:dyDescent="0.25">
      <c r="AB9190" s="3" t="str">
        <v>strike = 0.056892, dCalldT = 0.000246, localVol = 0.017231</v>
      </c>
    </row>
    <row r="9191" spans="28:28" x14ac:dyDescent="0.25">
      <c r="AB9191" s="3" t="str">
        <v>strike = 0.058238, dCalldT = 0.000216, localVol = 0.019808</v>
      </c>
    </row>
    <row r="9192" spans="28:28" x14ac:dyDescent="0.25">
      <c r="AB9192" s="3" t="str">
        <v>strike = 0.059584, dCalldT = 0.000194, localVol = 0.017444</v>
      </c>
    </row>
    <row r="9193" spans="28:28" x14ac:dyDescent="0.25">
      <c r="AB9193" s="3" t="str">
        <v>strike = 0.060930, dCalldT = 0.000172, localVol = 0.021664</v>
      </c>
    </row>
    <row r="9194" spans="28:28" x14ac:dyDescent="0.25">
      <c r="AB9194" s="3" t="str">
        <v>T = 4.416667, swapRate = 0.022041, k = 0, strike = -0.018809, call = 0.040946, callph = 0.040937, callmh = 0.040956, quantile = 0.009268, d2CalldK2 = 0.916883</v>
      </c>
    </row>
    <row r="9195" spans="28:28" x14ac:dyDescent="0.25">
      <c r="AB9195" s="3" t="str">
        <v>T = 4.416667, swapRate = 0.022041, k = 1, strike = -0.017447, call = 0.039598, callph = 0.039588, callmh = 0.039608, quantile = 0.010607, d2CalldK2 = 1.053500</v>
      </c>
    </row>
    <row r="9196" spans="28:28" x14ac:dyDescent="0.25">
      <c r="AB9196" s="3" t="str">
        <v>T = 4.416667, swapRate = 0.022041, k = 2, strike = -0.016085, call = 0.038252, callph = 0.038242, callmh = 0.038262, quantile = 0.012147, d2CalldK2 = 1.210889</v>
      </c>
    </row>
    <row r="9197" spans="28:28" x14ac:dyDescent="0.25">
      <c r="AB9197" s="3" t="str">
        <v>T = 4.416667, swapRate = 0.022041, k = 3, strike = -0.014724, call = 0.036908, callph = 0.036898, callmh = 0.036918, quantile = 0.013916, d2CalldK2 = 1.392209</v>
      </c>
    </row>
    <row r="9198" spans="28:28" x14ac:dyDescent="0.25">
      <c r="AB9198" s="3" t="str">
        <v>T = 4.416667, swapRate = 0.022041, k = 4, strike = -0.013362, call = 0.035567, callph = 0.035557, callmh = 0.035577, quantile = 0.015950, d2CalldK2 = 1.601080</v>
      </c>
    </row>
    <row r="9199" spans="28:28" x14ac:dyDescent="0.25">
      <c r="AB9199" s="3" t="str">
        <v>T = 4.416667, swapRate = 0.022041, k = 5, strike = -0.012000, call = 0.034229, callph = 0.034219, callmh = 0.034238, quantile = 0.018290, d2CalldK2 = 1.841646</v>
      </c>
    </row>
    <row r="9200" spans="28:28" x14ac:dyDescent="0.25">
      <c r="AB9200" s="3" t="str">
        <v>T = 4.416667, swapRate = 0.022041, k = 6, strike = -0.010639, call = 0.032894, callph = 0.032884, callmh = 0.032903, quantile = 0.020982, d2CalldK2 = 2.118637</v>
      </c>
    </row>
    <row r="9201" spans="28:28" x14ac:dyDescent="0.25">
      <c r="AB9201" s="3" t="str">
        <v>T = 4.416667, swapRate = 0.022041, k = 7, strike = -0.009277, call = 0.031563, callph = 0.031553, callmh = 0.031572, quantile = 0.024079, d2CalldK2 = 2.437438</v>
      </c>
    </row>
    <row r="9202" spans="28:28" x14ac:dyDescent="0.25">
      <c r="AB9202" s="3" t="str">
        <v>T = 4.416667, swapRate = 0.022041, k = 8, strike = -0.007915, call = 0.030236, callph = 0.030226, callmh = 0.030246, quantile = 0.027642, d2CalldK2 = 2.804154</v>
      </c>
    </row>
    <row r="9203" spans="28:28" x14ac:dyDescent="0.25">
      <c r="AB9203" s="3" t="str">
        <v>T = 4.416667, swapRate = 0.022041, k = 9, strike = -0.006554, call = 0.028915, callph = 0.028905, callmh = 0.028924, quantile = 0.031740, d2CalldK2 = 3.225689</v>
      </c>
    </row>
    <row r="9204" spans="28:28" x14ac:dyDescent="0.25">
      <c r="AB9204" s="3" t="str">
        <v>T = 4.416667, swapRate = 0.022041, k = 10, strike = -0.005192, call = 0.027599, callph = 0.027590, callmh = 0.027609, quantile = 0.036455, d2CalldK2 = 3.709805</v>
      </c>
    </row>
    <row r="9205" spans="28:28" x14ac:dyDescent="0.25">
      <c r="AB9205" s="3" t="str">
        <v>T = 4.416667, swapRate = 0.022041, k = 11, strike = -0.003831, call = 0.026291, callph = 0.026282, callmh = 0.026301, quantile = 0.041876, d2CalldK2 = 4.265179</v>
      </c>
    </row>
    <row r="9206" spans="28:28" x14ac:dyDescent="0.25">
      <c r="AB9206" s="3" t="str">
        <v>T = 4.416667, swapRate = 0.022041, k = 12, strike = -0.002469, call = 0.024991, callph = 0.024981, callmh = 0.025000, quantile = 0.048107, d2CalldK2 = 4.901446</v>
      </c>
    </row>
    <row r="9207" spans="28:28" x14ac:dyDescent="0.25">
      <c r="AB9207" s="3" t="str">
        <v>T = 4.416667, swapRate = 0.022041, k = 13, strike = -0.001107, call = 0.023699, callph = 0.023690, callmh = 0.023709, quantile = 0.055265, d2CalldK2 = 5.629209</v>
      </c>
    </row>
    <row r="9208" spans="28:28" x14ac:dyDescent="0.25">
      <c r="AB9208" s="3" t="str">
        <v>T = 4.416667, swapRate = 0.022041, k = 14, strike = 0.000254, call = 0.022418, callph = 0.022409, callmh = 0.022428, quantile = 0.063483, d2CalldK2 = 6.460013</v>
      </c>
    </row>
    <row r="9209" spans="28:28" x14ac:dyDescent="0.25">
      <c r="AB9209" s="3" t="str">
        <v>T = 4.416667, swapRate = 0.022041, k = 15, strike = 0.001616, call = 0.021149, callph = 0.021140, callmh = 0.021159, quantile = 0.072910, d2CalldK2 = 7.406261</v>
      </c>
    </row>
    <row r="9210" spans="28:28" x14ac:dyDescent="0.25">
      <c r="AB9210" s="3" t="str">
        <v>T = 4.416667, swapRate = 0.022041, k = 16, strike = 0.002978, call = 0.019894, callph = 0.019885, callmh = 0.019903, quantile = 0.083711, d2CalldK2 = 8.481039</v>
      </c>
    </row>
    <row r="9211" spans="28:28" x14ac:dyDescent="0.25">
      <c r="AB9211" s="3" t="str">
        <v>T = 4.416667, swapRate = 0.022041, k = 17, strike = 0.004339, call = 0.018655, callph = 0.018646, callmh = 0.018664, quantile = 0.096071, d2CalldK2 = 9.697840</v>
      </c>
    </row>
    <row r="9212" spans="28:28" x14ac:dyDescent="0.25">
      <c r="AB9212" s="3" t="str">
        <v>T = 4.416667, swapRate = 0.022041, k = 18, strike = 0.005701, call = 0.017433, callph = 0.017424, callmh = 0.017442, quantile = 0.110192, d2CalldK2 = 11.070126</v>
      </c>
    </row>
    <row r="9213" spans="28:28" x14ac:dyDescent="0.25">
      <c r="AB9213" s="3" t="str">
        <v>T = 4.416667, swapRate = 0.022041, k = 19, strike = 0.007063, call = 0.016232, callph = 0.016224, callmh = 0.016241, quantile = 0.126294, d2CalldK2 = 12.610693</v>
      </c>
    </row>
    <row r="9214" spans="28:28" x14ac:dyDescent="0.25">
      <c r="AB9214" s="3" t="str">
        <v>T = 4.416667, swapRate = 0.022041, k = 20, strike = 0.008424, call = 0.015055, callph = 0.015046, callmh = 0.015064, quantile = 0.144616, d2CalldK2 = 14.330779</v>
      </c>
    </row>
    <row r="9215" spans="28:28" x14ac:dyDescent="0.25">
      <c r="AB9215" s="3" t="str">
        <v>T = 4.416667, swapRate = 0.022041, k = 21, strike = 0.009786, call = 0.013904, callph = 0.013896, callmh = 0.013912, quantile = 0.165407, d2CalldK2 = 16.238851</v>
      </c>
    </row>
    <row r="9216" spans="28:28" x14ac:dyDescent="0.25">
      <c r="AB9216" s="3" t="str">
        <v>T = 4.416667, swapRate = 0.022041, k = 22, strike = 0.011148, call = 0.012783, callph = 0.012775, callmh = 0.012792, quantile = 0.188926, d2CalldK2 = 18.338991</v>
      </c>
    </row>
    <row r="9217" spans="28:28" x14ac:dyDescent="0.25">
      <c r="AB9217" s="3" t="str">
        <v>T = 4.416667, swapRate = 0.022041, k = 23, strike = 0.012509, call = 0.011697, callph = 0.011689, callmh = 0.011705, quantile = 0.215435, d2CalldK2 = 20.628820</v>
      </c>
    </row>
    <row r="9218" spans="28:28" x14ac:dyDescent="0.25">
      <c r="AB9218" s="3" t="str">
        <v>T = 4.416667, swapRate = 0.022041, k = 24, strike = 0.013871, call = 0.010648, callph = 0.010641, callmh = 0.010656, quantile = 0.245185, d2CalldK2 = 23.096878</v>
      </c>
    </row>
    <row r="9219" spans="28:28" x14ac:dyDescent="0.25">
      <c r="AB9219" s="3" t="str">
        <v>T = 4.416667, swapRate = 0.022041, k = 25, strike = 0.015232, call = 0.009643, callph = 0.009635, callmh = 0.009650, quantile = 0.278405, d2CalldK2 = 25.719442</v>
      </c>
    </row>
    <row r="9220" spans="28:28" x14ac:dyDescent="0.25">
      <c r="AB9220" s="3" t="str">
        <v>T = 4.416667, swapRate = 0.022041, k = 26, strike = 0.016594, call = 0.008685, callph = 0.008678, callmh = 0.008692, quantile = 0.315279, d2CalldK2 = 28.456802</v>
      </c>
    </row>
    <row r="9221" spans="28:28" x14ac:dyDescent="0.25">
      <c r="AB9221" s="3" t="str">
        <v>T = 4.416667, swapRate = 0.022041, k = 27, strike = 0.017956, call = 0.007780, callph = 0.007773, callmh = 0.007786, quantile = 0.355926, d2CalldK2 = 31.249104</v>
      </c>
    </row>
    <row r="9222" spans="28:28" x14ac:dyDescent="0.25">
      <c r="AB9222" s="3" t="str">
        <v>T = 4.416667, swapRate = 0.022041, k = 28, strike = 0.019317, call = 0.006933, callph = 0.006927, callmh = 0.006939, quantile = 0.400367, d2CalldK2 = 34.012071</v>
      </c>
    </row>
    <row r="9223" spans="28:28" x14ac:dyDescent="0.25">
      <c r="AB9223" s="3" t="str">
        <v>T = 4.416667, swapRate = 0.022041, k = 29, strike = 0.020679, call = 0.006148, callph = 0.006143, callmh = 0.006154, quantile = 0.448487, d2CalldK2 = 36.633139</v>
      </c>
    </row>
    <row r="9224" spans="28:28" x14ac:dyDescent="0.25">
      <c r="AB9224" s="3" t="str">
        <v>T = 4.416667, swapRate = 0.022041, k = 30, strike = 0.022041, call = 0.005432, callph = 0.005427, callmh = 0.005437, quantile = 0.500000, d2CalldK2 = 38.963670</v>
      </c>
    </row>
    <row r="9225" spans="28:28" x14ac:dyDescent="0.25">
      <c r="AB9225" s="3" t="str">
        <v>T = 4.416667, swapRate = 0.022041, k = 31, strike = 0.023402, call = 0.004787, callph = 0.004782, callmh = 0.004791, quantile = 0.551513, d2CalldK2 = 36.633139</v>
      </c>
    </row>
    <row r="9226" spans="28:28" x14ac:dyDescent="0.25">
      <c r="AB9226" s="3" t="str">
        <v>T = 4.416667, swapRate = 0.022041, k = 32, strike = 0.024764, call = 0.004209, callph = 0.004205, callmh = 0.004213, quantile = 0.599633, d2CalldK2 = 34.012071</v>
      </c>
    </row>
    <row r="9227" spans="28:28" x14ac:dyDescent="0.25">
      <c r="AB9227" s="3" t="str">
        <v>T = 4.416667, swapRate = 0.022041, k = 33, strike = 0.026126, call = 0.003695, callph = 0.003691, callmh = 0.003698, quantile = 0.644074, d2CalldK2 = 31.249104</v>
      </c>
    </row>
    <row r="9228" spans="28:28" x14ac:dyDescent="0.25">
      <c r="AB9228" s="3" t="str">
        <v>T = 4.416667, swapRate = 0.022041, k = 34, strike = 0.027487, call = 0.003238, callph = 0.003235, callmh = 0.003241, quantile = 0.684721, d2CalldK2 = 28.456803</v>
      </c>
    </row>
    <row r="9229" spans="28:28" x14ac:dyDescent="0.25">
      <c r="AB9229" s="3" t="str">
        <v>T = 4.416667, swapRate = 0.022041, k = 35, strike = 0.028849, call = 0.002834, callph = 0.002832, callmh = 0.002837, quantile = 0.721595, d2CalldK2 = 25.719442</v>
      </c>
    </row>
    <row r="9230" spans="28:28" x14ac:dyDescent="0.25">
      <c r="AB9230" s="3" t="str">
        <v>T = 4.416667, swapRate = 0.022041, k = 36, strike = 0.030211, call = 0.002478, callph = 0.002476, callmh = 0.002481, quantile = 0.754815, d2CalldK2 = 23.096878</v>
      </c>
    </row>
    <row r="9231" spans="28:28" x14ac:dyDescent="0.25">
      <c r="AB9231" s="3" t="str">
        <v>T = 4.416667, swapRate = 0.022041, k = 37, strike = 0.031572, call = 0.002165, callph = 0.002163, callmh = 0.002167, quantile = 0.784565, d2CalldK2 = 20.628820</v>
      </c>
    </row>
    <row r="9232" spans="28:28" x14ac:dyDescent="0.25">
      <c r="AB9232" s="3" t="str">
        <v>T = 4.416667, swapRate = 0.022041, k = 38, strike = 0.032934, call = 0.001890, callph = 0.001888, callmh = 0.001892, quantile = 0.811074, d2CalldK2 = 18.338991</v>
      </c>
    </row>
    <row r="9233" spans="28:28" x14ac:dyDescent="0.25">
      <c r="AB9233" s="3" t="str">
        <v>T = 4.416667, swapRate = 0.022041, k = 39, strike = 0.034295, call = 0.001649, callph = 0.001648, callmh = 0.001651, quantile = 0.834593, d2CalldK2 = 16.238851</v>
      </c>
    </row>
    <row r="9234" spans="28:28" x14ac:dyDescent="0.25">
      <c r="AB9234" s="3" t="str">
        <v>T = 4.416667, swapRate = 0.022041, k = 40, strike = 0.035657, call = 0.001439, callph = 0.001437, callmh = 0.001440, quantile = 0.855384, d2CalldK2 = 14.330779</v>
      </c>
    </row>
    <row r="9235" spans="28:28" x14ac:dyDescent="0.25">
      <c r="AB9235" s="3" t="str">
        <v>T = 4.416667, swapRate = 0.022041, k = 41, strike = 0.037019, call = 0.001254, callph = 0.001253, callmh = 0.001256, quantile = 0.873706, d2CalldK2 = 12.610693</v>
      </c>
    </row>
    <row r="9236" spans="28:28" x14ac:dyDescent="0.25">
      <c r="AB9236" s="3" t="str">
        <v>T = 4.416667, swapRate = 0.022041, k = 42, strike = 0.038380, call = 0.001094, callph = 0.001093, callmh = 0.001095, quantile = 0.889808, d2CalldK2 = 11.070126</v>
      </c>
    </row>
    <row r="9237" spans="28:28" x14ac:dyDescent="0.25">
      <c r="AB9237" s="3" t="str">
        <v>T = 4.416667, swapRate = 0.022041, k = 43, strike = 0.039742, call = 0.000953, callph = 0.000952, callmh = 0.000954, quantile = 0.903929, d2CalldK2 = 9.697841</v>
      </c>
    </row>
    <row r="9238" spans="28:28" x14ac:dyDescent="0.25">
      <c r="AB9238" s="3" t="str">
        <v>T = 4.416667, swapRate = 0.022041, k = 44, strike = 0.041104, call = 0.000831, callph = 0.000830, callmh = 0.000832, quantile = 0.916289, d2CalldK2 = 8.481039</v>
      </c>
    </row>
    <row r="9239" spans="28:28" x14ac:dyDescent="0.25">
      <c r="AB9239" s="3" t="str">
        <v>T = 4.416667, swapRate = 0.022041, k = 45, strike = 0.042465, call = 0.000725, callph = 0.000724, callmh = 0.000725, quantile = 0.927090, d2CalldK2 = 7.406260</v>
      </c>
    </row>
    <row r="9240" spans="28:28" x14ac:dyDescent="0.25">
      <c r="AB9240" s="3" t="str">
        <v>T = 4.416667, swapRate = 0.022041, k = 46, strike = 0.043827, call = 0.000632, callph = 0.000631, callmh = 0.000633, quantile = 0.936517, d2CalldK2 = 6.460013</v>
      </c>
    </row>
    <row r="9241" spans="28:28" x14ac:dyDescent="0.25">
      <c r="AB9241" s="3" t="str">
        <v>T = 4.416667, swapRate = 0.022041, k = 47, strike = 0.045189, call = 0.000551, callph = 0.000551, callmh = 0.000552, quantile = 0.944735, d2CalldK2 = 5.629209</v>
      </c>
    </row>
    <row r="9242" spans="28:28" x14ac:dyDescent="0.25">
      <c r="AB9242" s="3" t="str">
        <v>T = 4.416667, swapRate = 0.022041, k = 48, strike = 0.046550, call = 0.000481, callph = 0.000481, callmh = 0.000482, quantile = 0.951893, d2CalldK2 = 4.901446</v>
      </c>
    </row>
    <row r="9243" spans="28:28" x14ac:dyDescent="0.25">
      <c r="AB9243" s="3" t="str">
        <v>T = 4.416667, swapRate = 0.022041, k = 49, strike = 0.047912, call = 0.000420, callph = 0.000419, callmh = 0.000420, quantile = 0.958124, d2CalldK2 = 4.265179</v>
      </c>
    </row>
    <row r="9244" spans="28:28" x14ac:dyDescent="0.25">
      <c r="AB9244" s="3" t="str">
        <v>T = 4.416667, swapRate = 0.022041, k = 50, strike = 0.049274, call = 0.000367, callph = 0.000366, callmh = 0.000367, quantile = 0.963545, d2CalldK2 = 3.709805</v>
      </c>
    </row>
    <row r="9245" spans="28:28" x14ac:dyDescent="0.25">
      <c r="AB9245" s="3" t="str">
        <v>T = 4.416667, swapRate = 0.022041, k = 51, strike = 0.050635, call = 0.000320, callph = 0.000320, callmh = 0.000321, quantile = 0.968260, d2CalldK2 = 3.225689</v>
      </c>
    </row>
    <row r="9246" spans="28:28" x14ac:dyDescent="0.25">
      <c r="AB9246" s="3" t="str">
        <v>T = 4.416667, swapRate = 0.022041, k = 52, strike = 0.051997, call = 0.000280, callph = 0.000280, callmh = 0.000280, quantile = 0.972358, d2CalldK2 = 2.804154</v>
      </c>
    </row>
    <row r="9247" spans="28:28" x14ac:dyDescent="0.25">
      <c r="AB9247" s="3" t="str">
        <v>T = 4.416667, swapRate = 0.022041, k = 53, strike = 0.053358, call = 0.000245, callph = 0.000245, callmh = 0.000245, quantile = 0.975921, d2CalldK2 = 2.437437</v>
      </c>
    </row>
    <row r="9248" spans="28:28" x14ac:dyDescent="0.25">
      <c r="AB9248" s="3" t="str">
        <v>T = 4.416667, swapRate = 0.022041, k = 54, strike = 0.054720, call = 0.000214, callph = 0.000214, callmh = 0.000214, quantile = 0.979018, d2CalldK2 = 2.118638</v>
      </c>
    </row>
    <row r="9249" spans="28:28" x14ac:dyDescent="0.25">
      <c r="AB9249" s="3" t="str">
        <v>T = 4.416667, swapRate = 0.022041, k = 55, strike = 0.056082, call = 0.000187, callph = 0.000187, callmh = 0.000188, quantile = 0.981710, d2CalldK2 = 1.841646</v>
      </c>
    </row>
    <row r="9250" spans="28:28" x14ac:dyDescent="0.25">
      <c r="AB9250" s="3" t="str">
        <v>T = 4.416667, swapRate = 0.022041, k = 56, strike = 0.057443, call = 0.000164, callph = 0.000164, callmh = 0.000164, quantile = 0.984050, d2CalldK2 = 1.601080</v>
      </c>
    </row>
    <row r="9251" spans="28:28" x14ac:dyDescent="0.25">
      <c r="AB9251" s="3" t="str">
        <v>T = 4.416667, swapRate = 0.022041, k = 57, strike = 0.058805, call = 0.000144, callph = 0.000144, callmh = 0.000144, quantile = 0.986084, d2CalldK2 = 1.392209</v>
      </c>
    </row>
    <row r="9252" spans="28:28" x14ac:dyDescent="0.25">
      <c r="AB9252" s="3" t="str">
        <v>T = 4.416667, swapRate = 0.022041, k = 58, strike = 0.060167, call = 0.000126, callph = 0.000126, callmh = 0.000126, quantile = 0.987853, d2CalldK2 = 1.210889</v>
      </c>
    </row>
    <row r="9253" spans="28:28" x14ac:dyDescent="0.25">
      <c r="AB9253" s="3" t="str">
        <v>T = 4.416667, swapRate = 0.022041, k = 59, strike = 0.061528, call = 0.000111, callph = 0.000111, callmh = 0.000111, quantile = 0.989393, d2CalldK2 = 1.053500</v>
      </c>
    </row>
    <row r="9254" spans="28:28" x14ac:dyDescent="0.25">
      <c r="AB9254" s="3" t="str">
        <v>T = 4.416667, swapRate = 0.022041, k = 60, strike = 0.062890, call = 0.000097, callph = 0.000097, callmh = 0.000097, quantile = 0.990732, d2CalldK2 = 0.916883</v>
      </c>
    </row>
    <row r="9255" spans="28:28" x14ac:dyDescent="0.25">
      <c r="AB9255" s="3" t="str">
        <v>strike = -0.017447, d2CalldK2 = 1.053500, d2CalldK2mc = 0.872490</v>
      </c>
    </row>
    <row r="9256" spans="28:28" x14ac:dyDescent="0.25">
      <c r="AB9256" s="3" t="str">
        <v>strike = -0.016085, d2CalldK2 = 1.210889, d2CalldK2mc = 0.889735</v>
      </c>
    </row>
    <row r="9257" spans="28:28" x14ac:dyDescent="0.25">
      <c r="AB9257" s="3" t="str">
        <v>strike = -0.014724, d2CalldK2 = 1.392209, d2CalldK2mc = 1.704237</v>
      </c>
    </row>
    <row r="9258" spans="28:28" x14ac:dyDescent="0.25">
      <c r="AB9258" s="3" t="str">
        <v>strike = -0.013362, d2CalldK2 = 1.601080, d2CalldK2mc = 1.782984</v>
      </c>
    </row>
    <row r="9259" spans="28:28" x14ac:dyDescent="0.25">
      <c r="AB9259" s="3" t="str">
        <v>strike = -0.012000, d2CalldK2 = 1.841646, d2CalldK2mc = 1.791923</v>
      </c>
    </row>
    <row r="9260" spans="28:28" x14ac:dyDescent="0.25">
      <c r="AB9260" s="3" t="str">
        <v>strike = -0.010639, d2CalldK2 = 2.118637, d2CalldK2mc = 1.842732</v>
      </c>
    </row>
    <row r="9261" spans="28:28" x14ac:dyDescent="0.25">
      <c r="AB9261" s="3" t="str">
        <v>strike = -0.009277, d2CalldK2 = 2.437438, d2CalldK2mc = 2.194087</v>
      </c>
    </row>
    <row r="9262" spans="28:28" x14ac:dyDescent="0.25">
      <c r="AB9262" s="3" t="str">
        <v>strike = -0.007915, d2CalldK2 = 2.804154, d2CalldK2mc = 3.109489</v>
      </c>
    </row>
    <row r="9263" spans="28:28" x14ac:dyDescent="0.25">
      <c r="AB9263" s="3" t="str">
        <v>strike = -0.006554, d2CalldK2 = 3.225689, d2CalldK2mc = 2.546636</v>
      </c>
    </row>
    <row r="9264" spans="28:28" x14ac:dyDescent="0.25">
      <c r="AB9264" s="3" t="str">
        <v>strike = -0.005192, d2CalldK2 = 3.709805, d2CalldK2mc = 3.729292</v>
      </c>
    </row>
    <row r="9265" spans="28:28" x14ac:dyDescent="0.25">
      <c r="AB9265" s="3" t="str">
        <v>strike = -0.003831, d2CalldK2 = 4.265179, d2CalldK2mc = 4.778594</v>
      </c>
    </row>
    <row r="9266" spans="28:28" x14ac:dyDescent="0.25">
      <c r="AB9266" s="3" t="str">
        <v>strike = -0.002469, d2CalldK2 = 4.901446, d2CalldK2mc = 4.779372</v>
      </c>
    </row>
    <row r="9267" spans="28:28" x14ac:dyDescent="0.25">
      <c r="AB9267" s="3" t="str">
        <v>strike = -0.001107, d2CalldK2 = 5.629209, d2CalldK2mc = 5.964753</v>
      </c>
    </row>
    <row r="9268" spans="28:28" x14ac:dyDescent="0.25">
      <c r="AB9268" s="3" t="str">
        <v>strike = 0.000254, d2CalldK2 = 6.460013, d2CalldK2mc = 7.433675</v>
      </c>
    </row>
    <row r="9269" spans="28:28" x14ac:dyDescent="0.25">
      <c r="AB9269" s="3" t="str">
        <v>strike = 0.001616, d2CalldK2 = 7.406261, d2CalldK2mc = 7.121663</v>
      </c>
    </row>
    <row r="9270" spans="28:28" x14ac:dyDescent="0.25">
      <c r="AB9270" s="3" t="str">
        <v>strike = 0.002978, d2CalldK2 = 8.481039, d2CalldK2mc = 9.306132</v>
      </c>
    </row>
    <row r="9271" spans="28:28" x14ac:dyDescent="0.25">
      <c r="AB9271" s="3" t="str">
        <v>strike = 0.004339, d2CalldK2 = 9.697840, d2CalldK2mc = 9.685161</v>
      </c>
    </row>
    <row r="9272" spans="28:28" x14ac:dyDescent="0.25">
      <c r="AB9272" s="3" t="str">
        <v>strike = 0.005701, d2CalldK2 = 11.070126, d2CalldK2mc = 11.906713</v>
      </c>
    </row>
    <row r="9273" spans="28:28" x14ac:dyDescent="0.25">
      <c r="AB9273" s="3" t="str">
        <v>strike = 0.007063, d2CalldK2 = 12.610693, d2CalldK2mc = 14.200158</v>
      </c>
    </row>
    <row r="9274" spans="28:28" x14ac:dyDescent="0.25">
      <c r="AB9274" s="3" t="str">
        <v>strike = 0.008424, d2CalldK2 = 14.330779, d2CalldK2mc = 13.450191</v>
      </c>
    </row>
    <row r="9275" spans="28:28" x14ac:dyDescent="0.25">
      <c r="AB9275" s="3" t="str">
        <v>strike = 0.009786, d2CalldK2 = 16.238851, d2CalldK2mc = 14.216211</v>
      </c>
    </row>
    <row r="9276" spans="28:28" x14ac:dyDescent="0.25">
      <c r="AB9276" s="3" t="str">
        <v>strike = 0.011148, d2CalldK2 = 18.338991, d2CalldK2mc = 17.124001</v>
      </c>
    </row>
    <row r="9277" spans="28:28" x14ac:dyDescent="0.25">
      <c r="AB9277" s="3" t="str">
        <v>strike = 0.012509, d2CalldK2 = 20.628820, d2CalldK2mc = 20.106543</v>
      </c>
    </row>
    <row r="9278" spans="28:28" x14ac:dyDescent="0.25">
      <c r="AB9278" s="3" t="str">
        <v>strike = 0.013871, d2CalldK2 = 23.096878, d2CalldK2mc = 22.233463</v>
      </c>
    </row>
    <row r="9279" spans="28:28" x14ac:dyDescent="0.25">
      <c r="AB9279" s="3" t="str">
        <v>strike = 0.015232, d2CalldK2 = 25.719442, d2CalldK2mc = 25.862550</v>
      </c>
    </row>
    <row r="9280" spans="28:28" x14ac:dyDescent="0.25">
      <c r="AB9280" s="3" t="str">
        <v>strike = 0.016594, d2CalldK2 = 28.456802, d2CalldK2mc = 29.038196</v>
      </c>
    </row>
    <row r="9281" spans="28:28" x14ac:dyDescent="0.25">
      <c r="AB9281" s="3" t="str">
        <v>strike = 0.017956, d2CalldK2 = 31.249104, d2CalldK2mc = 31.394023</v>
      </c>
    </row>
    <row r="9282" spans="28:28" x14ac:dyDescent="0.25">
      <c r="AB9282" s="3" t="str">
        <v>strike = 0.019317, d2CalldK2 = 34.012071, d2CalldK2mc = 33.628546</v>
      </c>
    </row>
    <row r="9283" spans="28:28" x14ac:dyDescent="0.25">
      <c r="AB9283" s="3" t="str">
        <v>strike = 0.020679, d2CalldK2 = 36.633139, d2CalldK2mc = 36.826822</v>
      </c>
    </row>
    <row r="9284" spans="28:28" x14ac:dyDescent="0.25">
      <c r="AB9284" s="3" t="str">
        <v>strike = 0.022041, d2CalldK2 = 38.963670, d2CalldK2mc = 38.683016</v>
      </c>
    </row>
    <row r="9285" spans="28:28" x14ac:dyDescent="0.25">
      <c r="AB9285" s="3" t="str">
        <v>strike = 0.023402, d2CalldK2 = 36.633139, d2CalldK2mc = 37.522222</v>
      </c>
    </row>
    <row r="9286" spans="28:28" x14ac:dyDescent="0.25">
      <c r="AB9286" s="3" t="str">
        <v>strike = 0.024764, d2CalldK2 = 34.012071, d2CalldK2mc = 33.238742</v>
      </c>
    </row>
    <row r="9287" spans="28:28" x14ac:dyDescent="0.25">
      <c r="AB9287" s="3" t="str">
        <v>strike = 0.026126, d2CalldK2 = 31.249104, d2CalldK2mc = 29.518474</v>
      </c>
    </row>
    <row r="9288" spans="28:28" x14ac:dyDescent="0.25">
      <c r="AB9288" s="3" t="str">
        <v>strike = 0.027487, d2CalldK2 = 28.456803, d2CalldK2mc = 29.292343</v>
      </c>
    </row>
    <row r="9289" spans="28:28" x14ac:dyDescent="0.25">
      <c r="AB9289" s="3" t="str">
        <v>strike = 0.028849, d2CalldK2 = 25.719442, d2CalldK2mc = 27.348105</v>
      </c>
    </row>
    <row r="9290" spans="28:28" x14ac:dyDescent="0.25">
      <c r="AB9290" s="3" t="str">
        <v>strike = 0.030211, d2CalldK2 = 23.096878, d2CalldK2mc = 21.993360</v>
      </c>
    </row>
    <row r="9291" spans="28:28" x14ac:dyDescent="0.25">
      <c r="AB9291" s="3" t="str">
        <v>strike = 0.031572, d2CalldK2 = 20.628820, d2CalldK2mc = 20.107456</v>
      </c>
    </row>
    <row r="9292" spans="28:28" x14ac:dyDescent="0.25">
      <c r="AB9292" s="3" t="str">
        <v>strike = 0.032934, d2CalldK2 = 18.338991, d2CalldK2mc = 19.156720</v>
      </c>
    </row>
    <row r="9293" spans="28:28" x14ac:dyDescent="0.25">
      <c r="AB9293" s="3" t="str">
        <v>strike = 0.034295, d2CalldK2 = 16.238851, d2CalldK2mc = 16.391596</v>
      </c>
    </row>
    <row r="9294" spans="28:28" x14ac:dyDescent="0.25">
      <c r="AB9294" s="3" t="str">
        <v>strike = 0.035657, d2CalldK2 = 14.330779, d2CalldK2mc = 13.886350</v>
      </c>
    </row>
    <row r="9295" spans="28:28" x14ac:dyDescent="0.25">
      <c r="AB9295" s="3" t="str">
        <v>strike = 0.037019, d2CalldK2 = 12.610693, d2CalldK2mc = 12.477326</v>
      </c>
    </row>
    <row r="9296" spans="28:28" x14ac:dyDescent="0.25">
      <c r="AB9296" s="3" t="str">
        <v>strike = 0.038380, d2CalldK2 = 11.070126, d2CalldK2mc = 12.124027</v>
      </c>
    </row>
    <row r="9297" spans="28:28" x14ac:dyDescent="0.25">
      <c r="AB9297" s="3" t="str">
        <v>strike = 0.039742, d2CalldK2 = 9.697841, d2CalldK2mc = 8.880457</v>
      </c>
    </row>
    <row r="9298" spans="28:28" x14ac:dyDescent="0.25">
      <c r="AB9298" s="3" t="str">
        <v>strike = 0.041104, d2CalldK2 = 8.481039, d2CalldK2mc = 7.604837</v>
      </c>
    </row>
    <row r="9299" spans="28:28" x14ac:dyDescent="0.25">
      <c r="AB9299" s="3" t="str">
        <v>strike = 0.042465, d2CalldK2 = 7.406260, d2CalldK2mc = 7.724150</v>
      </c>
    </row>
    <row r="9300" spans="28:28" x14ac:dyDescent="0.25">
      <c r="AB9300" s="3" t="str">
        <v>strike = 0.043827, d2CalldK2 = 6.460013, d2CalldK2mc = 6.692502</v>
      </c>
    </row>
    <row r="9301" spans="28:28" x14ac:dyDescent="0.25">
      <c r="AB9301" s="3" t="str">
        <v>strike = 0.045189, d2CalldK2 = 5.629209, d2CalldK2mc = 6.499790</v>
      </c>
    </row>
    <row r="9302" spans="28:28" x14ac:dyDescent="0.25">
      <c r="AB9302" s="3" t="str">
        <v>strike = 0.046550, d2CalldK2 = 4.901446, d2CalldK2mc = 6.102184</v>
      </c>
    </row>
    <row r="9303" spans="28:28" x14ac:dyDescent="0.25">
      <c r="AB9303" s="3" t="str">
        <v>strike = 0.047912, d2CalldK2 = 4.265179, d2CalldK2mc = 4.373587</v>
      </c>
    </row>
    <row r="9304" spans="28:28" x14ac:dyDescent="0.25">
      <c r="AB9304" s="3" t="str">
        <v>strike = 0.049274, d2CalldK2 = 3.709805, d2CalldK2mc = 3.510949</v>
      </c>
    </row>
    <row r="9305" spans="28:28" x14ac:dyDescent="0.25">
      <c r="AB9305" s="3" t="str">
        <v>strike = 0.050635, d2CalldK2 = 3.225689, d2CalldK2mc = 2.690888</v>
      </c>
    </row>
    <row r="9306" spans="28:28" x14ac:dyDescent="0.25">
      <c r="AB9306" s="3" t="str">
        <v>strike = 0.051997, d2CalldK2 = 2.804154, d2CalldK2mc = 2.653220</v>
      </c>
    </row>
    <row r="9307" spans="28:28" x14ac:dyDescent="0.25">
      <c r="AB9307" s="3" t="str">
        <v>strike = 0.053358, d2CalldK2 = 2.437437, d2CalldK2mc = 2.399071</v>
      </c>
    </row>
    <row r="9308" spans="28:28" x14ac:dyDescent="0.25">
      <c r="AB9308" s="3" t="str">
        <v>strike = 0.054720, d2CalldK2 = 2.118638, d2CalldK2mc = 2.241435</v>
      </c>
    </row>
    <row r="9309" spans="28:28" x14ac:dyDescent="0.25">
      <c r="AB9309" s="3" t="str">
        <v>strike = 0.056082, d2CalldK2 = 1.841646, d2CalldK2mc = 2.058622</v>
      </c>
    </row>
    <row r="9310" spans="28:28" x14ac:dyDescent="0.25">
      <c r="AB9310" s="3" t="str">
        <v>strike = 0.057443, d2CalldK2 = 1.601080, d2CalldK2mc = 1.177553</v>
      </c>
    </row>
    <row r="9311" spans="28:28" x14ac:dyDescent="0.25">
      <c r="AB9311" s="3" t="str">
        <v>strike = 0.058805, d2CalldK2 = 1.392209, d2CalldK2mc = 1.568796</v>
      </c>
    </row>
    <row r="9312" spans="28:28" x14ac:dyDescent="0.25">
      <c r="AB9312" s="3" t="str">
        <v>strike = 0.060167, d2CalldK2 = 1.210889, d2CalldK2mc = 1.337596</v>
      </c>
    </row>
    <row r="9313" spans="28:28" x14ac:dyDescent="0.25">
      <c r="AB9313" s="3" t="str">
        <v>strike = 0.061528, d2CalldK2 = 1.053500, d2CalldK2mc = 0.830373</v>
      </c>
    </row>
    <row r="9314" spans="28:28" x14ac:dyDescent="0.25">
      <c r="AB9314" s="3" t="str">
        <v>T = 4.416667, fixingDate = 0, swapRate = 0.022041, annuity = 8.837068, stdDev = 0.013616, avgCalcStrikes = 7.953735</v>
      </c>
    </row>
    <row r="9315" spans="28:28" x14ac:dyDescent="0.25">
      <c r="AB9315" s="3" t="str">
        <v>strike = -0.017447, dCalldT = 0.000044, localVol = 0.010060</v>
      </c>
    </row>
    <row r="9316" spans="28:28" x14ac:dyDescent="0.25">
      <c r="AB9316" s="3" t="str">
        <v>strike = -0.016085, dCalldT = 0.000051, localVol = 0.010667</v>
      </c>
    </row>
    <row r="9317" spans="28:28" x14ac:dyDescent="0.25">
      <c r="AB9317" s="3" t="str">
        <v>strike = -0.014724, dCalldT = 0.000065, localVol = 0.008742</v>
      </c>
    </row>
    <row r="9318" spans="28:28" x14ac:dyDescent="0.25">
      <c r="AB9318" s="3" t="str">
        <v>strike = -0.013362, dCalldT = 0.000074, localVol = 0.009089</v>
      </c>
    </row>
    <row r="9319" spans="28:28" x14ac:dyDescent="0.25">
      <c r="AB9319" s="3" t="str">
        <v>strike = -0.012000, dCalldT = 0.000079, localVol = 0.009399</v>
      </c>
    </row>
    <row r="9320" spans="28:28" x14ac:dyDescent="0.25">
      <c r="AB9320" s="3" t="str">
        <v>strike = -0.010639, dCalldT = 0.000087, localVol = 0.009710</v>
      </c>
    </row>
    <row r="9321" spans="28:28" x14ac:dyDescent="0.25">
      <c r="AB9321" s="3" t="str">
        <v>strike = -0.009277, dCalldT = 0.000102, localVol = 0.009638</v>
      </c>
    </row>
    <row r="9322" spans="28:28" x14ac:dyDescent="0.25">
      <c r="AB9322" s="3" t="str">
        <v>strike = -0.007915, dCalldT = 0.000124, localVol = 0.008916</v>
      </c>
    </row>
    <row r="9323" spans="28:28" x14ac:dyDescent="0.25">
      <c r="AB9323" s="3" t="str">
        <v>strike = -0.006554, dCalldT = 0.000140, localVol = 0.010479</v>
      </c>
    </row>
    <row r="9324" spans="28:28" x14ac:dyDescent="0.25">
      <c r="AB9324" s="3" t="str">
        <v>strike = -0.005192, dCalldT = 0.000173, localVol = 0.009618</v>
      </c>
    </row>
    <row r="9325" spans="28:28" x14ac:dyDescent="0.25">
      <c r="AB9325" s="3" t="str">
        <v>strike = -0.003831, dCalldT = 0.000206, localVol = 0.009289</v>
      </c>
    </row>
    <row r="9326" spans="28:28" x14ac:dyDescent="0.25">
      <c r="AB9326" s="3" t="str">
        <v>strike = -0.002469, dCalldT = 0.000230, localVol = 0.009808</v>
      </c>
    </row>
    <row r="9327" spans="28:28" x14ac:dyDescent="0.25">
      <c r="AB9327" s="3" t="str">
        <v>strike = -0.001107, dCalldT = 0.000258, localVol = 0.009297</v>
      </c>
    </row>
    <row r="9328" spans="28:28" x14ac:dyDescent="0.25">
      <c r="AB9328" s="3" t="str">
        <v>strike = 0.000254, dCalldT = 0.000280, localVol = 0.008674</v>
      </c>
    </row>
    <row r="9329" spans="28:28" x14ac:dyDescent="0.25">
      <c r="AB9329" s="3" t="str">
        <v>strike = 0.001616, dCalldT = 0.000281, localVol = 0.008887</v>
      </c>
    </row>
    <row r="9330" spans="28:28" x14ac:dyDescent="0.25">
      <c r="AB9330" s="3" t="str">
        <v>strike = 0.002978, dCalldT = 0.000291, localVol = 0.007902</v>
      </c>
    </row>
    <row r="9331" spans="28:28" x14ac:dyDescent="0.25">
      <c r="AB9331" s="3" t="str">
        <v>strike = 0.004339, dCalldT = 0.000283, localVol = 0.007641</v>
      </c>
    </row>
    <row r="9332" spans="28:28" x14ac:dyDescent="0.25">
      <c r="AB9332" s="3" t="str">
        <v>strike = 0.005701, dCalldT = 0.000276, localVol = 0.006811</v>
      </c>
    </row>
    <row r="9333" spans="28:28" x14ac:dyDescent="0.25">
      <c r="AB9333" s="3" t="str">
        <v>strike = 0.007063, dCalldT = 0.000252, localVol = 0.005956</v>
      </c>
    </row>
    <row r="9334" spans="28:28" x14ac:dyDescent="0.25">
      <c r="AB9334" s="3" t="str">
        <v>strike = 0.008424, dCalldT = 0.000193, localVol = 0.005353</v>
      </c>
    </row>
    <row r="9335" spans="28:28" x14ac:dyDescent="0.25">
      <c r="AB9335" s="3" t="str">
        <v>strike = 0.009786, dCalldT = 0.000153, localVol = 0.004644</v>
      </c>
    </row>
    <row r="9336" spans="28:28" x14ac:dyDescent="0.25">
      <c r="AB9336" s="3" t="str">
        <v>strike = 0.011148, dCalldT = 0.000159, localVol = 0.004303</v>
      </c>
    </row>
    <row r="9337" spans="28:28" x14ac:dyDescent="0.25">
      <c r="AB9337" s="3" t="str">
        <v>strike = 0.012509, dCalldT = 0.000190, localVol = 0.004348</v>
      </c>
    </row>
    <row r="9338" spans="28:28" x14ac:dyDescent="0.25">
      <c r="AB9338" s="3" t="str">
        <v>strike = 0.013871, dCalldT = 0.000232, localVol = 0.004566</v>
      </c>
    </row>
    <row r="9339" spans="28:28" x14ac:dyDescent="0.25">
      <c r="AB9339" s="3" t="str">
        <v>strike = 0.015232, dCalldT = 0.000291, localVol = 0.004740</v>
      </c>
    </row>
    <row r="9340" spans="28:28" x14ac:dyDescent="0.25">
      <c r="AB9340" s="3" t="str">
        <v>strike = 0.016594, dCalldT = 0.000343, localVol = 0.004864</v>
      </c>
    </row>
    <row r="9341" spans="28:28" x14ac:dyDescent="0.25">
      <c r="AB9341" s="3" t="str">
        <v>strike = 0.017956, dCalldT = 0.000380, localVol = 0.004920</v>
      </c>
    </row>
    <row r="9342" spans="28:28" x14ac:dyDescent="0.25">
      <c r="AB9342" s="3" t="str">
        <v>strike = 0.019317, dCalldT = 0.000409, localVol = 0.004934</v>
      </c>
    </row>
    <row r="9343" spans="28:28" x14ac:dyDescent="0.25">
      <c r="AB9343" s="3" t="str">
        <v>strike = 0.020679, dCalldT = 0.000443, localVol = 0.004903</v>
      </c>
    </row>
    <row r="9344" spans="28:28" x14ac:dyDescent="0.25">
      <c r="AB9344" s="3" t="str">
        <v>strike = 0.022041, dCalldT = 0.000467, localVol = 0.004912</v>
      </c>
    </row>
    <row r="9345" spans="28:28" x14ac:dyDescent="0.25">
      <c r="AB9345" s="3" t="str">
        <v>strike = 0.023402, dCalldT = 0.000476, localVol = 0.005038</v>
      </c>
    </row>
    <row r="9346" spans="28:28" x14ac:dyDescent="0.25">
      <c r="AB9346" s="3" t="str">
        <v>strike = 0.024764, dCalldT = 0.000461, localVol = 0.005268</v>
      </c>
    </row>
    <row r="9347" spans="28:28" x14ac:dyDescent="0.25">
      <c r="AB9347" s="3" t="str">
        <v>strike = 0.026126, dCalldT = 0.000459, localVol = 0.005575</v>
      </c>
    </row>
    <row r="9348" spans="28:28" x14ac:dyDescent="0.25">
      <c r="AB9348" s="3" t="str">
        <v>strike = 0.027487, dCalldT = 0.000491, localVol = 0.005788</v>
      </c>
    </row>
    <row r="9349" spans="28:28" x14ac:dyDescent="0.25">
      <c r="AB9349" s="3" t="str">
        <v>strike = 0.028849, dCalldT = 0.000501, localVol = 0.006051</v>
      </c>
    </row>
    <row r="9350" spans="28:28" x14ac:dyDescent="0.25">
      <c r="AB9350" s="3" t="str">
        <v>strike = 0.030211, dCalldT = 0.000472, localVol = 0.006550</v>
      </c>
    </row>
    <row r="9351" spans="28:28" x14ac:dyDescent="0.25">
      <c r="AB9351" s="3" t="str">
        <v>strike = 0.031572, dCalldT = 0.000465, localVol = 0.006803</v>
      </c>
    </row>
    <row r="9352" spans="28:28" x14ac:dyDescent="0.25">
      <c r="AB9352" s="3" t="str">
        <v>strike = 0.032934, dCalldT = 0.000469, localVol = 0.006997</v>
      </c>
    </row>
    <row r="9353" spans="28:28" x14ac:dyDescent="0.25">
      <c r="AB9353" s="3" t="str">
        <v>strike = 0.034295, dCalldT = 0.000454, localVol = 0.007440</v>
      </c>
    </row>
    <row r="9354" spans="28:28" x14ac:dyDescent="0.25">
      <c r="AB9354" s="3" t="str">
        <v>strike = 0.035657, dCalldT = 0.000435, localVol = 0.007912</v>
      </c>
    </row>
    <row r="9355" spans="28:28" x14ac:dyDescent="0.25">
      <c r="AB9355" s="3" t="str">
        <v>strike = 0.037019, dCalldT = 0.000426, localVol = 0.008261</v>
      </c>
    </row>
    <row r="9356" spans="28:28" x14ac:dyDescent="0.25">
      <c r="AB9356" s="3" t="str">
        <v>strike = 0.038380, dCalldT = 0.000420, localVol = 0.008326</v>
      </c>
    </row>
    <row r="9357" spans="28:28" x14ac:dyDescent="0.25">
      <c r="AB9357" s="3" t="str">
        <v>strike = 0.039742, dCalldT = 0.000392, localVol = 0.009397</v>
      </c>
    </row>
    <row r="9358" spans="28:28" x14ac:dyDescent="0.25">
      <c r="AB9358" s="3" t="str">
        <v>strike = 0.041104, dCalldT = 0.000383, localVol = 0.010039</v>
      </c>
    </row>
    <row r="9359" spans="28:28" x14ac:dyDescent="0.25">
      <c r="AB9359" s="3" t="str">
        <v>strike = 0.042465, dCalldT = 0.000395, localVol = 0.010113</v>
      </c>
    </row>
    <row r="9360" spans="28:28" x14ac:dyDescent="0.25">
      <c r="AB9360" s="3" t="str">
        <v>strike = 0.043827, dCalldT = 0.000401, localVol = 0.010948</v>
      </c>
    </row>
    <row r="9361" spans="28:28" x14ac:dyDescent="0.25">
      <c r="AB9361" s="3" t="str">
        <v>strike = 0.045189, dCalldT = 0.000403, localVol = 0.011141</v>
      </c>
    </row>
    <row r="9362" spans="28:28" x14ac:dyDescent="0.25">
      <c r="AB9362" s="3" t="str">
        <v>strike = 0.046550, dCalldT = 0.000388, localVol = 0.011274</v>
      </c>
    </row>
    <row r="9363" spans="28:28" x14ac:dyDescent="0.25">
      <c r="AB9363" s="3" t="str">
        <v>strike = 0.047912, dCalldT = 0.000347, localVol = 0.012597</v>
      </c>
    </row>
    <row r="9364" spans="28:28" x14ac:dyDescent="0.25">
      <c r="AB9364" s="3" t="str">
        <v>strike = 0.049274, dCalldT = 0.000305, localVol = 0.013185</v>
      </c>
    </row>
    <row r="9365" spans="28:28" x14ac:dyDescent="0.25">
      <c r="AB9365" s="3" t="str">
        <v>strike = 0.050635, dCalldT = 0.000269, localVol = 0.014146</v>
      </c>
    </row>
    <row r="9366" spans="28:28" x14ac:dyDescent="0.25">
      <c r="AB9366" s="3" t="str">
        <v>strike = 0.051997, dCalldT = 0.000247, localVol = 0.013633</v>
      </c>
    </row>
    <row r="9367" spans="28:28" x14ac:dyDescent="0.25">
      <c r="AB9367" s="3" t="str">
        <v>strike = 0.053358, dCalldT = 0.000229, localVol = 0.013803</v>
      </c>
    </row>
    <row r="9368" spans="28:28" x14ac:dyDescent="0.25">
      <c r="AB9368" s="3" t="str">
        <v>strike = 0.054720, dCalldT = 0.000213, localVol = 0.013773</v>
      </c>
    </row>
    <row r="9369" spans="28:28" x14ac:dyDescent="0.25">
      <c r="AB9369" s="3" t="str">
        <v>strike = 0.056082, dCalldT = 0.000195, localVol = 0.013768</v>
      </c>
    </row>
    <row r="9370" spans="28:28" x14ac:dyDescent="0.25">
      <c r="AB9370" s="3" t="str">
        <v>strike = 0.057443, dCalldT = 0.000174, localVol = 0.017187</v>
      </c>
    </row>
    <row r="9371" spans="28:28" x14ac:dyDescent="0.25">
      <c r="AB9371" s="3" t="str">
        <v>strike = 0.058805, dCalldT = 0.000163, localVol = 0.014424</v>
      </c>
    </row>
    <row r="9372" spans="28:28" x14ac:dyDescent="0.25">
      <c r="AB9372" s="3" t="str">
        <v>strike = 0.060167, dCalldT = 0.000149, localVol = 0.014950</v>
      </c>
    </row>
    <row r="9373" spans="28:28" x14ac:dyDescent="0.25">
      <c r="AB9373" s="3" t="str">
        <v>strike = 0.061528, dCalldT = 0.000134, localVol = 0.017955</v>
      </c>
    </row>
    <row r="9374" spans="28:28" x14ac:dyDescent="0.25">
      <c r="AB9374" s="3" t="str">
        <v>T = 4.500000, swapRate = 0.022192, k = 0, strike = -0.019121, call = 0.041413, callph = 0.041403, callmh = 0.041423, quantile = 0.009359, d2CalldK2 = 0.909950</v>
      </c>
    </row>
    <row r="9375" spans="28:28" x14ac:dyDescent="0.25">
      <c r="AB9375" s="3" t="str">
        <v>T = 4.500000, swapRate = 0.022192, k = 1, strike = -0.017744, call = 0.040049, callph = 0.040039, callmh = 0.040059, quantile = 0.010703, d2CalldK2 = 1.044868</v>
      </c>
    </row>
    <row r="9376" spans="28:28" x14ac:dyDescent="0.25">
      <c r="AB9376" s="3" t="str">
        <v>T = 4.500000, swapRate = 0.022192, k = 2, strike = -0.016367, call = 0.038688, callph = 0.038678, callmh = 0.038698, quantile = 0.012246, d2CalldK2 = 1.200231</v>
      </c>
    </row>
    <row r="9377" spans="28:28" x14ac:dyDescent="0.25">
      <c r="AB9377" s="3" t="str">
        <v>T = 4.500000, swapRate = 0.022192, k = 3, strike = -0.014990, call = 0.037329, callph = 0.037319, callmh = 0.037339, quantile = 0.014019, d2CalldK2 = 1.379146</v>
      </c>
    </row>
    <row r="9378" spans="28:28" x14ac:dyDescent="0.25">
      <c r="AB9378" s="3" t="str">
        <v>T = 4.500000, swapRate = 0.022192, k = 4, strike = -0.013613, call = 0.035973, callph = 0.035963, callmh = 0.035982, quantile = 0.016057, d2CalldK2 = 1.585174</v>
      </c>
    </row>
    <row r="9379" spans="28:28" x14ac:dyDescent="0.25">
      <c r="AB9379" s="3" t="str">
        <v>T = 4.500000, swapRate = 0.022192, k = 5, strike = -0.012236, call = 0.034619, callph = 0.034609, callmh = 0.034629, quantile = 0.018399, d2CalldK2 = 1.822389</v>
      </c>
    </row>
    <row r="9380" spans="28:28" x14ac:dyDescent="0.25">
      <c r="AB9380" s="3" t="str">
        <v>T = 4.500000, swapRate = 0.022192, k = 6, strike = -0.010858, call = 0.033269, callph = 0.033259, callmh = 0.033279, quantile = 0.021092, d2CalldK2 = 2.095445</v>
      </c>
    </row>
    <row r="9381" spans="28:28" x14ac:dyDescent="0.25">
      <c r="AB9381" s="3" t="str">
        <v>T = 4.500000, swapRate = 0.022192, k = 7, strike = -0.009481, call = 0.031923, callph = 0.031914, callmh = 0.031933, quantile = 0.024189, d2CalldK2 = 2.409642</v>
      </c>
    </row>
    <row r="9382" spans="28:28" x14ac:dyDescent="0.25">
      <c r="AB9382" s="3" t="str">
        <v>T = 4.500000, swapRate = 0.022192, k = 8, strike = -0.008104, call = 0.030582, callph = 0.030572, callmh = 0.030592, quantile = 0.027751, d2CalldK2 = 2.770994</v>
      </c>
    </row>
    <row r="9383" spans="28:28" x14ac:dyDescent="0.25">
      <c r="AB9383" s="3" t="str">
        <v>T = 4.500000, swapRate = 0.022192, k = 9, strike = -0.006727, call = 0.029246, callph = 0.029236, callmh = 0.029255, quantile = 0.031846, d2CalldK2 = 3.186305</v>
      </c>
    </row>
    <row r="9384" spans="28:28" x14ac:dyDescent="0.25">
      <c r="AB9384" s="3" t="str">
        <v>T = 4.500000, swapRate = 0.022192, k = 10, strike = -0.005350, call = 0.027916, callph = 0.027906, callmh = 0.027925, quantile = 0.036555, d2CalldK2 = 3.663230</v>
      </c>
    </row>
    <row r="9385" spans="28:28" x14ac:dyDescent="0.25">
      <c r="AB9385" s="3" t="str">
        <v>T = 4.500000, swapRate = 0.022192, k = 11, strike = -0.003973, call = 0.026593, callph = 0.026583, callmh = 0.026602, quantile = 0.041967, d2CalldK2 = 4.210336</v>
      </c>
    </row>
    <row r="9386" spans="28:28" x14ac:dyDescent="0.25">
      <c r="AB9386" s="3" t="str">
        <v>T = 4.500000, swapRate = 0.022192, k = 12, strike = -0.002596, call = 0.025278, callph = 0.025268, callmh = 0.025287, quantile = 0.048187, d2CalldK2 = 4.837146</v>
      </c>
    </row>
    <row r="9387" spans="28:28" x14ac:dyDescent="0.25">
      <c r="AB9387" s="3" t="str">
        <v>T = 4.500000, swapRate = 0.022192, k = 13, strike = -0.001219, call = 0.023972, callph = 0.023962, callmh = 0.023981, quantile = 0.055331, d2CalldK2 = 5.554156</v>
      </c>
    </row>
    <row r="9388" spans="28:28" x14ac:dyDescent="0.25">
      <c r="AB9388" s="3" t="str">
        <v>T = 4.500000, swapRate = 0.022192, k = 14, strike = 0.000158, call = 0.022676, callph = 0.022667, callmh = 0.022686, quantile = 0.063531, d2CalldK2 = 6.372811</v>
      </c>
    </row>
    <row r="9389" spans="28:28" x14ac:dyDescent="0.25">
      <c r="AB9389" s="3" t="str">
        <v>T = 4.500000, swapRate = 0.022192, k = 15, strike = 0.001535, call = 0.021393, callph = 0.021384, callmh = 0.021402, quantile = 0.072935, d2CalldK2 = 7.305431</v>
      </c>
    </row>
    <row r="9390" spans="28:28" x14ac:dyDescent="0.25">
      <c r="AB9390" s="3" t="str">
        <v>T = 4.500000, swapRate = 0.022192, k = 16, strike = 0.002912, call = 0.020124, callph = 0.020114, callmh = 0.020133, quantile = 0.083710, d2CalldK2 = 8.365050</v>
      </c>
    </row>
    <row r="9391" spans="28:28" x14ac:dyDescent="0.25">
      <c r="AB9391" s="3" t="str">
        <v>T = 4.500000, swapRate = 0.022192, k = 17, strike = 0.004290, call = 0.018870, callph = 0.018861, callmh = 0.018879, quantile = 0.096039, d2CalldK2 = 9.565149</v>
      </c>
    </row>
    <row r="9392" spans="28:28" x14ac:dyDescent="0.25">
      <c r="AB9392" s="3" t="str">
        <v>T = 4.500000, swapRate = 0.022192, k = 18, strike = 0.005667, call = 0.017635, callph = 0.017626, callmh = 0.017644, quantile = 0.110125, d2CalldK2 = 10.919232</v>
      </c>
    </row>
    <row r="9393" spans="28:28" x14ac:dyDescent="0.25">
      <c r="AB9393" s="3" t="str">
        <v>T = 4.500000, swapRate = 0.022192, k = 19, strike = 0.007044, call = 0.016420, callph = 0.016411, callmh = 0.016429, quantile = 0.126189, d2CalldK2 = 12.440218</v>
      </c>
    </row>
    <row r="9394" spans="28:28" x14ac:dyDescent="0.25">
      <c r="AB9394" s="3" t="str">
        <v>T = 4.500000, swapRate = 0.022192, k = 20, strike = 0.008421, call = 0.015229, callph = 0.015220, callmh = 0.015238, quantile = 0.144469, d2CalldK2 = 14.139562</v>
      </c>
    </row>
    <row r="9395" spans="28:28" x14ac:dyDescent="0.25">
      <c r="AB9395" s="3" t="str">
        <v>T = 4.500000, swapRate = 0.022192, k = 21, strike = 0.009798, call = 0.014065, callph = 0.014057, callmh = 0.014073, quantile = 0.165218, d2CalldK2 = 16.026071</v>
      </c>
    </row>
    <row r="9396" spans="28:28" x14ac:dyDescent="0.25">
      <c r="AB9396" s="3" t="str">
        <v>T = 4.500000, swapRate = 0.022192, k = 22, strike = 0.011175, call = 0.012931, callph = 0.012923, callmh = 0.012939, quantile = 0.188696, d2CalldK2 = 18.104307</v>
      </c>
    </row>
    <row r="9397" spans="28:28" x14ac:dyDescent="0.25">
      <c r="AB9397" s="3" t="str">
        <v>T = 4.500000, swapRate = 0.022192, k = 23, strike = 0.012552, call = 0.011832, callph = 0.011824, callmh = 0.011840, quantile = 0.215168, d2CalldK2 = 20.372527</v>
      </c>
    </row>
    <row r="9398" spans="28:28" x14ac:dyDescent="0.25">
      <c r="AB9398" s="3" t="str">
        <v>T = 4.500000, swapRate = 0.022192, k = 24, strike = 0.013929, call = 0.010771, callph = 0.010764, callmh = 0.010779, quantile = 0.244888, d2CalldK2 = 22.820076</v>
      </c>
    </row>
    <row r="9399" spans="28:28" x14ac:dyDescent="0.25">
      <c r="AB9399" s="3" t="str">
        <v>T = 4.500000, swapRate = 0.022192, k = 25, strike = 0.015306, call = 0.009754, callph = 0.009746, callmh = 0.009761, quantile = 0.278090, d2CalldK2 = 25.424194</v>
      </c>
    </row>
    <row r="9400" spans="28:28" x14ac:dyDescent="0.25">
      <c r="AB9400" s="3" t="str">
        <v>T = 4.500000, swapRate = 0.022192, k = 26, strike = 0.016683, call = 0.008784, callph = 0.008778, callmh = 0.008791, quantile = 0.314965, d2CalldK2 = 28.146242</v>
      </c>
    </row>
    <row r="9401" spans="28:28" x14ac:dyDescent="0.25">
      <c r="AB9401" s="3" t="str">
        <v>T = 4.500000, swapRate = 0.022192, k = 27, strike = 0.018060, call = 0.007869, callph = 0.007862, callmh = 0.007875, quantile = 0.355638, d2CalldK2 = 30.927480</v>
      </c>
    </row>
    <row r="9402" spans="28:28" x14ac:dyDescent="0.25">
      <c r="AB9402" s="3" t="str">
        <v>T = 4.500000, swapRate = 0.022192, k = 28, strike = 0.019438, call = 0.007012, callph = 0.007006, callmh = 0.007018, quantile = 0.400135, d2CalldK2 = 33.684652</v>
      </c>
    </row>
    <row r="9403" spans="28:28" x14ac:dyDescent="0.25">
      <c r="AB9403" s="3" t="str">
        <v>T = 4.500000, swapRate = 0.022192, k = 29, strike = 0.020815, call = 0.006218, callph = 0.006213, callmh = 0.006224, quantile = 0.448349, d2CalldK2 = 36.305925</v>
      </c>
    </row>
    <row r="9404" spans="28:28" x14ac:dyDescent="0.25">
      <c r="AB9404" s="3" t="str">
        <v>T = 4.500000, swapRate = 0.022192, k = 30, strike = 0.022192, call = 0.005494, callph = 0.005489, callmh = 0.005499, quantile = 0.500000, d2CalldK2 = 38.642875</v>
      </c>
    </row>
    <row r="9405" spans="28:28" x14ac:dyDescent="0.25">
      <c r="AB9405" s="3" t="str">
        <v>T = 4.500000, swapRate = 0.022192, k = 31, strike = 0.023569, call = 0.004841, callph = 0.004837, callmh = 0.004846, quantile = 0.551651, d2CalldK2 = 36.305925</v>
      </c>
    </row>
    <row r="9406" spans="28:28" x14ac:dyDescent="0.25">
      <c r="AB9406" s="3" t="str">
        <v>T = 4.500000, swapRate = 0.022192, k = 32, strike = 0.024946, call = 0.004257, callph = 0.004253, callmh = 0.004261, quantile = 0.599865, d2CalldK2 = 33.684652</v>
      </c>
    </row>
    <row r="9407" spans="28:28" x14ac:dyDescent="0.25">
      <c r="AB9407" s="3" t="str">
        <v>T = 4.500000, swapRate = 0.022192, k = 33, strike = 0.026323, call = 0.003737, callph = 0.003734, callmh = 0.003741, quantile = 0.644362, d2CalldK2 = 30.927480</v>
      </c>
    </row>
    <row r="9408" spans="28:28" x14ac:dyDescent="0.25">
      <c r="AB9408" s="3" t="str">
        <v>T = 4.500000, swapRate = 0.022192, k = 34, strike = 0.027700, call = 0.003276, callph = 0.003273, callmh = 0.003279, quantile = 0.685035, d2CalldK2 = 28.146242</v>
      </c>
    </row>
    <row r="9409" spans="28:28" x14ac:dyDescent="0.25">
      <c r="AB9409" s="3" t="str">
        <v>T = 4.500000, swapRate = 0.022192, k = 35, strike = 0.029077, call = 0.002868, callph = 0.002865, callmh = 0.002871, quantile = 0.721910, d2CalldK2 = 25.424194</v>
      </c>
    </row>
    <row r="9410" spans="28:28" x14ac:dyDescent="0.25">
      <c r="AB9410" s="3" t="str">
        <v>T = 4.500000, swapRate = 0.022192, k = 36, strike = 0.030454, call = 0.002509, callph = 0.002506, callmh = 0.002511, quantile = 0.755112, d2CalldK2 = 22.820076</v>
      </c>
    </row>
    <row r="9411" spans="28:28" x14ac:dyDescent="0.25">
      <c r="AB9411" s="3" t="str">
        <v>T = 4.500000, swapRate = 0.022192, k = 37, strike = 0.031831, call = 0.002192, callph = 0.002190, callmh = 0.002194, quantile = 0.784832, d2CalldK2 = 20.372527</v>
      </c>
    </row>
    <row r="9412" spans="28:28" x14ac:dyDescent="0.25">
      <c r="AB9412" s="3" t="str">
        <v>T = 4.500000, swapRate = 0.022192, k = 38, strike = 0.033208, call = 0.001914, callph = 0.001913, callmh = 0.001916, quantile = 0.811304, d2CalldK2 = 18.104306</v>
      </c>
    </row>
    <row r="9413" spans="28:28" x14ac:dyDescent="0.25">
      <c r="AB9413" s="3" t="str">
        <v>T = 4.500000, swapRate = 0.022192, k = 39, strike = 0.034586, call = 0.001671, callph = 0.001669, callmh = 0.001673, quantile = 0.834782, d2CalldK2 = 16.026071</v>
      </c>
    </row>
    <row r="9414" spans="28:28" x14ac:dyDescent="0.25">
      <c r="AB9414" s="3" t="str">
        <v>T = 4.500000, swapRate = 0.022192, k = 40, strike = 0.035963, call = 0.001458, callph = 0.001457, callmh = 0.001460, quantile = 0.855531, d2CalldK2 = 14.139562</v>
      </c>
    </row>
    <row r="9415" spans="28:28" x14ac:dyDescent="0.25">
      <c r="AB9415" s="3" t="str">
        <v>T = 4.500000, swapRate = 0.022192, k = 41, strike = 0.037340, call = 0.001272, callph = 0.001271, callmh = 0.001273, quantile = 0.873811, d2CalldK2 = 12.440218</v>
      </c>
    </row>
    <row r="9416" spans="28:28" x14ac:dyDescent="0.25">
      <c r="AB9416" s="3" t="str">
        <v>T = 4.500000, swapRate = 0.022192, k = 42, strike = 0.038717, call = 0.001110, callph = 0.001108, callmh = 0.001111, quantile = 0.889875, d2CalldK2 = 10.919232</v>
      </c>
    </row>
    <row r="9417" spans="28:28" x14ac:dyDescent="0.25">
      <c r="AB9417" s="3" t="str">
        <v>T = 4.500000, swapRate = 0.022192, k = 43, strike = 0.040094, call = 0.000968, callph = 0.000967, callmh = 0.000969, quantile = 0.903961, d2CalldK2 = 9.565149</v>
      </c>
    </row>
    <row r="9418" spans="28:28" x14ac:dyDescent="0.25">
      <c r="AB9418" s="3" t="str">
        <v>T = 4.500000, swapRate = 0.022192, k = 44, strike = 0.041471, call = 0.000844, callph = 0.000843, callmh = 0.000845, quantile = 0.916290, d2CalldK2 = 8.365050</v>
      </c>
    </row>
    <row r="9419" spans="28:28" x14ac:dyDescent="0.25">
      <c r="AB9419" s="3" t="str">
        <v>T = 4.500000, swapRate = 0.022192, k = 45, strike = 0.042848, call = 0.000737, callph = 0.000736, callmh = 0.000737, quantile = 0.927065, d2CalldK2 = 7.305431</v>
      </c>
    </row>
    <row r="9420" spans="28:28" x14ac:dyDescent="0.25">
      <c r="AB9420" s="3" t="str">
        <v>T = 4.500000, swapRate = 0.022192, k = 46, strike = 0.044225, call = 0.000643, callph = 0.000642, callmh = 0.000643, quantile = 0.936469, d2CalldK2 = 6.372811</v>
      </c>
    </row>
    <row r="9421" spans="28:28" x14ac:dyDescent="0.25">
      <c r="AB9421" s="3" t="str">
        <v>T = 4.500000, swapRate = 0.022192, k = 47, strike = 0.045602, call = 0.000561, callph = 0.000560, callmh = 0.000562, quantile = 0.944669, d2CalldK2 = 5.554156</v>
      </c>
    </row>
    <row r="9422" spans="28:28" x14ac:dyDescent="0.25">
      <c r="AB9422" s="3" t="str">
        <v>T = 4.500000, swapRate = 0.022192, k = 48, strike = 0.046979, call = 0.000490, callph = 0.000489, callmh = 0.000490, quantile = 0.951813, d2CalldK2 = 4.837146</v>
      </c>
    </row>
    <row r="9423" spans="28:28" x14ac:dyDescent="0.25">
      <c r="AB9423" s="3" t="str">
        <v>T = 4.500000, swapRate = 0.022192, k = 49, strike = 0.048356, call = 0.000428, callph = 0.000427, callmh = 0.000428, quantile = 0.958033, d2CalldK2 = 4.210336</v>
      </c>
    </row>
    <row r="9424" spans="28:28" x14ac:dyDescent="0.25">
      <c r="AB9424" s="3" t="str">
        <v>T = 4.500000, swapRate = 0.022192, k = 50, strike = 0.049734, call = 0.000374, callph = 0.000374, callmh = 0.000374, quantile = 0.963445, d2CalldK2 = 3.663230</v>
      </c>
    </row>
    <row r="9425" spans="28:28" x14ac:dyDescent="0.25">
      <c r="AB9425" s="3" t="str">
        <v>T = 4.500000, swapRate = 0.022192, k = 51, strike = 0.051111, call = 0.000327, callph = 0.000327, callmh = 0.000327, quantile = 0.968154, d2CalldK2 = 3.186305</v>
      </c>
    </row>
    <row r="9426" spans="28:28" x14ac:dyDescent="0.25">
      <c r="AB9426" s="3" t="str">
        <v>T = 4.500000, swapRate = 0.022192, k = 52, strike = 0.052488, call = 0.000286, callph = 0.000286, callmh = 0.000286, quantile = 0.972249, d2CalldK2 = 2.770994</v>
      </c>
    </row>
    <row r="9427" spans="28:28" x14ac:dyDescent="0.25">
      <c r="AB9427" s="3" t="str">
        <v>T = 4.500000, swapRate = 0.022192, k = 53, strike = 0.053865, call = 0.000250, callph = 0.000250, callmh = 0.000250, quantile = 0.975811, d2CalldK2 = 2.409642</v>
      </c>
    </row>
    <row r="9428" spans="28:28" x14ac:dyDescent="0.25">
      <c r="AB9428" s="3" t="str">
        <v>T = 4.500000, swapRate = 0.022192, k = 54, strike = 0.055242, call = 0.000219, callph = 0.000219, callmh = 0.000219, quantile = 0.978908, d2CalldK2 = 2.095445</v>
      </c>
    </row>
    <row r="9429" spans="28:28" x14ac:dyDescent="0.25">
      <c r="AB9429" s="3" t="str">
        <v>T = 4.500000, swapRate = 0.022192, k = 55, strike = 0.056619, call = 0.000192, callph = 0.000192, callmh = 0.000192, quantile = 0.981601, d2CalldK2 = 1.822389</v>
      </c>
    </row>
    <row r="9430" spans="28:28" x14ac:dyDescent="0.25">
      <c r="AB9430" s="3" t="str">
        <v>T = 4.500000, swapRate = 0.022192, k = 56, strike = 0.057996, call = 0.000168, callph = 0.000168, callmh = 0.000168, quantile = 0.983943, d2CalldK2 = 1.585174</v>
      </c>
    </row>
    <row r="9431" spans="28:28" x14ac:dyDescent="0.25">
      <c r="AB9431" s="3" t="str">
        <v>T = 4.500000, swapRate = 0.022192, k = 57, strike = 0.059373, call = 0.000148, callph = 0.000147, callmh = 0.000148, quantile = 0.985981, d2CalldK2 = 1.379146</v>
      </c>
    </row>
    <row r="9432" spans="28:28" x14ac:dyDescent="0.25">
      <c r="AB9432" s="3" t="str">
        <v>T = 4.500000, swapRate = 0.022192, k = 58, strike = 0.060750, call = 0.000130, callph = 0.000129, callmh = 0.000130, quantile = 0.987754, d2CalldK2 = 1.200231</v>
      </c>
    </row>
    <row r="9433" spans="28:28" x14ac:dyDescent="0.25">
      <c r="AB9433" s="3" t="str">
        <v>T = 4.500000, swapRate = 0.022192, k = 59, strike = 0.062127, call = 0.000114, callph = 0.000114, callmh = 0.000114, quantile = 0.989297, d2CalldK2 = 1.044867</v>
      </c>
    </row>
    <row r="9434" spans="28:28" x14ac:dyDescent="0.25">
      <c r="AB9434" s="3" t="str">
        <v>T = 4.500000, swapRate = 0.022192, k = 60, strike = 0.063504, call = 0.000100, callph = 0.000100, callmh = 0.000100, quantile = 0.990641, d2CalldK2 = 0.909950</v>
      </c>
    </row>
    <row r="9435" spans="28:28" x14ac:dyDescent="0.25">
      <c r="AB9435" s="3" t="str">
        <v>strike = -0.017744, d2CalldK2 = 1.044868, d2CalldK2mc = 1.074029</v>
      </c>
    </row>
    <row r="9436" spans="28:28" x14ac:dyDescent="0.25">
      <c r="AB9436" s="3" t="str">
        <v>strike = -0.016367, d2CalldK2 = 1.200231, d2CalldK2mc = 1.267203</v>
      </c>
    </row>
    <row r="9437" spans="28:28" x14ac:dyDescent="0.25">
      <c r="AB9437" s="3" t="str">
        <v>strike = -0.014990, d2CalldK2 = 1.379146, d2CalldK2mc = 1.392553</v>
      </c>
    </row>
    <row r="9438" spans="28:28" x14ac:dyDescent="0.25">
      <c r="AB9438" s="3" t="str">
        <v>strike = -0.013613, d2CalldK2 = 1.585174, d2CalldK2mc = 1.480341</v>
      </c>
    </row>
    <row r="9439" spans="28:28" x14ac:dyDescent="0.25">
      <c r="AB9439" s="3" t="str">
        <v>strike = -0.012236, d2CalldK2 = 1.822389, d2CalldK2mc = 1.949543</v>
      </c>
    </row>
    <row r="9440" spans="28:28" x14ac:dyDescent="0.25">
      <c r="AB9440" s="3" t="str">
        <v>strike = -0.010858, d2CalldK2 = 2.095445, d2CalldK2mc = 2.367856</v>
      </c>
    </row>
    <row r="9441" spans="28:28" x14ac:dyDescent="0.25">
      <c r="AB9441" s="3" t="str">
        <v>strike = -0.009481, d2CalldK2 = 2.409642, d2CalldK2mc = 2.416433</v>
      </c>
    </row>
    <row r="9442" spans="28:28" x14ac:dyDescent="0.25">
      <c r="AB9442" s="3" t="str">
        <v>strike = -0.008104, d2CalldK2 = 2.770994, d2CalldK2mc = 2.661229</v>
      </c>
    </row>
    <row r="9443" spans="28:28" x14ac:dyDescent="0.25">
      <c r="AB9443" s="3" t="str">
        <v>strike = -0.006727, d2CalldK2 = 3.186305, d2CalldK2mc = 3.904112</v>
      </c>
    </row>
    <row r="9444" spans="28:28" x14ac:dyDescent="0.25">
      <c r="AB9444" s="3" t="str">
        <v>strike = -0.005350, d2CalldK2 = 3.663230, d2CalldK2mc = 3.723076</v>
      </c>
    </row>
    <row r="9445" spans="28:28" x14ac:dyDescent="0.25">
      <c r="AB9445" s="3" t="str">
        <v>strike = -0.003973, d2CalldK2 = 4.210336, d2CalldK2mc = 2.967906</v>
      </c>
    </row>
    <row r="9446" spans="28:28" x14ac:dyDescent="0.25">
      <c r="AB9446" s="3" t="str">
        <v>strike = -0.002596, d2CalldK2 = 4.837146, d2CalldK2mc = 4.280467</v>
      </c>
    </row>
    <row r="9447" spans="28:28" x14ac:dyDescent="0.25">
      <c r="AB9447" s="3" t="str">
        <v>strike = -0.001219, d2CalldK2 = 5.554156, d2CalldK2mc = 5.750978</v>
      </c>
    </row>
    <row r="9448" spans="28:28" x14ac:dyDescent="0.25">
      <c r="AB9448" s="3" t="str">
        <v>strike = 0.000158, d2CalldK2 = 6.372811, d2CalldK2mc = 6.997523</v>
      </c>
    </row>
    <row r="9449" spans="28:28" x14ac:dyDescent="0.25">
      <c r="AB9449" s="3" t="str">
        <v>strike = 0.001535, d2CalldK2 = 7.305431, d2CalldK2mc = 7.005834</v>
      </c>
    </row>
    <row r="9450" spans="28:28" x14ac:dyDescent="0.25">
      <c r="AB9450" s="3" t="str">
        <v>strike = 0.002912, d2CalldK2 = 8.365050, d2CalldK2mc = 8.073897</v>
      </c>
    </row>
    <row r="9451" spans="28:28" x14ac:dyDescent="0.25">
      <c r="AB9451" s="3" t="str">
        <v>strike = 0.004290, d2CalldK2 = 9.565149, d2CalldK2mc = 10.077433</v>
      </c>
    </row>
    <row r="9452" spans="28:28" x14ac:dyDescent="0.25">
      <c r="AB9452" s="3" t="str">
        <v>strike = 0.005667, d2CalldK2 = 10.919232, d2CalldK2mc = 11.376045</v>
      </c>
    </row>
    <row r="9453" spans="28:28" x14ac:dyDescent="0.25">
      <c r="AB9453" s="3" t="str">
        <v>strike = 0.007044, d2CalldK2 = 12.440218, d2CalldK2mc = 12.631501</v>
      </c>
    </row>
    <row r="9454" spans="28:28" x14ac:dyDescent="0.25">
      <c r="AB9454" s="3" t="str">
        <v>strike = 0.008421, d2CalldK2 = 14.139562, d2CalldK2mc = 13.754606</v>
      </c>
    </row>
    <row r="9455" spans="28:28" x14ac:dyDescent="0.25">
      <c r="AB9455" s="3" t="str">
        <v>strike = 0.009798, d2CalldK2 = 16.026071, d2CalldK2mc = 14.639972</v>
      </c>
    </row>
    <row r="9456" spans="28:28" x14ac:dyDescent="0.25">
      <c r="AB9456" s="3" t="str">
        <v>strike = 0.011175, d2CalldK2 = 18.104307, d2CalldK2mc = 19.609926</v>
      </c>
    </row>
    <row r="9457" spans="28:28" x14ac:dyDescent="0.25">
      <c r="AB9457" s="3" t="str">
        <v>strike = 0.012552, d2CalldK2 = 20.372527, d2CalldK2mc = 20.926900</v>
      </c>
    </row>
    <row r="9458" spans="28:28" x14ac:dyDescent="0.25">
      <c r="AB9458" s="3" t="str">
        <v>strike = 0.013929, d2CalldK2 = 22.820076, d2CalldK2mc = 21.058279</v>
      </c>
    </row>
    <row r="9459" spans="28:28" x14ac:dyDescent="0.25">
      <c r="AB9459" s="3" t="str">
        <v>strike = 0.015306, d2CalldK2 = 25.424194, d2CalldK2mc = 25.475919</v>
      </c>
    </row>
    <row r="9460" spans="28:28" x14ac:dyDescent="0.25">
      <c r="AB9460" s="3" t="str">
        <v>strike = 0.016683, d2CalldK2 = 28.146242, d2CalldK2mc = 28.275105</v>
      </c>
    </row>
    <row r="9461" spans="28:28" x14ac:dyDescent="0.25">
      <c r="AB9461" s="3" t="str">
        <v>strike = 0.018060, d2CalldK2 = 30.927480, d2CalldK2mc = 31.036026</v>
      </c>
    </row>
    <row r="9462" spans="28:28" x14ac:dyDescent="0.25">
      <c r="AB9462" s="3" t="str">
        <v>strike = 0.019438, d2CalldK2 = 33.684652, d2CalldK2mc = 34.728837</v>
      </c>
    </row>
    <row r="9463" spans="28:28" x14ac:dyDescent="0.25">
      <c r="AB9463" s="3" t="str">
        <v>strike = 0.020815, d2CalldK2 = 36.305925, d2CalldK2mc = 36.827709</v>
      </c>
    </row>
    <row r="9464" spans="28:28" x14ac:dyDescent="0.25">
      <c r="AB9464" s="3" t="str">
        <v>strike = 0.022192, d2CalldK2 = 38.642875, d2CalldK2mc = 37.356766</v>
      </c>
    </row>
    <row r="9465" spans="28:28" x14ac:dyDescent="0.25">
      <c r="AB9465" s="3" t="str">
        <v>strike = 0.023569, d2CalldK2 = 36.305925, d2CalldK2mc = 37.282004</v>
      </c>
    </row>
    <row r="9466" spans="28:28" x14ac:dyDescent="0.25">
      <c r="AB9466" s="3" t="str">
        <v>strike = 0.024946, d2CalldK2 = 33.684652, d2CalldK2mc = 33.232664</v>
      </c>
    </row>
    <row r="9467" spans="28:28" x14ac:dyDescent="0.25">
      <c r="AB9467" s="3" t="str">
        <v>strike = 0.026323, d2CalldK2 = 30.927480, d2CalldK2mc = 30.703074</v>
      </c>
    </row>
    <row r="9468" spans="28:28" x14ac:dyDescent="0.25">
      <c r="AB9468" s="3" t="str">
        <v>strike = 0.027700, d2CalldK2 = 28.146242, d2CalldK2mc = 28.581554</v>
      </c>
    </row>
    <row r="9469" spans="28:28" x14ac:dyDescent="0.25">
      <c r="AB9469" s="3" t="str">
        <v>strike = 0.029077, d2CalldK2 = 25.424194, d2CalldK2mc = 25.390747</v>
      </c>
    </row>
    <row r="9470" spans="28:28" x14ac:dyDescent="0.25">
      <c r="AB9470" s="3" t="str">
        <v>strike = 0.030454, d2CalldK2 = 22.820076, d2CalldK2mc = 20.835641</v>
      </c>
    </row>
    <row r="9471" spans="28:28" x14ac:dyDescent="0.25">
      <c r="AB9471" s="3" t="str">
        <v>strike = 0.031831, d2CalldK2 = 20.372527, d2CalldK2mc = 20.076161</v>
      </c>
    </row>
    <row r="9472" spans="28:28" x14ac:dyDescent="0.25">
      <c r="AB9472" s="3" t="str">
        <v>strike = 0.033208, d2CalldK2 = 18.104306, d2CalldK2mc = 18.499408</v>
      </c>
    </row>
    <row r="9473" spans="28:28" x14ac:dyDescent="0.25">
      <c r="AB9473" s="3" t="str">
        <v>strike = 0.034586, d2CalldK2 = 16.026071, d2CalldK2mc = 15.889287</v>
      </c>
    </row>
    <row r="9474" spans="28:28" x14ac:dyDescent="0.25">
      <c r="AB9474" s="3" t="str">
        <v>strike = 0.035963, d2CalldK2 = 14.139562, d2CalldK2mc = 15.378788</v>
      </c>
    </row>
    <row r="9475" spans="28:28" x14ac:dyDescent="0.25">
      <c r="AB9475" s="3" t="str">
        <v>strike = 0.037340, d2CalldK2 = 12.440218, d2CalldK2mc = 12.591354</v>
      </c>
    </row>
    <row r="9476" spans="28:28" x14ac:dyDescent="0.25">
      <c r="AB9476" s="3" t="str">
        <v>strike = 0.038717, d2CalldK2 = 10.919232, d2CalldK2mc = 11.271465</v>
      </c>
    </row>
    <row r="9477" spans="28:28" x14ac:dyDescent="0.25">
      <c r="AB9477" s="3" t="str">
        <v>strike = 0.040094, d2CalldK2 = 9.565149, d2CalldK2mc = 9.258084</v>
      </c>
    </row>
    <row r="9478" spans="28:28" x14ac:dyDescent="0.25">
      <c r="AB9478" s="3" t="str">
        <v>strike = 0.041471, d2CalldK2 = 8.365050, d2CalldK2mc = 7.372640</v>
      </c>
    </row>
    <row r="9479" spans="28:28" x14ac:dyDescent="0.25">
      <c r="AB9479" s="3" t="str">
        <v>strike = 0.042848, d2CalldK2 = 7.305431, d2CalldK2mc = 7.806086</v>
      </c>
    </row>
    <row r="9480" spans="28:28" x14ac:dyDescent="0.25">
      <c r="AB9480" s="3" t="str">
        <v>strike = 0.044225, d2CalldK2 = 6.372811, d2CalldK2mc = 7.278569</v>
      </c>
    </row>
    <row r="9481" spans="28:28" x14ac:dyDescent="0.25">
      <c r="AB9481" s="3" t="str">
        <v>strike = 0.045602, d2CalldK2 = 5.554156, d2CalldK2mc = 6.006871</v>
      </c>
    </row>
    <row r="9482" spans="28:28" x14ac:dyDescent="0.25">
      <c r="AB9482" s="3" t="str">
        <v>strike = 0.046979, d2CalldK2 = 4.837146, d2CalldK2mc = 4.526654</v>
      </c>
    </row>
    <row r="9483" spans="28:28" x14ac:dyDescent="0.25">
      <c r="AB9483" s="3" t="str">
        <v>strike = 0.048356, d2CalldK2 = 4.210336, d2CalldK2mc = 4.671314</v>
      </c>
    </row>
    <row r="9484" spans="28:28" x14ac:dyDescent="0.25">
      <c r="AB9484" s="3" t="str">
        <v>strike = 0.049734, d2CalldK2 = 3.663230, d2CalldK2mc = 3.114810</v>
      </c>
    </row>
    <row r="9485" spans="28:28" x14ac:dyDescent="0.25">
      <c r="AB9485" s="3" t="str">
        <v>strike = 0.051111, d2CalldK2 = 3.186305, d2CalldK2mc = 3.505473</v>
      </c>
    </row>
    <row r="9486" spans="28:28" x14ac:dyDescent="0.25">
      <c r="AB9486" s="3" t="str">
        <v>strike = 0.052488, d2CalldK2 = 2.770994, d2CalldK2mc = 3.025812</v>
      </c>
    </row>
    <row r="9487" spans="28:28" x14ac:dyDescent="0.25">
      <c r="AB9487" s="3" t="str">
        <v>strike = 0.053865, d2CalldK2 = 2.409642, d2CalldK2mc = 2.060171</v>
      </c>
    </row>
    <row r="9488" spans="28:28" x14ac:dyDescent="0.25">
      <c r="AB9488" s="3" t="str">
        <v>strike = 0.055242, d2CalldK2 = 2.095445, d2CalldK2mc = 1.843950</v>
      </c>
    </row>
    <row r="9489" spans="28:28" x14ac:dyDescent="0.25">
      <c r="AB9489" s="3" t="str">
        <v>strike = 0.056619, d2CalldK2 = 1.822389, d2CalldK2mc = 1.964406</v>
      </c>
    </row>
    <row r="9490" spans="28:28" x14ac:dyDescent="0.25">
      <c r="AB9490" s="3" t="str">
        <v>strike = 0.057996, d2CalldK2 = 1.585174, d2CalldK2mc = 1.520866</v>
      </c>
    </row>
    <row r="9491" spans="28:28" x14ac:dyDescent="0.25">
      <c r="AB9491" s="3" t="str">
        <v>strike = 0.059373, d2CalldK2 = 1.379146, d2CalldK2mc = 1.514380</v>
      </c>
    </row>
    <row r="9492" spans="28:28" x14ac:dyDescent="0.25">
      <c r="AB9492" s="3" t="str">
        <v>strike = 0.060750, d2CalldK2 = 1.200231, d2CalldK2mc = 0.996522</v>
      </c>
    </row>
    <row r="9493" spans="28:28" x14ac:dyDescent="0.25">
      <c r="AB9493" s="3" t="str">
        <v>strike = 0.062127, d2CalldK2 = 1.044867, d2CalldK2mc = 1.085063</v>
      </c>
    </row>
    <row r="9494" spans="28:28" x14ac:dyDescent="0.25">
      <c r="AB9494" s="3" t="str">
        <v>T = 4.500000, fixingDate = 0, swapRate = 0.022192, annuity = 8.820416, stdDev = 0.013771, avgCalcStrikes = 7.911865</v>
      </c>
    </row>
    <row r="9495" spans="28:28" x14ac:dyDescent="0.25">
      <c r="AB9495" s="3" t="str">
        <v>strike = -0.017744, dCalldT = 0.000150, localVol = 0.016698</v>
      </c>
    </row>
    <row r="9496" spans="28:28" x14ac:dyDescent="0.25">
      <c r="AB9496" s="3" t="str">
        <v>strike = -0.016367, dCalldT = 0.000165, localVol = 0.016154</v>
      </c>
    </row>
    <row r="9497" spans="28:28" x14ac:dyDescent="0.25">
      <c r="AB9497" s="3" t="str">
        <v>strike = -0.014990, dCalldT = 0.000180, localVol = 0.016092</v>
      </c>
    </row>
    <row r="9498" spans="28:28" x14ac:dyDescent="0.25">
      <c r="AB9498" s="3" t="str">
        <v>strike = -0.013613, dCalldT = 0.000196, localVol = 0.016271</v>
      </c>
    </row>
    <row r="9499" spans="28:28" x14ac:dyDescent="0.25">
      <c r="AB9499" s="3" t="str">
        <v>strike = -0.012236, dCalldT = 0.000215, localVol = 0.014852</v>
      </c>
    </row>
    <row r="9500" spans="28:28" x14ac:dyDescent="0.25">
      <c r="AB9500" s="3" t="str">
        <v>strike = -0.010858, dCalldT = 0.000232, localVol = 0.014007</v>
      </c>
    </row>
    <row r="9501" spans="28:28" x14ac:dyDescent="0.25">
      <c r="AB9501" s="3" t="str">
        <v>strike = -0.009481, dCalldT = 0.000245, localVol = 0.014227</v>
      </c>
    </row>
    <row r="9502" spans="28:28" x14ac:dyDescent="0.25">
      <c r="AB9502" s="3" t="str">
        <v>strike = -0.008104, dCalldT = 0.000258, localVol = 0.013923</v>
      </c>
    </row>
    <row r="9503" spans="28:28" x14ac:dyDescent="0.25">
      <c r="AB9503" s="3" t="str">
        <v>strike = -0.006727, dCalldT = 0.000275, localVol = 0.011871</v>
      </c>
    </row>
    <row r="9504" spans="28:28" x14ac:dyDescent="0.25">
      <c r="AB9504" s="3" t="str">
        <v>strike = -0.005350, dCalldT = 0.000277, localVol = 0.012206</v>
      </c>
    </row>
    <row r="9505" spans="28:28" x14ac:dyDescent="0.25">
      <c r="AB9505" s="3" t="str">
        <v>strike = -0.003973, dCalldT = 0.000280, localVol = 0.013727</v>
      </c>
    </row>
    <row r="9506" spans="28:28" x14ac:dyDescent="0.25">
      <c r="AB9506" s="3" t="str">
        <v>strike = -0.002596, dCalldT = 0.000312, localVol = 0.012066</v>
      </c>
    </row>
    <row r="9507" spans="28:28" x14ac:dyDescent="0.25">
      <c r="AB9507" s="3" t="str">
        <v>strike = -0.001219, dCalldT = 0.000358, localVol = 0.011154</v>
      </c>
    </row>
    <row r="9508" spans="28:28" x14ac:dyDescent="0.25">
      <c r="AB9508" s="3" t="str">
        <v>strike = 0.000158, dCalldT = 0.000401, localVol = 0.010704</v>
      </c>
    </row>
    <row r="9509" spans="28:28" x14ac:dyDescent="0.25">
      <c r="AB9509" s="3" t="str">
        <v>strike = 0.001535, dCalldT = 0.000431, localVol = 0.011095</v>
      </c>
    </row>
    <row r="9510" spans="28:28" x14ac:dyDescent="0.25">
      <c r="AB9510" s="3" t="str">
        <v>strike = 0.002912, dCalldT = 0.000470, localVol = 0.010787</v>
      </c>
    </row>
    <row r="9511" spans="28:28" x14ac:dyDescent="0.25">
      <c r="AB9511" s="3" t="str">
        <v>strike = 0.004290, dCalldT = 0.000516, localVol = 0.010120</v>
      </c>
    </row>
    <row r="9512" spans="28:28" x14ac:dyDescent="0.25">
      <c r="AB9512" s="3" t="str">
        <v>strike = 0.005667, dCalldT = 0.000552, localVol = 0.009850</v>
      </c>
    </row>
    <row r="9513" spans="28:28" x14ac:dyDescent="0.25">
      <c r="AB9513" s="3" t="str">
        <v>strike = 0.007044, dCalldT = 0.000578, localVol = 0.009566</v>
      </c>
    </row>
    <row r="9514" spans="28:28" x14ac:dyDescent="0.25">
      <c r="AB9514" s="3" t="str">
        <v>strike = 0.008421, dCalldT = 0.000600, localVol = 0.009343</v>
      </c>
    </row>
    <row r="9515" spans="28:28" x14ac:dyDescent="0.25">
      <c r="AB9515" s="3" t="str">
        <v>strike = 0.009798, dCalldT = 0.000632, localVol = 0.009289</v>
      </c>
    </row>
    <row r="9516" spans="28:28" x14ac:dyDescent="0.25">
      <c r="AB9516" s="3" t="str">
        <v>strike = 0.011175, dCalldT = 0.000694, localVol = 0.008413</v>
      </c>
    </row>
    <row r="9517" spans="28:28" x14ac:dyDescent="0.25">
      <c r="AB9517" s="3" t="str">
        <v>strike = 0.012552, dCalldT = 0.000721, localVol = 0.008304</v>
      </c>
    </row>
    <row r="9518" spans="28:28" x14ac:dyDescent="0.25">
      <c r="AB9518" s="3" t="str">
        <v>strike = 0.013929, dCalldT = 0.000735, localVol = 0.008354</v>
      </c>
    </row>
    <row r="9519" spans="28:28" x14ac:dyDescent="0.25">
      <c r="AB9519" s="3" t="str">
        <v>strike = 0.015306, dCalldT = 0.000786, localVol = 0.007856</v>
      </c>
    </row>
    <row r="9520" spans="28:28" x14ac:dyDescent="0.25">
      <c r="AB9520" s="3" t="str">
        <v>strike = 0.016683, dCalldT = 0.000834, localVol = 0.007679</v>
      </c>
    </row>
    <row r="9521" spans="28:28" x14ac:dyDescent="0.25">
      <c r="AB9521" s="3" t="str">
        <v>strike = 0.018060, dCalldT = 0.000875, localVol = 0.007508</v>
      </c>
    </row>
    <row r="9522" spans="28:28" x14ac:dyDescent="0.25">
      <c r="AB9522" s="3" t="str">
        <v>strike = 0.019438, dCalldT = 0.000909, localVol = 0.007236</v>
      </c>
    </row>
    <row r="9523" spans="28:28" x14ac:dyDescent="0.25">
      <c r="AB9523" s="3" t="str">
        <v>strike = 0.020815, dCalldT = 0.000915, localVol = 0.007051</v>
      </c>
    </row>
    <row r="9524" spans="28:28" x14ac:dyDescent="0.25">
      <c r="AB9524" s="3" t="str">
        <v>strike = 0.022192, dCalldT = 0.000905, localVol = 0.006960</v>
      </c>
    </row>
    <row r="9525" spans="28:28" x14ac:dyDescent="0.25">
      <c r="AB9525" s="3" t="str">
        <v>strike = 0.023569, dCalldT = 0.000902, localVol = 0.006957</v>
      </c>
    </row>
    <row r="9526" spans="28:28" x14ac:dyDescent="0.25">
      <c r="AB9526" s="3" t="str">
        <v>strike = 0.024946, dCalldT = 0.000873, localVol = 0.007247</v>
      </c>
    </row>
    <row r="9527" spans="28:28" x14ac:dyDescent="0.25">
      <c r="AB9527" s="3" t="str">
        <v>strike = 0.026323, dCalldT = 0.000849, localVol = 0.007435</v>
      </c>
    </row>
    <row r="9528" spans="28:28" x14ac:dyDescent="0.25">
      <c r="AB9528" s="3" t="str">
        <v>strike = 0.027700, dCalldT = 0.000826, localVol = 0.007602</v>
      </c>
    </row>
    <row r="9529" spans="28:28" x14ac:dyDescent="0.25">
      <c r="AB9529" s="3" t="str">
        <v>strike = 0.029077, dCalldT = 0.000790, localVol = 0.007886</v>
      </c>
    </row>
    <row r="9530" spans="28:28" x14ac:dyDescent="0.25">
      <c r="AB9530" s="3" t="str">
        <v>strike = 0.030454, dCalldT = 0.000751, localVol = 0.008492</v>
      </c>
    </row>
    <row r="9531" spans="28:28" x14ac:dyDescent="0.25">
      <c r="AB9531" s="3" t="str">
        <v>strike = 0.031831, dCalldT = 0.000756, localVol = 0.008679</v>
      </c>
    </row>
    <row r="9532" spans="28:28" x14ac:dyDescent="0.25">
      <c r="AB9532" s="3" t="str">
        <v>strike = 0.033208, dCalldT = 0.000766, localVol = 0.009102</v>
      </c>
    </row>
    <row r="9533" spans="28:28" x14ac:dyDescent="0.25">
      <c r="AB9533" s="3" t="str">
        <v>strike = 0.034586, dCalldT = 0.000767, localVol = 0.009823</v>
      </c>
    </row>
    <row r="9534" spans="28:28" x14ac:dyDescent="0.25">
      <c r="AB9534" s="3" t="str">
        <v>strike = 0.035963, dCalldT = 0.000770, localVol = 0.010005</v>
      </c>
    </row>
    <row r="9535" spans="28:28" x14ac:dyDescent="0.25">
      <c r="AB9535" s="3" t="str">
        <v>strike = 0.037340, dCalldT = 0.000745, localVol = 0.010877</v>
      </c>
    </row>
    <row r="9536" spans="28:28" x14ac:dyDescent="0.25">
      <c r="AB9536" s="3" t="str">
        <v>strike = 0.038717, dCalldT = 0.000717, localVol = 0.011280</v>
      </c>
    </row>
    <row r="9537" spans="28:28" x14ac:dyDescent="0.25">
      <c r="AB9537" s="3" t="str">
        <v>strike = 0.040094, dCalldT = 0.000682, localVol = 0.012138</v>
      </c>
    </row>
    <row r="9538" spans="28:28" x14ac:dyDescent="0.25">
      <c r="AB9538" s="3" t="str">
        <v>strike = 0.041471, dCalldT = 0.000655, localVol = 0.013331</v>
      </c>
    </row>
    <row r="9539" spans="28:28" x14ac:dyDescent="0.25">
      <c r="AB9539" s="3" t="str">
        <v>strike = 0.042848, dCalldT = 0.000652, localVol = 0.012924</v>
      </c>
    </row>
    <row r="9540" spans="28:28" x14ac:dyDescent="0.25">
      <c r="AB9540" s="3" t="str">
        <v>strike = 0.044225, dCalldT = 0.000639, localVol = 0.013248</v>
      </c>
    </row>
    <row r="9541" spans="28:28" x14ac:dyDescent="0.25">
      <c r="AB9541" s="3" t="str">
        <v>strike = 0.045602, dCalldT = 0.000606, localVol = 0.014208</v>
      </c>
    </row>
    <row r="9542" spans="28:28" x14ac:dyDescent="0.25">
      <c r="AB9542" s="3" t="str">
        <v>strike = 0.046979, dCalldT = 0.000565, localVol = 0.015800</v>
      </c>
    </row>
    <row r="9543" spans="28:28" x14ac:dyDescent="0.25">
      <c r="AB9543" s="3" t="str">
        <v>strike = 0.048356, dCalldT = 0.000532, localVol = 0.015097</v>
      </c>
    </row>
    <row r="9544" spans="28:28" x14ac:dyDescent="0.25">
      <c r="AB9544" s="3" t="str">
        <v>strike = 0.049734, dCalldT = 0.000491, localVol = 0.017748</v>
      </c>
    </row>
    <row r="9545" spans="28:28" x14ac:dyDescent="0.25">
      <c r="AB9545" s="3" t="str">
        <v>strike = 0.051111, dCalldT = 0.000463, localVol = 0.016249</v>
      </c>
    </row>
    <row r="9546" spans="28:28" x14ac:dyDescent="0.25">
      <c r="AB9546" s="3" t="str">
        <v>strike = 0.052488, dCalldT = 0.000429, localVol = 0.016840</v>
      </c>
    </row>
    <row r="9547" spans="28:28" x14ac:dyDescent="0.25">
      <c r="AB9547" s="3" t="str">
        <v>strike = 0.053865, dCalldT = 0.000391, localVol = 0.019478</v>
      </c>
    </row>
    <row r="9548" spans="28:28" x14ac:dyDescent="0.25">
      <c r="AB9548" s="3" t="str">
        <v>strike = 0.055242, dCalldT = 0.000362, localVol = 0.019810</v>
      </c>
    </row>
    <row r="9549" spans="28:28" x14ac:dyDescent="0.25">
      <c r="AB9549" s="3" t="str">
        <v>strike = 0.056619, dCalldT = 0.000340, localVol = 0.018598</v>
      </c>
    </row>
    <row r="9550" spans="28:28" x14ac:dyDescent="0.25">
      <c r="AB9550" s="3" t="str">
        <v>strike = 0.057996, dCalldT = 0.000315, localVol = 0.020369</v>
      </c>
    </row>
    <row r="9551" spans="28:28" x14ac:dyDescent="0.25">
      <c r="AB9551" s="3" t="str">
        <v>strike = 0.059373, dCalldT = 0.000294, localVol = 0.019697</v>
      </c>
    </row>
    <row r="9552" spans="28:28" x14ac:dyDescent="0.25">
      <c r="AB9552" s="3" t="str">
        <v>strike = 0.060750, dCalldT = 0.000270, localVol = 0.023277</v>
      </c>
    </row>
    <row r="9553" spans="28:28" x14ac:dyDescent="0.25">
      <c r="AB9553" s="3" t="str">
        <v>strike = 0.062127, dCalldT = 0.000252, localVol = 0.021538</v>
      </c>
    </row>
    <row r="9554" spans="28:28" x14ac:dyDescent="0.25">
      <c r="AB9554" s="3" t="str">
        <v>T = 4.583333, swapRate = 0.022360, k = 0, strike = -0.019414, call = 0.041877, callph = 0.041867, callmh = 0.041887, quantile = 0.009450, d2CalldK2 = 0.903196</v>
      </c>
    </row>
    <row r="9555" spans="28:28" x14ac:dyDescent="0.25">
      <c r="AB9555" s="3" t="str">
        <v>T = 4.583333, swapRate = 0.022360, k = 1, strike = -0.018022, call = 0.040498, callph = 0.040488, callmh = 0.040508, quantile = 0.010798, d2CalldK2 = 1.036458</v>
      </c>
    </row>
    <row r="9556" spans="28:28" x14ac:dyDescent="0.25">
      <c r="AB9556" s="3" t="str">
        <v>T = 4.583333, swapRate = 0.022360, k = 2, strike = -0.016629, call = 0.039122, callph = 0.039112, callmh = 0.039132, quantile = 0.012345, d2CalldK2 = 1.189850</v>
      </c>
    </row>
    <row r="9557" spans="28:28" x14ac:dyDescent="0.25">
      <c r="AB9557" s="3" t="str">
        <v>T = 4.583333, swapRate = 0.022360, k = 3, strike = -0.015237, call = 0.037748, callph = 0.037738, callmh = 0.037758, quantile = 0.014122, d2CalldK2 = 1.366425</v>
      </c>
    </row>
    <row r="9558" spans="28:28" x14ac:dyDescent="0.25">
      <c r="AB9558" s="3" t="str">
        <v>T = 4.583333, swapRate = 0.022360, k = 4, strike = -0.013844, call = 0.036376, callph = 0.036367, callmh = 0.036386, quantile = 0.016163, d2CalldK2 = 1.569686</v>
      </c>
    </row>
    <row r="9559" spans="28:28" x14ac:dyDescent="0.25">
      <c r="AB9559" s="3" t="str">
        <v>T = 4.583333, swapRate = 0.022360, k = 5, strike = -0.012452, call = 0.035008, callph = 0.034998, callmh = 0.035018, quantile = 0.018508, d2CalldK2 = 1.803641</v>
      </c>
    </row>
    <row r="9560" spans="28:28" x14ac:dyDescent="0.25">
      <c r="AB9560" s="3" t="str">
        <v>T = 4.583333, swapRate = 0.022360, k = 6, strike = -0.011059, call = 0.033643, callph = 0.033633, callmh = 0.033653, quantile = 0.021203, d2CalldK2 = 2.072869</v>
      </c>
    </row>
    <row r="9561" spans="28:28" x14ac:dyDescent="0.25">
      <c r="AB9561" s="3" t="str">
        <v>T = 4.583333, swapRate = 0.022360, k = 7, strike = -0.009667, call = 0.032282, callph = 0.032273, callmh = 0.032292, quantile = 0.024300, d2CalldK2 = 2.382588</v>
      </c>
    </row>
    <row r="9562" spans="28:28" x14ac:dyDescent="0.25">
      <c r="AB9562" s="3" t="str">
        <v>T = 4.583333, swapRate = 0.022360, k = 8, strike = -0.008275, call = 0.030926, callph = 0.030916, callmh = 0.030936, quantile = 0.027859, d2CalldK2 = 2.738723</v>
      </c>
    </row>
    <row r="9563" spans="28:28" x14ac:dyDescent="0.25">
      <c r="AB9563" s="3" t="str">
        <v>T = 4.583333, swapRate = 0.022360, k = 9, strike = -0.006882, call = 0.029575, callph = 0.029566, callmh = 0.029585, quantile = 0.031951, d2CalldK2 = 3.147979</v>
      </c>
    </row>
    <row r="9564" spans="28:28" x14ac:dyDescent="0.25">
      <c r="AB9564" s="3" t="str">
        <v>T = 4.583333, swapRate = 0.022360, k = 10, strike = -0.005490, call = 0.028230, callph = 0.028221, callmh = 0.028240, quantile = 0.036654, d2CalldK2 = 3.617908</v>
      </c>
    </row>
    <row r="9565" spans="28:28" x14ac:dyDescent="0.25">
      <c r="AB9565" s="3" t="str">
        <v>T = 4.583333, swapRate = 0.022360, k = 11, strike = -0.004097, call = 0.026893, callph = 0.026883, callmh = 0.026902, quantile = 0.042059, d2CalldK2 = 4.156969</v>
      </c>
    </row>
    <row r="9566" spans="28:28" x14ac:dyDescent="0.25">
      <c r="AB9566" s="3" t="str">
        <v>T = 4.583333, swapRate = 0.022360, k = 12, strike = -0.002705, call = 0.025563, callph = 0.025554, callmh = 0.025573, quantile = 0.048268, d2CalldK2 = 4.774575</v>
      </c>
    </row>
    <row r="9567" spans="28:28" x14ac:dyDescent="0.25">
      <c r="AB9567" s="3" t="str">
        <v>T = 4.583333, swapRate = 0.022360, k = 13, strike = -0.001312, call = 0.024243, callph = 0.024233, callmh = 0.024252, quantile = 0.055397, d2CalldK2 = 5.481116</v>
      </c>
    </row>
    <row r="9568" spans="28:28" x14ac:dyDescent="0.25">
      <c r="AB9568" s="3" t="str">
        <v>T = 4.583333, swapRate = 0.022360, k = 14, strike = 0.000080, call = 0.022933, callph = 0.022924, callmh = 0.022942, quantile = 0.063579, d2CalldK2 = 6.287940</v>
      </c>
    </row>
    <row r="9569" spans="28:28" x14ac:dyDescent="0.25">
      <c r="AB9569" s="3" t="str">
        <v>T = 4.583333, swapRate = 0.022360, k = 15, strike = 0.001473, call = 0.021635, callph = 0.021626, callmh = 0.021645, quantile = 0.072961, d2CalldK2 = 7.207286</v>
      </c>
    </row>
    <row r="9570" spans="28:28" x14ac:dyDescent="0.25">
      <c r="AB9570" s="3" t="str">
        <v>T = 4.583333, swapRate = 0.022360, k = 16, strike = 0.002865, call = 0.020352, callph = 0.020343, callmh = 0.020361, quantile = 0.083709, d2CalldK2 = 8.252133</v>
      </c>
    </row>
    <row r="9571" spans="28:28" x14ac:dyDescent="0.25">
      <c r="AB9571" s="3" t="str">
        <v>T = 4.583333, swapRate = 0.022360, k = 17, strike = 0.004258, call = 0.019084, callph = 0.019075, callmh = 0.019093, quantile = 0.096007, d2CalldK2 = 9.435948</v>
      </c>
    </row>
    <row r="9572" spans="28:28" x14ac:dyDescent="0.25">
      <c r="AB9572" s="3" t="str">
        <v>T = 4.583333, swapRate = 0.022360, k = 18, strike = 0.005650, call = 0.017835, callph = 0.017826, callmh = 0.017844, quantile = 0.110058, d2CalldK2 = 10.772280</v>
      </c>
    </row>
    <row r="9573" spans="28:28" x14ac:dyDescent="0.25">
      <c r="AB9573" s="3" t="str">
        <v>T = 4.583333, swapRate = 0.022360, k = 19, strike = 0.007043, call = 0.016607, callph = 0.016598, callmh = 0.016616, quantile = 0.126084, d2CalldK2 = 12.274161</v>
      </c>
    </row>
    <row r="9574" spans="28:28" x14ac:dyDescent="0.25">
      <c r="AB9574" s="3" t="str">
        <v>T = 4.583333, swapRate = 0.022360, k = 20, strike = 0.008435, call = 0.015402, callph = 0.015394, callmh = 0.015411, quantile = 0.144323, d2CalldK2 = 13.953263</v>
      </c>
    </row>
    <row r="9575" spans="28:28" x14ac:dyDescent="0.25">
      <c r="AB9575" s="3" t="str">
        <v>T = 4.583333, swapRate = 0.022360, k = 21, strike = 0.009827, call = 0.014225, callph = 0.014217, callmh = 0.014233, quantile = 0.165029, d2CalldK2 = 15.818724</v>
      </c>
    </row>
    <row r="9576" spans="28:28" x14ac:dyDescent="0.25">
      <c r="AB9576" s="3" t="str">
        <v>T = 4.583333, swapRate = 0.022360, k = 22, strike = 0.011220, call = 0.013078, callph = 0.013070, callmh = 0.013086, quantile = 0.188466, d2CalldK2 = 17.875582</v>
      </c>
    </row>
    <row r="9577" spans="28:28" x14ac:dyDescent="0.25">
      <c r="AB9577" s="3" t="str">
        <v>T = 4.583333, swapRate = 0.022360, k = 23, strike = 0.012612, call = 0.011966, callph = 0.011958, callmh = 0.011974, quantile = 0.214899, d2CalldK2 = 20.122727</v>
      </c>
    </row>
    <row r="9578" spans="28:28" x14ac:dyDescent="0.25">
      <c r="AB9578" s="3" t="str">
        <v>T = 4.583333, swapRate = 0.022360, k = 24, strike = 0.014005, call = 0.010893, callph = 0.010886, callmh = 0.010901, quantile = 0.244590, d2CalldK2 = 22.550307</v>
      </c>
    </row>
    <row r="9579" spans="28:28" x14ac:dyDescent="0.25">
      <c r="AB9579" s="3" t="str">
        <v>T = 4.583333, swapRate = 0.022360, k = 25, strike = 0.015397, call = 0.009864, callph = 0.009857, callmh = 0.009871, quantile = 0.277774, d2CalldK2 = 25.136519</v>
      </c>
    </row>
    <row r="9580" spans="28:28" x14ac:dyDescent="0.25">
      <c r="AB9580" s="3" t="str">
        <v>T = 4.583333, swapRate = 0.022360, k = 26, strike = 0.016790, call = 0.008884, callph = 0.008877, callmh = 0.008891, quantile = 0.314649, d2CalldK2 = 27.843811</v>
      </c>
    </row>
    <row r="9581" spans="28:28" x14ac:dyDescent="0.25">
      <c r="AB9581" s="3" t="str">
        <v>T = 4.583333, swapRate = 0.022360, k = 27, strike = 0.018182, call = 0.007957, callph = 0.007951, callmh = 0.007964, quantile = 0.355347, d2CalldK2 = 30.614570</v>
      </c>
    </row>
    <row r="9582" spans="28:28" x14ac:dyDescent="0.25">
      <c r="AB9582" s="3" t="str">
        <v>T = 4.583333, swapRate = 0.022360, k = 28, strike = 0.019575, call = 0.007090, callph = 0.007084, callmh = 0.007096, quantile = 0.399900, d2CalldK2 = 33.366579</v>
      </c>
    </row>
    <row r="9583" spans="28:28" x14ac:dyDescent="0.25">
      <c r="AB9583" s="3" t="str">
        <v>T = 4.583333, swapRate = 0.022360, k = 29, strike = 0.020967, call = 0.006288, callph = 0.006282, callmh = 0.006293, quantile = 0.448210, d2CalldK2 = 35.988756</v>
      </c>
    </row>
    <row r="9584" spans="28:28" x14ac:dyDescent="0.25">
      <c r="AB9584" s="3" t="str">
        <v>T = 4.583333, swapRate = 0.022360, k = 30, strike = 0.022360, call = 0.005555, callph = 0.005550, callmh = 0.005560, quantile = 0.500000, d2CalldK2 = 38.332902</v>
      </c>
    </row>
    <row r="9585" spans="28:28" x14ac:dyDescent="0.25">
      <c r="AB9585" s="3" t="str">
        <v>T = 4.583333, swapRate = 0.022360, k = 31, strike = 0.023752, call = 0.004895, callph = 0.004891, callmh = 0.004900, quantile = 0.551790, d2CalldK2 = 35.988756</v>
      </c>
    </row>
    <row r="9586" spans="28:28" x14ac:dyDescent="0.25">
      <c r="AB9586" s="3" t="str">
        <v>T = 4.583333, swapRate = 0.022360, k = 32, strike = 0.025145, call = 0.004305, callph = 0.004301, callmh = 0.004309, quantile = 0.600100, d2CalldK2 = 33.366579</v>
      </c>
    </row>
    <row r="9587" spans="28:28" x14ac:dyDescent="0.25">
      <c r="AB9587" s="3" t="str">
        <v>T = 4.583333, swapRate = 0.022360, k = 33, strike = 0.026537, call = 0.003780, callph = 0.003776, callmh = 0.003783, quantile = 0.644653, d2CalldK2 = 30.614570</v>
      </c>
    </row>
    <row r="9588" spans="28:28" x14ac:dyDescent="0.25">
      <c r="AB9588" s="3" t="str">
        <v>T = 4.583333, swapRate = 0.022360, k = 34, strike = 0.027929, call = 0.003314, callph = 0.003311, callmh = 0.003317, quantile = 0.685351, d2CalldK2 = 27.843811</v>
      </c>
    </row>
    <row r="9589" spans="28:28" x14ac:dyDescent="0.25">
      <c r="AB9589" s="3" t="str">
        <v>T = 4.583333, swapRate = 0.022360, k = 35, strike = 0.029322, call = 0.002902, callph = 0.002899, callmh = 0.002905, quantile = 0.722226, d2CalldK2 = 25.136519</v>
      </c>
    </row>
    <row r="9590" spans="28:28" x14ac:dyDescent="0.25">
      <c r="AB9590" s="3" t="str">
        <v>T = 4.583333, swapRate = 0.022360, k = 36, strike = 0.030714, call = 0.002539, callph = 0.002536, callmh = 0.002541, quantile = 0.755410, d2CalldK2 = 22.550306</v>
      </c>
    </row>
    <row r="9591" spans="28:28" x14ac:dyDescent="0.25">
      <c r="AB9591" s="3" t="str">
        <v>T = 4.583333, swapRate = 0.022360, k = 37, strike = 0.032107, call = 0.002219, callph = 0.002217, callmh = 0.002221, quantile = 0.785101, d2CalldK2 = 20.122727</v>
      </c>
    </row>
    <row r="9592" spans="28:28" x14ac:dyDescent="0.25">
      <c r="AB9592" s="3" t="str">
        <v>T = 4.583333, swapRate = 0.022360, k = 38, strike = 0.033499, call = 0.001939, callph = 0.001937, callmh = 0.001940, quantile = 0.811534, d2CalldK2 = 17.875582</v>
      </c>
    </row>
    <row r="9593" spans="28:28" x14ac:dyDescent="0.25">
      <c r="AB9593" s="3" t="str">
        <v>T = 4.583333, swapRate = 0.022360, k = 39, strike = 0.034892, call = 0.001693, callph = 0.001691, callmh = 0.001694, quantile = 0.834971, d2CalldK2 = 15.818724</v>
      </c>
    </row>
    <row r="9594" spans="28:28" x14ac:dyDescent="0.25">
      <c r="AB9594" s="3" t="str">
        <v>T = 4.583333, swapRate = 0.022360, k = 40, strike = 0.036284, call = 0.001478, callph = 0.001476, callmh = 0.001479, quantile = 0.855677, d2CalldK2 = 13.953263</v>
      </c>
    </row>
    <row r="9595" spans="28:28" x14ac:dyDescent="0.25">
      <c r="AB9595" s="3" t="str">
        <v>T = 4.583333, swapRate = 0.022360, k = 41, strike = 0.037677, call = 0.001290, callph = 0.001288, callmh = 0.001291, quantile = 0.873916, d2CalldK2 = 12.274161</v>
      </c>
    </row>
    <row r="9596" spans="28:28" x14ac:dyDescent="0.25">
      <c r="AB9596" s="3" t="str">
        <v>T = 4.583333, swapRate = 0.022360, k = 42, strike = 0.039069, call = 0.001126, callph = 0.001124, callmh = 0.001127, quantile = 0.889942, d2CalldK2 = 10.772280</v>
      </c>
    </row>
    <row r="9597" spans="28:28" x14ac:dyDescent="0.25">
      <c r="AB9597" s="3" t="str">
        <v>T = 4.583333, swapRate = 0.022360, k = 43, strike = 0.040462, call = 0.000982, callph = 0.000981, callmh = 0.000983, quantile = 0.903993, d2CalldK2 = 9.435949</v>
      </c>
    </row>
    <row r="9598" spans="28:28" x14ac:dyDescent="0.25">
      <c r="AB9598" s="3" t="str">
        <v>T = 4.583333, swapRate = 0.022360, k = 44, strike = 0.041854, call = 0.000857, callph = 0.000857, callmh = 0.000858, quantile = 0.916291, d2CalldK2 = 8.252133</v>
      </c>
    </row>
    <row r="9599" spans="28:28" x14ac:dyDescent="0.25">
      <c r="AB9599" s="3" t="str">
        <v>T = 4.583333, swapRate = 0.022360, k = 45, strike = 0.043247, call = 0.000748, callph = 0.000748, callmh = 0.000749, quantile = 0.927039, d2CalldK2 = 7.207286</v>
      </c>
    </row>
    <row r="9600" spans="28:28" x14ac:dyDescent="0.25">
      <c r="AB9600" s="3" t="str">
        <v>T = 4.583333, swapRate = 0.022360, k = 46, strike = 0.044639, call = 0.000654, callph = 0.000653, callmh = 0.000654, quantile = 0.936421, d2CalldK2 = 6.287940</v>
      </c>
    </row>
    <row r="9601" spans="28:28" x14ac:dyDescent="0.25">
      <c r="AB9601" s="3" t="str">
        <v>T = 4.583333, swapRate = 0.022360, k = 47, strike = 0.046031, call = 0.000571, callph = 0.000570, callmh = 0.000571, quantile = 0.944603, d2CalldK2 = 5.481116</v>
      </c>
    </row>
    <row r="9602" spans="28:28" x14ac:dyDescent="0.25">
      <c r="AB9602" s="3" t="str">
        <v>T = 4.583333, swapRate = 0.022360, k = 48, strike = 0.047424, call = 0.000499, callph = 0.000498, callmh = 0.000499, quantile = 0.951732, d2CalldK2 = 4.774575</v>
      </c>
    </row>
    <row r="9603" spans="28:28" x14ac:dyDescent="0.25">
      <c r="AB9603" s="3" t="str">
        <v>T = 4.583333, swapRate = 0.022360, k = 49, strike = 0.048816, call = 0.000436, callph = 0.000436, callmh = 0.000436, quantile = 0.957941, d2CalldK2 = 4.156969</v>
      </c>
    </row>
    <row r="9604" spans="28:28" x14ac:dyDescent="0.25">
      <c r="AB9604" s="3" t="str">
        <v>T = 4.583333, swapRate = 0.022360, k = 50, strike = 0.050209, call = 0.000381, callph = 0.000381, callmh = 0.000382, quantile = 0.963346, d2CalldK2 = 3.617907</v>
      </c>
    </row>
    <row r="9605" spans="28:28" x14ac:dyDescent="0.25">
      <c r="AB9605" s="3" t="str">
        <v>T = 4.583333, swapRate = 0.022360, k = 51, strike = 0.051601, call = 0.000334, callph = 0.000333, callmh = 0.000334, quantile = 0.968049, d2CalldK2 = 3.147979</v>
      </c>
    </row>
    <row r="9606" spans="28:28" x14ac:dyDescent="0.25">
      <c r="AB9606" s="3" t="str">
        <v>T = 4.583333, swapRate = 0.022360, k = 52, strike = 0.052994, call = 0.000292, callph = 0.000292, callmh = 0.000292, quantile = 0.972141, d2CalldK2 = 2.738723</v>
      </c>
    </row>
    <row r="9607" spans="28:28" x14ac:dyDescent="0.25">
      <c r="AB9607" s="3" t="str">
        <v>T = 4.583333, swapRate = 0.022360, k = 53, strike = 0.054386, call = 0.000256, callph = 0.000256, callmh = 0.000256, quantile = 0.975700, d2CalldK2 = 2.382588</v>
      </c>
    </row>
    <row r="9608" spans="28:28" x14ac:dyDescent="0.25">
      <c r="AB9608" s="3" t="str">
        <v>T = 4.583333, swapRate = 0.022360, k = 54, strike = 0.055779, call = 0.000224, callph = 0.000224, callmh = 0.000224, quantile = 0.978797, d2CalldK2 = 2.072869</v>
      </c>
    </row>
    <row r="9609" spans="28:28" x14ac:dyDescent="0.25">
      <c r="AB9609" s="3" t="str">
        <v>T = 4.583333, swapRate = 0.022360, k = 55, strike = 0.057171, call = 0.000197, callph = 0.000196, callmh = 0.000197, quantile = 0.981492, d2CalldK2 = 1.803641</v>
      </c>
    </row>
    <row r="9610" spans="28:28" x14ac:dyDescent="0.25">
      <c r="AB9610" s="3" t="str">
        <v>T = 4.583333, swapRate = 0.022360, k = 56, strike = 0.058564, call = 0.000172, callph = 0.000172, callmh = 0.000173, quantile = 0.983837, d2CalldK2 = 1.569686</v>
      </c>
    </row>
    <row r="9611" spans="28:28" x14ac:dyDescent="0.25">
      <c r="AB9611" s="3" t="str">
        <v>T = 4.583333, swapRate = 0.022360, k = 57, strike = 0.059956, call = 0.000151, callph = 0.000151, callmh = 0.000152, quantile = 0.985878, d2CalldK2 = 1.366425</v>
      </c>
    </row>
    <row r="9612" spans="28:28" x14ac:dyDescent="0.25">
      <c r="AB9612" s="3" t="str">
        <v>T = 4.583333, swapRate = 0.022360, k = 58, strike = 0.061348, call = 0.000133, callph = 0.000133, callmh = 0.000133, quantile = 0.987655, d2CalldK2 = 1.189850</v>
      </c>
    </row>
    <row r="9613" spans="28:28" x14ac:dyDescent="0.25">
      <c r="AB9613" s="3" t="str">
        <v>T = 4.583333, swapRate = 0.022360, k = 59, strike = 0.062741, call = 0.000117, callph = 0.000117, callmh = 0.000117, quantile = 0.989202, d2CalldK2 = 1.036458</v>
      </c>
    </row>
    <row r="9614" spans="28:28" x14ac:dyDescent="0.25">
      <c r="AB9614" s="3" t="str">
        <v>T = 4.583333, swapRate = 0.022360, k = 60, strike = 0.064133, call = 0.000103, callph = 0.000103, callmh = 0.000103, quantile = 0.990550, d2CalldK2 = 0.903196</v>
      </c>
    </row>
    <row r="9615" spans="28:28" x14ac:dyDescent="0.25">
      <c r="AB9615" s="3" t="str">
        <v>strike = -0.018022, d2CalldK2 = 1.036458, d2CalldK2mc = 0.870436</v>
      </c>
    </row>
    <row r="9616" spans="28:28" x14ac:dyDescent="0.25">
      <c r="AB9616" s="3" t="str">
        <v>strike = -0.016629, d2CalldK2 = 1.189850, d2CalldK2mc = 1.374354</v>
      </c>
    </row>
    <row r="9617" spans="28:28" x14ac:dyDescent="0.25">
      <c r="AB9617" s="3" t="str">
        <v>strike = -0.015237, d2CalldK2 = 1.366425, d2CalldK2mc = 0.629604</v>
      </c>
    </row>
    <row r="9618" spans="28:28" x14ac:dyDescent="0.25">
      <c r="AB9618" s="3" t="str">
        <v>strike = -0.013844, d2CalldK2 = 1.569686, d2CalldK2mc = 1.705896</v>
      </c>
    </row>
    <row r="9619" spans="28:28" x14ac:dyDescent="0.25">
      <c r="AB9619" s="3" t="str">
        <v>strike = -0.012452, d2CalldK2 = 1.803641, d2CalldK2mc = 2.300430</v>
      </c>
    </row>
    <row r="9620" spans="28:28" x14ac:dyDescent="0.25">
      <c r="AB9620" s="3" t="str">
        <v>strike = -0.011059, d2CalldK2 = 2.072869, d2CalldK2mc = 2.130133</v>
      </c>
    </row>
    <row r="9621" spans="28:28" x14ac:dyDescent="0.25">
      <c r="AB9621" s="3" t="str">
        <v>strike = -0.009667, d2CalldK2 = 2.382588, d2CalldK2mc = 2.552616</v>
      </c>
    </row>
    <row r="9622" spans="28:28" x14ac:dyDescent="0.25">
      <c r="AB9622" s="3" t="str">
        <v>strike = -0.008275, d2CalldK2 = 2.738723, d2CalldK2mc = 3.002996</v>
      </c>
    </row>
    <row r="9623" spans="28:28" x14ac:dyDescent="0.25">
      <c r="AB9623" s="3" t="str">
        <v>strike = -0.006882, d2CalldK2 = 3.147979, d2CalldK2mc = 3.469408</v>
      </c>
    </row>
    <row r="9624" spans="28:28" x14ac:dyDescent="0.25">
      <c r="AB9624" s="3" t="str">
        <v>strike = -0.005490, d2CalldK2 = 3.617908, d2CalldK2mc = 3.659348</v>
      </c>
    </row>
    <row r="9625" spans="28:28" x14ac:dyDescent="0.25">
      <c r="AB9625" s="3" t="str">
        <v>strike = -0.004097, d2CalldK2 = 4.156969, d2CalldK2mc = 3.892856</v>
      </c>
    </row>
    <row r="9626" spans="28:28" x14ac:dyDescent="0.25">
      <c r="AB9626" s="3" t="str">
        <v>strike = -0.002705, d2CalldK2 = 4.774575, d2CalldK2mc = 3.863935</v>
      </c>
    </row>
    <row r="9627" spans="28:28" x14ac:dyDescent="0.25">
      <c r="AB9627" s="3" t="str">
        <v>strike = -0.001312, d2CalldK2 = 5.481116, d2CalldK2mc = 5.840571</v>
      </c>
    </row>
    <row r="9628" spans="28:28" x14ac:dyDescent="0.25">
      <c r="AB9628" s="3" t="str">
        <v>strike = 0.000080, d2CalldK2 = 6.287940, d2CalldK2mc = 7.272963</v>
      </c>
    </row>
    <row r="9629" spans="28:28" x14ac:dyDescent="0.25">
      <c r="AB9629" s="3" t="str">
        <v>strike = 0.001473, d2CalldK2 = 7.207286, d2CalldK2mc = 8.276427</v>
      </c>
    </row>
    <row r="9630" spans="28:28" x14ac:dyDescent="0.25">
      <c r="AB9630" s="3" t="str">
        <v>strike = 0.002865, d2CalldK2 = 8.252133, d2CalldK2mc = 7.615869</v>
      </c>
    </row>
    <row r="9631" spans="28:28" x14ac:dyDescent="0.25">
      <c r="AB9631" s="3" t="str">
        <v>strike = 0.004258, d2CalldK2 = 9.435948, d2CalldK2mc = 9.505014</v>
      </c>
    </row>
    <row r="9632" spans="28:28" x14ac:dyDescent="0.25">
      <c r="AB9632" s="3" t="str">
        <v>strike = 0.005650, d2CalldK2 = 10.772280, d2CalldK2mc = 9.413317</v>
      </c>
    </row>
    <row r="9633" spans="28:28" x14ac:dyDescent="0.25">
      <c r="AB9633" s="3" t="str">
        <v>strike = 0.007043, d2CalldK2 = 12.274161, d2CalldK2mc = 13.130463</v>
      </c>
    </row>
    <row r="9634" spans="28:28" x14ac:dyDescent="0.25">
      <c r="AB9634" s="3" t="str">
        <v>strike = 0.008435, d2CalldK2 = 13.953263, d2CalldK2mc = 16.324999</v>
      </c>
    </row>
    <row r="9635" spans="28:28" x14ac:dyDescent="0.25">
      <c r="AB9635" s="3" t="str">
        <v>strike = 0.009827, d2CalldK2 = 15.818724, d2CalldK2mc = 15.446086</v>
      </c>
    </row>
    <row r="9636" spans="28:28" x14ac:dyDescent="0.25">
      <c r="AB9636" s="3" t="str">
        <v>strike = 0.011220, d2CalldK2 = 17.875582, d2CalldK2mc = 16.299663</v>
      </c>
    </row>
    <row r="9637" spans="28:28" x14ac:dyDescent="0.25">
      <c r="AB9637" s="3" t="str">
        <v>strike = 0.012612, d2CalldK2 = 20.122727, d2CalldK2mc = 19.572692</v>
      </c>
    </row>
    <row r="9638" spans="28:28" x14ac:dyDescent="0.25">
      <c r="AB9638" s="3" t="str">
        <v>strike = 0.014005, d2CalldK2 = 22.550307, d2CalldK2mc = 21.450281</v>
      </c>
    </row>
    <row r="9639" spans="28:28" x14ac:dyDescent="0.25">
      <c r="AB9639" s="3" t="str">
        <v>strike = 0.015397, d2CalldK2 = 25.136519, d2CalldK2mc = 26.224182</v>
      </c>
    </row>
    <row r="9640" spans="28:28" x14ac:dyDescent="0.25">
      <c r="AB9640" s="3" t="str">
        <v>strike = 0.016790, d2CalldK2 = 27.843811, d2CalldK2mc = 28.758048</v>
      </c>
    </row>
    <row r="9641" spans="28:28" x14ac:dyDescent="0.25">
      <c r="AB9641" s="3" t="str">
        <v>strike = 0.018182, d2CalldK2 = 30.614570, d2CalldK2mc = 31.697637</v>
      </c>
    </row>
    <row r="9642" spans="28:28" x14ac:dyDescent="0.25">
      <c r="AB9642" s="3" t="str">
        <v>strike = 0.019575, d2CalldK2 = 33.366579, d2CalldK2mc = 32.833881</v>
      </c>
    </row>
    <row r="9643" spans="28:28" x14ac:dyDescent="0.25">
      <c r="AB9643" s="3" t="str">
        <v>strike = 0.020967, d2CalldK2 = 35.988756, d2CalldK2mc = 35.940712</v>
      </c>
    </row>
    <row r="9644" spans="28:28" x14ac:dyDescent="0.25">
      <c r="AB9644" s="3" t="str">
        <v>strike = 0.022360, d2CalldK2 = 38.332902, d2CalldK2mc = 36.770513</v>
      </c>
    </row>
    <row r="9645" spans="28:28" x14ac:dyDescent="0.25">
      <c r="AB9645" s="3" t="str">
        <v>strike = 0.023752, d2CalldK2 = 35.988756, d2CalldK2mc = 35.985154</v>
      </c>
    </row>
    <row r="9646" spans="28:28" x14ac:dyDescent="0.25">
      <c r="AB9646" s="3" t="str">
        <v>strike = 0.025145, d2CalldK2 = 33.366579, d2CalldK2mc = 33.432412</v>
      </c>
    </row>
    <row r="9647" spans="28:28" x14ac:dyDescent="0.25">
      <c r="AB9647" s="3" t="str">
        <v>strike = 0.026537, d2CalldK2 = 30.614570, d2CalldK2mc = 29.478805</v>
      </c>
    </row>
    <row r="9648" spans="28:28" x14ac:dyDescent="0.25">
      <c r="AB9648" s="3" t="str">
        <v>strike = 0.027929, d2CalldK2 = 27.843811, d2CalldK2mc = 26.914150</v>
      </c>
    </row>
    <row r="9649" spans="28:28" x14ac:dyDescent="0.25">
      <c r="AB9649" s="3" t="str">
        <v>strike = 0.029322, d2CalldK2 = 25.136519, d2CalldK2mc = 26.689135</v>
      </c>
    </row>
    <row r="9650" spans="28:28" x14ac:dyDescent="0.25">
      <c r="AB9650" s="3" t="str">
        <v>strike = 0.030714, d2CalldK2 = 22.550306, d2CalldK2mc = 22.740263</v>
      </c>
    </row>
    <row r="9651" spans="28:28" x14ac:dyDescent="0.25">
      <c r="AB9651" s="3" t="str">
        <v>strike = 0.032107, d2CalldK2 = 20.122727, d2CalldK2mc = 20.188151</v>
      </c>
    </row>
    <row r="9652" spans="28:28" x14ac:dyDescent="0.25">
      <c r="AB9652" s="3" t="str">
        <v>strike = 0.033499, d2CalldK2 = 17.875582, d2CalldK2mc = 16.937726</v>
      </c>
    </row>
    <row r="9653" spans="28:28" x14ac:dyDescent="0.25">
      <c r="AB9653" s="3" t="str">
        <v>strike = 0.034892, d2CalldK2 = 15.818724, d2CalldK2mc = 15.209271</v>
      </c>
    </row>
    <row r="9654" spans="28:28" x14ac:dyDescent="0.25">
      <c r="AB9654" s="3" t="str">
        <v>strike = 0.036284, d2CalldK2 = 13.953263, d2CalldK2mc = 15.400488</v>
      </c>
    </row>
    <row r="9655" spans="28:28" x14ac:dyDescent="0.25">
      <c r="AB9655" s="3" t="str">
        <v>strike = 0.037677, d2CalldK2 = 12.274161, d2CalldK2mc = 11.630312</v>
      </c>
    </row>
    <row r="9656" spans="28:28" x14ac:dyDescent="0.25">
      <c r="AB9656" s="3" t="str">
        <v>strike = 0.039069, d2CalldK2 = 10.772280, d2CalldK2mc = 10.779227</v>
      </c>
    </row>
    <row r="9657" spans="28:28" x14ac:dyDescent="0.25">
      <c r="AB9657" s="3" t="str">
        <v>strike = 0.040462, d2CalldK2 = 9.435949, d2CalldK2mc = 8.892977</v>
      </c>
    </row>
    <row r="9658" spans="28:28" x14ac:dyDescent="0.25">
      <c r="AB9658" s="3" t="str">
        <v>strike = 0.041854, d2CalldK2 = 8.252133, d2CalldK2mc = 9.031987</v>
      </c>
    </row>
    <row r="9659" spans="28:28" x14ac:dyDescent="0.25">
      <c r="AB9659" s="3" t="str">
        <v>strike = 0.043247, d2CalldK2 = 7.207286, d2CalldK2mc = 7.004303</v>
      </c>
    </row>
    <row r="9660" spans="28:28" x14ac:dyDescent="0.25">
      <c r="AB9660" s="3" t="str">
        <v>strike = 0.044639, d2CalldK2 = 6.287940, d2CalldK2mc = 6.815628</v>
      </c>
    </row>
    <row r="9661" spans="28:28" x14ac:dyDescent="0.25">
      <c r="AB9661" s="3" t="str">
        <v>strike = 0.046031, d2CalldK2 = 5.481116, d2CalldK2mc = 5.385124</v>
      </c>
    </row>
    <row r="9662" spans="28:28" x14ac:dyDescent="0.25">
      <c r="AB9662" s="3" t="str">
        <v>strike = 0.047424, d2CalldK2 = 4.774575, d2CalldK2mc = 4.653500</v>
      </c>
    </row>
    <row r="9663" spans="28:28" x14ac:dyDescent="0.25">
      <c r="AB9663" s="3" t="str">
        <v>strike = 0.048816, d2CalldK2 = 4.156969, d2CalldK2mc = 4.254601</v>
      </c>
    </row>
    <row r="9664" spans="28:28" x14ac:dyDescent="0.25">
      <c r="AB9664" s="3" t="str">
        <v>strike = 0.050209, d2CalldK2 = 3.617907, d2CalldK2mc = 2.946331</v>
      </c>
    </row>
    <row r="9665" spans="28:28" x14ac:dyDescent="0.25">
      <c r="AB9665" s="3" t="str">
        <v>strike = 0.051601, d2CalldK2 = 3.147979, d2CalldK2mc = 3.440733</v>
      </c>
    </row>
    <row r="9666" spans="28:28" x14ac:dyDescent="0.25">
      <c r="AB9666" s="3" t="str">
        <v>strike = 0.052994, d2CalldK2 = 2.738723, d2CalldK2mc = 3.209503</v>
      </c>
    </row>
    <row r="9667" spans="28:28" x14ac:dyDescent="0.25">
      <c r="AB9667" s="3" t="str">
        <v>strike = 0.054386, d2CalldK2 = 2.382588, d2CalldK2mc = 2.277115</v>
      </c>
    </row>
    <row r="9668" spans="28:28" x14ac:dyDescent="0.25">
      <c r="AB9668" s="3" t="str">
        <v>strike = 0.055779, d2CalldK2 = 2.072869, d2CalldK2mc = 2.187793</v>
      </c>
    </row>
    <row r="9669" spans="28:28" x14ac:dyDescent="0.25">
      <c r="AB9669" s="3" t="str">
        <v>strike = 0.057171, d2CalldK2 = 1.803641, d2CalldK2mc = 2.284106</v>
      </c>
    </row>
    <row r="9670" spans="28:28" x14ac:dyDescent="0.25">
      <c r="AB9670" s="3" t="str">
        <v>strike = 0.058564, d2CalldK2 = 1.569686, d2CalldK2mc = 1.655126</v>
      </c>
    </row>
    <row r="9671" spans="28:28" x14ac:dyDescent="0.25">
      <c r="AB9671" s="3" t="str">
        <v>strike = 0.059956, d2CalldK2 = 1.366425, d2CalldK2mc = 1.532672</v>
      </c>
    </row>
    <row r="9672" spans="28:28" x14ac:dyDescent="0.25">
      <c r="AB9672" s="3" t="str">
        <v>strike = 0.061348, d2CalldK2 = 1.189850, d2CalldK2mc = 1.289753</v>
      </c>
    </row>
    <row r="9673" spans="28:28" x14ac:dyDescent="0.25">
      <c r="AB9673" s="3" t="str">
        <v>strike = 0.062741, d2CalldK2 = 1.036458, d2CalldK2mc = 1.021606</v>
      </c>
    </row>
    <row r="9674" spans="28:28" x14ac:dyDescent="0.25">
      <c r="AB9674" s="3" t="str">
        <v>T = 4.583333, fixingDate = 0, swapRate = 0.022360, annuity = 8.801656, stdDev = 0.013925, avgCalcStrikes = 7.948242</v>
      </c>
    </row>
    <row r="9675" spans="28:28" x14ac:dyDescent="0.25">
      <c r="AB9675" s="3" t="str">
        <v>strike = -0.018022, dCalldT = 0.000166, localVol = 0.019525</v>
      </c>
    </row>
    <row r="9676" spans="28:28" x14ac:dyDescent="0.25">
      <c r="AB9676" s="3" t="str">
        <v>strike = -0.016629, dCalldT = 0.000197, localVol = 0.016946</v>
      </c>
    </row>
    <row r="9677" spans="28:28" x14ac:dyDescent="0.25">
      <c r="AB9677" s="3" t="str">
        <v>strike = -0.015237, dCalldT = 0.000225, localVol = 0.026756</v>
      </c>
    </row>
    <row r="9678" spans="28:28" x14ac:dyDescent="0.25">
      <c r="AB9678" s="3" t="str">
        <v>strike = -0.013844, dCalldT = 0.000271, localVol = 0.017840</v>
      </c>
    </row>
    <row r="9679" spans="28:28" x14ac:dyDescent="0.25">
      <c r="AB9679" s="3" t="str">
        <v>strike = -0.012452, dCalldT = 0.000315, localVol = 0.016560</v>
      </c>
    </row>
    <row r="9680" spans="28:28" x14ac:dyDescent="0.25">
      <c r="AB9680" s="3" t="str">
        <v>strike = -0.011059, dCalldT = 0.000349, localVol = 0.018099</v>
      </c>
    </row>
    <row r="9681" spans="28:28" x14ac:dyDescent="0.25">
      <c r="AB9681" s="3" t="str">
        <v>strike = -0.009667, dCalldT = 0.000382, localVol = 0.017305</v>
      </c>
    </row>
    <row r="9682" spans="28:28" x14ac:dyDescent="0.25">
      <c r="AB9682" s="3" t="str">
        <v>strike = -0.008275, dCalldT = 0.000413, localVol = 0.016580</v>
      </c>
    </row>
    <row r="9683" spans="28:28" x14ac:dyDescent="0.25">
      <c r="AB9683" s="3" t="str">
        <v>strike = -0.006882, dCalldT = 0.000438, localVol = 0.015898</v>
      </c>
    </row>
    <row r="9684" spans="28:28" x14ac:dyDescent="0.25">
      <c r="AB9684" s="3" t="str">
        <v>strike = -0.005490, dCalldT = 0.000458, localVol = 0.015822</v>
      </c>
    </row>
    <row r="9685" spans="28:28" x14ac:dyDescent="0.25">
      <c r="AB9685" s="3" t="str">
        <v>strike = -0.004097, dCalldT = 0.000478, localVol = 0.015671</v>
      </c>
    </row>
    <row r="9686" spans="28:28" x14ac:dyDescent="0.25">
      <c r="AB9686" s="3" t="str">
        <v>strike = -0.002705, dCalldT = 0.000506, localVol = 0.016177</v>
      </c>
    </row>
    <row r="9687" spans="28:28" x14ac:dyDescent="0.25">
      <c r="AB9687" s="3" t="str">
        <v>strike = -0.001312, dCalldT = 0.000556, localVol = 0.013795</v>
      </c>
    </row>
    <row r="9688" spans="28:28" x14ac:dyDescent="0.25">
      <c r="AB9688" s="3" t="str">
        <v>strike = 0.000080, dCalldT = 0.000599, localVol = 0.012834</v>
      </c>
    </row>
    <row r="9689" spans="28:28" x14ac:dyDescent="0.25">
      <c r="AB9689" s="3" t="str">
        <v>strike = 0.001473, dCalldT = 0.000621, localVol = 0.012247</v>
      </c>
    </row>
    <row r="9690" spans="28:28" x14ac:dyDescent="0.25">
      <c r="AB9690" s="3" t="str">
        <v>strike = 0.002865, dCalldT = 0.000619, localVol = 0.012748</v>
      </c>
    </row>
    <row r="9691" spans="28:28" x14ac:dyDescent="0.25">
      <c r="AB9691" s="3" t="str">
        <v>strike = 0.004258, dCalldT = 0.000633, localVol = 0.011541</v>
      </c>
    </row>
    <row r="9692" spans="28:28" x14ac:dyDescent="0.25">
      <c r="AB9692" s="3" t="str">
        <v>strike = 0.005650, dCalldT = 0.000647, localVol = 0.011721</v>
      </c>
    </row>
    <row r="9693" spans="28:28" x14ac:dyDescent="0.25">
      <c r="AB9693" s="3" t="str">
        <v>strike = 0.007043, dCalldT = 0.000693, localVol = 0.010271</v>
      </c>
    </row>
    <row r="9694" spans="28:28" x14ac:dyDescent="0.25">
      <c r="AB9694" s="3" t="str">
        <v>strike = 0.008435, dCalldT = 0.000719, localVol = 0.009387</v>
      </c>
    </row>
    <row r="9695" spans="28:28" x14ac:dyDescent="0.25">
      <c r="AB9695" s="3" t="str">
        <v>strike = 0.009827, dCalldT = 0.000691, localVol = 0.009458</v>
      </c>
    </row>
    <row r="9696" spans="28:28" x14ac:dyDescent="0.25">
      <c r="AB9696" s="3" t="str">
        <v>strike = 0.011220, dCalldT = 0.000671, localVol = 0.009072</v>
      </c>
    </row>
    <row r="9697" spans="28:28" x14ac:dyDescent="0.25">
      <c r="AB9697" s="3" t="str">
        <v>strike = 0.012612, dCalldT = 0.000687, localVol = 0.008376</v>
      </c>
    </row>
    <row r="9698" spans="28:28" x14ac:dyDescent="0.25">
      <c r="AB9698" s="3" t="str">
        <v>strike = 0.014005, dCalldT = 0.000714, localVol = 0.008159</v>
      </c>
    </row>
    <row r="9699" spans="28:28" x14ac:dyDescent="0.25">
      <c r="AB9699" s="3" t="str">
        <v>strike = 0.015397, dCalldT = 0.000765, localVol = 0.007637</v>
      </c>
    </row>
    <row r="9700" spans="28:28" x14ac:dyDescent="0.25">
      <c r="AB9700" s="3" t="str">
        <v>strike = 0.016790, dCalldT = 0.000788, localVol = 0.007401</v>
      </c>
    </row>
    <row r="9701" spans="28:28" x14ac:dyDescent="0.25">
      <c r="AB9701" s="3" t="str">
        <v>strike = 0.018182, dCalldT = 0.000786, localVol = 0.007042</v>
      </c>
    </row>
    <row r="9702" spans="28:28" x14ac:dyDescent="0.25">
      <c r="AB9702" s="3" t="str">
        <v>strike = 0.019575, dCalldT = 0.000755, localVol = 0.006782</v>
      </c>
    </row>
    <row r="9703" spans="28:28" x14ac:dyDescent="0.25">
      <c r="AB9703" s="3" t="str">
        <v>strike = 0.020967, dCalldT = 0.000732, localVol = 0.006383</v>
      </c>
    </row>
    <row r="9704" spans="28:28" x14ac:dyDescent="0.25">
      <c r="AB9704" s="3" t="str">
        <v>strike = 0.022360, dCalldT = 0.000705, localVol = 0.006194</v>
      </c>
    </row>
    <row r="9705" spans="28:28" x14ac:dyDescent="0.25">
      <c r="AB9705" s="3" t="str">
        <v>strike = 0.023752, dCalldT = 0.000694, localVol = 0.006209</v>
      </c>
    </row>
    <row r="9706" spans="28:28" x14ac:dyDescent="0.25">
      <c r="AB9706" s="3" t="str">
        <v>strike = 0.025145, dCalldT = 0.000677, localVol = 0.006364</v>
      </c>
    </row>
    <row r="9707" spans="28:28" x14ac:dyDescent="0.25">
      <c r="AB9707" s="3" t="str">
        <v>strike = 0.026537, dCalldT = 0.000654, localVol = 0.006663</v>
      </c>
    </row>
    <row r="9708" spans="28:28" x14ac:dyDescent="0.25">
      <c r="AB9708" s="3" t="str">
        <v>strike = 0.027929, dCalldT = 0.000654, localVol = 0.006973</v>
      </c>
    </row>
    <row r="9709" spans="28:28" x14ac:dyDescent="0.25">
      <c r="AB9709" s="3" t="str">
        <v>strike = 0.029322, dCalldT = 0.000673, localVol = 0.007099</v>
      </c>
    </row>
    <row r="9710" spans="28:28" x14ac:dyDescent="0.25">
      <c r="AB9710" s="3" t="str">
        <v>strike = 0.030714, dCalldT = 0.000652, localVol = 0.007572</v>
      </c>
    </row>
    <row r="9711" spans="28:28" x14ac:dyDescent="0.25">
      <c r="AB9711" s="3" t="str">
        <v>strike = 0.032107, dCalldT = 0.000625, localVol = 0.007868</v>
      </c>
    </row>
    <row r="9712" spans="28:28" x14ac:dyDescent="0.25">
      <c r="AB9712" s="3" t="str">
        <v>strike = 0.033499, dCalldT = 0.000595, localVol = 0.008382</v>
      </c>
    </row>
    <row r="9713" spans="28:28" x14ac:dyDescent="0.25">
      <c r="AB9713" s="3" t="str">
        <v>strike = 0.034892, dCalldT = 0.000586, localVol = 0.008779</v>
      </c>
    </row>
    <row r="9714" spans="28:28" x14ac:dyDescent="0.25">
      <c r="AB9714" s="3" t="str">
        <v>strike = 0.036284, dCalldT = 0.000591, localVol = 0.008761</v>
      </c>
    </row>
    <row r="9715" spans="28:28" x14ac:dyDescent="0.25">
      <c r="AB9715" s="3" t="str">
        <v>strike = 0.037677, dCalldT = 0.000563, localVol = 0.009835</v>
      </c>
    </row>
    <row r="9716" spans="28:28" x14ac:dyDescent="0.25">
      <c r="AB9716" s="3" t="str">
        <v>strike = 0.039069, dCalldT = 0.000550, localVol = 0.010097</v>
      </c>
    </row>
    <row r="9717" spans="28:28" x14ac:dyDescent="0.25">
      <c r="AB9717" s="3" t="str">
        <v>strike = 0.040462, dCalldT = 0.000537, localVol = 0.010991</v>
      </c>
    </row>
    <row r="9718" spans="28:28" x14ac:dyDescent="0.25">
      <c r="AB9718" s="3" t="str">
        <v>strike = 0.041854, dCalldT = 0.000538, localVol = 0.010919</v>
      </c>
    </row>
    <row r="9719" spans="28:28" x14ac:dyDescent="0.25">
      <c r="AB9719" s="3" t="str">
        <v>strike = 0.043247, dCalldT = 0.000523, localVol = 0.012218</v>
      </c>
    </row>
    <row r="9720" spans="28:28" x14ac:dyDescent="0.25">
      <c r="AB9720" s="3" t="str">
        <v>strike = 0.044639, dCalldT = 0.000513, localVol = 0.012272</v>
      </c>
    </row>
    <row r="9721" spans="28:28" x14ac:dyDescent="0.25">
      <c r="AB9721" s="3" t="str">
        <v>strike = 0.046031, dCalldT = 0.000493, localVol = 0.013527</v>
      </c>
    </row>
    <row r="9722" spans="28:28" x14ac:dyDescent="0.25">
      <c r="AB9722" s="3" t="str">
        <v>strike = 0.047424, dCalldT = 0.000476, localVol = 0.014301</v>
      </c>
    </row>
    <row r="9723" spans="28:28" x14ac:dyDescent="0.25">
      <c r="AB9723" s="3" t="str">
        <v>strike = 0.048816, dCalldT = 0.000463, localVol = 0.014757</v>
      </c>
    </row>
    <row r="9724" spans="28:28" x14ac:dyDescent="0.25">
      <c r="AB9724" s="3" t="str">
        <v>strike = 0.050209, dCalldT = 0.000450, localVol = 0.017475</v>
      </c>
    </row>
    <row r="9725" spans="28:28" x14ac:dyDescent="0.25">
      <c r="AB9725" s="3" t="str">
        <v>strike = 0.051601, dCalldT = 0.000453, localVol = 0.016235</v>
      </c>
    </row>
    <row r="9726" spans="28:28" x14ac:dyDescent="0.25">
      <c r="AB9726" s="3" t="str">
        <v>strike = 0.052994, dCalldT = 0.000452, localVol = 0.016774</v>
      </c>
    </row>
    <row r="9727" spans="28:28" x14ac:dyDescent="0.25">
      <c r="AB9727" s="3" t="str">
        <v>strike = 0.054386, dCalldT = 0.000440, localVol = 0.019658</v>
      </c>
    </row>
    <row r="9728" spans="28:28" x14ac:dyDescent="0.25">
      <c r="AB9728" s="3" t="str">
        <v>strike = 0.055779, dCalldT = 0.000432, localVol = 0.019875</v>
      </c>
    </row>
    <row r="9729" spans="28:28" x14ac:dyDescent="0.25">
      <c r="AB9729" s="3" t="str">
        <v>strike = 0.057171, dCalldT = 0.000423, localVol = 0.019239</v>
      </c>
    </row>
    <row r="9730" spans="28:28" x14ac:dyDescent="0.25">
      <c r="AB9730" s="3" t="str">
        <v>strike = 0.058564, dCalldT = 0.000403, localVol = 0.022073</v>
      </c>
    </row>
    <row r="9731" spans="28:28" x14ac:dyDescent="0.25">
      <c r="AB9731" s="3" t="str">
        <v>strike = 0.059956, dCalldT = 0.000383, localVol = 0.022348</v>
      </c>
    </row>
    <row r="9732" spans="28:28" x14ac:dyDescent="0.25">
      <c r="AB9732" s="3" t="str">
        <v>strike = 0.061348, dCalldT = 0.000359, localVol = 0.023606</v>
      </c>
    </row>
    <row r="9733" spans="28:28" x14ac:dyDescent="0.25">
      <c r="AB9733" s="3" t="str">
        <v>strike = 0.062741, dCalldT = 0.000335, localVol = 0.025591</v>
      </c>
    </row>
    <row r="9734" spans="28:28" x14ac:dyDescent="0.25">
      <c r="AB9734" s="3" t="str">
        <v>T = 4.666667, swapRate = 0.022491, k = 0, strike = -0.019742, call = 0.042338, callph = 0.042328, callmh = 0.042348, quantile = 0.009540, d2CalldK2 = 0.896565</v>
      </c>
    </row>
    <row r="9735" spans="28:28" x14ac:dyDescent="0.25">
      <c r="AB9735" s="3" t="str">
        <v>T = 4.666667, swapRate = 0.022491, k = 1, strike = -0.018334, call = 0.040945, callph = 0.040935, callmh = 0.040955, quantile = 0.010892, d2CalldK2 = 1.028213</v>
      </c>
    </row>
    <row r="9736" spans="28:28" x14ac:dyDescent="0.25">
      <c r="AB9736" s="3" t="str">
        <v>T = 4.666667, swapRate = 0.022491, k = 2, strike = -0.016927, call = 0.039554, callph = 0.039544, callmh = 0.039564, quantile = 0.012444, d2CalldK2 = 1.179684</v>
      </c>
    </row>
    <row r="9737" spans="28:28" x14ac:dyDescent="0.25">
      <c r="AB9737" s="3" t="str">
        <v>T = 4.666667, swapRate = 0.022491, k = 3, strike = -0.015519, call = 0.038165, callph = 0.038155, callmh = 0.038174, quantile = 0.014224, d2CalldK2 = 1.353982</v>
      </c>
    </row>
    <row r="9738" spans="28:28" x14ac:dyDescent="0.25">
      <c r="AB9738" s="3" t="str">
        <v>T = 4.666667, swapRate = 0.022491, k = 4, strike = -0.014111, call = 0.036778, callph = 0.036768, callmh = 0.036788, quantile = 0.016268, d2CalldK2 = 1.554550</v>
      </c>
    </row>
    <row r="9739" spans="28:28" x14ac:dyDescent="0.25">
      <c r="AB9739" s="3" t="str">
        <v>T = 4.666667, swapRate = 0.022491, k = 5, strike = -0.012703, call = 0.035395, callph = 0.035385, callmh = 0.035405, quantile = 0.018615, d2CalldK2 = 1.785334</v>
      </c>
    </row>
    <row r="9740" spans="28:28" x14ac:dyDescent="0.25">
      <c r="AB9740" s="3" t="str">
        <v>T = 4.666667, swapRate = 0.022491, k = 6, strike = -0.011295, call = 0.034015, callph = 0.034006, callmh = 0.034025, quantile = 0.021311, d2CalldK2 = 2.050841</v>
      </c>
    </row>
    <row r="9741" spans="28:28" x14ac:dyDescent="0.25">
      <c r="AB9741" s="3" t="str">
        <v>T = 4.666667, swapRate = 0.022491, k = 7, strike = -0.009888, call = 0.032640, callph = 0.032630, callmh = 0.032649, quantile = 0.024408, d2CalldK2 = 2.356208</v>
      </c>
    </row>
    <row r="9742" spans="28:28" x14ac:dyDescent="0.25">
      <c r="AB9742" s="3" t="str">
        <v>T = 4.666667, swapRate = 0.022491, k = 8, strike = -0.008480, call = 0.031269, callph = 0.031259, callmh = 0.031278, quantile = 0.027967, d2CalldK2 = 2.707274</v>
      </c>
    </row>
    <row r="9743" spans="28:28" x14ac:dyDescent="0.25">
      <c r="AB9743" s="3" t="str">
        <v>T = 4.666667, swapRate = 0.022491, k = 9, strike = -0.007072, call = 0.029903, callph = 0.029894, callmh = 0.029913, quantile = 0.032055, d2CalldK2 = 3.110648</v>
      </c>
    </row>
    <row r="9744" spans="28:28" x14ac:dyDescent="0.25">
      <c r="AB9744" s="3" t="str">
        <v>T = 4.666667, swapRate = 0.022491, k = 10, strike = -0.005664, call = 0.028544, callph = 0.028534, callmh = 0.028553, quantile = 0.036753, d2CalldK2 = 3.573783</v>
      </c>
    </row>
    <row r="9745" spans="28:28" x14ac:dyDescent="0.25">
      <c r="AB9745" s="3" t="str">
        <v>T = 4.666667, swapRate = 0.022491, k = 11, strike = -0.004257, call = 0.027191, callph = 0.027182, callmh = 0.027201, quantile = 0.042149, d2CalldK2 = 4.105031</v>
      </c>
    </row>
    <row r="9746" spans="28:28" x14ac:dyDescent="0.25">
      <c r="AB9746" s="3" t="str">
        <v>T = 4.666667, swapRate = 0.022491, k = 12, strike = -0.002849, call = 0.025847, callph = 0.025838, callmh = 0.025857, quantile = 0.048347, d2CalldK2 = 4.713700</v>
      </c>
    </row>
    <row r="9747" spans="28:28" x14ac:dyDescent="0.25">
      <c r="AB9747" s="3" t="str">
        <v>T = 4.666667, swapRate = 0.022491, k = 13, strike = -0.001441, call = 0.024513, callph = 0.024503, callmh = 0.024522, quantile = 0.055462, d2CalldK2 = 5.410075</v>
      </c>
    </row>
    <row r="9748" spans="28:28" x14ac:dyDescent="0.25">
      <c r="AB9748" s="3" t="str">
        <v>T = 4.666667, swapRate = 0.022491, k = 14, strike = -0.000033, call = 0.023188, callph = 0.023179, callmh = 0.023198, quantile = 0.063625, d2CalldK2 = 6.205407</v>
      </c>
    </row>
    <row r="9749" spans="28:28" x14ac:dyDescent="0.25">
      <c r="AB9749" s="3" t="str">
        <v>T = 4.666667, swapRate = 0.022491, k = 15, strike = 0.001374, call = 0.021877, callph = 0.021867, callmh = 0.021886, quantile = 0.072985, d2CalldK2 = 7.111857</v>
      </c>
    </row>
    <row r="9750" spans="28:28" x14ac:dyDescent="0.25">
      <c r="AB9750" s="3" t="str">
        <v>T = 4.666667, swapRate = 0.022491, k = 16, strike = 0.002782, call = 0.020579, callph = 0.020570, callmh = 0.020588, quantile = 0.083707, d2CalldK2 = 8.142348</v>
      </c>
    </row>
    <row r="9751" spans="28:28" x14ac:dyDescent="0.25">
      <c r="AB9751" s="3" t="str">
        <v>T = 4.666667, swapRate = 0.022491, k = 17, strike = 0.004190, call = 0.019298, callph = 0.019289, callmh = 0.019307, quantile = 0.095975, d2CalldK2 = 9.310333</v>
      </c>
    </row>
    <row r="9752" spans="28:28" x14ac:dyDescent="0.25">
      <c r="AB9752" s="3" t="str">
        <v>T = 4.666667, swapRate = 0.022491, k = 18, strike = 0.005598, call = 0.018035, callph = 0.018026, callmh = 0.018044, quantile = 0.109991, d2CalldK2 = 10.629397</v>
      </c>
    </row>
    <row r="9753" spans="28:28" x14ac:dyDescent="0.25">
      <c r="AB9753" s="3" t="str">
        <v>T = 4.666667, swapRate = 0.022491, k = 19, strike = 0.007005, call = 0.016793, callph = 0.016784, callmh = 0.016801, quantile = 0.125979, d2CalldK2 = 12.112686</v>
      </c>
    </row>
    <row r="9754" spans="28:28" x14ac:dyDescent="0.25">
      <c r="AB9754" s="3" t="str">
        <v>T = 4.666667, swapRate = 0.022491, k = 20, strike = 0.008413, call = 0.015575, callph = 0.015566, callmh = 0.015583, quantile = 0.144177, d2CalldK2 = 13.772077</v>
      </c>
    </row>
    <row r="9755" spans="28:28" x14ac:dyDescent="0.25">
      <c r="AB9755" s="3" t="str">
        <v>T = 4.666667, swapRate = 0.022491, k = 21, strike = 0.009821, call = 0.014384, callph = 0.014376, callmh = 0.014393, quantile = 0.164842, d2CalldK2 = 15.617027</v>
      </c>
    </row>
    <row r="9756" spans="28:28" x14ac:dyDescent="0.25">
      <c r="AB9756" s="3" t="str">
        <v>T = 4.666667, swapRate = 0.022491, k = 22, strike = 0.011229, call = 0.013225, callph = 0.013217, callmh = 0.013233, quantile = 0.188237, d2CalldK2 = 17.653036</v>
      </c>
    </row>
    <row r="9757" spans="28:28" x14ac:dyDescent="0.25">
      <c r="AB9757" s="3" t="str">
        <v>T = 4.666667, swapRate = 0.022491, k = 23, strike = 0.012636, call = 0.012100, callph = 0.012092, callmh = 0.012108, quantile = 0.214633, d2CalldK2 = 19.879612</v>
      </c>
    </row>
    <row r="9758" spans="28:28" x14ac:dyDescent="0.25">
      <c r="AB9758" s="3" t="str">
        <v>T = 4.666667, swapRate = 0.022491, k = 24, strike = 0.014044, call = 0.011015, callph = 0.011007, callmh = 0.011023, quantile = 0.244294, d2CalldK2 = 22.287684</v>
      </c>
    </row>
    <row r="9759" spans="28:28" x14ac:dyDescent="0.25">
      <c r="AB9759" s="3" t="str">
        <v>T = 4.666667, swapRate = 0.022491, k = 25, strike = 0.015452, call = 0.009974, callph = 0.009967, callmh = 0.009981, quantile = 0.277460, d2CalldK2 = 24.856393</v>
      </c>
    </row>
    <row r="9760" spans="28:28" x14ac:dyDescent="0.25">
      <c r="AB9760" s="3" t="str">
        <v>T = 4.666667, swapRate = 0.022491, k = 26, strike = 0.016860, call = 0.008982, callph = 0.008976, callmh = 0.008989, quantile = 0.314336, d2CalldK2 = 27.549253</v>
      </c>
    </row>
    <row r="9761" spans="28:28" x14ac:dyDescent="0.25">
      <c r="AB9761" s="3" t="str">
        <v>T = 4.666667, swapRate = 0.022491, k = 27, strike = 0.018267, call = 0.008045, callph = 0.008039, callmh = 0.008052, quantile = 0.355058, d2CalldK2 = 30.309766</v>
      </c>
    </row>
    <row r="9762" spans="28:28" x14ac:dyDescent="0.25">
      <c r="AB9762" s="3" t="str">
        <v>T = 4.666667, swapRate = 0.022491, k = 28, strike = 0.019675, call = 0.007168, callph = 0.007162, callmh = 0.007174, quantile = 0.399668, d2CalldK2 = 33.056748</v>
      </c>
    </row>
    <row r="9763" spans="28:28" x14ac:dyDescent="0.25">
      <c r="AB9763" s="3" t="str">
        <v>T = 4.666667, swapRate = 0.022491, k = 29, strike = 0.021083, call = 0.006357, callph = 0.006351, callmh = 0.006362, quantile = 0.448072, d2CalldK2 = 35.679871</v>
      </c>
    </row>
    <row r="9764" spans="28:28" x14ac:dyDescent="0.25">
      <c r="AB9764" s="3" t="str">
        <v>T = 4.666667, swapRate = 0.022491, k = 30, strike = 0.022491, call = 0.005616, callph = 0.005611, callmh = 0.005621, quantile = 0.500000, d2CalldK2 = 38.031167</v>
      </c>
    </row>
    <row r="9765" spans="28:28" x14ac:dyDescent="0.25">
      <c r="AB9765" s="3" t="str">
        <v>T = 4.666667, swapRate = 0.022491, k = 31, strike = 0.023898, call = 0.004949, callph = 0.004945, callmh = 0.004954, quantile = 0.551928, d2CalldK2 = 35.679871</v>
      </c>
    </row>
    <row r="9766" spans="28:28" x14ac:dyDescent="0.25">
      <c r="AB9766" s="3" t="str">
        <v>T = 4.666667, swapRate = 0.022491, k = 32, strike = 0.025306, call = 0.004353, callph = 0.004349, callmh = 0.004357, quantile = 0.600332, d2CalldK2 = 33.056748</v>
      </c>
    </row>
    <row r="9767" spans="28:28" x14ac:dyDescent="0.25">
      <c r="AB9767" s="3" t="str">
        <v>T = 4.666667, swapRate = 0.022491, k = 33, strike = 0.026714, call = 0.003822, callph = 0.003819, callmh = 0.003826, quantile = 0.644942, d2CalldK2 = 30.309766</v>
      </c>
    </row>
    <row r="9768" spans="28:28" x14ac:dyDescent="0.25">
      <c r="AB9768" s="3" t="str">
        <v>T = 4.666667, swapRate = 0.022491, k = 34, strike = 0.028122, call = 0.003351, callph = 0.003348, callmh = 0.003355, quantile = 0.685664, d2CalldK2 = 27.549253</v>
      </c>
    </row>
    <row r="9769" spans="28:28" x14ac:dyDescent="0.25">
      <c r="AB9769" s="3" t="str">
        <v>T = 4.666667, swapRate = 0.022491, k = 35, strike = 0.029529, call = 0.002935, callph = 0.002933, callmh = 0.002938, quantile = 0.722540, d2CalldK2 = 24.856393</v>
      </c>
    </row>
    <row r="9770" spans="28:28" x14ac:dyDescent="0.25">
      <c r="AB9770" s="3" t="str">
        <v>T = 4.666667, swapRate = 0.022491, k = 36, strike = 0.030937, call = 0.002568, callph = 0.002566, callmh = 0.002571, quantile = 0.755706, d2CalldK2 = 22.287684</v>
      </c>
    </row>
    <row r="9771" spans="28:28" x14ac:dyDescent="0.25">
      <c r="AB9771" s="3" t="str">
        <v>T = 4.666667, swapRate = 0.022491, k = 37, strike = 0.032345, call = 0.002246, callph = 0.002244, callmh = 0.002248, quantile = 0.785367, d2CalldK2 = 19.879612</v>
      </c>
    </row>
    <row r="9772" spans="28:28" x14ac:dyDescent="0.25">
      <c r="AB9772" s="3" t="str">
        <v>T = 4.666667, swapRate = 0.022491, k = 38, strike = 0.033753, call = 0.001963, callph = 0.001961, callmh = 0.001965, quantile = 0.811763, d2CalldK2 = 17.653036</v>
      </c>
    </row>
    <row r="9773" spans="28:28" x14ac:dyDescent="0.25">
      <c r="AB9773" s="3" t="str">
        <v>T = 4.666667, swapRate = 0.022491, k = 39, strike = 0.035160, call = 0.001714, callph = 0.001713, callmh = 0.001716, quantile = 0.835158, d2CalldK2 = 15.617027</v>
      </c>
    </row>
    <row r="9774" spans="28:28" x14ac:dyDescent="0.25">
      <c r="AB9774" s="3" t="str">
        <v>T = 4.666667, swapRate = 0.022491, k = 40, strike = 0.036568, call = 0.001497, callph = 0.001496, callmh = 0.001499, quantile = 0.855823, d2CalldK2 = 13.772077</v>
      </c>
    </row>
    <row r="9775" spans="28:28" x14ac:dyDescent="0.25">
      <c r="AB9775" s="3" t="str">
        <v>T = 4.666667, swapRate = 0.022491, k = 41, strike = 0.037976, call = 0.001307, callph = 0.001306, callmh = 0.001309, quantile = 0.874021, d2CalldK2 = 12.112686</v>
      </c>
    </row>
    <row r="9776" spans="28:28" x14ac:dyDescent="0.25">
      <c r="AB9776" s="3" t="str">
        <v>T = 4.666667, swapRate = 0.022491, k = 42, strike = 0.039384, call = 0.001142, callph = 0.001140, callmh = 0.001143, quantile = 0.890009, d2CalldK2 = 10.629397</v>
      </c>
    </row>
    <row r="9777" spans="28:28" x14ac:dyDescent="0.25">
      <c r="AB9777" s="3" t="str">
        <v>T = 4.666667, swapRate = 0.022491, k = 43, strike = 0.040792, call = 0.000997, callph = 0.000996, callmh = 0.000998, quantile = 0.904025, d2CalldK2 = 9.310333</v>
      </c>
    </row>
    <row r="9778" spans="28:28" x14ac:dyDescent="0.25">
      <c r="AB9778" s="3" t="str">
        <v>T = 4.666667, swapRate = 0.022491, k = 44, strike = 0.042199, call = 0.000870, callph = 0.000870, callmh = 0.000871, quantile = 0.916293, d2CalldK2 = 8.142348</v>
      </c>
    </row>
    <row r="9779" spans="28:28" x14ac:dyDescent="0.25">
      <c r="AB9779" s="3" t="str">
        <v>T = 4.666667, swapRate = 0.022491, k = 45, strike = 0.043607, call = 0.000760, callph = 0.000760, callmh = 0.000761, quantile = 0.927015, d2CalldK2 = 7.111856</v>
      </c>
    </row>
    <row r="9780" spans="28:28" x14ac:dyDescent="0.25">
      <c r="AB9780" s="3" t="str">
        <v>T = 4.666667, swapRate = 0.022491, k = 46, strike = 0.045015, call = 0.000664, callph = 0.000664, callmh = 0.000665, quantile = 0.936375, d2CalldK2 = 6.205407</v>
      </c>
    </row>
    <row r="9781" spans="28:28" x14ac:dyDescent="0.25">
      <c r="AB9781" s="3" t="str">
        <v>T = 4.666667, swapRate = 0.022491, k = 47, strike = 0.046423, call = 0.000581, callph = 0.000580, callmh = 0.000581, quantile = 0.944538, d2CalldK2 = 5.410075</v>
      </c>
    </row>
    <row r="9782" spans="28:28" x14ac:dyDescent="0.25">
      <c r="AB9782" s="3" t="str">
        <v>T = 4.666667, swapRate = 0.022491, k = 48, strike = 0.047830, call = 0.000508, callph = 0.000507, callmh = 0.000508, quantile = 0.951653, d2CalldK2 = 4.713700</v>
      </c>
    </row>
    <row r="9783" spans="28:28" x14ac:dyDescent="0.25">
      <c r="AB9783" s="3" t="str">
        <v>T = 4.666667, swapRate = 0.022491, k = 49, strike = 0.049238, call = 0.000444, callph = 0.000444, callmh = 0.000445, quantile = 0.957851, d2CalldK2 = 4.105031</v>
      </c>
    </row>
    <row r="9784" spans="28:28" x14ac:dyDescent="0.25">
      <c r="AB9784" s="3" t="str">
        <v>T = 4.666667, swapRate = 0.022491, k = 50, strike = 0.050646, call = 0.000389, callph = 0.000388, callmh = 0.000389, quantile = 0.963247, d2CalldK2 = 3.573783</v>
      </c>
    </row>
    <row r="9785" spans="28:28" x14ac:dyDescent="0.25">
      <c r="AB9785" s="3" t="str">
        <v>T = 4.666667, swapRate = 0.022491, k = 51, strike = 0.052054, call = 0.000340, callph = 0.000340, callmh = 0.000341, quantile = 0.967945, d2CalldK2 = 3.110648</v>
      </c>
    </row>
    <row r="9786" spans="28:28" x14ac:dyDescent="0.25">
      <c r="AB9786" s="3" t="str">
        <v>T = 4.666667, swapRate = 0.022491, k = 52, strike = 0.053461, call = 0.000298, callph = 0.000298, callmh = 0.000298, quantile = 0.972033, d2CalldK2 = 2.707274</v>
      </c>
    </row>
    <row r="9787" spans="28:28" x14ac:dyDescent="0.25">
      <c r="AB9787" s="3" t="str">
        <v>T = 4.666667, swapRate = 0.022491, k = 53, strike = 0.054869, call = 0.000261, callph = 0.000261, callmh = 0.000262, quantile = 0.975592, d2CalldK2 = 2.356208</v>
      </c>
    </row>
    <row r="9788" spans="28:28" x14ac:dyDescent="0.25">
      <c r="AB9788" s="3" t="str">
        <v>T = 4.666667, swapRate = 0.022491, k = 54, strike = 0.056277, call = 0.000229, callph = 0.000229, callmh = 0.000229, quantile = 0.978689, d2CalldK2 = 2.050841</v>
      </c>
    </row>
    <row r="9789" spans="28:28" x14ac:dyDescent="0.25">
      <c r="AB9789" s="3" t="str">
        <v>T = 4.666667, swapRate = 0.022491, k = 55, strike = 0.057685, call = 0.000201, callph = 0.000201, callmh = 0.000201, quantile = 0.981385, d2CalldK2 = 1.785334</v>
      </c>
    </row>
    <row r="9790" spans="28:28" x14ac:dyDescent="0.25">
      <c r="AB9790" s="3" t="str">
        <v>T = 4.666667, swapRate = 0.022491, k = 56, strike = 0.059092, call = 0.000177, callph = 0.000176, callmh = 0.000177, quantile = 0.983732, d2CalldK2 = 1.554550</v>
      </c>
    </row>
    <row r="9791" spans="28:28" x14ac:dyDescent="0.25">
      <c r="AB9791" s="3" t="str">
        <v>T = 4.666667, swapRate = 0.022491, k = 57, strike = 0.060500, call = 0.000155, callph = 0.000155, callmh = 0.000155, quantile = 0.985776, d2CalldK2 = 1.353981</v>
      </c>
    </row>
    <row r="9792" spans="28:28" x14ac:dyDescent="0.25">
      <c r="AB9792" s="3" t="str">
        <v>T = 4.666667, swapRate = 0.022491, k = 58, strike = 0.061908, call = 0.000136, callph = 0.000136, callmh = 0.000137, quantile = 0.987556, d2CalldK2 = 1.179684</v>
      </c>
    </row>
    <row r="9793" spans="28:28" x14ac:dyDescent="0.25">
      <c r="AB9793" s="3" t="str">
        <v>T = 4.666667, swapRate = 0.022491, k = 59, strike = 0.063316, call = 0.000120, callph = 0.000120, callmh = 0.000120, quantile = 0.989108, d2CalldK2 = 1.028213</v>
      </c>
    </row>
    <row r="9794" spans="28:28" x14ac:dyDescent="0.25">
      <c r="AB9794" s="3" t="str">
        <v>T = 4.666667, swapRate = 0.022491, k = 60, strike = 0.064723, call = 0.000106, callph = 0.000106, callmh = 0.000106, quantile = 0.990460, d2CalldK2 = 0.896565</v>
      </c>
    </row>
    <row r="9795" spans="28:28" x14ac:dyDescent="0.25">
      <c r="AB9795" s="3" t="str">
        <v>strike = -0.018334, d2CalldK2 = 1.028213, d2CalldK2mc = 0.661155</v>
      </c>
    </row>
    <row r="9796" spans="28:28" x14ac:dyDescent="0.25">
      <c r="AB9796" s="3" t="str">
        <v>strike = -0.016927, d2CalldK2 = 1.179684, d2CalldK2mc = 0.814205</v>
      </c>
    </row>
    <row r="9797" spans="28:28" x14ac:dyDescent="0.25">
      <c r="AB9797" s="3" t="str">
        <v>strike = -0.015519, d2CalldK2 = 1.353982, d2CalldK2mc = 1.530448</v>
      </c>
    </row>
    <row r="9798" spans="28:28" x14ac:dyDescent="0.25">
      <c r="AB9798" s="3" t="str">
        <v>strike = -0.014111, d2CalldK2 = 1.554550, d2CalldK2mc = 1.435023</v>
      </c>
    </row>
    <row r="9799" spans="28:28" x14ac:dyDescent="0.25">
      <c r="AB9799" s="3" t="str">
        <v>strike = -0.012703, d2CalldK2 = 1.785334, d2CalldK2mc = 2.254098</v>
      </c>
    </row>
    <row r="9800" spans="28:28" x14ac:dyDescent="0.25">
      <c r="AB9800" s="3" t="str">
        <v>strike = -0.011295, d2CalldK2 = 2.050841, d2CalldK2mc = 2.306119</v>
      </c>
    </row>
    <row r="9801" spans="28:28" x14ac:dyDescent="0.25">
      <c r="AB9801" s="3" t="str">
        <v>strike = -0.009888, d2CalldK2 = 2.356208, d2CalldK2mc = 1.608800</v>
      </c>
    </row>
    <row r="9802" spans="28:28" x14ac:dyDescent="0.25">
      <c r="AB9802" s="3" t="str">
        <v>strike = -0.008480, d2CalldK2 = 2.707274, d2CalldK2mc = 3.668241</v>
      </c>
    </row>
    <row r="9803" spans="28:28" x14ac:dyDescent="0.25">
      <c r="AB9803" s="3" t="str">
        <v>strike = -0.007072, d2CalldK2 = 3.110648, d2CalldK2mc = 3.871190</v>
      </c>
    </row>
    <row r="9804" spans="28:28" x14ac:dyDescent="0.25">
      <c r="AB9804" s="3" t="str">
        <v>strike = -0.005664, d2CalldK2 = 3.573783, d2CalldK2mc = 4.858378</v>
      </c>
    </row>
    <row r="9805" spans="28:28" x14ac:dyDescent="0.25">
      <c r="AB9805" s="3" t="str">
        <v>strike = -0.004257, d2CalldK2 = 4.105031, d2CalldK2mc = 3.416562</v>
      </c>
    </row>
    <row r="9806" spans="28:28" x14ac:dyDescent="0.25">
      <c r="AB9806" s="3" t="str">
        <v>strike = -0.002849, d2CalldK2 = 4.713700, d2CalldK2mc = 4.590111</v>
      </c>
    </row>
    <row r="9807" spans="28:28" x14ac:dyDescent="0.25">
      <c r="AB9807" s="3" t="str">
        <v>strike = -0.001441, d2CalldK2 = 5.410075, d2CalldK2mc = 5.346737</v>
      </c>
    </row>
    <row r="9808" spans="28:28" x14ac:dyDescent="0.25">
      <c r="AB9808" s="3" t="str">
        <v>strike = -0.000033, d2CalldK2 = 6.205407, d2CalldK2mc = 6.359116</v>
      </c>
    </row>
    <row r="9809" spans="28:28" x14ac:dyDescent="0.25">
      <c r="AB9809" s="3" t="str">
        <v>strike = 0.001374, d2CalldK2 = 7.111857, d2CalldK2mc = 7.347577</v>
      </c>
    </row>
    <row r="9810" spans="28:28" x14ac:dyDescent="0.25">
      <c r="AB9810" s="3" t="str">
        <v>strike = 0.002782, d2CalldK2 = 8.142348, d2CalldK2mc = 8.150100</v>
      </c>
    </row>
    <row r="9811" spans="28:28" x14ac:dyDescent="0.25">
      <c r="AB9811" s="3" t="str">
        <v>strike = 0.004190, d2CalldK2 = 9.310333, d2CalldK2mc = 9.980593</v>
      </c>
    </row>
    <row r="9812" spans="28:28" x14ac:dyDescent="0.25">
      <c r="AB9812" s="3" t="str">
        <v>strike = 0.005598, d2CalldK2 = 10.629397, d2CalldK2mc = 10.804850</v>
      </c>
    </row>
    <row r="9813" spans="28:28" x14ac:dyDescent="0.25">
      <c r="AB9813" s="3" t="str">
        <v>strike = 0.007005, d2CalldK2 = 12.112686, d2CalldK2mc = 12.137997</v>
      </c>
    </row>
    <row r="9814" spans="28:28" x14ac:dyDescent="0.25">
      <c r="AB9814" s="3" t="str">
        <v>strike = 0.008413, d2CalldK2 = 13.772077, d2CalldK2mc = 13.889990</v>
      </c>
    </row>
    <row r="9815" spans="28:28" x14ac:dyDescent="0.25">
      <c r="AB9815" s="3" t="str">
        <v>strike = 0.009821, d2CalldK2 = 15.617027, d2CalldK2mc = 14.681204</v>
      </c>
    </row>
    <row r="9816" spans="28:28" x14ac:dyDescent="0.25">
      <c r="AB9816" s="3" t="str">
        <v>strike = 0.011229, d2CalldK2 = 17.653036, d2CalldK2mc = 17.230084</v>
      </c>
    </row>
    <row r="9817" spans="28:28" x14ac:dyDescent="0.25">
      <c r="AB9817" s="3" t="str">
        <v>strike = 0.012636, d2CalldK2 = 19.879612, d2CalldK2mc = 19.514768</v>
      </c>
    </row>
    <row r="9818" spans="28:28" x14ac:dyDescent="0.25">
      <c r="AB9818" s="3" t="str">
        <v>strike = 0.014044, d2CalldK2 = 22.287684, d2CalldK2mc = 21.989510</v>
      </c>
    </row>
    <row r="9819" spans="28:28" x14ac:dyDescent="0.25">
      <c r="AB9819" s="3" t="str">
        <v>strike = 0.015452, d2CalldK2 = 24.856393, d2CalldK2mc = 25.563219</v>
      </c>
    </row>
    <row r="9820" spans="28:28" x14ac:dyDescent="0.25">
      <c r="AB9820" s="3" t="str">
        <v>strike = 0.016860, d2CalldK2 = 27.549253, d2CalldK2mc = 27.085371</v>
      </c>
    </row>
    <row r="9821" spans="28:28" x14ac:dyDescent="0.25">
      <c r="AB9821" s="3" t="str">
        <v>strike = 0.018267, d2CalldK2 = 30.309766, d2CalldK2mc = 30.440041</v>
      </c>
    </row>
    <row r="9822" spans="28:28" x14ac:dyDescent="0.25">
      <c r="AB9822" s="3" t="str">
        <v>strike = 0.019675, d2CalldK2 = 33.056748, d2CalldK2mc = 33.363883</v>
      </c>
    </row>
    <row r="9823" spans="28:28" x14ac:dyDescent="0.25">
      <c r="AB9823" s="3" t="str">
        <v>strike = 0.021083, d2CalldK2 = 35.679871, d2CalldK2mc = 35.489501</v>
      </c>
    </row>
    <row r="9824" spans="28:28" x14ac:dyDescent="0.25">
      <c r="AB9824" s="3" t="str">
        <v>strike = 0.022491, d2CalldK2 = 38.031167, d2CalldK2mc = 36.831480</v>
      </c>
    </row>
    <row r="9825" spans="28:28" x14ac:dyDescent="0.25">
      <c r="AB9825" s="3" t="str">
        <v>strike = 0.023898, d2CalldK2 = 35.679871, d2CalldK2mc = 35.650302</v>
      </c>
    </row>
    <row r="9826" spans="28:28" x14ac:dyDescent="0.25">
      <c r="AB9826" s="3" t="str">
        <v>strike = 0.025306, d2CalldK2 = 33.056748, d2CalldK2mc = 33.368988</v>
      </c>
    </row>
    <row r="9827" spans="28:28" x14ac:dyDescent="0.25">
      <c r="AB9827" s="3" t="str">
        <v>strike = 0.026714, d2CalldK2 = 30.309766, d2CalldK2mc = 30.432441</v>
      </c>
    </row>
    <row r="9828" spans="28:28" x14ac:dyDescent="0.25">
      <c r="AB9828" s="3" t="str">
        <v>strike = 0.028122, d2CalldK2 = 27.549253, d2CalldK2mc = 26.781211</v>
      </c>
    </row>
    <row r="9829" spans="28:28" x14ac:dyDescent="0.25">
      <c r="AB9829" s="3" t="str">
        <v>strike = 0.029529, d2CalldK2 = 24.856393, d2CalldK2mc = 24.840415</v>
      </c>
    </row>
    <row r="9830" spans="28:28" x14ac:dyDescent="0.25">
      <c r="AB9830" s="3" t="str">
        <v>strike = 0.030937, d2CalldK2 = 22.287684, d2CalldK2mc = 21.998290</v>
      </c>
    </row>
    <row r="9831" spans="28:28" x14ac:dyDescent="0.25">
      <c r="AB9831" s="3" t="str">
        <v>strike = 0.032345, d2CalldK2 = 19.879612, d2CalldK2mc = 19.993363</v>
      </c>
    </row>
    <row r="9832" spans="28:28" x14ac:dyDescent="0.25">
      <c r="AB9832" s="3" t="str">
        <v>strike = 0.033753, d2CalldK2 = 17.653036, d2CalldK2mc = 17.157474</v>
      </c>
    </row>
    <row r="9833" spans="28:28" x14ac:dyDescent="0.25">
      <c r="AB9833" s="3" t="str">
        <v>strike = 0.035160, d2CalldK2 = 15.617027, d2CalldK2mc = 15.946102</v>
      </c>
    </row>
    <row r="9834" spans="28:28" x14ac:dyDescent="0.25">
      <c r="AB9834" s="3" t="str">
        <v>strike = 0.036568, d2CalldK2 = 13.772077, d2CalldK2mc = 12.753181</v>
      </c>
    </row>
    <row r="9835" spans="28:28" x14ac:dyDescent="0.25">
      <c r="AB9835" s="3" t="str">
        <v>strike = 0.037976, d2CalldK2 = 12.112686, d2CalldK2mc = 12.980155</v>
      </c>
    </row>
    <row r="9836" spans="28:28" x14ac:dyDescent="0.25">
      <c r="AB9836" s="3" t="str">
        <v>strike = 0.039384, d2CalldK2 = 10.629397, d2CalldK2mc = 10.304313</v>
      </c>
    </row>
    <row r="9837" spans="28:28" x14ac:dyDescent="0.25">
      <c r="AB9837" s="3" t="str">
        <v>strike = 0.040792, d2CalldK2 = 9.310333, d2CalldK2mc = 8.937287</v>
      </c>
    </row>
    <row r="9838" spans="28:28" x14ac:dyDescent="0.25">
      <c r="AB9838" s="3" t="str">
        <v>strike = 0.042199, d2CalldK2 = 8.142348, d2CalldK2mc = 8.183653</v>
      </c>
    </row>
    <row r="9839" spans="28:28" x14ac:dyDescent="0.25">
      <c r="AB9839" s="3" t="str">
        <v>strike = 0.043607, d2CalldK2 = 7.111856, d2CalldK2mc = 8.237671</v>
      </c>
    </row>
    <row r="9840" spans="28:28" x14ac:dyDescent="0.25">
      <c r="AB9840" s="3" t="str">
        <v>strike = 0.045015, d2CalldK2 = 6.205407, d2CalldK2mc = 6.570363</v>
      </c>
    </row>
    <row r="9841" spans="28:28" x14ac:dyDescent="0.25">
      <c r="AB9841" s="3" t="str">
        <v>strike = 0.046423, d2CalldK2 = 5.410075, d2CalldK2mc = 5.283324</v>
      </c>
    </row>
    <row r="9842" spans="28:28" x14ac:dyDescent="0.25">
      <c r="AB9842" s="3" t="str">
        <v>strike = 0.047830, d2CalldK2 = 4.713700, d2CalldK2mc = 4.404752</v>
      </c>
    </row>
    <row r="9843" spans="28:28" x14ac:dyDescent="0.25">
      <c r="AB9843" s="3" t="str">
        <v>strike = 0.049238, d2CalldK2 = 4.105031, d2CalldK2mc = 4.314614</v>
      </c>
    </row>
    <row r="9844" spans="28:28" x14ac:dyDescent="0.25">
      <c r="AB9844" s="3" t="str">
        <v>strike = 0.050646, d2CalldK2 = 3.573783, d2CalldK2mc = 4.175293</v>
      </c>
    </row>
    <row r="9845" spans="28:28" x14ac:dyDescent="0.25">
      <c r="AB9845" s="3" t="str">
        <v>strike = 0.052054, d2CalldK2 = 3.110648, d2CalldK2mc = 3.284800</v>
      </c>
    </row>
    <row r="9846" spans="28:28" x14ac:dyDescent="0.25">
      <c r="AB9846" s="3" t="str">
        <v>strike = 0.053461, d2CalldK2 = 2.707274, d2CalldK2mc = 3.270619</v>
      </c>
    </row>
    <row r="9847" spans="28:28" x14ac:dyDescent="0.25">
      <c r="AB9847" s="3" t="str">
        <v>strike = 0.054869, d2CalldK2 = 2.356208, d2CalldK2mc = 2.059717</v>
      </c>
    </row>
    <row r="9848" spans="28:28" x14ac:dyDescent="0.25">
      <c r="AB9848" s="3" t="str">
        <v>strike = 0.056277, d2CalldK2 = 2.050841, d2CalldK2mc = 1.718999</v>
      </c>
    </row>
    <row r="9849" spans="28:28" x14ac:dyDescent="0.25">
      <c r="AB9849" s="3" t="str">
        <v>strike = 0.057685, d2CalldK2 = 1.785334, d2CalldK2mc = 1.717329</v>
      </c>
    </row>
    <row r="9850" spans="28:28" x14ac:dyDescent="0.25">
      <c r="AB9850" s="3" t="str">
        <v>strike = 0.059092, d2CalldK2 = 1.554550, d2CalldK2mc = 2.353447</v>
      </c>
    </row>
    <row r="9851" spans="28:28" x14ac:dyDescent="0.25">
      <c r="AB9851" s="3" t="str">
        <v>strike = 0.060500, d2CalldK2 = 1.353981, d2CalldK2mc = 1.310113</v>
      </c>
    </row>
    <row r="9852" spans="28:28" x14ac:dyDescent="0.25">
      <c r="AB9852" s="3" t="str">
        <v>strike = 0.061908, d2CalldK2 = 1.179684, d2CalldK2mc = 0.988892</v>
      </c>
    </row>
    <row r="9853" spans="28:28" x14ac:dyDescent="0.25">
      <c r="AB9853" s="3" t="str">
        <v>strike = 0.063316, d2CalldK2 = 1.028213, d2CalldK2mc = 1.057785</v>
      </c>
    </row>
    <row r="9854" spans="28:28" x14ac:dyDescent="0.25">
      <c r="AB9854" s="3" t="str">
        <v>T = 4.666667, fixingDate = 0, swapRate = 0.022491, annuity = 8.786692, stdDev = 0.014078, avgCalcStrikes = 7.962646</v>
      </c>
    </row>
    <row r="9855" spans="28:28" x14ac:dyDescent="0.25">
      <c r="AB9855" s="3" t="str">
        <v>strike = -0.018334, dCalldT = 0.000090, localVol = 0.016535</v>
      </c>
    </row>
    <row r="9856" spans="28:28" x14ac:dyDescent="0.25">
      <c r="AB9856" s="3" t="str">
        <v>strike = -0.016927, dCalldT = 0.000130, localVol = 0.017872</v>
      </c>
    </row>
    <row r="9857" spans="28:28" x14ac:dyDescent="0.25">
      <c r="AB9857" s="3" t="str">
        <v>strike = -0.015519, dCalldT = 0.000179, localVol = 0.015304</v>
      </c>
    </row>
    <row r="9858" spans="28:28" x14ac:dyDescent="0.25">
      <c r="AB9858" s="3" t="str">
        <v>strike = -0.014111, dCalldT = 0.000225, localVol = 0.017714</v>
      </c>
    </row>
    <row r="9859" spans="28:28" x14ac:dyDescent="0.25">
      <c r="AB9859" s="3" t="str">
        <v>strike = -0.012703, dCalldT = 0.000275, localVol = 0.015617</v>
      </c>
    </row>
    <row r="9860" spans="28:28" x14ac:dyDescent="0.25">
      <c r="AB9860" s="3" t="str">
        <v>strike = -0.011295, dCalldT = 0.000315, localVol = 0.016517</v>
      </c>
    </row>
    <row r="9861" spans="28:28" x14ac:dyDescent="0.25">
      <c r="AB9861" s="3" t="str">
        <v>strike = -0.009888, dCalldT = 0.000349, localVol = 0.020838</v>
      </c>
    </row>
    <row r="9862" spans="28:28" x14ac:dyDescent="0.25">
      <c r="AB9862" s="3" t="str">
        <v>strike = -0.008480, dCalldT = 0.000403, localVol = 0.014822</v>
      </c>
    </row>
    <row r="9863" spans="28:28" x14ac:dyDescent="0.25">
      <c r="AB9863" s="3" t="str">
        <v>strike = -0.007072, dCalldT = 0.000435, localVol = 0.014992</v>
      </c>
    </row>
    <row r="9864" spans="28:28" x14ac:dyDescent="0.25">
      <c r="AB9864" s="3" t="str">
        <v>strike = -0.005664, dCalldT = 0.000450, localVol = 0.013616</v>
      </c>
    </row>
    <row r="9865" spans="28:28" x14ac:dyDescent="0.25">
      <c r="AB9865" s="3" t="str">
        <v>strike = -0.004257, dCalldT = 0.000436, localVol = 0.015985</v>
      </c>
    </row>
    <row r="9866" spans="28:28" x14ac:dyDescent="0.25">
      <c r="AB9866" s="3" t="str">
        <v>strike = -0.002849, dCalldT = 0.000440, localVol = 0.013852</v>
      </c>
    </row>
    <row r="9867" spans="28:28" x14ac:dyDescent="0.25">
      <c r="AB9867" s="3" t="str">
        <v>strike = -0.001441, dCalldT = 0.000449, localVol = 0.012954</v>
      </c>
    </row>
    <row r="9868" spans="28:28" x14ac:dyDescent="0.25">
      <c r="AB9868" s="3" t="str">
        <v>strike = -0.000033, dCalldT = 0.000460, localVol = 0.012024</v>
      </c>
    </row>
    <row r="9869" spans="28:28" x14ac:dyDescent="0.25">
      <c r="AB9869" s="3" t="str">
        <v>strike = 0.001374, dCalldT = 0.000469, localVol = 0.011293</v>
      </c>
    </row>
    <row r="9870" spans="28:28" x14ac:dyDescent="0.25">
      <c r="AB9870" s="3" t="str">
        <v>strike = 0.002782, dCalldT = 0.000473, localVol = 0.010774</v>
      </c>
    </row>
    <row r="9871" spans="28:28" x14ac:dyDescent="0.25">
      <c r="AB9871" s="3" t="str">
        <v>strike = 0.004190, dCalldT = 0.000479, localVol = 0.009793</v>
      </c>
    </row>
    <row r="9872" spans="28:28" x14ac:dyDescent="0.25">
      <c r="AB9872" s="3" t="str">
        <v>strike = 0.005598, dCalldT = 0.000469, localVol = 0.009318</v>
      </c>
    </row>
    <row r="9873" spans="28:28" x14ac:dyDescent="0.25">
      <c r="AB9873" s="3" t="str">
        <v>strike = 0.007005, dCalldT = 0.000456, localVol = 0.008671</v>
      </c>
    </row>
    <row r="9874" spans="28:28" x14ac:dyDescent="0.25">
      <c r="AB9874" s="3" t="str">
        <v>strike = 0.008413, dCalldT = 0.000443, localVol = 0.007991</v>
      </c>
    </row>
    <row r="9875" spans="28:28" x14ac:dyDescent="0.25">
      <c r="AB9875" s="3" t="str">
        <v>strike = 0.009821, dCalldT = 0.000428, localVol = 0.007635</v>
      </c>
    </row>
    <row r="9876" spans="28:28" x14ac:dyDescent="0.25">
      <c r="AB9876" s="3" t="str">
        <v>strike = 0.011229, dCalldT = 0.000434, localVol = 0.007101</v>
      </c>
    </row>
    <row r="9877" spans="28:28" x14ac:dyDescent="0.25">
      <c r="AB9877" s="3" t="str">
        <v>strike = 0.012636, dCalldT = 0.000450, localVol = 0.006792</v>
      </c>
    </row>
    <row r="9878" spans="28:28" x14ac:dyDescent="0.25">
      <c r="AB9878" s="3" t="str">
        <v>strike = 0.014044, dCalldT = 0.000473, localVol = 0.006561</v>
      </c>
    </row>
    <row r="9879" spans="28:28" x14ac:dyDescent="0.25">
      <c r="AB9879" s="3" t="str">
        <v>strike = 0.015452, dCalldT = 0.000502, localVol = 0.006264</v>
      </c>
    </row>
    <row r="9880" spans="28:28" x14ac:dyDescent="0.25">
      <c r="AB9880" s="3" t="str">
        <v>strike = 0.016860, dCalldT = 0.000510, localVol = 0.006139</v>
      </c>
    </row>
    <row r="9881" spans="28:28" x14ac:dyDescent="0.25">
      <c r="AB9881" s="3" t="str">
        <v>strike = 0.018267, dCalldT = 0.000527, localVol = 0.005885</v>
      </c>
    </row>
    <row r="9882" spans="28:28" x14ac:dyDescent="0.25">
      <c r="AB9882" s="3" t="str">
        <v>strike = 0.019675, dCalldT = 0.000537, localVol = 0.005673</v>
      </c>
    </row>
    <row r="9883" spans="28:28" x14ac:dyDescent="0.25">
      <c r="AB9883" s="3" t="str">
        <v>strike = 0.021083, dCalldT = 0.000535, localVol = 0.005490</v>
      </c>
    </row>
    <row r="9884" spans="28:28" x14ac:dyDescent="0.25">
      <c r="AB9884" s="3" t="str">
        <v>strike = 0.022491, dCalldT = 0.000533, localVol = 0.005378</v>
      </c>
    </row>
    <row r="9885" spans="28:28" x14ac:dyDescent="0.25">
      <c r="AB9885" s="3" t="str">
        <v>strike = 0.023898, dCalldT = 0.000537, localVol = 0.005490</v>
      </c>
    </row>
    <row r="9886" spans="28:28" x14ac:dyDescent="0.25">
      <c r="AB9886" s="3" t="str">
        <v>strike = 0.025306, dCalldT = 0.000538, localVol = 0.005677</v>
      </c>
    </row>
    <row r="9887" spans="28:28" x14ac:dyDescent="0.25">
      <c r="AB9887" s="3" t="str">
        <v>strike = 0.026714, dCalldT = 0.000527, localVol = 0.005882</v>
      </c>
    </row>
    <row r="9888" spans="28:28" x14ac:dyDescent="0.25">
      <c r="AB9888" s="3" t="str">
        <v>strike = 0.028122, dCalldT = 0.000508, localVol = 0.006162</v>
      </c>
    </row>
    <row r="9889" spans="28:28" x14ac:dyDescent="0.25">
      <c r="AB9889" s="3" t="str">
        <v>strike = 0.029529, dCalldT = 0.000505, localVol = 0.006379</v>
      </c>
    </row>
    <row r="9890" spans="28:28" x14ac:dyDescent="0.25">
      <c r="AB9890" s="3" t="str">
        <v>strike = 0.030937, dCalldT = 0.000500, localVol = 0.006744</v>
      </c>
    </row>
    <row r="9891" spans="28:28" x14ac:dyDescent="0.25">
      <c r="AB9891" s="3" t="str">
        <v>strike = 0.032345, dCalldT = 0.000500, localVol = 0.007072</v>
      </c>
    </row>
    <row r="9892" spans="28:28" x14ac:dyDescent="0.25">
      <c r="AB9892" s="3" t="str">
        <v>strike = 0.033753, dCalldT = 0.000496, localVol = 0.007601</v>
      </c>
    </row>
    <row r="9893" spans="28:28" x14ac:dyDescent="0.25">
      <c r="AB9893" s="3" t="str">
        <v>strike = 0.035160, dCalldT = 0.000502, localVol = 0.007937</v>
      </c>
    </row>
    <row r="9894" spans="28:28" x14ac:dyDescent="0.25">
      <c r="AB9894" s="3" t="str">
        <v>strike = 0.036568, dCalldT = 0.000501, localVol = 0.008863</v>
      </c>
    </row>
    <row r="9895" spans="28:28" x14ac:dyDescent="0.25">
      <c r="AB9895" s="3" t="str">
        <v>strike = 0.037976, dCalldT = 0.000524, localVol = 0.008985</v>
      </c>
    </row>
    <row r="9896" spans="28:28" x14ac:dyDescent="0.25">
      <c r="AB9896" s="3" t="str">
        <v>strike = 0.039384, dCalldT = 0.000527, localVol = 0.010112</v>
      </c>
    </row>
    <row r="9897" spans="28:28" x14ac:dyDescent="0.25">
      <c r="AB9897" s="3" t="str">
        <v>strike = 0.040792, dCalldT = 0.000538, localVol = 0.010975</v>
      </c>
    </row>
    <row r="9898" spans="28:28" x14ac:dyDescent="0.25">
      <c r="AB9898" s="3" t="str">
        <v>strike = 0.042199, dCalldT = 0.000560, localVol = 0.011695</v>
      </c>
    </row>
    <row r="9899" spans="28:28" x14ac:dyDescent="0.25">
      <c r="AB9899" s="3" t="str">
        <v>strike = 0.043607, dCalldT = 0.000581, localVol = 0.011878</v>
      </c>
    </row>
    <row r="9900" spans="28:28" x14ac:dyDescent="0.25">
      <c r="AB9900" s="3" t="str">
        <v>strike = 0.045015, dCalldT = 0.000577, localVol = 0.013255</v>
      </c>
    </row>
    <row r="9901" spans="28:28" x14ac:dyDescent="0.25">
      <c r="AB9901" s="3" t="str">
        <v>strike = 0.046423, dCalldT = 0.000566, localVol = 0.014636</v>
      </c>
    </row>
    <row r="9902" spans="28:28" x14ac:dyDescent="0.25">
      <c r="AB9902" s="3" t="str">
        <v>strike = 0.047830, dCalldT = 0.000559, localVol = 0.015931</v>
      </c>
    </row>
    <row r="9903" spans="28:28" x14ac:dyDescent="0.25">
      <c r="AB9903" s="3" t="str">
        <v>strike = 0.049238, dCalldT = 0.000561, localVol = 0.016124</v>
      </c>
    </row>
    <row r="9904" spans="28:28" x14ac:dyDescent="0.25">
      <c r="AB9904" s="3" t="str">
        <v>strike = 0.050646, dCalldT = 0.000559, localVol = 0.016365</v>
      </c>
    </row>
    <row r="9905" spans="28:28" x14ac:dyDescent="0.25">
      <c r="AB9905" s="3" t="str">
        <v>strike = 0.052054, dCalldT = 0.000544, localVol = 0.018207</v>
      </c>
    </row>
    <row r="9906" spans="28:28" x14ac:dyDescent="0.25">
      <c r="AB9906" s="3" t="str">
        <v>strike = 0.053461, dCalldT = 0.000527, localVol = 0.017951</v>
      </c>
    </row>
    <row r="9907" spans="28:28" x14ac:dyDescent="0.25">
      <c r="AB9907" s="3" t="str">
        <v>strike = 0.054869, dCalldT = 0.000497, localVol = 0.021974</v>
      </c>
    </row>
    <row r="9908" spans="28:28" x14ac:dyDescent="0.25">
      <c r="AB9908" s="3" t="str">
        <v>strike = 0.056277, dCalldT = 0.000476, localVol = 0.023530</v>
      </c>
    </row>
    <row r="9909" spans="28:28" x14ac:dyDescent="0.25">
      <c r="AB9909" s="3" t="str">
        <v>strike = 0.057685, dCalldT = 0.000463, localVol = 0.023233</v>
      </c>
    </row>
    <row r="9910" spans="28:28" x14ac:dyDescent="0.25">
      <c r="AB9910" s="3" t="str">
        <v>strike = 0.059092, dCalldT = 0.000454, localVol = 0.019637</v>
      </c>
    </row>
    <row r="9911" spans="28:28" x14ac:dyDescent="0.25">
      <c r="AB9911" s="3" t="str">
        <v>strike = 0.060500, dCalldT = 0.000426, localVol = 0.025503</v>
      </c>
    </row>
    <row r="9912" spans="28:28" x14ac:dyDescent="0.25">
      <c r="AB9912" s="3" t="str">
        <v>strike = 0.061908, dCalldT = 0.000400, localVol = 0.028454</v>
      </c>
    </row>
    <row r="9913" spans="28:28" x14ac:dyDescent="0.25">
      <c r="AB9913" s="3" t="str">
        <v>strike = 0.063316, dCalldT = 0.000380, localVol = 0.026803</v>
      </c>
    </row>
    <row r="9914" spans="28:28" x14ac:dyDescent="0.25">
      <c r="AB9914" s="3" t="str">
        <v>T = 4.750000, swapRate = 0.022634, k = 0, strike = -0.020056, call = 0.042798, callph = 0.042788, callmh = 0.042808, quantile = 0.009628, d2CalldK2 = 0.890006</v>
      </c>
    </row>
    <row r="9915" spans="28:28" x14ac:dyDescent="0.25">
      <c r="AB9915" s="3" t="str">
        <v>T = 4.750000, swapRate = 0.022634, k = 1, strike = -0.018633, call = 0.041390, callph = 0.041380, callmh = 0.041400, quantile = 0.010985, d2CalldK2 = 1.020079</v>
      </c>
    </row>
    <row r="9916" spans="28:28" x14ac:dyDescent="0.25">
      <c r="AB9916" s="3" t="str">
        <v>T = 4.750000, swapRate = 0.022634, k = 2, strike = -0.017210, call = 0.039983, callph = 0.039974, callmh = 0.039993, quantile = 0.012540, d2CalldK2 = 1.169678</v>
      </c>
    </row>
    <row r="9917" spans="28:28" x14ac:dyDescent="0.25">
      <c r="AB9917" s="3" t="str">
        <v>T = 4.750000, swapRate = 0.022634, k = 3, strike = -0.015787, call = 0.038580, callph = 0.038570, callmh = 0.038589, quantile = 0.014324, d2CalldK2 = 1.341757</v>
      </c>
    </row>
    <row r="9918" spans="28:28" x14ac:dyDescent="0.25">
      <c r="AB9918" s="3" t="str">
        <v>T = 4.750000, swapRate = 0.022634, k = 4, strike = -0.014364, call = 0.037178, callph = 0.037169, callmh = 0.037188, quantile = 0.016371, d2CalldK2 = 1.539706</v>
      </c>
    </row>
    <row r="9919" spans="28:28" x14ac:dyDescent="0.25">
      <c r="AB9919" s="3" t="str">
        <v>T = 4.750000, swapRate = 0.022634, k = 5, strike = -0.012941, call = 0.035780, callph = 0.035770, callmh = 0.035790, quantile = 0.018720, d2CalldK2 = 1.767408</v>
      </c>
    </row>
    <row r="9920" spans="28:28" x14ac:dyDescent="0.25">
      <c r="AB9920" s="3" t="str">
        <v>T = 4.750000, swapRate = 0.022634, k = 6, strike = -0.011518, call = 0.034386, callph = 0.034376, callmh = 0.034396, quantile = 0.021417, d2CalldK2 = 2.029299</v>
      </c>
    </row>
    <row r="9921" spans="28:28" x14ac:dyDescent="0.25">
      <c r="AB9921" s="3" t="str">
        <v>T = 4.750000, swapRate = 0.022634, k = 7, strike = -0.010095, call = 0.032995, callph = 0.032986, callmh = 0.033005, quantile = 0.024514, d2CalldK2 = 2.330442</v>
      </c>
    </row>
    <row r="9922" spans="28:28" x14ac:dyDescent="0.25">
      <c r="AB9922" s="3" t="str">
        <v>T = 4.750000, swapRate = 0.022634, k = 8, strike = -0.008672, call = 0.031610, callph = 0.031600, callmh = 0.031620, quantile = 0.028071, d2CalldK2 = 2.676589</v>
      </c>
    </row>
    <row r="9923" spans="28:28" x14ac:dyDescent="0.25">
      <c r="AB9923" s="3" t="str">
        <v>T = 4.750000, swapRate = 0.022634, k = 9, strike = -0.007249, call = 0.030230, callph = 0.030220, callmh = 0.030239, quantile = 0.032156, d2CalldK2 = 3.074259</v>
      </c>
    </row>
    <row r="9924" spans="28:28" x14ac:dyDescent="0.25">
      <c r="AB9924" s="3" t="str">
        <v>T = 4.750000, swapRate = 0.022634, k = 10, strike = -0.005826, call = 0.028856, callph = 0.028846, callmh = 0.028865, quantile = 0.036848, d2CalldK2 = 3.530806</v>
      </c>
    </row>
    <row r="9925" spans="28:28" x14ac:dyDescent="0.25">
      <c r="AB9925" s="3" t="str">
        <v>T = 4.750000, swapRate = 0.022634, k = 11, strike = -0.004403, call = 0.027489, callph = 0.027479, callmh = 0.027498, quantile = 0.042236, d2CalldK2 = 4.054483</v>
      </c>
    </row>
    <row r="9926" spans="28:28" x14ac:dyDescent="0.25">
      <c r="AB9926" s="3" t="str">
        <v>T = 4.750000, swapRate = 0.022634, k = 12, strike = -0.002980, call = 0.026130, callph = 0.026121, callmh = 0.026140, quantile = 0.048423, d2CalldK2 = 4.654491</v>
      </c>
    </row>
    <row r="9927" spans="28:28" x14ac:dyDescent="0.25">
      <c r="AB9927" s="3" t="str">
        <v>T = 4.750000, swapRate = 0.022634, k = 13, strike = -0.001557, call = 0.024781, callph = 0.024772, callmh = 0.024791, quantile = 0.055524, d2CalldK2 = 5.341016</v>
      </c>
    </row>
    <row r="9928" spans="28:28" x14ac:dyDescent="0.25">
      <c r="AB9928" s="3" t="str">
        <v>T = 4.750000, swapRate = 0.022634, k = 14, strike = -0.000134, call = 0.023443, callph = 0.023433, callmh = 0.023452, quantile = 0.063670, d2CalldK2 = 6.125214</v>
      </c>
    </row>
    <row r="9929" spans="28:28" x14ac:dyDescent="0.25">
      <c r="AB9929" s="3" t="str">
        <v>T = 4.750000, swapRate = 0.022634, k = 15, strike = 0.001289, call = 0.022117, callph = 0.022108, callmh = 0.022126, quantile = 0.073008, d2CalldK2 = 7.019166</v>
      </c>
    </row>
    <row r="9930" spans="28:28" x14ac:dyDescent="0.25">
      <c r="AB9930" s="3" t="str">
        <v>T = 4.750000, swapRate = 0.022634, k = 16, strike = 0.002712, call = 0.020805, callph = 0.020796, callmh = 0.020814, quantile = 0.083704, d2CalldK2 = 8.035744</v>
      </c>
    </row>
    <row r="9931" spans="28:28" x14ac:dyDescent="0.25">
      <c r="AB9931" s="3" t="str">
        <v>T = 4.750000, swapRate = 0.022634, k = 17, strike = 0.004135, call = 0.019510, callph = 0.019501, callmh = 0.019519, quantile = 0.095942, d2CalldK2 = 9.188380</v>
      </c>
    </row>
    <row r="9932" spans="28:28" x14ac:dyDescent="0.25">
      <c r="AB9932" s="3" t="str">
        <v>T = 4.750000, swapRate = 0.022634, k = 18, strike = 0.005558, call = 0.018233, callph = 0.018224, callmh = 0.018242, quantile = 0.109925, d2CalldK2 = 10.490693</v>
      </c>
    </row>
    <row r="9933" spans="28:28" x14ac:dyDescent="0.25">
      <c r="AB9933" s="3" t="str">
        <v>T = 4.750000, swapRate = 0.022634, k = 19, strike = 0.006981, call = 0.016978, callph = 0.016969, callmh = 0.016987, quantile = 0.125876, d2CalldK2 = 11.955934</v>
      </c>
    </row>
    <row r="9934" spans="28:28" x14ac:dyDescent="0.25">
      <c r="AB9934" s="3" t="str">
        <v>T = 4.750000, swapRate = 0.022634, k = 20, strike = 0.008404, call = 0.015747, callph = 0.015738, callmh = 0.015755, quantile = 0.144034, d2CalldK2 = 13.596170</v>
      </c>
    </row>
    <row r="9935" spans="28:28" x14ac:dyDescent="0.25">
      <c r="AB9935" s="3" t="str">
        <v>T = 4.750000, swapRate = 0.022634, k = 21, strike = 0.009827, call = 0.014543, callph = 0.014535, callmh = 0.014551, quantile = 0.164657, d2CalldK2 = 15.421167</v>
      </c>
    </row>
    <row r="9936" spans="28:28" x14ac:dyDescent="0.25">
      <c r="AB9936" s="3" t="str">
        <v>T = 4.750000, swapRate = 0.022634, k = 22, strike = 0.011250, call = 0.013370, callph = 0.013362, callmh = 0.013379, quantile = 0.188013, d2CalldK2 = 17.436859</v>
      </c>
    </row>
    <row r="9937" spans="28:28" x14ac:dyDescent="0.25">
      <c r="AB9937" s="3" t="str">
        <v>T = 4.750000, swapRate = 0.022634, k = 23, strike = 0.012673, call = 0.012233, callph = 0.012226, callmh = 0.012241, quantile = 0.214373, d2CalldK2 = 19.643345</v>
      </c>
    </row>
    <row r="9938" spans="28:28" x14ac:dyDescent="0.25">
      <c r="AB9938" s="3" t="str">
        <v>T = 4.750000, swapRate = 0.022634, k = 24, strike = 0.014096, call = 0.011136, callph = 0.011129, callmh = 0.011144, quantile = 0.244004, d2CalldK2 = 22.032305</v>
      </c>
    </row>
    <row r="9939" spans="28:28" x14ac:dyDescent="0.25">
      <c r="AB9939" s="3" t="str">
        <v>T = 4.750000, swapRate = 0.022634, k = 25, strike = 0.015519, call = 0.010084, callph = 0.010076, callmh = 0.010091, quantile = 0.277153, d2CalldK2 = 24.583786</v>
      </c>
    </row>
    <row r="9940" spans="28:28" x14ac:dyDescent="0.25">
      <c r="AB9940" s="3" t="str">
        <v>T = 4.750000, swapRate = 0.022634, k = 26, strike = 0.016942, call = 0.009081, callph = 0.009074, callmh = 0.009088, quantile = 0.314029, d2CalldK2 = 27.262328</v>
      </c>
    </row>
    <row r="9941" spans="28:28" x14ac:dyDescent="0.25">
      <c r="AB9941" s="3" t="str">
        <v>T = 4.750000, swapRate = 0.022634, k = 27, strike = 0.018365, call = 0.008133, callph = 0.008127, callmh = 0.008140, quantile = 0.354775, d2CalldK2 = 30.012508</v>
      </c>
    </row>
    <row r="9942" spans="28:28" x14ac:dyDescent="0.25">
      <c r="AB9942" s="3" t="str">
        <v>T = 4.750000, swapRate = 0.022634, k = 28, strike = 0.019788, call = 0.007246, callph = 0.007240, callmh = 0.007252, quantile = 0.399440, d2CalldK2 = 32.754148</v>
      </c>
    </row>
    <row r="9943" spans="28:28" x14ac:dyDescent="0.25">
      <c r="AB9943" s="3" t="str">
        <v>T = 4.750000, swapRate = 0.022634, k = 29, strike = 0.021211, call = 0.006426, callph = 0.006420, callmh = 0.006431, quantile = 0.447937, d2CalldK2 = 35.377651</v>
      </c>
    </row>
    <row r="9944" spans="28:28" x14ac:dyDescent="0.25">
      <c r="AB9944" s="3" t="str">
        <v>T = 4.750000, swapRate = 0.022634, k = 30, strike = 0.022634, call = 0.005677, callph = 0.005672, callmh = 0.005682, quantile = 0.500000, d2CalldK2 = 37.735293</v>
      </c>
    </row>
    <row r="9945" spans="28:28" x14ac:dyDescent="0.25">
      <c r="AB9945" s="3" t="str">
        <v>T = 4.750000, swapRate = 0.022634, k = 31, strike = 0.024057, call = 0.005003, callph = 0.004998, callmh = 0.005007, quantile = 0.552063, d2CalldK2 = 35.377651</v>
      </c>
    </row>
    <row r="9946" spans="28:28" x14ac:dyDescent="0.25">
      <c r="AB9946" s="3" t="str">
        <v>T = 4.750000, swapRate = 0.022634, k = 32, strike = 0.025480, call = 0.004400, callph = 0.004396, callmh = 0.004404, quantile = 0.600560, d2CalldK2 = 32.754148</v>
      </c>
    </row>
    <row r="9947" spans="28:28" x14ac:dyDescent="0.25">
      <c r="AB9947" s="3" t="str">
        <v>T = 4.750000, swapRate = 0.022634, k = 33, strike = 0.026903, call = 0.003864, callph = 0.003861, callmh = 0.003868, quantile = 0.645225, d2CalldK2 = 30.012509</v>
      </c>
    </row>
    <row r="9948" spans="28:28" x14ac:dyDescent="0.25">
      <c r="AB9948" s="3" t="str">
        <v>T = 4.750000, swapRate = 0.022634, k = 34, strike = 0.028326, call = 0.003389, callph = 0.003386, callmh = 0.003392, quantile = 0.685971, d2CalldK2 = 27.262328</v>
      </c>
    </row>
    <row r="9949" spans="28:28" x14ac:dyDescent="0.25">
      <c r="AB9949" s="3" t="str">
        <v>T = 4.750000, swapRate = 0.022634, k = 35, strike = 0.029749, call = 0.002969, callph = 0.002966, callmh = 0.002971, quantile = 0.722847, d2CalldK2 = 24.583786</v>
      </c>
    </row>
    <row r="9950" spans="28:28" x14ac:dyDescent="0.25">
      <c r="AB9950" s="3" t="str">
        <v>T = 4.750000, swapRate = 0.022634, k = 36, strike = 0.031172, call = 0.002598, callph = 0.002596, callmh = 0.002601, quantile = 0.755996, d2CalldK2 = 22.032305</v>
      </c>
    </row>
    <row r="9951" spans="28:28" x14ac:dyDescent="0.25">
      <c r="AB9951" s="3" t="str">
        <v>T = 4.750000, swapRate = 0.022634, k = 37, strike = 0.032595, call = 0.002273, callph = 0.002270, callmh = 0.002275, quantile = 0.785627, d2CalldK2 = 19.643345</v>
      </c>
    </row>
    <row r="9952" spans="28:28" x14ac:dyDescent="0.25">
      <c r="AB9952" s="3" t="str">
        <v>T = 4.750000, swapRate = 0.022634, k = 38, strike = 0.034018, call = 0.001987, callph = 0.001985, callmh = 0.001989, quantile = 0.811987, d2CalldK2 = 17.436859</v>
      </c>
    </row>
    <row r="9953" spans="28:28" x14ac:dyDescent="0.25">
      <c r="AB9953" s="3" t="str">
        <v>T = 4.750000, swapRate = 0.022634, k = 39, strike = 0.035441, call = 0.001736, callph = 0.001734, callmh = 0.001738, quantile = 0.835343, d2CalldK2 = 15.421167</v>
      </c>
    </row>
    <row r="9954" spans="28:28" x14ac:dyDescent="0.25">
      <c r="AB9954" s="3" t="str">
        <v>T = 4.750000, swapRate = 0.022634, k = 40, strike = 0.036864, call = 0.001517, callph = 0.001515, callmh = 0.001518, quantile = 0.855966, d2CalldK2 = 13.596170</v>
      </c>
    </row>
    <row r="9955" spans="28:28" x14ac:dyDescent="0.25">
      <c r="AB9955" s="3" t="str">
        <v>T = 4.750000, swapRate = 0.022634, k = 41, strike = 0.038287, call = 0.001325, callph = 0.001324, callmh = 0.001326, quantile = 0.874124, d2CalldK2 = 11.955934</v>
      </c>
    </row>
    <row r="9956" spans="28:28" x14ac:dyDescent="0.25">
      <c r="AB9956" s="3" t="str">
        <v>T = 4.750000, swapRate = 0.022634, k = 42, strike = 0.039710, call = 0.001157, callph = 0.001156, callmh = 0.001159, quantile = 0.890075, d2CalldK2 = 10.490693</v>
      </c>
    </row>
    <row r="9957" spans="28:28" x14ac:dyDescent="0.25">
      <c r="AB9957" s="3" t="str">
        <v>T = 4.750000, swapRate = 0.022634, k = 43, strike = 0.041133, call = 0.001011, callph = 0.001010, callmh = 0.001012, quantile = 0.904058, d2CalldK2 = 9.188380</v>
      </c>
    </row>
    <row r="9958" spans="28:28" x14ac:dyDescent="0.25">
      <c r="AB9958" s="3" t="str">
        <v>T = 4.750000, swapRate = 0.022634, k = 44, strike = 0.042556, call = 0.000884, callph = 0.000883, callmh = 0.000884, quantile = 0.916296, d2CalldK2 = 8.035744</v>
      </c>
    </row>
    <row r="9959" spans="28:28" x14ac:dyDescent="0.25">
      <c r="AB9959" s="3" t="str">
        <v>T = 4.750000, swapRate = 0.022634, k = 45, strike = 0.043979, call = 0.000772, callph = 0.000772, callmh = 0.000773, quantile = 0.926992, d2CalldK2 = 7.019166</v>
      </c>
    </row>
    <row r="9960" spans="28:28" x14ac:dyDescent="0.25">
      <c r="AB9960" s="3" t="str">
        <v>T = 4.750000, swapRate = 0.022634, k = 46, strike = 0.045402, call = 0.000675, callph = 0.000675, callmh = 0.000676, quantile = 0.936330, d2CalldK2 = 6.125214</v>
      </c>
    </row>
    <row r="9961" spans="28:28" x14ac:dyDescent="0.25">
      <c r="AB9961" s="3" t="str">
        <v>T = 4.750000, swapRate = 0.022634, k = 47, strike = 0.046825, call = 0.000590, callph = 0.000590, callmh = 0.000591, quantile = 0.944476, d2CalldK2 = 5.341016</v>
      </c>
    </row>
    <row r="9962" spans="28:28" x14ac:dyDescent="0.25">
      <c r="AB9962" s="3" t="str">
        <v>T = 4.750000, swapRate = 0.022634, k = 48, strike = 0.048248, call = 0.000517, callph = 0.000516, callmh = 0.000517, quantile = 0.951577, d2CalldK2 = 4.654491</v>
      </c>
    </row>
    <row r="9963" spans="28:28" x14ac:dyDescent="0.25">
      <c r="AB9963" s="3" t="str">
        <v>T = 4.750000, swapRate = 0.022634, k = 49, strike = 0.049671, call = 0.000452, callph = 0.000452, callmh = 0.000453, quantile = 0.957764, d2CalldK2 = 4.054483</v>
      </c>
    </row>
    <row r="9964" spans="28:28" x14ac:dyDescent="0.25">
      <c r="AB9964" s="3" t="str">
        <v>T = 4.750000, swapRate = 0.022634, k = 50, strike = 0.051094, call = 0.000396, callph = 0.000396, callmh = 0.000396, quantile = 0.963152, d2CalldK2 = 3.530806</v>
      </c>
    </row>
    <row r="9965" spans="28:28" x14ac:dyDescent="0.25">
      <c r="AB9965" s="3" t="str">
        <v>T = 4.750000, swapRate = 0.022634, k = 51, strike = 0.052517, call = 0.000347, callph = 0.000347, callmh = 0.000347, quantile = 0.967844, d2CalldK2 = 3.074259</v>
      </c>
    </row>
    <row r="9966" spans="28:28" x14ac:dyDescent="0.25">
      <c r="AB9966" s="3" t="str">
        <v>T = 4.750000, swapRate = 0.022634, k = 52, strike = 0.053939, call = 0.000304, callph = 0.000304, callmh = 0.000305, quantile = 0.971929, d2CalldK2 = 2.676589</v>
      </c>
    </row>
    <row r="9967" spans="28:28" x14ac:dyDescent="0.25">
      <c r="AB9967" s="3" t="str">
        <v>T = 4.750000, swapRate = 0.022634, k = 53, strike = 0.055362, call = 0.000267, callph = 0.000267, callmh = 0.000267, quantile = 0.975486, d2CalldK2 = 2.330442</v>
      </c>
    </row>
    <row r="9968" spans="28:28" x14ac:dyDescent="0.25">
      <c r="AB9968" s="3" t="str">
        <v>T = 4.750000, swapRate = 0.022634, k = 54, strike = 0.056785, call = 0.000234, callph = 0.000234, callmh = 0.000234, quantile = 0.978583, d2CalldK2 = 2.029299</v>
      </c>
    </row>
    <row r="9969" spans="28:28" x14ac:dyDescent="0.25">
      <c r="AB9969" s="3" t="str">
        <v>T = 4.750000, swapRate = 0.022634, k = 55, strike = 0.058208, call = 0.000206, callph = 0.000206, callmh = 0.000206, quantile = 0.981280, d2CalldK2 = 1.767408</v>
      </c>
    </row>
    <row r="9970" spans="28:28" x14ac:dyDescent="0.25">
      <c r="AB9970" s="3" t="str">
        <v>T = 4.750000, swapRate = 0.022634, k = 56, strike = 0.059631, call = 0.000181, callph = 0.000181, callmh = 0.000181, quantile = 0.983629, d2CalldK2 = 1.539706</v>
      </c>
    </row>
    <row r="9971" spans="28:28" x14ac:dyDescent="0.25">
      <c r="AB9971" s="3" t="str">
        <v>T = 4.750000, swapRate = 0.022634, k = 57, strike = 0.061054, call = 0.000159, callph = 0.000159, callmh = 0.000159, quantile = 0.985676, d2CalldK2 = 1.341757</v>
      </c>
    </row>
    <row r="9972" spans="28:28" x14ac:dyDescent="0.25">
      <c r="AB9972" s="3" t="str">
        <v>T = 4.750000, swapRate = 0.022634, k = 58, strike = 0.062477, call = 0.000140, callph = 0.000140, callmh = 0.000140, quantile = 0.987460, d2CalldK2 = 1.169678</v>
      </c>
    </row>
    <row r="9973" spans="28:28" x14ac:dyDescent="0.25">
      <c r="AB9973" s="3" t="str">
        <v>T = 4.750000, swapRate = 0.022634, k = 59, strike = 0.063900, call = 0.000123, callph = 0.000123, callmh = 0.000123, quantile = 0.989015, d2CalldK2 = 1.020079</v>
      </c>
    </row>
    <row r="9974" spans="28:28" x14ac:dyDescent="0.25">
      <c r="AB9974" s="3" t="str">
        <v>T = 4.750000, swapRate = 0.022634, k = 60, strike = 0.065323, call = 0.000109, callph = 0.000108, callmh = 0.000109, quantile = 0.990372, d2CalldK2 = 0.890006</v>
      </c>
    </row>
    <row r="9975" spans="28:28" x14ac:dyDescent="0.25">
      <c r="AB9975" s="3" t="str">
        <v>strike = -0.018633, d2CalldK2 = 1.020079, d2CalldK2mc = 0.775200</v>
      </c>
    </row>
    <row r="9976" spans="28:28" x14ac:dyDescent="0.25">
      <c r="AB9976" s="3" t="str">
        <v>strike = -0.017210, d2CalldK2 = 1.169678, d2CalldK2mc = 0.929008</v>
      </c>
    </row>
    <row r="9977" spans="28:28" x14ac:dyDescent="0.25">
      <c r="AB9977" s="3" t="str">
        <v>strike = -0.015787, d2CalldK2 = 1.341757, d2CalldK2mc = 1.628426</v>
      </c>
    </row>
    <row r="9978" spans="28:28" x14ac:dyDescent="0.25">
      <c r="AB9978" s="3" t="str">
        <v>strike = -0.014364, d2CalldK2 = 1.539706, d2CalldK2mc = 1.378293</v>
      </c>
    </row>
    <row r="9979" spans="28:28" x14ac:dyDescent="0.25">
      <c r="AB9979" s="3" t="str">
        <v>strike = -0.012941, d2CalldK2 = 1.767408, d2CalldK2mc = 1.952374</v>
      </c>
    </row>
    <row r="9980" spans="28:28" x14ac:dyDescent="0.25">
      <c r="AB9980" s="3" t="str">
        <v>strike = -0.011518, d2CalldK2 = 2.029299, d2CalldK2mc = 2.365136</v>
      </c>
    </row>
    <row r="9981" spans="28:28" x14ac:dyDescent="0.25">
      <c r="AB9981" s="3" t="str">
        <v>strike = -0.010095, d2CalldK2 = 2.330442, d2CalldK2mc = 2.298458</v>
      </c>
    </row>
    <row r="9982" spans="28:28" x14ac:dyDescent="0.25">
      <c r="AB9982" s="3" t="str">
        <v>strike = -0.008672, d2CalldK2 = 2.676589, d2CalldK2mc = 1.696209</v>
      </c>
    </row>
    <row r="9983" spans="28:28" x14ac:dyDescent="0.25">
      <c r="AB9983" s="3" t="str">
        <v>strike = -0.007249, d2CalldK2 = 3.074259, d2CalldK2mc = 3.062348</v>
      </c>
    </row>
    <row r="9984" spans="28:28" x14ac:dyDescent="0.25">
      <c r="AB9984" s="3" t="str">
        <v>strike = -0.005826, d2CalldK2 = 3.530806, d2CalldK2mc = 5.082724</v>
      </c>
    </row>
    <row r="9985" spans="28:28" x14ac:dyDescent="0.25">
      <c r="AB9985" s="3" t="str">
        <v>strike = -0.004403, d2CalldK2 = 4.054483, d2CalldK2mc = 4.319884</v>
      </c>
    </row>
    <row r="9986" spans="28:28" x14ac:dyDescent="0.25">
      <c r="AB9986" s="3" t="str">
        <v>strike = -0.002980, d2CalldK2 = 4.654491, d2CalldK2mc = 4.873310</v>
      </c>
    </row>
    <row r="9987" spans="28:28" x14ac:dyDescent="0.25">
      <c r="AB9987" s="3" t="str">
        <v>strike = -0.001557, d2CalldK2 = 5.341016, d2CalldK2mc = 4.584042</v>
      </c>
    </row>
    <row r="9988" spans="28:28" x14ac:dyDescent="0.25">
      <c r="AB9988" s="3" t="str">
        <v>strike = -0.000134, d2CalldK2 = 6.125214, d2CalldK2mc = 7.228137</v>
      </c>
    </row>
    <row r="9989" spans="28:28" x14ac:dyDescent="0.25">
      <c r="AB9989" s="3" t="str">
        <v>strike = 0.001289, d2CalldK2 = 7.019166, d2CalldK2mc = 7.216696</v>
      </c>
    </row>
    <row r="9990" spans="28:28" x14ac:dyDescent="0.25">
      <c r="AB9990" s="3" t="str">
        <v>strike = 0.002712, d2CalldK2 = 8.035744, d2CalldK2mc = 8.088650</v>
      </c>
    </row>
    <row r="9991" spans="28:28" x14ac:dyDescent="0.25">
      <c r="AB9991" s="3" t="str">
        <v>strike = 0.004135, d2CalldK2 = 9.188380, d2CalldK2mc = 8.700811</v>
      </c>
    </row>
    <row r="9992" spans="28:28" x14ac:dyDescent="0.25">
      <c r="AB9992" s="3" t="str">
        <v>strike = 0.005558, d2CalldK2 = 10.490693, d2CalldK2mc = 10.528614</v>
      </c>
    </row>
    <row r="9993" spans="28:28" x14ac:dyDescent="0.25">
      <c r="AB9993" s="3" t="str">
        <v>strike = 0.006981, d2CalldK2 = 11.955934, d2CalldK2mc = 12.571123</v>
      </c>
    </row>
    <row r="9994" spans="28:28" x14ac:dyDescent="0.25">
      <c r="AB9994" s="3" t="str">
        <v>strike = 0.008404, d2CalldK2 = 13.596170, d2CalldK2mc = 14.374814</v>
      </c>
    </row>
    <row r="9995" spans="28:28" x14ac:dyDescent="0.25">
      <c r="AB9995" s="3" t="str">
        <v>strike = 0.009827, d2CalldK2 = 15.421167, d2CalldK2mc = 14.993613</v>
      </c>
    </row>
    <row r="9996" spans="28:28" x14ac:dyDescent="0.25">
      <c r="AB9996" s="3" t="str">
        <v>strike = 0.011250, d2CalldK2 = 17.436859, d2CalldK2mc = 15.987861</v>
      </c>
    </row>
    <row r="9997" spans="28:28" x14ac:dyDescent="0.25">
      <c r="AB9997" s="3" t="str">
        <v>strike = 0.012673, d2CalldK2 = 19.643345, d2CalldK2mc = 18.981038</v>
      </c>
    </row>
    <row r="9998" spans="28:28" x14ac:dyDescent="0.25">
      <c r="AB9998" s="3" t="str">
        <v>strike = 0.014096, d2CalldK2 = 22.032305, d2CalldK2mc = 21.167025</v>
      </c>
    </row>
    <row r="9999" spans="28:28" x14ac:dyDescent="0.25">
      <c r="AB9999" s="3" t="str">
        <v>strike = 0.015519, d2CalldK2 = 24.583786, d2CalldK2mc = 26.034754</v>
      </c>
    </row>
    <row r="10000" spans="28:28" x14ac:dyDescent="0.25">
      <c r="AB10000" s="3" t="str">
        <v>strike = 0.016942, d2CalldK2 = 27.262328, d2CalldK2mc = 28.250259</v>
      </c>
    </row>
    <row r="10001" spans="28:28" x14ac:dyDescent="0.25">
      <c r="AB10001" s="3" t="str">
        <v>strike = 0.018365, d2CalldK2 = 30.012508, d2CalldK2mc = 30.036895</v>
      </c>
    </row>
    <row r="10002" spans="28:28" x14ac:dyDescent="0.25">
      <c r="AB10002" s="3" t="str">
        <v>strike = 0.019788, d2CalldK2 = 32.754148, d2CalldK2mc = 31.273680</v>
      </c>
    </row>
    <row r="10003" spans="28:28" x14ac:dyDescent="0.25">
      <c r="AB10003" s="3" t="str">
        <v>strike = 0.021211, d2CalldK2 = 35.377651, d2CalldK2mc = 35.947759</v>
      </c>
    </row>
    <row r="10004" spans="28:28" x14ac:dyDescent="0.25">
      <c r="AB10004" s="3" t="str">
        <v>strike = 0.022634, d2CalldK2 = 37.735293, d2CalldK2mc = 38.021531</v>
      </c>
    </row>
    <row r="10005" spans="28:28" x14ac:dyDescent="0.25">
      <c r="AB10005" s="3" t="str">
        <v>strike = 0.024057, d2CalldK2 = 35.377651, d2CalldK2mc = 35.381134</v>
      </c>
    </row>
    <row r="10006" spans="28:28" x14ac:dyDescent="0.25">
      <c r="AB10006" s="3" t="str">
        <v>strike = 0.025480, d2CalldK2 = 32.754148, d2CalldK2mc = 33.253264</v>
      </c>
    </row>
    <row r="10007" spans="28:28" x14ac:dyDescent="0.25">
      <c r="AB10007" s="3" t="str">
        <v>strike = 0.026903, d2CalldK2 = 30.012509, d2CalldK2mc = 29.542953</v>
      </c>
    </row>
    <row r="10008" spans="28:28" x14ac:dyDescent="0.25">
      <c r="AB10008" s="3" t="str">
        <v>strike = 0.028326, d2CalldK2 = 27.262328, d2CalldK2mc = 27.740934</v>
      </c>
    </row>
    <row r="10009" spans="28:28" x14ac:dyDescent="0.25">
      <c r="AB10009" s="3" t="str">
        <v>strike = 0.029749, d2CalldK2 = 24.583786, d2CalldK2mc = 23.980559</v>
      </c>
    </row>
    <row r="10010" spans="28:28" x14ac:dyDescent="0.25">
      <c r="AB10010" s="3" t="str">
        <v>strike = 0.031172, d2CalldK2 = 22.032305, d2CalldK2mc = 22.967311</v>
      </c>
    </row>
    <row r="10011" spans="28:28" x14ac:dyDescent="0.25">
      <c r="AB10011" s="3" t="str">
        <v>strike = 0.032595, d2CalldK2 = 19.643345, d2CalldK2mc = 20.189709</v>
      </c>
    </row>
    <row r="10012" spans="28:28" x14ac:dyDescent="0.25">
      <c r="AB10012" s="3" t="str">
        <v>strike = 0.034018, d2CalldK2 = 17.436859, d2CalldK2mc = 16.720229</v>
      </c>
    </row>
    <row r="10013" spans="28:28" x14ac:dyDescent="0.25">
      <c r="AB10013" s="3" t="str">
        <v>strike = 0.035441, d2CalldK2 = 15.421167, d2CalldK2mc = 15.224013</v>
      </c>
    </row>
    <row r="10014" spans="28:28" x14ac:dyDescent="0.25">
      <c r="AB10014" s="3" t="str">
        <v>strike = 0.036864, d2CalldK2 = 13.596170, d2CalldK2mc = 13.373084</v>
      </c>
    </row>
    <row r="10015" spans="28:28" x14ac:dyDescent="0.25">
      <c r="AB10015" s="3" t="str">
        <v>strike = 0.038287, d2CalldK2 = 11.955934, d2CalldK2mc = 11.312890</v>
      </c>
    </row>
    <row r="10016" spans="28:28" x14ac:dyDescent="0.25">
      <c r="AB10016" s="3" t="str">
        <v>strike = 0.039710, d2CalldK2 = 10.490693, d2CalldK2mc = 9.568107</v>
      </c>
    </row>
    <row r="10017" spans="28:28" x14ac:dyDescent="0.25">
      <c r="AB10017" s="3" t="str">
        <v>strike = 0.041133, d2CalldK2 = 9.188380, d2CalldK2mc = 8.988164</v>
      </c>
    </row>
    <row r="10018" spans="28:28" x14ac:dyDescent="0.25">
      <c r="AB10018" s="3" t="str">
        <v>strike = 0.042556, d2CalldK2 = 8.035744, d2CalldK2mc = 8.085488</v>
      </c>
    </row>
    <row r="10019" spans="28:28" x14ac:dyDescent="0.25">
      <c r="AB10019" s="3" t="str">
        <v>strike = 0.043979, d2CalldK2 = 7.019166, d2CalldK2mc = 6.546098</v>
      </c>
    </row>
    <row r="10020" spans="28:28" x14ac:dyDescent="0.25">
      <c r="AB10020" s="3" t="str">
        <v>strike = 0.045402, d2CalldK2 = 6.125214, d2CalldK2mc = 6.332066</v>
      </c>
    </row>
    <row r="10021" spans="28:28" x14ac:dyDescent="0.25">
      <c r="AB10021" s="3" t="str">
        <v>strike = 0.046825, d2CalldK2 = 5.341016, d2CalldK2mc = 6.135293</v>
      </c>
    </row>
    <row r="10022" spans="28:28" x14ac:dyDescent="0.25">
      <c r="AB10022" s="3" t="str">
        <v>strike = 0.048248, d2CalldK2 = 4.654491, d2CalldK2mc = 4.757077</v>
      </c>
    </row>
    <row r="10023" spans="28:28" x14ac:dyDescent="0.25">
      <c r="AB10023" s="3" t="str">
        <v>strike = 0.049671, d2CalldK2 = 4.054483, d2CalldK2mc = 4.068713</v>
      </c>
    </row>
    <row r="10024" spans="28:28" x14ac:dyDescent="0.25">
      <c r="AB10024" s="3" t="str">
        <v>strike = 0.051094, d2CalldK2 = 3.530806, d2CalldK2mc = 3.562612</v>
      </c>
    </row>
    <row r="10025" spans="28:28" x14ac:dyDescent="0.25">
      <c r="AB10025" s="3" t="str">
        <v>strike = 0.052517, d2CalldK2 = 3.074259, d2CalldK2mc = 2.989190</v>
      </c>
    </row>
    <row r="10026" spans="28:28" x14ac:dyDescent="0.25">
      <c r="AB10026" s="3" t="str">
        <v>strike = 0.053939, d2CalldK2 = 2.676589, d2CalldK2mc = 2.385986</v>
      </c>
    </row>
    <row r="10027" spans="28:28" x14ac:dyDescent="0.25">
      <c r="AB10027" s="3" t="str">
        <v>strike = 0.055362, d2CalldK2 = 2.330442, d2CalldK2mc = 2.314448</v>
      </c>
    </row>
    <row r="10028" spans="28:28" x14ac:dyDescent="0.25">
      <c r="AB10028" s="3" t="str">
        <v>strike = 0.056785, d2CalldK2 = 2.029299, d2CalldK2mc = 2.705538</v>
      </c>
    </row>
    <row r="10029" spans="28:28" x14ac:dyDescent="0.25">
      <c r="AB10029" s="3" t="str">
        <v>strike = 0.058208, d2CalldK2 = 1.767408, d2CalldK2mc = 1.661084</v>
      </c>
    </row>
    <row r="10030" spans="28:28" x14ac:dyDescent="0.25">
      <c r="AB10030" s="3" t="str">
        <v>strike = 0.059631, d2CalldK2 = 1.539706, d2CalldK2mc = 1.508509</v>
      </c>
    </row>
    <row r="10031" spans="28:28" x14ac:dyDescent="0.25">
      <c r="AB10031" s="3" t="str">
        <v>strike = 0.061054, d2CalldK2 = 1.341757, d2CalldK2mc = 1.552625</v>
      </c>
    </row>
    <row r="10032" spans="28:28" x14ac:dyDescent="0.25">
      <c r="AB10032" s="3" t="str">
        <v>strike = 0.062477, d2CalldK2 = 1.169678, d2CalldK2mc = 1.177791</v>
      </c>
    </row>
    <row r="10033" spans="28:28" x14ac:dyDescent="0.25">
      <c r="AB10033" s="3" t="str">
        <v>strike = 0.063900, d2CalldK2 = 1.020079, d2CalldK2mc = 1.206161</v>
      </c>
    </row>
    <row r="10034" spans="28:28" x14ac:dyDescent="0.25">
      <c r="AB10034" s="3" t="str">
        <v>T = 4.750000, fixingDate = 0, swapRate = 0.022634, annuity = 8.770010, stdDev = 0.014230, avgCalcStrikes = 7.918945</v>
      </c>
    </row>
    <row r="10035" spans="28:28" x14ac:dyDescent="0.25">
      <c r="AB10035" s="3" t="str">
        <v>strike = -0.018633, dCalldT = 0.000128, localVol = 0.018151</v>
      </c>
    </row>
    <row r="10036" spans="28:28" x14ac:dyDescent="0.25">
      <c r="AB10036" s="3" t="str">
        <v>strike = -0.017210, dCalldT = 0.000168, localVol = 0.019002</v>
      </c>
    </row>
    <row r="10037" spans="28:28" x14ac:dyDescent="0.25">
      <c r="AB10037" s="3" t="str">
        <v>strike = -0.015787, dCalldT = 0.000214, localVol = 0.016229</v>
      </c>
    </row>
    <row r="10038" spans="28:28" x14ac:dyDescent="0.25">
      <c r="AB10038" s="3" t="str">
        <v>strike = -0.014364, dCalldT = 0.000255, localVol = 0.019242</v>
      </c>
    </row>
    <row r="10039" spans="28:28" x14ac:dyDescent="0.25">
      <c r="AB10039" s="3" t="str">
        <v>strike = -0.012941, dCalldT = 0.000301, localVol = 0.017553</v>
      </c>
    </row>
    <row r="10040" spans="28:28" x14ac:dyDescent="0.25">
      <c r="AB10040" s="3" t="str">
        <v>strike = -0.011518, dCalldT = 0.000343, localVol = 0.017030</v>
      </c>
    </row>
    <row r="10041" spans="28:28" x14ac:dyDescent="0.25">
      <c r="AB10041" s="3" t="str">
        <v>strike = -0.010095, dCalldT = 0.000378, localVol = 0.018139</v>
      </c>
    </row>
    <row r="10042" spans="28:28" x14ac:dyDescent="0.25">
      <c r="AB10042" s="3" t="str">
        <v>strike = -0.008672, dCalldT = 0.000415, localVol = 0.022128</v>
      </c>
    </row>
    <row r="10043" spans="28:28" x14ac:dyDescent="0.25">
      <c r="AB10043" s="3" t="str">
        <v>strike = -0.007249, dCalldT = 0.000478, localVol = 0.017659</v>
      </c>
    </row>
    <row r="10044" spans="28:28" x14ac:dyDescent="0.25">
      <c r="AB10044" s="3" t="str">
        <v>strike = -0.005826, dCalldT = 0.000541, localVol = 0.014595</v>
      </c>
    </row>
    <row r="10045" spans="28:28" x14ac:dyDescent="0.25">
      <c r="AB10045" s="3" t="str">
        <v>strike = -0.004403, dCalldT = 0.000569, localVol = 0.016228</v>
      </c>
    </row>
    <row r="10046" spans="28:28" x14ac:dyDescent="0.25">
      <c r="AB10046" s="3" t="str">
        <v>strike = -0.002980, dCalldT = 0.000591, localVol = 0.015577</v>
      </c>
    </row>
    <row r="10047" spans="28:28" x14ac:dyDescent="0.25">
      <c r="AB10047" s="3" t="str">
        <v>strike = -0.001557, dCalldT = 0.000610, localVol = 0.016311</v>
      </c>
    </row>
    <row r="10048" spans="28:28" x14ac:dyDescent="0.25">
      <c r="AB10048" s="3" t="str">
        <v>strike = -0.000134, dCalldT = 0.000648, localVol = 0.013391</v>
      </c>
    </row>
    <row r="10049" spans="28:28" x14ac:dyDescent="0.25">
      <c r="AB10049" s="3" t="str">
        <v>strike = 0.001289, dCalldT = 0.000661, localVol = 0.013534</v>
      </c>
    </row>
    <row r="10050" spans="28:28" x14ac:dyDescent="0.25">
      <c r="AB10050" s="3" t="str">
        <v>strike = 0.002712, dCalldT = 0.000670, localVol = 0.012874</v>
      </c>
    </row>
    <row r="10051" spans="28:28" x14ac:dyDescent="0.25">
      <c r="AB10051" s="3" t="str">
        <v>strike = 0.004135, dCalldT = 0.000680, localVol = 0.012499</v>
      </c>
    </row>
    <row r="10052" spans="28:28" x14ac:dyDescent="0.25">
      <c r="AB10052" s="3" t="str">
        <v>strike = 0.005558, dCalldT = 0.000702, localVol = 0.011546</v>
      </c>
    </row>
    <row r="10053" spans="28:28" x14ac:dyDescent="0.25">
      <c r="AB10053" s="3" t="str">
        <v>strike = 0.006981, dCalldT = 0.000724, localVol = 0.010731</v>
      </c>
    </row>
    <row r="10054" spans="28:28" x14ac:dyDescent="0.25">
      <c r="AB10054" s="3" t="str">
        <v>strike = 0.008404, dCalldT = 0.000731, localVol = 0.010088</v>
      </c>
    </row>
    <row r="10055" spans="28:28" x14ac:dyDescent="0.25">
      <c r="AB10055" s="3" t="str">
        <v>strike = 0.009827, dCalldT = 0.000720, localVol = 0.009802</v>
      </c>
    </row>
    <row r="10056" spans="28:28" x14ac:dyDescent="0.25">
      <c r="AB10056" s="3" t="str">
        <v>strike = 0.011250, dCalldT = 0.000719, localVol = 0.009485</v>
      </c>
    </row>
    <row r="10057" spans="28:28" x14ac:dyDescent="0.25">
      <c r="AB10057" s="3" t="str">
        <v>strike = 0.012673, dCalldT = 0.000753, localVol = 0.008905</v>
      </c>
    </row>
    <row r="10058" spans="28:28" x14ac:dyDescent="0.25">
      <c r="AB10058" s="3" t="str">
        <v>strike = 0.014096, dCalldT = 0.000801, localVol = 0.008699</v>
      </c>
    </row>
    <row r="10059" spans="28:28" x14ac:dyDescent="0.25">
      <c r="AB10059" s="3" t="str">
        <v>strike = 0.015519, dCalldT = 0.000868, localVol = 0.008166</v>
      </c>
    </row>
    <row r="10060" spans="28:28" x14ac:dyDescent="0.25">
      <c r="AB10060" s="3" t="str">
        <v>strike = 0.016942, dCalldT = 0.000897, localVol = 0.007971</v>
      </c>
    </row>
    <row r="10061" spans="28:28" x14ac:dyDescent="0.25">
      <c r="AB10061" s="3" t="str">
        <v>strike = 0.018365, dCalldT = 0.000900, localVol = 0.007740</v>
      </c>
    </row>
    <row r="10062" spans="28:28" x14ac:dyDescent="0.25">
      <c r="AB10062" s="3" t="str">
        <v>strike = 0.019788, dCalldT = 0.000897, localVol = 0.007575</v>
      </c>
    </row>
    <row r="10063" spans="28:28" x14ac:dyDescent="0.25">
      <c r="AB10063" s="3" t="str">
        <v>strike = 0.021211, dCalldT = 0.000927, localVol = 0.007180</v>
      </c>
    </row>
    <row r="10064" spans="28:28" x14ac:dyDescent="0.25">
      <c r="AB10064" s="3" t="str">
        <v>strike = 0.022634, dCalldT = 0.000937, localVol = 0.007021</v>
      </c>
    </row>
    <row r="10065" spans="28:28" x14ac:dyDescent="0.25">
      <c r="AB10065" s="3" t="str">
        <v>strike = 0.024057, dCalldT = 0.000919, localVol = 0.007206</v>
      </c>
    </row>
    <row r="10066" spans="28:28" x14ac:dyDescent="0.25">
      <c r="AB10066" s="3" t="str">
        <v>strike = 0.025480, dCalldT = 0.000895, localVol = 0.007337</v>
      </c>
    </row>
    <row r="10067" spans="28:28" x14ac:dyDescent="0.25">
      <c r="AB10067" s="3" t="str">
        <v>strike = 0.026903, dCalldT = 0.000855, localVol = 0.007608</v>
      </c>
    </row>
    <row r="10068" spans="28:28" x14ac:dyDescent="0.25">
      <c r="AB10068" s="3" t="str">
        <v>strike = 0.028326, dCalldT = 0.000823, localVol = 0.007701</v>
      </c>
    </row>
    <row r="10069" spans="28:28" x14ac:dyDescent="0.25">
      <c r="AB10069" s="3" t="str">
        <v>strike = 0.029749, dCalldT = 0.000775, localVol = 0.008041</v>
      </c>
    </row>
    <row r="10070" spans="28:28" x14ac:dyDescent="0.25">
      <c r="AB10070" s="3" t="str">
        <v>strike = 0.031172, dCalldT = 0.000740, localVol = 0.008027</v>
      </c>
    </row>
    <row r="10071" spans="28:28" x14ac:dyDescent="0.25">
      <c r="AB10071" s="3" t="str">
        <v>strike = 0.032595, dCalldT = 0.000680, localVol = 0.008207</v>
      </c>
    </row>
    <row r="10072" spans="28:28" x14ac:dyDescent="0.25">
      <c r="AB10072" s="3" t="str">
        <v>strike = 0.034018, dCalldT = 0.000605, localVol = 0.008509</v>
      </c>
    </row>
    <row r="10073" spans="28:28" x14ac:dyDescent="0.25">
      <c r="AB10073" s="3" t="str">
        <v>strike = 0.035441, dCalldT = 0.000547, localVol = 0.008480</v>
      </c>
    </row>
    <row r="10074" spans="28:28" x14ac:dyDescent="0.25">
      <c r="AB10074" s="3" t="str">
        <v>strike = 0.036864, dCalldT = 0.000494, localVol = 0.008596</v>
      </c>
    </row>
    <row r="10075" spans="28:28" x14ac:dyDescent="0.25">
      <c r="AB10075" s="3" t="str">
        <v>strike = 0.038287, dCalldT = 0.000446, localVol = 0.008882</v>
      </c>
    </row>
    <row r="10076" spans="28:28" x14ac:dyDescent="0.25">
      <c r="AB10076" s="3" t="str">
        <v>strike = 0.039710, dCalldT = 0.000415, localVol = 0.009309</v>
      </c>
    </row>
    <row r="10077" spans="28:28" x14ac:dyDescent="0.25">
      <c r="AB10077" s="3" t="str">
        <v>strike = 0.041133, dCalldT = 0.000406, localVol = 0.009507</v>
      </c>
    </row>
    <row r="10078" spans="28:28" x14ac:dyDescent="0.25">
      <c r="AB10078" s="3" t="str">
        <v>strike = 0.042556, dCalldT = 0.000404, localVol = 0.009992</v>
      </c>
    </row>
    <row r="10079" spans="28:28" x14ac:dyDescent="0.25">
      <c r="AB10079" s="3" t="str">
        <v>strike = 0.043979, dCalldT = 0.000401, localVol = 0.011069</v>
      </c>
    </row>
    <row r="10080" spans="28:28" x14ac:dyDescent="0.25">
      <c r="AB10080" s="3" t="str">
        <v>strike = 0.045402, dCalldT = 0.000411, localVol = 0.011397</v>
      </c>
    </row>
    <row r="10081" spans="28:28" x14ac:dyDescent="0.25">
      <c r="AB10081" s="3" t="str">
        <v>strike = 0.046825, dCalldT = 0.000418, localVol = 0.011670</v>
      </c>
    </row>
    <row r="10082" spans="28:28" x14ac:dyDescent="0.25">
      <c r="AB10082" s="3" t="str">
        <v>strike = 0.048248, dCalldT = 0.000406, localVol = 0.013072</v>
      </c>
    </row>
    <row r="10083" spans="28:28" x14ac:dyDescent="0.25">
      <c r="AB10083" s="3" t="str">
        <v>strike = 0.049671, dCalldT = 0.000394, localVol = 0.013917</v>
      </c>
    </row>
    <row r="10084" spans="28:28" x14ac:dyDescent="0.25">
      <c r="AB10084" s="3" t="str">
        <v>strike = 0.051094, dCalldT = 0.000383, localVol = 0.014656</v>
      </c>
    </row>
    <row r="10085" spans="28:28" x14ac:dyDescent="0.25">
      <c r="AB10085" s="3" t="str">
        <v>strike = 0.052517, dCalldT = 0.000372, localVol = 0.015772</v>
      </c>
    </row>
    <row r="10086" spans="28:28" x14ac:dyDescent="0.25">
      <c r="AB10086" s="3" t="str">
        <v>strike = 0.053939, dCalldT = 0.000364, localVol = 0.017477</v>
      </c>
    </row>
    <row r="10087" spans="28:28" x14ac:dyDescent="0.25">
      <c r="AB10087" s="3" t="str">
        <v>strike = 0.055362, dCalldT = 0.000365, localVol = 0.017767</v>
      </c>
    </row>
    <row r="10088" spans="28:28" x14ac:dyDescent="0.25">
      <c r="AB10088" s="3" t="str">
        <v>strike = 0.056785, dCalldT = 0.000368, localVol = 0.016489</v>
      </c>
    </row>
    <row r="10089" spans="28:28" x14ac:dyDescent="0.25">
      <c r="AB10089" s="3" t="str">
        <v>strike = 0.058208, dCalldT = 0.000355, localVol = 0.020675</v>
      </c>
    </row>
    <row r="10090" spans="28:28" x14ac:dyDescent="0.25">
      <c r="AB10090" s="3" t="str">
        <v>strike = 0.059631, dCalldT = 0.000346, localVol = 0.021414</v>
      </c>
    </row>
    <row r="10091" spans="28:28" x14ac:dyDescent="0.25">
      <c r="AB10091" s="3" t="str">
        <v>strike = 0.061054, dCalldT = 0.000338, localVol = 0.020881</v>
      </c>
    </row>
    <row r="10092" spans="28:28" x14ac:dyDescent="0.25">
      <c r="AB10092" s="3" t="str">
        <v>strike = 0.062477, dCalldT = 0.000327, localVol = 0.023560</v>
      </c>
    </row>
    <row r="10093" spans="28:28" x14ac:dyDescent="0.25">
      <c r="AB10093" s="3" t="str">
        <v>strike = 0.063900, dCalldT = 0.000316, localVol = 0.022890</v>
      </c>
    </row>
    <row r="10094" spans="28:28" x14ac:dyDescent="0.25">
      <c r="AB10094" s="3" t="str">
        <v>T = 4.833333, swapRate = 0.022784, k = 0, strike = -0.020360, call = 0.043256, callph = 0.043246, callmh = 0.043266, quantile = 0.009716, d2CalldK2 = 0.883609</v>
      </c>
    </row>
    <row r="10095" spans="28:28" x14ac:dyDescent="0.25">
      <c r="AB10095" s="3" t="str">
        <v>T = 4.833333, swapRate = 0.022784, k = 1, strike = -0.018922, call = 0.041832, callph = 0.041823, callmh = 0.041842, quantile = 0.011077, d2CalldK2 = 1.012145</v>
      </c>
    </row>
    <row r="10096" spans="28:28" x14ac:dyDescent="0.25">
      <c r="AB10096" s="3" t="str">
        <v>T = 4.833333, swapRate = 0.022784, k = 2, strike = -0.017484, call = 0.040411, callph = 0.040401, callmh = 0.040421, quantile = 0.012637, d2CalldK2 = 1.159919</v>
      </c>
    </row>
    <row r="10097" spans="28:28" x14ac:dyDescent="0.25">
      <c r="AB10097" s="3" t="str">
        <v>T = 4.833333, swapRate = 0.022784, k = 3, strike = -0.016046, call = 0.038993, callph = 0.038983, callmh = 0.039002, quantile = 0.014424, d2CalldK2 = 1.329836</v>
      </c>
    </row>
    <row r="10098" spans="28:28" x14ac:dyDescent="0.25">
      <c r="AB10098" s="3" t="str">
        <v>T = 4.833333, swapRate = 0.022784, k = 4, strike = -0.014608, call = 0.037577, callph = 0.037567, callmh = 0.037586, quantile = 0.016474, d2CalldK2 = 1.525233</v>
      </c>
    </row>
    <row r="10099" spans="28:28" x14ac:dyDescent="0.25">
      <c r="AB10099" s="3" t="str">
        <v>T = 4.833333, swapRate = 0.022784, k = 5, strike = -0.013170, call = 0.036164, callph = 0.036154, callmh = 0.036174, quantile = 0.018825, d2CalldK2 = 1.749931</v>
      </c>
    </row>
    <row r="10100" spans="28:28" x14ac:dyDescent="0.25">
      <c r="AB10100" s="3" t="str">
        <v>T = 4.833333, swapRate = 0.022784, k = 6, strike = -0.011731, call = 0.034755, callph = 0.034745, callmh = 0.034764, quantile = 0.021523, d2CalldK2 = 2.008300</v>
      </c>
    </row>
    <row r="10101" spans="28:28" x14ac:dyDescent="0.25">
      <c r="AB10101" s="3" t="str">
        <v>T = 4.833333, swapRate = 0.022784, k = 7, strike = -0.010293, call = 0.033350, callph = 0.033340, callmh = 0.033359, quantile = 0.024620, d2CalldK2 = 2.305327</v>
      </c>
    </row>
    <row r="10102" spans="28:28" x14ac:dyDescent="0.25">
      <c r="AB10102" s="3" t="str">
        <v>T = 4.833333, swapRate = 0.022784, k = 8, strike = -0.008855, call = 0.031949, callph = 0.031940, callmh = 0.031959, quantile = 0.028175, d2CalldK2 = 2.646682</v>
      </c>
    </row>
    <row r="10103" spans="28:28" x14ac:dyDescent="0.25">
      <c r="AB10103" s="3" t="str">
        <v>T = 4.833333, swapRate = 0.022784, k = 9, strike = -0.007417, call = 0.030555, callph = 0.030545, callmh = 0.030564, quantile = 0.032257, d2CalldK2 = 3.038795</v>
      </c>
    </row>
    <row r="10104" spans="28:28" x14ac:dyDescent="0.25">
      <c r="AB10104" s="3" t="str">
        <v>T = 4.833333, swapRate = 0.022784, k = 10, strike = -0.005979, call = 0.029166, callph = 0.029157, callmh = 0.029176, quantile = 0.036943, d2CalldK2 = 3.488924</v>
      </c>
    </row>
    <row r="10105" spans="28:28" x14ac:dyDescent="0.25">
      <c r="AB10105" s="3" t="str">
        <v>T = 4.833333, swapRate = 0.022784, k = 11, strike = -0.004541, call = 0.027785, callph = 0.027775, callmh = 0.027795, quantile = 0.042324, d2CalldK2 = 4.005222</v>
      </c>
    </row>
    <row r="10106" spans="28:28" x14ac:dyDescent="0.25">
      <c r="AB10106" s="3" t="str">
        <v>T = 4.833333, swapRate = 0.022784, k = 12, strike = -0.003103, call = 0.026412, callph = 0.026403, callmh = 0.026422, quantile = 0.048500, d2CalldK2 = 4.596789</v>
      </c>
    </row>
    <row r="10107" spans="28:28" x14ac:dyDescent="0.25">
      <c r="AB10107" s="3" t="str">
        <v>T = 4.833333, swapRate = 0.022784, k = 13, strike = -0.001665, call = 0.025049, callph = 0.025039, callmh = 0.025058, quantile = 0.055586, d2CalldK2 = 5.273709</v>
      </c>
    </row>
    <row r="10108" spans="28:28" x14ac:dyDescent="0.25">
      <c r="AB10108" s="3" t="str">
        <v>T = 4.833333, swapRate = 0.022784, k = 14, strike = -0.000226, call = 0.023696, callph = 0.023687, callmh = 0.023706, quantile = 0.063714, d2CalldK2 = 6.047049</v>
      </c>
    </row>
    <row r="10109" spans="28:28" x14ac:dyDescent="0.25">
      <c r="AB10109" s="3" t="str">
        <v>T = 4.833333, swapRate = 0.022784, k = 15, strike = 0.001212, call = 0.022356, callph = 0.022347, callmh = 0.022366, quantile = 0.073031, d2CalldK2 = 6.928809</v>
      </c>
    </row>
    <row r="10110" spans="28:28" x14ac:dyDescent="0.25">
      <c r="AB10110" s="3" t="str">
        <v>T = 4.833333, swapRate = 0.022784, k = 16, strike = 0.002650, call = 0.021031, callph = 0.021021, callmh = 0.021040, quantile = 0.083702, d2CalldK2 = 7.931808</v>
      </c>
    </row>
    <row r="10111" spans="28:28" x14ac:dyDescent="0.25">
      <c r="AB10111" s="3" t="str">
        <v>T = 4.833333, swapRate = 0.022784, k = 17, strike = 0.004088, call = 0.019721, callph = 0.019712, callmh = 0.019730, quantile = 0.095910, d2CalldK2 = 9.069458</v>
      </c>
    </row>
    <row r="10112" spans="28:28" x14ac:dyDescent="0.25">
      <c r="AB10112" s="3" t="str">
        <v>T = 4.833333, swapRate = 0.022784, k = 18, strike = 0.005526, call = 0.018431, callph = 0.018422, callmh = 0.018440, quantile = 0.109859, d2CalldK2 = 10.355411</v>
      </c>
    </row>
    <row r="10113" spans="28:28" x14ac:dyDescent="0.25">
      <c r="AB10113" s="3" t="str">
        <v>T = 4.833333, swapRate = 0.022784, k = 19, strike = 0.006964, call = 0.017162, callph = 0.017153, callmh = 0.017171, quantile = 0.125772, d2CalldK2 = 11.803016</v>
      </c>
    </row>
    <row r="10114" spans="28:28" x14ac:dyDescent="0.25">
      <c r="AB10114" s="3" t="str">
        <v>T = 4.833333, swapRate = 0.022784, k = 20, strike = 0.008402, call = 0.015918, callph = 0.015909, callmh = 0.015926, quantile = 0.143891, d2CalldK2 = 13.424533</v>
      </c>
    </row>
    <row r="10115" spans="28:28" x14ac:dyDescent="0.25">
      <c r="AB10115" s="3" t="str">
        <v>T = 4.833333, swapRate = 0.022784, k = 21, strike = 0.009841, call = 0.014701, callph = 0.014693, callmh = 0.014709, quantile = 0.164473, d2CalldK2 = 15.230024</v>
      </c>
    </row>
    <row r="10116" spans="28:28" x14ac:dyDescent="0.25">
      <c r="AB10116" s="3" t="str">
        <v>T = 4.833333, swapRate = 0.022784, k = 22, strike = 0.011279, call = 0.013516, callph = 0.013508, callmh = 0.013524, quantile = 0.187788, d2CalldK2 = 17.225859</v>
      </c>
    </row>
    <row r="10117" spans="28:28" x14ac:dyDescent="0.25">
      <c r="AB10117" s="3" t="str">
        <v>T = 4.833333, swapRate = 0.022784, k = 23, strike = 0.012717, call = 0.012366, callph = 0.012358, callmh = 0.012374, quantile = 0.214111, d2CalldK2 = 19.412722</v>
      </c>
    </row>
    <row r="10118" spans="28:28" x14ac:dyDescent="0.25">
      <c r="AB10118" s="3" t="str">
        <v>T = 4.833333, swapRate = 0.022784, k = 24, strike = 0.014155, call = 0.011257, callph = 0.011249, callmh = 0.011264, quantile = 0.243713, d2CalldK2 = 21.783044</v>
      </c>
    </row>
    <row r="10119" spans="28:28" x14ac:dyDescent="0.25">
      <c r="AB10119" s="3" t="str">
        <v>T = 4.833333, swapRate = 0.022784, k = 25, strike = 0.015593, call = 0.010193, callph = 0.010185, callmh = 0.010200, quantile = 0.276844, d2CalldK2 = 24.317777</v>
      </c>
    </row>
    <row r="10120" spans="28:28" x14ac:dyDescent="0.25">
      <c r="AB10120" s="3" t="str">
        <v>T = 4.833333, swapRate = 0.022784, k = 26, strike = 0.017031, call = 0.009179, callph = 0.009172, callmh = 0.009186, quantile = 0.313720, d2CalldK2 = 26.982497</v>
      </c>
    </row>
    <row r="10121" spans="28:28" x14ac:dyDescent="0.25">
      <c r="AB10121" s="3" t="str">
        <v>T = 4.833333, swapRate = 0.022784, k = 27, strike = 0.018469, call = 0.008221, callph = 0.008214, callmh = 0.008227, quantile = 0.354490, d2CalldK2 = 29.722874</v>
      </c>
    </row>
    <row r="10122" spans="28:28" x14ac:dyDescent="0.25">
      <c r="AB10122" s="3" t="str">
        <v>T = 4.833333, swapRate = 0.022784, k = 28, strike = 0.019908, call = 0.007324, callph = 0.007318, callmh = 0.007330, quantile = 0.399210, d2CalldK2 = 32.459749</v>
      </c>
    </row>
    <row r="10123" spans="28:28" x14ac:dyDescent="0.25">
      <c r="AB10123" s="3" t="str">
        <v>T = 4.833333, swapRate = 0.022784, k = 29, strike = 0.021346, call = 0.006494, callph = 0.006489, callmh = 0.006500, quantile = 0.447800, d2CalldK2 = 35.084285</v>
      </c>
    </row>
    <row r="10124" spans="28:28" x14ac:dyDescent="0.25">
      <c r="AB10124" s="3" t="str">
        <v>T = 4.833333, swapRate = 0.022784, k = 30, strike = 0.022784, call = 0.005737, callph = 0.005732, callmh = 0.005742, quantile = 0.500000, d2CalldK2 = 37.449007</v>
      </c>
    </row>
    <row r="10125" spans="28:28" x14ac:dyDescent="0.25">
      <c r="AB10125" s="3" t="str">
        <v>T = 4.833333, swapRate = 0.022784, k = 31, strike = 0.024222, call = 0.005056, callph = 0.005052, callmh = 0.005061, quantile = 0.552200, d2CalldK2 = 35.084286</v>
      </c>
    </row>
    <row r="10126" spans="28:28" x14ac:dyDescent="0.25">
      <c r="AB10126" s="3" t="str">
        <v>T = 4.833333, swapRate = 0.022784, k = 32, strike = 0.025660, call = 0.004448, callph = 0.004444, callmh = 0.004452, quantile = 0.600790, d2CalldK2 = 32.459749</v>
      </c>
    </row>
    <row r="10127" spans="28:28" x14ac:dyDescent="0.25">
      <c r="AB10127" s="3" t="str">
        <v>T = 4.833333, swapRate = 0.022784, k = 33, strike = 0.027098, call = 0.003906, callph = 0.003903, callmh = 0.003910, quantile = 0.645510, d2CalldK2 = 29.722874</v>
      </c>
    </row>
    <row r="10128" spans="28:28" x14ac:dyDescent="0.25">
      <c r="AB10128" s="3" t="str">
        <v>T = 4.833333, swapRate = 0.022784, k = 34, strike = 0.028536, call = 0.003426, callph = 0.003423, callmh = 0.003429, quantile = 0.686280, d2CalldK2 = 26.982497</v>
      </c>
    </row>
    <row r="10129" spans="28:28" x14ac:dyDescent="0.25">
      <c r="AB10129" s="3" t="str">
        <v>T = 4.833333, swapRate = 0.022784, k = 35, strike = 0.029974, call = 0.003002, callph = 0.002999, callmh = 0.003005, quantile = 0.723156, d2CalldK2 = 24.317777</v>
      </c>
    </row>
    <row r="10130" spans="28:28" x14ac:dyDescent="0.25">
      <c r="AB10130" s="3" t="str">
        <v>T = 4.833333, swapRate = 0.022784, k = 36, strike = 0.031413, call = 0.002628, callph = 0.002626, callmh = 0.002630, quantile = 0.756287, d2CalldK2 = 21.783044</v>
      </c>
    </row>
    <row r="10131" spans="28:28" x14ac:dyDescent="0.25">
      <c r="AB10131" s="3" t="str">
        <v>T = 4.833333, swapRate = 0.022784, k = 37, strike = 0.032851, call = 0.002299, callph = 0.002297, callmh = 0.002301, quantile = 0.785889, d2CalldK2 = 19.412722</v>
      </c>
    </row>
    <row r="10132" spans="28:28" x14ac:dyDescent="0.25">
      <c r="AB10132" s="3" t="str">
        <v>T = 4.833333, swapRate = 0.022784, k = 38, strike = 0.034289, call = 0.002011, callph = 0.002009, callmh = 0.002012, quantile = 0.812212, d2CalldK2 = 17.225859</v>
      </c>
    </row>
    <row r="10133" spans="28:28" x14ac:dyDescent="0.25">
      <c r="AB10133" s="3" t="str">
        <v>T = 4.833333, swapRate = 0.022784, k = 39, strike = 0.035727, call = 0.001758, callph = 0.001756, callmh = 0.001759, quantile = 0.835527, d2CalldK2 = 15.230024</v>
      </c>
    </row>
    <row r="10134" spans="28:28" x14ac:dyDescent="0.25">
      <c r="AB10134" s="3" t="str">
        <v>T = 4.833333, swapRate = 0.022784, k = 40, strike = 0.037165, call = 0.001536, callph = 0.001535, callmh = 0.001538, quantile = 0.856109, d2CalldK2 = 13.424533</v>
      </c>
    </row>
    <row r="10135" spans="28:28" x14ac:dyDescent="0.25">
      <c r="AB10135" s="3" t="str">
        <v>T = 4.833333, swapRate = 0.022784, k = 41, strike = 0.038603, call = 0.001343, callph = 0.001341, callmh = 0.001344, quantile = 0.874228, d2CalldK2 = 11.803017</v>
      </c>
    </row>
    <row r="10136" spans="28:28" x14ac:dyDescent="0.25">
      <c r="AB10136" s="3" t="str">
        <v>T = 4.833333, swapRate = 0.022784, k = 42, strike = 0.040041, call = 0.001173, callph = 0.001172, callmh = 0.001175, quantile = 0.890141, d2CalldK2 = 10.355411</v>
      </c>
    </row>
    <row r="10137" spans="28:28" x14ac:dyDescent="0.25">
      <c r="AB10137" s="3" t="str">
        <v>T = 4.833333, swapRate = 0.022784, k = 43, strike = 0.041480, call = 0.001026, callph = 0.001025, callmh = 0.001027, quantile = 0.904090, d2CalldK2 = 9.069458</v>
      </c>
    </row>
    <row r="10138" spans="28:28" x14ac:dyDescent="0.25">
      <c r="AB10138" s="3" t="str">
        <v>T = 4.833333, swapRate = 0.022784, k = 44, strike = 0.042918, call = 0.000897, callph = 0.000896, callmh = 0.000898, quantile = 0.916298, d2CalldK2 = 7.931808</v>
      </c>
    </row>
    <row r="10139" spans="28:28" x14ac:dyDescent="0.25">
      <c r="AB10139" s="3" t="str">
        <v>T = 4.833333, swapRate = 0.022784, k = 45, strike = 0.044356, call = 0.000784, callph = 0.000783, callmh = 0.000785, quantile = 0.926969, d2CalldK2 = 6.928809</v>
      </c>
    </row>
    <row r="10140" spans="28:28" x14ac:dyDescent="0.25">
      <c r="AB10140" s="3" t="str">
        <v>T = 4.833333, swapRate = 0.022784, k = 46, strike = 0.045794, call = 0.000686, callph = 0.000685, callmh = 0.000687, quantile = 0.936286, d2CalldK2 = 6.047049</v>
      </c>
    </row>
    <row r="10141" spans="28:28" x14ac:dyDescent="0.25">
      <c r="AB10141" s="3" t="str">
        <v>T = 4.833333, swapRate = 0.022784, k = 47, strike = 0.047232, call = 0.000600, callph = 0.000600, callmh = 0.000601, quantile = 0.944414, d2CalldK2 = 5.273709</v>
      </c>
    </row>
    <row r="10142" spans="28:28" x14ac:dyDescent="0.25">
      <c r="AB10142" s="3" t="str">
        <v>T = 4.833333, swapRate = 0.022784, k = 48, strike = 0.048670, call = 0.000526, callph = 0.000525, callmh = 0.000526, quantile = 0.951500, d2CalldK2 = 4.596789</v>
      </c>
    </row>
    <row r="10143" spans="28:28" x14ac:dyDescent="0.25">
      <c r="AB10143" s="3" t="str">
        <v>T = 4.833333, swapRate = 0.022784, k = 49, strike = 0.050108, call = 0.000460, callph = 0.000460, callmh = 0.000461, quantile = 0.957676, d2CalldK2 = 4.005221</v>
      </c>
    </row>
    <row r="10144" spans="28:28" x14ac:dyDescent="0.25">
      <c r="AB10144" s="3" t="str">
        <v>T = 4.833333, swapRate = 0.022784, k = 50, strike = 0.051547, call = 0.000404, callph = 0.000403, callmh = 0.000404, quantile = 0.963057, d2CalldK2 = 3.488924</v>
      </c>
    </row>
    <row r="10145" spans="28:28" x14ac:dyDescent="0.25">
      <c r="AB10145" s="3" t="str">
        <v>T = 4.833333, swapRate = 0.022784, k = 51, strike = 0.052985, call = 0.000354, callph = 0.000354, callmh = 0.000354, quantile = 0.967743, d2CalldK2 = 3.038795</v>
      </c>
    </row>
    <row r="10146" spans="28:28" x14ac:dyDescent="0.25">
      <c r="AB10146" s="3" t="str">
        <v>T = 4.833333, swapRate = 0.022784, k = 52, strike = 0.054423, call = 0.000310, callph = 0.000310, callmh = 0.000311, quantile = 0.971825, d2CalldK2 = 2.646682</v>
      </c>
    </row>
    <row r="10147" spans="28:28" x14ac:dyDescent="0.25">
      <c r="AB10147" s="3" t="str">
        <v>T = 4.833333, swapRate = 0.022784, k = 53, strike = 0.055861, call = 0.000273, callph = 0.000272, callmh = 0.000273, quantile = 0.975380, d2CalldK2 = 2.305327</v>
      </c>
    </row>
    <row r="10148" spans="28:28" x14ac:dyDescent="0.25">
      <c r="AB10148" s="3" t="str">
        <v>T = 4.833333, swapRate = 0.022784, k = 54, strike = 0.057299, call = 0.000239, callph = 0.000239, callmh = 0.000240, quantile = 0.978477, d2CalldK2 = 2.008301</v>
      </c>
    </row>
    <row r="10149" spans="28:28" x14ac:dyDescent="0.25">
      <c r="AB10149" s="3" t="str">
        <v>T = 4.833333, swapRate = 0.022784, k = 55, strike = 0.058737, call = 0.000210, callph = 0.000210, callmh = 0.000211, quantile = 0.981175, d2CalldK2 = 1.749931</v>
      </c>
    </row>
    <row r="10150" spans="28:28" x14ac:dyDescent="0.25">
      <c r="AB10150" s="3" t="str">
        <v>T = 4.833333, swapRate = 0.022784, k = 56, strike = 0.060175, call = 0.000185, callph = 0.000185, callmh = 0.000185, quantile = 0.983526, d2CalldK2 = 1.525233</v>
      </c>
    </row>
    <row r="10151" spans="28:28" x14ac:dyDescent="0.25">
      <c r="AB10151" s="3" t="str">
        <v>T = 4.833333, swapRate = 0.022784, k = 57, strike = 0.061613, call = 0.000163, callph = 0.000163, callmh = 0.000163, quantile = 0.985576, d2CalldK2 = 1.329837</v>
      </c>
    </row>
    <row r="10152" spans="28:28" x14ac:dyDescent="0.25">
      <c r="AB10152" s="3" t="str">
        <v>T = 4.833333, swapRate = 0.022784, k = 58, strike = 0.063052, call = 0.000143, callph = 0.000143, callmh = 0.000144, quantile = 0.987363, d2CalldK2 = 1.159919</v>
      </c>
    </row>
    <row r="10153" spans="28:28" x14ac:dyDescent="0.25">
      <c r="AB10153" s="3" t="str">
        <v>T = 4.833333, swapRate = 0.022784, k = 59, strike = 0.064490, call = 0.000126, callph = 0.000126, callmh = 0.000127, quantile = 0.988923, d2CalldK2 = 1.012146</v>
      </c>
    </row>
    <row r="10154" spans="28:28" x14ac:dyDescent="0.25">
      <c r="AB10154" s="3" t="str">
        <v>T = 4.833333, swapRate = 0.022784, k = 60, strike = 0.065928, call = 0.000112, callph = 0.000111, callmh = 0.000112, quantile = 0.990284, d2CalldK2 = 0.883609</v>
      </c>
    </row>
    <row r="10155" spans="28:28" x14ac:dyDescent="0.25">
      <c r="AB10155" s="3" t="str">
        <v>strike = -0.018922, d2CalldK2 = 1.012145, d2CalldK2mc = 0.740975</v>
      </c>
    </row>
    <row r="10156" spans="28:28" x14ac:dyDescent="0.25">
      <c r="AB10156" s="3" t="str">
        <v>strike = -0.017484, d2CalldK2 = 1.159919, d2CalldK2mc = 1.090946</v>
      </c>
    </row>
    <row r="10157" spans="28:28" x14ac:dyDescent="0.25">
      <c r="AB10157" s="3" t="str">
        <v>strike = -0.016046, d2CalldK2 = 1.329836, d2CalldK2mc = 1.445409</v>
      </c>
    </row>
    <row r="10158" spans="28:28" x14ac:dyDescent="0.25">
      <c r="AB10158" s="3" t="str">
        <v>strike = -0.014608, d2CalldK2 = 1.525233, d2CalldK2mc = 2.332435</v>
      </c>
    </row>
    <row r="10159" spans="28:28" x14ac:dyDescent="0.25">
      <c r="AB10159" s="3" t="str">
        <v>strike = -0.013170, d2CalldK2 = 1.749931, d2CalldK2mc = 2.045626</v>
      </c>
    </row>
    <row r="10160" spans="28:28" x14ac:dyDescent="0.25">
      <c r="AB10160" s="3" t="str">
        <v>strike = -0.011731, d2CalldK2 = 2.008300, d2CalldK2mc = 1.617290</v>
      </c>
    </row>
    <row r="10161" spans="28:28" x14ac:dyDescent="0.25">
      <c r="AB10161" s="3" t="str">
        <v>strike = -0.010293, d2CalldK2 = 2.305327, d2CalldK2mc = 1.792693</v>
      </c>
    </row>
    <row r="10162" spans="28:28" x14ac:dyDescent="0.25">
      <c r="AB10162" s="3" t="str">
        <v>strike = -0.008855, d2CalldK2 = 2.646682, d2CalldK2mc = 2.003227</v>
      </c>
    </row>
    <row r="10163" spans="28:28" x14ac:dyDescent="0.25">
      <c r="AB10163" s="3" t="str">
        <v>strike = -0.007417, d2CalldK2 = 3.038795, d2CalldK2mc = 2.920269</v>
      </c>
    </row>
    <row r="10164" spans="28:28" x14ac:dyDescent="0.25">
      <c r="AB10164" s="3" t="str">
        <v>strike = -0.005979, d2CalldK2 = 3.488924, d2CalldK2mc = 2.990122</v>
      </c>
    </row>
    <row r="10165" spans="28:28" x14ac:dyDescent="0.25">
      <c r="AB10165" s="3" t="str">
        <v>strike = -0.004541, d2CalldK2 = 4.005222, d2CalldK2mc = 4.639814</v>
      </c>
    </row>
    <row r="10166" spans="28:28" x14ac:dyDescent="0.25">
      <c r="AB10166" s="3" t="str">
        <v>strike = -0.003103, d2CalldK2 = 4.596789, d2CalldK2mc = 5.322619</v>
      </c>
    </row>
    <row r="10167" spans="28:28" x14ac:dyDescent="0.25">
      <c r="AB10167" s="3" t="str">
        <v>strike = -0.001665, d2CalldK2 = 5.273709, d2CalldK2mc = 5.432103</v>
      </c>
    </row>
    <row r="10168" spans="28:28" x14ac:dyDescent="0.25">
      <c r="AB10168" s="3" t="str">
        <v>strike = -0.000226, d2CalldK2 = 6.047049, d2CalldK2mc = 6.117042</v>
      </c>
    </row>
    <row r="10169" spans="28:28" x14ac:dyDescent="0.25">
      <c r="AB10169" s="3" t="str">
        <v>strike = 0.001212, d2CalldK2 = 6.928809, d2CalldK2mc = 7.190081</v>
      </c>
    </row>
    <row r="10170" spans="28:28" x14ac:dyDescent="0.25">
      <c r="AB10170" s="3" t="str">
        <v>strike = 0.002650, d2CalldK2 = 7.931808, d2CalldK2mc = 8.594321</v>
      </c>
    </row>
    <row r="10171" spans="28:28" x14ac:dyDescent="0.25">
      <c r="AB10171" s="3" t="str">
        <v>strike = 0.004088, d2CalldK2 = 9.069458, d2CalldK2mc = 9.806469</v>
      </c>
    </row>
    <row r="10172" spans="28:28" x14ac:dyDescent="0.25">
      <c r="AB10172" s="3" t="str">
        <v>strike = 0.005526, d2CalldK2 = 10.355411, d2CalldK2mc = 10.842051</v>
      </c>
    </row>
    <row r="10173" spans="28:28" x14ac:dyDescent="0.25">
      <c r="AB10173" s="3" t="str">
        <v>strike = 0.006964, d2CalldK2 = 11.803016, d2CalldK2mc = 11.548987</v>
      </c>
    </row>
    <row r="10174" spans="28:28" x14ac:dyDescent="0.25">
      <c r="AB10174" s="3" t="str">
        <v>strike = 0.008402, d2CalldK2 = 13.424533, d2CalldK2mc = 14.140574</v>
      </c>
    </row>
    <row r="10175" spans="28:28" x14ac:dyDescent="0.25">
      <c r="AB10175" s="3" t="str">
        <v>strike = 0.009841, d2CalldK2 = 15.230024, d2CalldK2mc = 16.101358</v>
      </c>
    </row>
    <row r="10176" spans="28:28" x14ac:dyDescent="0.25">
      <c r="AB10176" s="3" t="str">
        <v>strike = 0.011279, d2CalldK2 = 17.225859, d2CalldK2mc = 15.872986</v>
      </c>
    </row>
    <row r="10177" spans="28:28" x14ac:dyDescent="0.25">
      <c r="AB10177" s="3" t="str">
        <v>strike = 0.012717, d2CalldK2 = 19.412722, d2CalldK2mc = 20.022237</v>
      </c>
    </row>
    <row r="10178" spans="28:28" x14ac:dyDescent="0.25">
      <c r="AB10178" s="3" t="str">
        <v>strike = 0.014155, d2CalldK2 = 21.783044, d2CalldK2mc = 21.077718</v>
      </c>
    </row>
    <row r="10179" spans="28:28" x14ac:dyDescent="0.25">
      <c r="AB10179" s="3" t="str">
        <v>strike = 0.015593, d2CalldK2 = 24.317777, d2CalldK2mc = 23.209548</v>
      </c>
    </row>
    <row r="10180" spans="28:28" x14ac:dyDescent="0.25">
      <c r="AB10180" s="3" t="str">
        <v>strike = 0.017031, d2CalldK2 = 26.982497, d2CalldK2mc = 27.393578</v>
      </c>
    </row>
    <row r="10181" spans="28:28" x14ac:dyDescent="0.25">
      <c r="AB10181" s="3" t="str">
        <v>strike = 0.018469, d2CalldK2 = 29.722874, d2CalldK2mc = 32.214524</v>
      </c>
    </row>
    <row r="10182" spans="28:28" x14ac:dyDescent="0.25">
      <c r="AB10182" s="3" t="str">
        <v>strike = 0.019908, d2CalldK2 = 32.459749, d2CalldK2mc = 30.308196</v>
      </c>
    </row>
    <row r="10183" spans="28:28" x14ac:dyDescent="0.25">
      <c r="AB10183" s="3" t="str">
        <v>strike = 0.021346, d2CalldK2 = 35.084285, d2CalldK2mc = 33.921538</v>
      </c>
    </row>
    <row r="10184" spans="28:28" x14ac:dyDescent="0.25">
      <c r="AB10184" s="3" t="str">
        <v>strike = 0.022784, d2CalldK2 = 37.449007, d2CalldK2mc = 38.421030</v>
      </c>
    </row>
    <row r="10185" spans="28:28" x14ac:dyDescent="0.25">
      <c r="AB10185" s="3" t="str">
        <v>strike = 0.024222, d2CalldK2 = 35.084286, d2CalldK2mc = 35.001813</v>
      </c>
    </row>
    <row r="10186" spans="28:28" x14ac:dyDescent="0.25">
      <c r="AB10186" s="3" t="str">
        <v>strike = 0.025660, d2CalldK2 = 32.459749, d2CalldK2mc = 31.691542</v>
      </c>
    </row>
    <row r="10187" spans="28:28" x14ac:dyDescent="0.25">
      <c r="AB10187" s="3" t="str">
        <v>strike = 0.027098, d2CalldK2 = 29.722874, d2CalldK2mc = 27.732339</v>
      </c>
    </row>
    <row r="10188" spans="28:28" x14ac:dyDescent="0.25">
      <c r="AB10188" s="3" t="str">
        <v>strike = 0.028536, d2CalldK2 = 26.982497, d2CalldK2mc = 25.929597</v>
      </c>
    </row>
    <row r="10189" spans="28:28" x14ac:dyDescent="0.25">
      <c r="AB10189" s="3" t="str">
        <v>strike = 0.029974, d2CalldK2 = 24.317777, d2CalldK2mc = 25.351879</v>
      </c>
    </row>
    <row r="10190" spans="28:28" x14ac:dyDescent="0.25">
      <c r="AB10190" s="3" t="str">
        <v>strike = 0.031413, d2CalldK2 = 21.783044, d2CalldK2mc = 21.861599</v>
      </c>
    </row>
    <row r="10191" spans="28:28" x14ac:dyDescent="0.25">
      <c r="AB10191" s="3" t="str">
        <v>strike = 0.032851, d2CalldK2 = 19.412722, d2CalldK2mc = 20.005040</v>
      </c>
    </row>
    <row r="10192" spans="28:28" x14ac:dyDescent="0.25">
      <c r="AB10192" s="3" t="str">
        <v>strike = 0.034289, d2CalldK2 = 17.225859, d2CalldK2mc = 16.240617</v>
      </c>
    </row>
    <row r="10193" spans="28:28" x14ac:dyDescent="0.25">
      <c r="AB10193" s="3" t="str">
        <v>strike = 0.035727, d2CalldK2 = 15.230024, d2CalldK2mc = 15.681438</v>
      </c>
    </row>
    <row r="10194" spans="28:28" x14ac:dyDescent="0.25">
      <c r="AB10194" s="3" t="str">
        <v>strike = 0.037165, d2CalldK2 = 13.424533, d2CalldK2mc = 14.201205</v>
      </c>
    </row>
    <row r="10195" spans="28:28" x14ac:dyDescent="0.25">
      <c r="AB10195" s="3" t="str">
        <v>strike = 0.038603, d2CalldK2 = 11.803017, d2CalldK2mc = 12.814368</v>
      </c>
    </row>
    <row r="10196" spans="28:28" x14ac:dyDescent="0.25">
      <c r="AB10196" s="3" t="str">
        <v>strike = 0.040041, d2CalldK2 = 10.355411, d2CalldK2mc = 9.660656</v>
      </c>
    </row>
    <row r="10197" spans="28:28" x14ac:dyDescent="0.25">
      <c r="AB10197" s="3" t="str">
        <v>strike = 0.041480, d2CalldK2 = 9.069458, d2CalldK2mc = 9.089853</v>
      </c>
    </row>
    <row r="10198" spans="28:28" x14ac:dyDescent="0.25">
      <c r="AB10198" s="3" t="str">
        <v>strike = 0.042918, d2CalldK2 = 7.931808, d2CalldK2mc = 7.435008</v>
      </c>
    </row>
    <row r="10199" spans="28:28" x14ac:dyDescent="0.25">
      <c r="AB10199" s="3" t="str">
        <v>strike = 0.044356, d2CalldK2 = 6.928809, d2CalldK2mc = 7.134566</v>
      </c>
    </row>
    <row r="10200" spans="28:28" x14ac:dyDescent="0.25">
      <c r="AB10200" s="3" t="str">
        <v>strike = 0.045794, d2CalldK2 = 6.047049, d2CalldK2mc = 6.427920</v>
      </c>
    </row>
    <row r="10201" spans="28:28" x14ac:dyDescent="0.25">
      <c r="AB10201" s="3" t="str">
        <v>strike = 0.047232, d2CalldK2 = 5.273709, d2CalldK2mc = 6.235582</v>
      </c>
    </row>
    <row r="10202" spans="28:28" x14ac:dyDescent="0.25">
      <c r="AB10202" s="3" t="str">
        <v>strike = 0.048670, d2CalldK2 = 4.596789, d2CalldK2mc = 4.646773</v>
      </c>
    </row>
    <row r="10203" spans="28:28" x14ac:dyDescent="0.25">
      <c r="AB10203" s="3" t="str">
        <v>strike = 0.050108, d2CalldK2 = 4.005221, d2CalldK2mc = 3.130283</v>
      </c>
    </row>
    <row r="10204" spans="28:28" x14ac:dyDescent="0.25">
      <c r="AB10204" s="3" t="str">
        <v>strike = 0.051547, d2CalldK2 = 3.488924, d2CalldK2mc = 3.625182</v>
      </c>
    </row>
    <row r="10205" spans="28:28" x14ac:dyDescent="0.25">
      <c r="AB10205" s="3" t="str">
        <v>strike = 0.052985, d2CalldK2 = 3.038795, d2CalldK2mc = 3.502249</v>
      </c>
    </row>
    <row r="10206" spans="28:28" x14ac:dyDescent="0.25">
      <c r="AB10206" s="3" t="str">
        <v>strike = 0.054423, d2CalldK2 = 2.646682, d2CalldK2mc = 2.691825</v>
      </c>
    </row>
    <row r="10207" spans="28:28" x14ac:dyDescent="0.25">
      <c r="AB10207" s="3" t="str">
        <v>strike = 0.055861, d2CalldK2 = 2.305327, d2CalldK2mc = 1.759223</v>
      </c>
    </row>
    <row r="10208" spans="28:28" x14ac:dyDescent="0.25">
      <c r="AB10208" s="3" t="str">
        <v>strike = 0.057299, d2CalldK2 = 2.008301, d2CalldK2mc = 2.113698</v>
      </c>
    </row>
    <row r="10209" spans="28:28" x14ac:dyDescent="0.25">
      <c r="AB10209" s="3" t="str">
        <v>strike = 0.058737, d2CalldK2 = 1.749931, d2CalldK2mc = 1.730595</v>
      </c>
    </row>
    <row r="10210" spans="28:28" x14ac:dyDescent="0.25">
      <c r="AB10210" s="3" t="str">
        <v>strike = 0.060175, d2CalldK2 = 1.525233, d2CalldK2mc = 1.547464</v>
      </c>
    </row>
    <row r="10211" spans="28:28" x14ac:dyDescent="0.25">
      <c r="AB10211" s="3" t="str">
        <v>strike = 0.061613, d2CalldK2 = 1.329837, d2CalldK2mc = 1.436102</v>
      </c>
    </row>
    <row r="10212" spans="28:28" x14ac:dyDescent="0.25">
      <c r="AB10212" s="3" t="str">
        <v>strike = 0.063052, d2CalldK2 = 1.159919, d2CalldK2mc = 1.228503</v>
      </c>
    </row>
    <row r="10213" spans="28:28" x14ac:dyDescent="0.25">
      <c r="AB10213" s="3" t="str">
        <v>strike = 0.064490, d2CalldK2 = 1.012146, d2CalldK2mc = 0.921314</v>
      </c>
    </row>
    <row r="10214" spans="28:28" x14ac:dyDescent="0.25">
      <c r="AB10214" s="3" t="str">
        <v>T = 4.833333, fixingDate = 0, swapRate = 0.022784, annuity = 8.752159, stdDev = 0.014381, avgCalcStrikes = 7.950928</v>
      </c>
    </row>
    <row r="10215" spans="28:28" x14ac:dyDescent="0.25">
      <c r="AB10215" s="3" t="str">
        <v>strike = -0.018922, dCalldT = 0.000110, localVol = 0.017258</v>
      </c>
    </row>
    <row r="10216" spans="28:28" x14ac:dyDescent="0.25">
      <c r="AB10216" s="3" t="str">
        <v>strike = -0.017484, dCalldT = 0.000149, localVol = 0.016500</v>
      </c>
    </row>
    <row r="10217" spans="28:28" x14ac:dyDescent="0.25">
      <c r="AB10217" s="3" t="str">
        <v>strike = -0.016046, dCalldT = 0.000189, localVol = 0.016181</v>
      </c>
    </row>
    <row r="10218" spans="28:28" x14ac:dyDescent="0.25">
      <c r="AB10218" s="3" t="str">
        <v>strike = -0.014608, dCalldT = 0.000228, localVol = 0.013982</v>
      </c>
    </row>
    <row r="10219" spans="28:28" x14ac:dyDescent="0.25">
      <c r="AB10219" s="3" t="str">
        <v>strike = -0.013170, dCalldT = 0.000248, localVol = 0.015562</v>
      </c>
    </row>
    <row r="10220" spans="28:28" x14ac:dyDescent="0.25">
      <c r="AB10220" s="3" t="str">
        <v>strike = -0.011731, dCalldT = 0.000261, localVol = 0.017969</v>
      </c>
    </row>
    <row r="10221" spans="28:28" x14ac:dyDescent="0.25">
      <c r="AB10221" s="3" t="str">
        <v>strike = -0.010293, dCalldT = 0.000285, localVol = 0.017842</v>
      </c>
    </row>
    <row r="10222" spans="28:28" x14ac:dyDescent="0.25">
      <c r="AB10222" s="3" t="str">
        <v>strike = -0.008855, dCalldT = 0.000323, localVol = 0.017970</v>
      </c>
    </row>
    <row r="10223" spans="28:28" x14ac:dyDescent="0.25">
      <c r="AB10223" s="3" t="str">
        <v>strike = -0.007417, dCalldT = 0.000379, localVol = 0.016106</v>
      </c>
    </row>
    <row r="10224" spans="28:28" x14ac:dyDescent="0.25">
      <c r="AB10224" s="3" t="str">
        <v>strike = -0.005979, dCalldT = 0.000438, localVol = 0.017122</v>
      </c>
    </row>
    <row r="10225" spans="28:28" x14ac:dyDescent="0.25">
      <c r="AB10225" s="3" t="str">
        <v>strike = -0.004541, dCalldT = 0.000512, localVol = 0.014850</v>
      </c>
    </row>
    <row r="10226" spans="28:28" x14ac:dyDescent="0.25">
      <c r="AB10226" s="3" t="str">
        <v>strike = -0.003103, dCalldT = 0.000570, localVol = 0.014640</v>
      </c>
    </row>
    <row r="10227" spans="28:28" x14ac:dyDescent="0.25">
      <c r="AB10227" s="3" t="str">
        <v>strike = -0.001665, dCalldT = 0.000613, localVol = 0.015019</v>
      </c>
    </row>
    <row r="10228" spans="28:28" x14ac:dyDescent="0.25">
      <c r="AB10228" s="3" t="str">
        <v>strike = -0.000226, dCalldT = 0.000652, localVol = 0.014604</v>
      </c>
    </row>
    <row r="10229" spans="28:28" x14ac:dyDescent="0.25">
      <c r="AB10229" s="3" t="str">
        <v>strike = 0.001212, dCalldT = 0.000692, localVol = 0.013870</v>
      </c>
    </row>
    <row r="10230" spans="28:28" x14ac:dyDescent="0.25">
      <c r="AB10230" s="3" t="str">
        <v>strike = 0.002650, dCalldT = 0.000726, localVol = 0.012995</v>
      </c>
    </row>
    <row r="10231" spans="28:28" x14ac:dyDescent="0.25">
      <c r="AB10231" s="3" t="str">
        <v>strike = 0.004088, dCalldT = 0.000744, localVol = 0.012321</v>
      </c>
    </row>
    <row r="10232" spans="28:28" x14ac:dyDescent="0.25">
      <c r="AB10232" s="3" t="str">
        <v>strike = 0.005526, dCalldT = 0.000746, localVol = 0.011730</v>
      </c>
    </row>
    <row r="10233" spans="28:28" x14ac:dyDescent="0.25">
      <c r="AB10233" s="3" t="str">
        <v>strike = 0.006964, dCalldT = 0.000736, localVol = 0.011290</v>
      </c>
    </row>
    <row r="10234" spans="28:28" x14ac:dyDescent="0.25">
      <c r="AB10234" s="3" t="str">
        <v>strike = 0.008402, dCalldT = 0.000733, localVol = 0.010182</v>
      </c>
    </row>
    <row r="10235" spans="28:28" x14ac:dyDescent="0.25">
      <c r="AB10235" s="3" t="str">
        <v>strike = 0.009841, dCalldT = 0.000712, localVol = 0.009407</v>
      </c>
    </row>
    <row r="10236" spans="28:28" x14ac:dyDescent="0.25">
      <c r="AB10236" s="3" t="str">
        <v>strike = 0.011279, dCalldT = 0.000670, localVol = 0.009188</v>
      </c>
    </row>
    <row r="10237" spans="28:28" x14ac:dyDescent="0.25">
      <c r="AB10237" s="3" t="str">
        <v>strike = 0.012717, dCalldT = 0.000660, localVol = 0.008122</v>
      </c>
    </row>
    <row r="10238" spans="28:28" x14ac:dyDescent="0.25">
      <c r="AB10238" s="3" t="str">
        <v>strike = 0.014155, dCalldT = 0.000634, localVol = 0.007759</v>
      </c>
    </row>
    <row r="10239" spans="28:28" x14ac:dyDescent="0.25">
      <c r="AB10239" s="3" t="str">
        <v>strike = 0.015593, dCalldT = 0.000624, localVol = 0.007333</v>
      </c>
    </row>
    <row r="10240" spans="28:28" x14ac:dyDescent="0.25">
      <c r="AB10240" s="3" t="str">
        <v>strike = 0.017031, dCalldT = 0.000639, localVol = 0.006829</v>
      </c>
    </row>
    <row r="10241" spans="28:28" x14ac:dyDescent="0.25">
      <c r="AB10241" s="3" t="str">
        <v>strike = 0.018469, dCalldT = 0.000640, localVol = 0.006303</v>
      </c>
    </row>
    <row r="10242" spans="28:28" x14ac:dyDescent="0.25">
      <c r="AB10242" s="3" t="str">
        <v>strike = 0.019908, dCalldT = 0.000576, localVol = 0.006163</v>
      </c>
    </row>
    <row r="10243" spans="28:28" x14ac:dyDescent="0.25">
      <c r="AB10243" s="3" t="str">
        <v>strike = 0.021346, dCalldT = 0.000560, localVol = 0.005747</v>
      </c>
    </row>
    <row r="10244" spans="28:28" x14ac:dyDescent="0.25">
      <c r="AB10244" s="3" t="str">
        <v>strike = 0.022784, dCalldT = 0.000569, localVol = 0.005443</v>
      </c>
    </row>
    <row r="10245" spans="28:28" x14ac:dyDescent="0.25">
      <c r="AB10245" s="3" t="str">
        <v>strike = 0.024222, dCalldT = 0.000531, localVol = 0.005510</v>
      </c>
    </row>
    <row r="10246" spans="28:28" x14ac:dyDescent="0.25">
      <c r="AB10246" s="3" t="str">
        <v>strike = 0.025660, dCalldT = 0.000491, localVol = 0.005565</v>
      </c>
    </row>
    <row r="10247" spans="28:28" x14ac:dyDescent="0.25">
      <c r="AB10247" s="3" t="str">
        <v>strike = 0.027098, dCalldT = 0.000465, localVol = 0.005792</v>
      </c>
    </row>
    <row r="10248" spans="28:28" x14ac:dyDescent="0.25">
      <c r="AB10248" s="3" t="str">
        <v>strike = 0.028536, dCalldT = 0.000485, localVol = 0.006117</v>
      </c>
    </row>
    <row r="10249" spans="28:28" x14ac:dyDescent="0.25">
      <c r="AB10249" s="3" t="str">
        <v>strike = 0.029974, dCalldT = 0.000528, localVol = 0.006454</v>
      </c>
    </row>
    <row r="10250" spans="28:28" x14ac:dyDescent="0.25">
      <c r="AB10250" s="3" t="str">
        <v>strike = 0.031413, dCalldT = 0.000543, localVol = 0.007046</v>
      </c>
    </row>
    <row r="10251" spans="28:28" x14ac:dyDescent="0.25">
      <c r="AB10251" s="3" t="str">
        <v>strike = 0.032851, dCalldT = 0.000553, localVol = 0.007439</v>
      </c>
    </row>
    <row r="10252" spans="28:28" x14ac:dyDescent="0.25">
      <c r="AB10252" s="3" t="str">
        <v>strike = 0.034289, dCalldT = 0.000548, localVol = 0.008218</v>
      </c>
    </row>
    <row r="10253" spans="28:28" x14ac:dyDescent="0.25">
      <c r="AB10253" s="3" t="str">
        <v>strike = 0.035727, dCalldT = 0.000567, localVol = 0.008504</v>
      </c>
    </row>
    <row r="10254" spans="28:28" x14ac:dyDescent="0.25">
      <c r="AB10254" s="3" t="str">
        <v>strike = 0.037165, dCalldT = 0.000574, localVol = 0.008992</v>
      </c>
    </row>
    <row r="10255" spans="28:28" x14ac:dyDescent="0.25">
      <c r="AB10255" s="3" t="str">
        <v>strike = 0.038603, dCalldT = 0.000562, localVol = 0.009367</v>
      </c>
    </row>
    <row r="10256" spans="28:28" x14ac:dyDescent="0.25">
      <c r="AB10256" s="3" t="str">
        <v>strike = 0.040041, dCalldT = 0.000526, localVol = 0.010432</v>
      </c>
    </row>
    <row r="10257" spans="28:28" x14ac:dyDescent="0.25">
      <c r="AB10257" s="3" t="str">
        <v>strike = 0.041480, dCalldT = 0.000507, localVol = 0.010564</v>
      </c>
    </row>
    <row r="10258" spans="28:28" x14ac:dyDescent="0.25">
      <c r="AB10258" s="3" t="str">
        <v>strike = 0.042918, dCalldT = 0.000489, localVol = 0.011472</v>
      </c>
    </row>
    <row r="10259" spans="28:28" x14ac:dyDescent="0.25">
      <c r="AB10259" s="3" t="str">
        <v>strike = 0.044356, dCalldT = 0.000485, localVol = 0.011657</v>
      </c>
    </row>
    <row r="10260" spans="28:28" x14ac:dyDescent="0.25">
      <c r="AB10260" s="3" t="str">
        <v>strike = 0.045794, dCalldT = 0.000476, localVol = 0.012175</v>
      </c>
    </row>
    <row r="10261" spans="28:28" x14ac:dyDescent="0.25">
      <c r="AB10261" s="3" t="str">
        <v>strike = 0.047232, dCalldT = 0.000460, localVol = 0.012146</v>
      </c>
    </row>
    <row r="10262" spans="28:28" x14ac:dyDescent="0.25">
      <c r="AB10262" s="3" t="str">
        <v>strike = 0.048670, dCalldT = 0.000421, localVol = 0.013462</v>
      </c>
    </row>
    <row r="10263" spans="28:28" x14ac:dyDescent="0.25">
      <c r="AB10263" s="3" t="str">
        <v>strike = 0.050108, dCalldT = 0.000382, localVol = 0.015627</v>
      </c>
    </row>
    <row r="10264" spans="28:28" x14ac:dyDescent="0.25">
      <c r="AB10264" s="3" t="str">
        <v>strike = 0.051547, dCalldT = 0.000366, localVol = 0.014219</v>
      </c>
    </row>
    <row r="10265" spans="28:28" x14ac:dyDescent="0.25">
      <c r="AB10265" s="3" t="str">
        <v>strike = 0.052985, dCalldT = 0.000349, localVol = 0.014111</v>
      </c>
    </row>
    <row r="10266" spans="28:28" x14ac:dyDescent="0.25">
      <c r="AB10266" s="3" t="str">
        <v>strike = 0.054423, dCalldT = 0.000321, localVol = 0.015436</v>
      </c>
    </row>
    <row r="10267" spans="28:28" x14ac:dyDescent="0.25">
      <c r="AB10267" s="3" t="str">
        <v>strike = 0.055861, dCalldT = 0.000293, localVol = 0.018245</v>
      </c>
    </row>
    <row r="10268" spans="28:28" x14ac:dyDescent="0.25">
      <c r="AB10268" s="3" t="str">
        <v>strike = 0.057299, dCalldT = 0.000280, localVol = 0.016266</v>
      </c>
    </row>
    <row r="10269" spans="28:28" x14ac:dyDescent="0.25">
      <c r="AB10269" s="3" t="str">
        <v>strike = 0.058737, dCalldT = 0.000265, localVol = 0.017498</v>
      </c>
    </row>
    <row r="10270" spans="28:28" x14ac:dyDescent="0.25">
      <c r="AB10270" s="3" t="str">
        <v>strike = 0.060175, dCalldT = 0.000252, localVol = 0.018040</v>
      </c>
    </row>
    <row r="10271" spans="28:28" x14ac:dyDescent="0.25">
      <c r="AB10271" s="3" t="str">
        <v>strike = 0.061613, dCalldT = 0.000239, localVol = 0.018247</v>
      </c>
    </row>
    <row r="10272" spans="28:28" x14ac:dyDescent="0.25">
      <c r="AB10272" s="3" t="str">
        <v>strike = 0.063052, dCalldT = 0.000225, localVol = 0.019122</v>
      </c>
    </row>
    <row r="10273" spans="28:28" x14ac:dyDescent="0.25">
      <c r="AB10273" s="3" t="str">
        <v>strike = 0.064490, dCalldT = 0.000209, localVol = 0.021315</v>
      </c>
    </row>
    <row r="10274" spans="28:28" x14ac:dyDescent="0.25">
      <c r="AB10274" s="3" t="str">
        <v>T = 4.916667, swapRate = 0.022917, k = 0, strike = -0.020680, call = 0.043711, callph = 0.043701, callmh = 0.043721, quantile = 0.009803, d2CalldK2 = 0.877278</v>
      </c>
    </row>
    <row r="10275" spans="28:28" x14ac:dyDescent="0.25">
      <c r="AB10275" s="3" t="str">
        <v>T = 4.916667, swapRate = 0.022917, k = 1, strike = -0.019227, call = 0.042273, callph = 0.042263, callmh = 0.042283, quantile = 0.011168, d2CalldK2 = 1.004316</v>
      </c>
    </row>
    <row r="10276" spans="28:28" x14ac:dyDescent="0.25">
      <c r="AB10276" s="3" t="str">
        <v>T = 4.916667, swapRate = 0.022917, k = 2, strike = -0.017773, call = 0.040837, callph = 0.040827, callmh = 0.040847, quantile = 0.012731, d2CalldK2 = 1.150308</v>
      </c>
    </row>
    <row r="10277" spans="28:28" x14ac:dyDescent="0.25">
      <c r="AB10277" s="3" t="str">
        <v>T = 4.916667, swapRate = 0.022917, k = 3, strike = -0.016320, call = 0.039404, callph = 0.039394, callmh = 0.039414, quantile = 0.014522, d2CalldK2 = 1.318118</v>
      </c>
    </row>
    <row r="10278" spans="28:28" x14ac:dyDescent="0.25">
      <c r="AB10278" s="3" t="str">
        <v>T = 4.916667, swapRate = 0.022917, k = 4, strike = -0.014867, call = 0.037973, callph = 0.037963, callmh = 0.037983, quantile = 0.016574, d2CalldK2 = 1.511029</v>
      </c>
    </row>
    <row r="10279" spans="28:28" x14ac:dyDescent="0.25">
      <c r="AB10279" s="3" t="str">
        <v>T = 4.916667, swapRate = 0.022917, k = 5, strike = -0.013414, call = 0.036546, callph = 0.036536, callmh = 0.036556, quantile = 0.018928, d2CalldK2 = 1.732804</v>
      </c>
    </row>
    <row r="10280" spans="28:28" x14ac:dyDescent="0.25">
      <c r="AB10280" s="3" t="str">
        <v>T = 4.916667, swapRate = 0.022917, k = 6, strike = -0.011960, call = 0.035122, callph = 0.035112, callmh = 0.035132, quantile = 0.021627, d2CalldK2 = 1.987749</v>
      </c>
    </row>
    <row r="10281" spans="28:28" x14ac:dyDescent="0.25">
      <c r="AB10281" s="3" t="str">
        <v>T = 4.916667, swapRate = 0.022917, k = 7, strike = -0.010507, call = 0.033702, callph = 0.033693, callmh = 0.033712, quantile = 0.024723, d2CalldK2 = 2.280776</v>
      </c>
    </row>
    <row r="10282" spans="28:28" x14ac:dyDescent="0.25">
      <c r="AB10282" s="3" t="str">
        <v>T = 4.916667, swapRate = 0.022917, k = 8, strike = -0.009054, call = 0.032288, callph = 0.032278, callmh = 0.032297, quantile = 0.028277, d2CalldK2 = 2.617478</v>
      </c>
    </row>
    <row r="10283" spans="28:28" x14ac:dyDescent="0.25">
      <c r="AB10283" s="3" t="str">
        <v>T = 4.916667, swapRate = 0.022917, k = 9, strike = -0.007601, call = 0.030878, callph = 0.030869, callmh = 0.030888, quantile = 0.032355, d2CalldK2 = 3.004196</v>
      </c>
    </row>
    <row r="10284" spans="28:28" x14ac:dyDescent="0.25">
      <c r="AB10284" s="3" t="str">
        <v>T = 4.916667, swapRate = 0.022917, k = 10, strike = -0.006148, call = 0.029475, callph = 0.029466, callmh = 0.029485, quantile = 0.037036, d2CalldK2 = 3.448096</v>
      </c>
    </row>
    <row r="10285" spans="28:28" x14ac:dyDescent="0.25">
      <c r="AB10285" s="3" t="str">
        <v>T = 4.916667, swapRate = 0.022917, k = 11, strike = -0.004694, call = 0.028080, callph = 0.028070, callmh = 0.028089, quantile = 0.042408, d2CalldK2 = 3.957235</v>
      </c>
    </row>
    <row r="10286" spans="28:28" x14ac:dyDescent="0.25">
      <c r="AB10286" s="3" t="str">
        <v>T = 4.916667, swapRate = 0.022917, k = 12, strike = -0.003241, call = 0.026693, callph = 0.026683, callmh = 0.026702, quantile = 0.048573, d2CalldK2 = 4.540614</v>
      </c>
    </row>
    <row r="10287" spans="28:28" x14ac:dyDescent="0.25">
      <c r="AB10287" s="3" t="str">
        <v>T = 4.916667, swapRate = 0.022917, k = 13, strike = -0.001788, call = 0.025315, callph = 0.025306, callmh = 0.025324, quantile = 0.055646, d2CalldK2 = 5.208221</v>
      </c>
    </row>
    <row r="10288" spans="28:28" x14ac:dyDescent="0.25">
      <c r="AB10288" s="3" t="str">
        <v>T = 4.916667, swapRate = 0.022917, k = 14, strike = -0.000335, call = 0.023948, callph = 0.023939, callmh = 0.023958, quantile = 0.063757, d2CalldK2 = 5.971029</v>
      </c>
    </row>
    <row r="10289" spans="28:28" x14ac:dyDescent="0.25">
      <c r="AB10289" s="3" t="str">
        <v>T = 4.916667, swapRate = 0.022917, k = 15, strike = 0.001119, call = 0.022594, callph = 0.022585, callmh = 0.022604, quantile = 0.073053, d2CalldK2 = 6.840965</v>
      </c>
    </row>
    <row r="10290" spans="28:28" x14ac:dyDescent="0.25">
      <c r="AB10290" s="3" t="str">
        <v>T = 4.916667, swapRate = 0.022917, k = 16, strike = 0.002572, call = 0.021255, callph = 0.021246, callmh = 0.021264, quantile = 0.083698, d2CalldK2 = 7.830789</v>
      </c>
    </row>
    <row r="10291" spans="28:28" x14ac:dyDescent="0.25">
      <c r="AB10291" s="3" t="str">
        <v>T = 4.916667, swapRate = 0.022917, k = 17, strike = 0.004025, call = 0.019932, callph = 0.019923, callmh = 0.019941, quantile = 0.095877, d2CalldK2 = 8.953896</v>
      </c>
    </row>
    <row r="10292" spans="28:28" x14ac:dyDescent="0.25">
      <c r="AB10292" s="3" t="str">
        <v>T = 4.916667, swapRate = 0.022917, k = 18, strike = 0.005478, call = 0.018628, callph = 0.018619, callmh = 0.018637, quantile = 0.109793, d2CalldK2 = 10.223963</v>
      </c>
    </row>
    <row r="10293" spans="28:28" x14ac:dyDescent="0.25">
      <c r="AB10293" s="3" t="str">
        <v>T = 4.916667, swapRate = 0.022917, k = 19, strike = 0.006931, call = 0.017346, callph = 0.017337, callmh = 0.017354, quantile = 0.125670, d2CalldK2 = 11.654434</v>
      </c>
    </row>
    <row r="10294" spans="28:28" x14ac:dyDescent="0.25">
      <c r="AB10294" s="3" t="str">
        <v>T = 4.916667, swapRate = 0.022917, k = 20, strike = 0.008385, call = 0.016088, callph = 0.016079, callmh = 0.016096, quantile = 0.143750, d2CalldK2 = 13.257743</v>
      </c>
    </row>
    <row r="10295" spans="28:28" x14ac:dyDescent="0.25">
      <c r="AB10295" s="3" t="str">
        <v>T = 4.916667, swapRate = 0.022917, k = 21, strike = 0.009838, call = 0.014858, callph = 0.014850, callmh = 0.014867, quantile = 0.164292, d2CalldK2 = 15.044240</v>
      </c>
    </row>
    <row r="10296" spans="28:28" x14ac:dyDescent="0.25">
      <c r="AB10296" s="3" t="str">
        <v>T = 4.916667, swapRate = 0.022917, k = 22, strike = 0.011291, call = 0.013660, callph = 0.013652, callmh = 0.013668, quantile = 0.187567, d2CalldK2 = 17.020708</v>
      </c>
    </row>
    <row r="10297" spans="28:28" x14ac:dyDescent="0.25">
      <c r="AB10297" s="3" t="str">
        <v>T = 4.916667, swapRate = 0.022917, k = 23, strike = 0.012744, call = 0.012498, callph = 0.012490, callmh = 0.012506, quantile = 0.213854, d2CalldK2 = 19.188391</v>
      </c>
    </row>
    <row r="10298" spans="28:28" x14ac:dyDescent="0.25">
      <c r="AB10298" s="3" t="str">
        <v>T = 4.916667, swapRate = 0.022917, k = 24, strike = 0.014198, call = 0.011377, callph = 0.011369, callmh = 0.011385, quantile = 0.243427, d2CalldK2 = 21.540436</v>
      </c>
    </row>
    <row r="10299" spans="28:28" x14ac:dyDescent="0.25">
      <c r="AB10299" s="3" t="str">
        <v>T = 4.916667, swapRate = 0.022917, k = 25, strike = 0.015651, call = 0.010301, callph = 0.010294, callmh = 0.010308, quantile = 0.276541, d2CalldK2 = 24.058671</v>
      </c>
    </row>
    <row r="10300" spans="28:28" x14ac:dyDescent="0.25">
      <c r="AB10300" s="3" t="str">
        <v>T = 4.916667, swapRate = 0.022917, k = 26, strike = 0.017104, call = 0.009276, callph = 0.009269, callmh = 0.009283, quantile = 0.313417, d2CalldK2 = 26.709666</v>
      </c>
    </row>
    <row r="10301" spans="28:28" x14ac:dyDescent="0.25">
      <c r="AB10301" s="3" t="str">
        <v>T = 4.916667, swapRate = 0.022917, k = 27, strike = 0.018557, call = 0.008308, callph = 0.008301, callmh = 0.008314, quantile = 0.354211, d2CalldK2 = 29.440148</v>
      </c>
    </row>
    <row r="10302" spans="28:28" x14ac:dyDescent="0.25">
      <c r="AB10302" s="3" t="str">
        <v>T = 4.916667, swapRate = 0.022917, k = 28, strike = 0.020011, call = 0.007401, callph = 0.007395, callmh = 0.007407, quantile = 0.398984, d2CalldK2 = 32.171949</v>
      </c>
    </row>
    <row r="10303" spans="28:28" x14ac:dyDescent="0.25">
      <c r="AB10303" s="3" t="str">
        <v>T = 4.916667, swapRate = 0.022917, k = 29, strike = 0.021464, call = 0.006563, callph = 0.006557, callmh = 0.006568, quantile = 0.447666, d2CalldK2 = 34.796971</v>
      </c>
    </row>
    <row r="10304" spans="28:28" x14ac:dyDescent="0.25">
      <c r="AB10304" s="3" t="str">
        <v>T = 4.916667, swapRate = 0.022917, k = 30, strike = 0.022917, call = 0.005798, callph = 0.005793, callmh = 0.005803, quantile = 0.500000, d2CalldK2 = 37.167997</v>
      </c>
    </row>
    <row r="10305" spans="28:28" x14ac:dyDescent="0.25">
      <c r="AB10305" s="3" t="str">
        <v>T = 4.916667, swapRate = 0.022917, k = 31, strike = 0.024370, call = 0.005109, callph = 0.005105, callmh = 0.005114, quantile = 0.552334, d2CalldK2 = 34.796971</v>
      </c>
    </row>
    <row r="10306" spans="28:28" x14ac:dyDescent="0.25">
      <c r="AB10306" s="3" t="str">
        <v>T = 4.916667, swapRate = 0.022917, k = 32, strike = 0.025823, call = 0.004495, callph = 0.004491, callmh = 0.004499, quantile = 0.601016, d2CalldK2 = 32.171949</v>
      </c>
    </row>
    <row r="10307" spans="28:28" x14ac:dyDescent="0.25">
      <c r="AB10307" s="3" t="str">
        <v>T = 4.916667, swapRate = 0.022917, k = 33, strike = 0.027277, call = 0.003948, callph = 0.003944, callmh = 0.003951, quantile = 0.645789, d2CalldK2 = 29.440148</v>
      </c>
    </row>
    <row r="10308" spans="28:28" x14ac:dyDescent="0.25">
      <c r="AB10308" s="3" t="str">
        <v>T = 4.916667, swapRate = 0.022917, k = 34, strike = 0.028730, call = 0.003463, callph = 0.003460, callmh = 0.003466, quantile = 0.686583, d2CalldK2 = 26.709666</v>
      </c>
    </row>
    <row r="10309" spans="28:28" x14ac:dyDescent="0.25">
      <c r="AB10309" s="3" t="str">
        <v>T = 4.916667, swapRate = 0.022917, k = 35, strike = 0.030183, call = 0.003035, callph = 0.003032, callmh = 0.003038, quantile = 0.723459, d2CalldK2 = 24.058671</v>
      </c>
    </row>
    <row r="10310" spans="28:28" x14ac:dyDescent="0.25">
      <c r="AB10310" s="3" t="str">
        <v>T = 4.916667, swapRate = 0.022917, k = 36, strike = 0.031636, call = 0.002658, callph = 0.002655, callmh = 0.002660, quantile = 0.756573, d2CalldK2 = 21.540436</v>
      </c>
    </row>
    <row r="10311" spans="28:28" x14ac:dyDescent="0.25">
      <c r="AB10311" s="3" t="str">
        <v>T = 4.916667, swapRate = 0.022917, k = 37, strike = 0.033090, call = 0.002326, callph = 0.002324, callmh = 0.002328, quantile = 0.786146, d2CalldK2 = 19.188391</v>
      </c>
    </row>
    <row r="10312" spans="28:28" x14ac:dyDescent="0.25">
      <c r="AB10312" s="3" t="str">
        <v>T = 4.916667, swapRate = 0.022917, k = 38, strike = 0.034543, call = 0.002034, callph = 0.002033, callmh = 0.002036, quantile = 0.812433, d2CalldK2 = 17.020708</v>
      </c>
    </row>
    <row r="10313" spans="28:28" x14ac:dyDescent="0.25">
      <c r="AB10313" s="3" t="str">
        <v>T = 4.916667, swapRate = 0.022917, k = 39, strike = 0.035996, call = 0.001779, callph = 0.001778, callmh = 0.001781, quantile = 0.835708, d2CalldK2 = 15.044240</v>
      </c>
    </row>
    <row r="10314" spans="28:28" x14ac:dyDescent="0.25">
      <c r="AB10314" s="3" t="str">
        <v>T = 4.916667, swapRate = 0.022917, k = 40, strike = 0.037449, call = 0.001556, callph = 0.001554, callmh = 0.001557, quantile = 0.856250, d2CalldK2 = 13.257743</v>
      </c>
    </row>
    <row r="10315" spans="28:28" x14ac:dyDescent="0.25">
      <c r="AB10315" s="3" t="str">
        <v>T = 4.916667, swapRate = 0.022917, k = 41, strike = 0.038902, call = 0.001360, callph = 0.001359, callmh = 0.001361, quantile = 0.874330, d2CalldK2 = 11.654434</v>
      </c>
    </row>
    <row r="10316" spans="28:28" x14ac:dyDescent="0.25">
      <c r="AB10316" s="3" t="str">
        <v>T = 4.916667, swapRate = 0.022917, k = 42, strike = 0.040356, call = 0.001189, callph = 0.001188, callmh = 0.001190, quantile = 0.890207, d2CalldK2 = 10.223963</v>
      </c>
    </row>
    <row r="10317" spans="28:28" x14ac:dyDescent="0.25">
      <c r="AB10317" s="3" t="str">
        <v>T = 4.916667, swapRate = 0.022917, k = 43, strike = 0.041809, call = 0.001040, callph = 0.001039, callmh = 0.001041, quantile = 0.904123, d2CalldK2 = 8.953896</v>
      </c>
    </row>
    <row r="10318" spans="28:28" x14ac:dyDescent="0.25">
      <c r="AB10318" s="3" t="str">
        <v>T = 4.916667, swapRate = 0.022917, k = 44, strike = 0.043262, call = 0.000910, callph = 0.000909, callmh = 0.000911, quantile = 0.916302, d2CalldK2 = 7.830790</v>
      </c>
    </row>
    <row r="10319" spans="28:28" x14ac:dyDescent="0.25">
      <c r="AB10319" s="3" t="str">
        <v>T = 4.916667, swapRate = 0.022917, k = 45, strike = 0.044715, call = 0.000796, callph = 0.000795, callmh = 0.000797, quantile = 0.926947, d2CalldK2 = 6.840965</v>
      </c>
    </row>
    <row r="10320" spans="28:28" x14ac:dyDescent="0.25">
      <c r="AB10320" s="3" t="str">
        <v>T = 4.916667, swapRate = 0.022917, k = 46, strike = 0.046169, call = 0.000697, callph = 0.000696, callmh = 0.000697, quantile = 0.936243, d2CalldK2 = 5.971029</v>
      </c>
    </row>
    <row r="10321" spans="28:28" x14ac:dyDescent="0.25">
      <c r="AB10321" s="3" t="str">
        <v>T = 4.916667, swapRate = 0.022917, k = 47, strike = 0.047622, call = 0.000610, callph = 0.000610, callmh = 0.000611, quantile = 0.944354, d2CalldK2 = 5.208220</v>
      </c>
    </row>
    <row r="10322" spans="28:28" x14ac:dyDescent="0.25">
      <c r="AB10322" s="3" t="str">
        <v>T = 4.916667, swapRate = 0.022917, k = 48, strike = 0.049075, call = 0.000535, callph = 0.000534, callmh = 0.000535, quantile = 0.951427, d2CalldK2 = 4.540614</v>
      </c>
    </row>
    <row r="10323" spans="28:28" x14ac:dyDescent="0.25">
      <c r="AB10323" s="3" t="str">
        <v>T = 4.916667, swapRate = 0.022917, k = 49, strike = 0.050528, call = 0.000469, callph = 0.000468, callmh = 0.000469, quantile = 0.957592, d2CalldK2 = 3.957235</v>
      </c>
    </row>
    <row r="10324" spans="28:28" x14ac:dyDescent="0.25">
      <c r="AB10324" s="3" t="str">
        <v>T = 4.916667, swapRate = 0.022917, k = 50, strike = 0.051981, call = 0.000411, callph = 0.000411, callmh = 0.000411, quantile = 0.962964, d2CalldK2 = 3.448096</v>
      </c>
    </row>
    <row r="10325" spans="28:28" x14ac:dyDescent="0.25">
      <c r="AB10325" s="3" t="str">
        <v>T = 4.916667, swapRate = 0.022917, k = 51, strike = 0.053435, call = 0.000361, callph = 0.000360, callmh = 0.000361, quantile = 0.967645, d2CalldK2 = 3.004196</v>
      </c>
    </row>
    <row r="10326" spans="28:28" x14ac:dyDescent="0.25">
      <c r="AB10326" s="3" t="str">
        <v>T = 4.916667, swapRate = 0.022917, k = 52, strike = 0.054888, call = 0.000317, callph = 0.000316, callmh = 0.000317, quantile = 0.971723, d2CalldK2 = 2.617478</v>
      </c>
    </row>
    <row r="10327" spans="28:28" x14ac:dyDescent="0.25">
      <c r="AB10327" s="3" t="str">
        <v>T = 4.916667, swapRate = 0.022917, k = 53, strike = 0.056341, call = 0.000278, callph = 0.000278, callmh = 0.000278, quantile = 0.975277, d2CalldK2 = 2.280776</v>
      </c>
    </row>
    <row r="10328" spans="28:28" x14ac:dyDescent="0.25">
      <c r="AB10328" s="3" t="str">
        <v>T = 4.916667, swapRate = 0.022917, k = 54, strike = 0.057794, call = 0.000245, callph = 0.000244, callmh = 0.000245, quantile = 0.978373, d2CalldK2 = 1.987749</v>
      </c>
    </row>
    <row r="10329" spans="28:28" x14ac:dyDescent="0.25">
      <c r="AB10329" s="3" t="str">
        <v>T = 4.916667, swapRate = 0.022917, k = 55, strike = 0.059248, call = 0.000215, callph = 0.000215, callmh = 0.000215, quantile = 0.981072, d2CalldK2 = 1.732804</v>
      </c>
    </row>
    <row r="10330" spans="28:28" x14ac:dyDescent="0.25">
      <c r="AB10330" s="3" t="str">
        <v>T = 4.916667, swapRate = 0.022917, k = 56, strike = 0.060701, call = 0.000189, callph = 0.000189, callmh = 0.000190, quantile = 0.983426, d2CalldK2 = 1.511029</v>
      </c>
    </row>
    <row r="10331" spans="28:28" x14ac:dyDescent="0.25">
      <c r="AB10331" s="3" t="str">
        <v>T = 4.916667, swapRate = 0.022917, k = 57, strike = 0.062154, call = 0.000167, callph = 0.000167, callmh = 0.000167, quantile = 0.985478, d2CalldK2 = 1.318118</v>
      </c>
    </row>
    <row r="10332" spans="28:28" x14ac:dyDescent="0.25">
      <c r="AB10332" s="3" t="str">
        <v>T = 4.916667, swapRate = 0.022917, k = 58, strike = 0.063607, call = 0.000147, callph = 0.000147, callmh = 0.000147, quantile = 0.987269, d2CalldK2 = 1.150308</v>
      </c>
    </row>
    <row r="10333" spans="28:28" x14ac:dyDescent="0.25">
      <c r="AB10333" s="3" t="str">
        <v>T = 4.916667, swapRate = 0.022917, k = 59, strike = 0.065060, call = 0.000130, callph = 0.000130, callmh = 0.000130, quantile = 0.988832, d2CalldK2 = 1.004315</v>
      </c>
    </row>
    <row r="10334" spans="28:28" x14ac:dyDescent="0.25">
      <c r="AB10334" s="3" t="str">
        <v>T = 4.916667, swapRate = 0.022917, k = 60, strike = 0.066514, call = 0.000115, callph = 0.000114, callmh = 0.000115, quantile = 0.990197, d2CalldK2 = 0.877278</v>
      </c>
    </row>
    <row r="10335" spans="28:28" x14ac:dyDescent="0.25">
      <c r="AB10335" s="3" t="str">
        <v>strike = -0.019227, d2CalldK2 = 1.004316, d2CalldK2mc = 1.157997</v>
      </c>
    </row>
    <row r="10336" spans="28:28" x14ac:dyDescent="0.25">
      <c r="AB10336" s="3" t="str">
        <v>strike = -0.017773, d2CalldK2 = 1.150308, d2CalldK2mc = 1.150774</v>
      </c>
    </row>
    <row r="10337" spans="28:28" x14ac:dyDescent="0.25">
      <c r="AB10337" s="3" t="str">
        <v>strike = -0.016320, d2CalldK2 = 1.318118, d2CalldK2mc = 1.336290</v>
      </c>
    </row>
    <row r="10338" spans="28:28" x14ac:dyDescent="0.25">
      <c r="AB10338" s="3" t="str">
        <v>strike = -0.014867, d2CalldK2 = 1.511029, d2CalldK2mc = 2.091288</v>
      </c>
    </row>
    <row r="10339" spans="28:28" x14ac:dyDescent="0.25">
      <c r="AB10339" s="3" t="str">
        <v>strike = -0.013414, d2CalldK2 = 1.732804, d2CalldK2mc = 2.305477</v>
      </c>
    </row>
    <row r="10340" spans="28:28" x14ac:dyDescent="0.25">
      <c r="AB10340" s="3" t="str">
        <v>strike = -0.011960, d2CalldK2 = 1.987749, d2CalldK2mc = 2.232388</v>
      </c>
    </row>
    <row r="10341" spans="28:28" x14ac:dyDescent="0.25">
      <c r="AB10341" s="3" t="str">
        <v>strike = -0.010507, d2CalldK2 = 2.280776, d2CalldK2mc = 2.559605</v>
      </c>
    </row>
    <row r="10342" spans="28:28" x14ac:dyDescent="0.25">
      <c r="AB10342" s="3" t="str">
        <v>strike = -0.009054, d2CalldK2 = 2.617478, d2CalldK2mc = 2.429964</v>
      </c>
    </row>
    <row r="10343" spans="28:28" x14ac:dyDescent="0.25">
      <c r="AB10343" s="3" t="str">
        <v>strike = -0.007601, d2CalldK2 = 3.004196, d2CalldK2mc = 2.998741</v>
      </c>
    </row>
    <row r="10344" spans="28:28" x14ac:dyDescent="0.25">
      <c r="AB10344" s="3" t="str">
        <v>strike = -0.006148, d2CalldK2 = 3.448096, d2CalldK2mc = 2.845134</v>
      </c>
    </row>
    <row r="10345" spans="28:28" x14ac:dyDescent="0.25">
      <c r="AB10345" s="3" t="str">
        <v>strike = -0.004694, d2CalldK2 = 3.957235, d2CalldK2mc = 3.361062</v>
      </c>
    </row>
    <row r="10346" spans="28:28" x14ac:dyDescent="0.25">
      <c r="AB10346" s="3" t="str">
        <v>strike = -0.003241, d2CalldK2 = 4.540614, d2CalldK2mc = 4.978797</v>
      </c>
    </row>
    <row r="10347" spans="28:28" x14ac:dyDescent="0.25">
      <c r="AB10347" s="3" t="str">
        <v>strike = -0.001788, d2CalldK2 = 5.208221, d2CalldK2mc = 5.935039</v>
      </c>
    </row>
    <row r="10348" spans="28:28" x14ac:dyDescent="0.25">
      <c r="AB10348" s="3" t="str">
        <v>strike = -0.000335, d2CalldK2 = 5.971029, d2CalldK2mc = 6.487653</v>
      </c>
    </row>
    <row r="10349" spans="28:28" x14ac:dyDescent="0.25">
      <c r="AB10349" s="3" t="str">
        <v>strike = 0.001119, d2CalldK2 = 6.840965, d2CalldK2mc = 6.549842</v>
      </c>
    </row>
    <row r="10350" spans="28:28" x14ac:dyDescent="0.25">
      <c r="AB10350" s="3" t="str">
        <v>strike = 0.002572, d2CalldK2 = 7.830789, d2CalldK2mc = 7.962610</v>
      </c>
    </row>
    <row r="10351" spans="28:28" x14ac:dyDescent="0.25">
      <c r="AB10351" s="3" t="str">
        <v>strike = 0.004025, d2CalldK2 = 8.953896, d2CalldK2mc = 8.816733</v>
      </c>
    </row>
    <row r="10352" spans="28:28" x14ac:dyDescent="0.25">
      <c r="AB10352" s="3" t="str">
        <v>strike = 0.005478, d2CalldK2 = 10.223963, d2CalldK2mc = 10.143196</v>
      </c>
    </row>
    <row r="10353" spans="28:28" x14ac:dyDescent="0.25">
      <c r="AB10353" s="3" t="str">
        <v>strike = 0.006931, d2CalldK2 = 11.654434, d2CalldK2mc = 11.060582</v>
      </c>
    </row>
    <row r="10354" spans="28:28" x14ac:dyDescent="0.25">
      <c r="AB10354" s="3" t="str">
        <v>strike = 0.008385, d2CalldK2 = 13.257743, d2CalldK2mc = 14.533000</v>
      </c>
    </row>
    <row r="10355" spans="28:28" x14ac:dyDescent="0.25">
      <c r="AB10355" s="3" t="str">
        <v>strike = 0.009838, d2CalldK2 = 15.044240, d2CalldK2mc = 15.169541</v>
      </c>
    </row>
    <row r="10356" spans="28:28" x14ac:dyDescent="0.25">
      <c r="AB10356" s="3" t="str">
        <v>strike = 0.011291, d2CalldK2 = 17.020708, d2CalldK2mc = 16.357688</v>
      </c>
    </row>
    <row r="10357" spans="28:28" x14ac:dyDescent="0.25">
      <c r="AB10357" s="3" t="str">
        <v>strike = 0.012744, d2CalldK2 = 19.188391, d2CalldK2mc = 19.675007</v>
      </c>
    </row>
    <row r="10358" spans="28:28" x14ac:dyDescent="0.25">
      <c r="AB10358" s="3" t="str">
        <v>strike = 0.014198, d2CalldK2 = 21.540436, d2CalldK2mc = 21.642938</v>
      </c>
    </row>
    <row r="10359" spans="28:28" x14ac:dyDescent="0.25">
      <c r="AB10359" s="3" t="str">
        <v>strike = 0.015651, d2CalldK2 = 24.058671, d2CalldK2mc = 24.068876</v>
      </c>
    </row>
    <row r="10360" spans="28:28" x14ac:dyDescent="0.25">
      <c r="AB10360" s="3" t="str">
        <v>strike = 0.017104, d2CalldK2 = 26.709666, d2CalldK2mc = 27.900229</v>
      </c>
    </row>
    <row r="10361" spans="28:28" x14ac:dyDescent="0.25">
      <c r="AB10361" s="3" t="str">
        <v>strike = 0.018557, d2CalldK2 = 29.440148, d2CalldK2mc = 28.827764</v>
      </c>
    </row>
    <row r="10362" spans="28:28" x14ac:dyDescent="0.25">
      <c r="AB10362" s="3" t="str">
        <v>strike = 0.020011, d2CalldK2 = 32.171949, d2CalldK2mc = 30.352454</v>
      </c>
    </row>
    <row r="10363" spans="28:28" x14ac:dyDescent="0.25">
      <c r="AB10363" s="3" t="str">
        <v>strike = 0.021464, d2CalldK2 = 34.796971, d2CalldK2mc = 34.698490</v>
      </c>
    </row>
    <row r="10364" spans="28:28" x14ac:dyDescent="0.25">
      <c r="AB10364" s="3" t="str">
        <v>strike = 0.022917, d2CalldK2 = 37.167997, d2CalldK2mc = 37.069347</v>
      </c>
    </row>
    <row r="10365" spans="28:28" x14ac:dyDescent="0.25">
      <c r="AB10365" s="3" t="str">
        <v>strike = 0.024370, d2CalldK2 = 34.796971, d2CalldK2mc = 34.703392</v>
      </c>
    </row>
    <row r="10366" spans="28:28" x14ac:dyDescent="0.25">
      <c r="AB10366" s="3" t="str">
        <v>strike = 0.025823, d2CalldK2 = 32.171949, d2CalldK2mc = 28.749814</v>
      </c>
    </row>
    <row r="10367" spans="28:28" x14ac:dyDescent="0.25">
      <c r="AB10367" s="3" t="str">
        <v>strike = 0.027277, d2CalldK2 = 29.440148, d2CalldK2mc = 30.172896</v>
      </c>
    </row>
    <row r="10368" spans="28:28" x14ac:dyDescent="0.25">
      <c r="AB10368" s="3" t="str">
        <v>strike = 0.028730, d2CalldK2 = 26.709666, d2CalldK2mc = 27.152659</v>
      </c>
    </row>
    <row r="10369" spans="28:28" x14ac:dyDescent="0.25">
      <c r="AB10369" s="3" t="str">
        <v>strike = 0.030183, d2CalldK2 = 24.058671, d2CalldK2mc = 24.914014</v>
      </c>
    </row>
    <row r="10370" spans="28:28" x14ac:dyDescent="0.25">
      <c r="AB10370" s="3" t="str">
        <v>strike = 0.031636, d2CalldK2 = 21.540436, d2CalldK2mc = 22.139312</v>
      </c>
    </row>
    <row r="10371" spans="28:28" x14ac:dyDescent="0.25">
      <c r="AB10371" s="3" t="str">
        <v>strike = 0.033090, d2CalldK2 = 19.188391, d2CalldK2mc = 18.630223</v>
      </c>
    </row>
    <row r="10372" spans="28:28" x14ac:dyDescent="0.25">
      <c r="AB10372" s="3" t="str">
        <v>strike = 0.034543, d2CalldK2 = 17.020708, d2CalldK2mc = 16.435333</v>
      </c>
    </row>
    <row r="10373" spans="28:28" x14ac:dyDescent="0.25">
      <c r="AB10373" s="3" t="str">
        <v>strike = 0.035996, d2CalldK2 = 15.044240, d2CalldK2mc = 15.385894</v>
      </c>
    </row>
    <row r="10374" spans="28:28" x14ac:dyDescent="0.25">
      <c r="AB10374" s="3" t="str">
        <v>strike = 0.037449, d2CalldK2 = 13.257743, d2CalldK2mc = 14.176793</v>
      </c>
    </row>
    <row r="10375" spans="28:28" x14ac:dyDescent="0.25">
      <c r="AB10375" s="3" t="str">
        <v>strike = 0.038902, d2CalldK2 = 11.654434, d2CalldK2mc = 11.685340</v>
      </c>
    </row>
    <row r="10376" spans="28:28" x14ac:dyDescent="0.25">
      <c r="AB10376" s="3" t="str">
        <v>strike = 0.040356, d2CalldK2 = 10.223963, d2CalldK2mc = 9.988125</v>
      </c>
    </row>
    <row r="10377" spans="28:28" x14ac:dyDescent="0.25">
      <c r="AB10377" s="3" t="str">
        <v>strike = 0.041809, d2CalldK2 = 8.953896, d2CalldK2mc = 8.622435</v>
      </c>
    </row>
    <row r="10378" spans="28:28" x14ac:dyDescent="0.25">
      <c r="AB10378" s="3" t="str">
        <v>strike = 0.043262, d2CalldK2 = 7.830790, d2CalldK2mc = 7.083444</v>
      </c>
    </row>
    <row r="10379" spans="28:28" x14ac:dyDescent="0.25">
      <c r="AB10379" s="3" t="str">
        <v>strike = 0.044715, d2CalldK2 = 6.840965, d2CalldK2mc = 7.902130</v>
      </c>
    </row>
    <row r="10380" spans="28:28" x14ac:dyDescent="0.25">
      <c r="AB10380" s="3" t="str">
        <v>strike = 0.046169, d2CalldK2 = 5.971029, d2CalldK2mc = 5.950677</v>
      </c>
    </row>
    <row r="10381" spans="28:28" x14ac:dyDescent="0.25">
      <c r="AB10381" s="3" t="str">
        <v>strike = 0.047622, d2CalldK2 = 5.208220, d2CalldK2mc = 5.694847</v>
      </c>
    </row>
    <row r="10382" spans="28:28" x14ac:dyDescent="0.25">
      <c r="AB10382" s="3" t="str">
        <v>strike = 0.049075, d2CalldK2 = 4.540614, d2CalldK2mc = 5.401707</v>
      </c>
    </row>
    <row r="10383" spans="28:28" x14ac:dyDescent="0.25">
      <c r="AB10383" s="3" t="str">
        <v>strike = 0.050528, d2CalldK2 = 3.957235, d2CalldK2mc = 3.334354</v>
      </c>
    </row>
    <row r="10384" spans="28:28" x14ac:dyDescent="0.25">
      <c r="AB10384" s="3" t="str">
        <v>strike = 0.051981, d2CalldK2 = 3.448096, d2CalldK2mc = 2.864042</v>
      </c>
    </row>
    <row r="10385" spans="28:28" x14ac:dyDescent="0.25">
      <c r="AB10385" s="3" t="str">
        <v>strike = 0.053435, d2CalldK2 = 3.004196, d2CalldK2mc = 3.410694</v>
      </c>
    </row>
    <row r="10386" spans="28:28" x14ac:dyDescent="0.25">
      <c r="AB10386" s="3" t="str">
        <v>strike = 0.054888, d2CalldK2 = 2.617478, d2CalldK2mc = 2.858455</v>
      </c>
    </row>
    <row r="10387" spans="28:28" x14ac:dyDescent="0.25">
      <c r="AB10387" s="3" t="str">
        <v>strike = 0.056341, d2CalldK2 = 2.280776, d2CalldK2mc = 2.217022</v>
      </c>
    </row>
    <row r="10388" spans="28:28" x14ac:dyDescent="0.25">
      <c r="AB10388" s="3" t="str">
        <v>strike = 0.057794, d2CalldK2 = 1.987749, d2CalldK2mc = 1.964775</v>
      </c>
    </row>
    <row r="10389" spans="28:28" x14ac:dyDescent="0.25">
      <c r="AB10389" s="3" t="str">
        <v>strike = 0.059248, d2CalldK2 = 1.732804, d2CalldK2mc = 2.037064</v>
      </c>
    </row>
    <row r="10390" spans="28:28" x14ac:dyDescent="0.25">
      <c r="AB10390" s="3" t="str">
        <v>strike = 0.060701, d2CalldK2 = 1.511029, d2CalldK2mc = 1.497651</v>
      </c>
    </row>
    <row r="10391" spans="28:28" x14ac:dyDescent="0.25">
      <c r="AB10391" s="3" t="str">
        <v>strike = 0.062154, d2CalldK2 = 1.318118, d2CalldK2mc = 1.549887</v>
      </c>
    </row>
    <row r="10392" spans="28:28" x14ac:dyDescent="0.25">
      <c r="AB10392" s="3" t="str">
        <v>strike = 0.063607, d2CalldK2 = 1.150308, d2CalldK2mc = 1.092465</v>
      </c>
    </row>
    <row r="10393" spans="28:28" x14ac:dyDescent="0.25">
      <c r="AB10393" s="3" t="str">
        <v>strike = 0.065060, d2CalldK2 = 1.004315, d2CalldK2mc = 0.872733</v>
      </c>
    </row>
    <row r="10394" spans="28:28" x14ac:dyDescent="0.25">
      <c r="AB10394" s="3" t="str">
        <v>T = 4.916667, fixingDate = 0, swapRate = 0.022917, annuity = 8.735931, stdDev = 0.014532, avgCalcStrikes = 7.981934</v>
      </c>
    </row>
    <row r="10395" spans="28:28" x14ac:dyDescent="0.25">
      <c r="AB10395" s="3" t="str">
        <v>strike = -0.019227, dCalldT = 0.000165, localVol = 0.016903</v>
      </c>
    </row>
    <row r="10396" spans="28:28" x14ac:dyDescent="0.25">
      <c r="AB10396" s="3" t="str">
        <v>strike = -0.017773, dCalldT = 0.000199, localVol = 0.018604</v>
      </c>
    </row>
    <row r="10397" spans="28:28" x14ac:dyDescent="0.25">
      <c r="AB10397" s="3" t="str">
        <v>strike = -0.016320, dCalldT = 0.000234, localVol = 0.018703</v>
      </c>
    </row>
    <row r="10398" spans="28:28" x14ac:dyDescent="0.25">
      <c r="AB10398" s="3" t="str">
        <v>strike = -0.014867, dCalldT = 0.000269, localVol = 0.016031</v>
      </c>
    </row>
    <row r="10399" spans="28:28" x14ac:dyDescent="0.25">
      <c r="AB10399" s="3" t="str">
        <v>strike = -0.013414, dCalldT = 0.000290, localVol = 0.015862</v>
      </c>
    </row>
    <row r="10400" spans="28:28" x14ac:dyDescent="0.25">
      <c r="AB10400" s="3" t="str">
        <v>strike = -0.011960, dCalldT = 0.000298, localVol = 0.016336</v>
      </c>
    </row>
    <row r="10401" spans="28:28" x14ac:dyDescent="0.25">
      <c r="AB10401" s="3" t="str">
        <v>strike = -0.010507, dCalldT = 0.000301, localVol = 0.015326</v>
      </c>
    </row>
    <row r="10402" spans="28:28" x14ac:dyDescent="0.25">
      <c r="AB10402" s="3" t="str">
        <v>strike = -0.009054, dCalldT = 0.000297, localVol = 0.015647</v>
      </c>
    </row>
    <row r="10403" spans="28:28" x14ac:dyDescent="0.25">
      <c r="AB10403" s="3" t="str">
        <v>strike = -0.007601, dCalldT = 0.000300, localVol = 0.014153</v>
      </c>
    </row>
    <row r="10404" spans="28:28" x14ac:dyDescent="0.25">
      <c r="AB10404" s="3" t="str">
        <v>strike = -0.006148, dCalldT = 0.000305, localVol = 0.014633</v>
      </c>
    </row>
    <row r="10405" spans="28:28" x14ac:dyDescent="0.25">
      <c r="AB10405" s="3" t="str">
        <v>strike = -0.004694, dCalldT = 0.000326, localVol = 0.013918</v>
      </c>
    </row>
    <row r="10406" spans="28:28" x14ac:dyDescent="0.25">
      <c r="AB10406" s="3" t="str">
        <v>strike = -0.003241, dCalldT = 0.000363, localVol = 0.012074</v>
      </c>
    </row>
    <row r="10407" spans="28:28" x14ac:dyDescent="0.25">
      <c r="AB10407" s="3" t="str">
        <v>strike = -0.001788, dCalldT = 0.000391, localVol = 0.011472</v>
      </c>
    </row>
    <row r="10408" spans="28:28" x14ac:dyDescent="0.25">
      <c r="AB10408" s="3" t="str">
        <v>strike = -0.000335, dCalldT = 0.000401, localVol = 0.011121</v>
      </c>
    </row>
    <row r="10409" spans="28:28" x14ac:dyDescent="0.25">
      <c r="AB10409" s="3" t="str">
        <v>strike = 0.001119, dCalldT = 0.000400, localVol = 0.011052</v>
      </c>
    </row>
    <row r="10410" spans="28:28" x14ac:dyDescent="0.25">
      <c r="AB10410" s="3" t="str">
        <v>strike = 0.002572, dCalldT = 0.000408, localVol = 0.010118</v>
      </c>
    </row>
    <row r="10411" spans="28:28" x14ac:dyDescent="0.25">
      <c r="AB10411" s="3" t="str">
        <v>strike = 0.004025, dCalldT = 0.000413, localVol = 0.009678</v>
      </c>
    </row>
    <row r="10412" spans="28:28" x14ac:dyDescent="0.25">
      <c r="AB10412" s="3" t="str">
        <v>strike = 0.005478, dCalldT = 0.000423, localVol = 0.009130</v>
      </c>
    </row>
    <row r="10413" spans="28:28" x14ac:dyDescent="0.25">
      <c r="AB10413" s="3" t="str">
        <v>strike = 0.006931, dCalldT = 0.000435, localVol = 0.008873</v>
      </c>
    </row>
    <row r="10414" spans="28:28" x14ac:dyDescent="0.25">
      <c r="AB10414" s="3" t="str">
        <v>strike = 0.008385, dCalldT = 0.000464, localVol = 0.007988</v>
      </c>
    </row>
    <row r="10415" spans="28:28" x14ac:dyDescent="0.25">
      <c r="AB10415" s="3" t="str">
        <v>strike = 0.009838, dCalldT = 0.000460, localVol = 0.007785</v>
      </c>
    </row>
    <row r="10416" spans="28:28" x14ac:dyDescent="0.25">
      <c r="AB10416" s="3" t="str">
        <v>strike = 0.011291, dCalldT = 0.000452, localVol = 0.007437</v>
      </c>
    </row>
    <row r="10417" spans="28:28" x14ac:dyDescent="0.25">
      <c r="AB10417" s="3" t="str">
        <v>strike = 0.012744, dCalldT = 0.000461, localVol = 0.006847</v>
      </c>
    </row>
    <row r="10418" spans="28:28" x14ac:dyDescent="0.25">
      <c r="AB10418" s="3" t="str">
        <v>strike = 0.014198, dCalldT = 0.000456, localVol = 0.006494</v>
      </c>
    </row>
    <row r="10419" spans="28:28" x14ac:dyDescent="0.25">
      <c r="AB10419" s="3" t="str">
        <v>strike = 0.015651, dCalldT = 0.000447, localVol = 0.006095</v>
      </c>
    </row>
    <row r="10420" spans="28:28" x14ac:dyDescent="0.25">
      <c r="AB10420" s="3" t="str">
        <v>strike = 0.017104, dCalldT = 0.000435, localVol = 0.005583</v>
      </c>
    </row>
    <row r="10421" spans="28:28" x14ac:dyDescent="0.25">
      <c r="AB10421" s="3" t="str">
        <v>strike = 0.018557, dCalldT = 0.000389, localVol = 0.005197</v>
      </c>
    </row>
    <row r="10422" spans="28:28" x14ac:dyDescent="0.25">
      <c r="AB10422" s="3" t="str">
        <v>strike = 0.020011, dCalldT = 0.000356, localVol = 0.004840</v>
      </c>
    </row>
    <row r="10423" spans="28:28" x14ac:dyDescent="0.25">
      <c r="AB10423" s="3" t="str">
        <v>strike = 0.021464, dCalldT = 0.000364, localVol = 0.004578</v>
      </c>
    </row>
    <row r="10424" spans="28:28" x14ac:dyDescent="0.25">
      <c r="AB10424" s="3" t="str">
        <v>strike = 0.022917, dCalldT = 0.000369, localVol = 0.004464</v>
      </c>
    </row>
    <row r="10425" spans="28:28" x14ac:dyDescent="0.25">
      <c r="AB10425" s="3" t="str">
        <v>strike = 0.024370, dCalldT = 0.000355, localVol = 0.004520</v>
      </c>
    </row>
    <row r="10426" spans="28:28" x14ac:dyDescent="0.25">
      <c r="AB10426" s="3" t="str">
        <v>strike = 0.025823, dCalldT = 0.000337, localVol = 0.004845</v>
      </c>
    </row>
    <row r="10427" spans="28:28" x14ac:dyDescent="0.25">
      <c r="AB10427" s="3" t="str">
        <v>strike = 0.027277, dCalldT = 0.000403, localVol = 0.005166</v>
      </c>
    </row>
    <row r="10428" spans="28:28" x14ac:dyDescent="0.25">
      <c r="AB10428" s="3" t="str">
        <v>strike = 0.028730, dCalldT = 0.000446, localVol = 0.005729</v>
      </c>
    </row>
    <row r="10429" spans="28:28" x14ac:dyDescent="0.25">
      <c r="AB10429" s="3" t="str">
        <v>strike = 0.030183, dCalldT = 0.000474, localVol = 0.006169</v>
      </c>
    </row>
    <row r="10430" spans="28:28" x14ac:dyDescent="0.25">
      <c r="AB10430" s="3" t="str">
        <v>strike = 0.031636, dCalldT = 0.000478, localVol = 0.006573</v>
      </c>
    </row>
    <row r="10431" spans="28:28" x14ac:dyDescent="0.25">
      <c r="AB10431" s="3" t="str">
        <v>strike = 0.033090, dCalldT = 0.000465, localVol = 0.007069</v>
      </c>
    </row>
    <row r="10432" spans="28:28" x14ac:dyDescent="0.25">
      <c r="AB10432" s="3" t="str">
        <v>strike = 0.034543, dCalldT = 0.000466, localVol = 0.007527</v>
      </c>
    </row>
    <row r="10433" spans="28:28" x14ac:dyDescent="0.25">
      <c r="AB10433" s="3" t="str">
        <v>strike = 0.035996, dCalldT = 0.000480, localVol = 0.007896</v>
      </c>
    </row>
    <row r="10434" spans="28:28" x14ac:dyDescent="0.25">
      <c r="AB10434" s="3" t="str">
        <v>strike = 0.037449, dCalldT = 0.000485, localVol = 0.008271</v>
      </c>
    </row>
    <row r="10435" spans="28:28" x14ac:dyDescent="0.25">
      <c r="AB10435" s="3" t="str">
        <v>strike = 0.038902, dCalldT = 0.000467, localVol = 0.008941</v>
      </c>
    </row>
    <row r="10436" spans="28:28" x14ac:dyDescent="0.25">
      <c r="AB10436" s="3" t="str">
        <v>strike = 0.040356, dCalldT = 0.000449, localVol = 0.009482</v>
      </c>
    </row>
    <row r="10437" spans="28:28" x14ac:dyDescent="0.25">
      <c r="AB10437" s="3" t="str">
        <v>strike = 0.041809, dCalldT = 0.000438, localVol = 0.010075</v>
      </c>
    </row>
    <row r="10438" spans="28:28" x14ac:dyDescent="0.25">
      <c r="AB10438" s="3" t="str">
        <v>strike = 0.043262, dCalldT = 0.000436, localVol = 0.011091</v>
      </c>
    </row>
    <row r="10439" spans="28:28" x14ac:dyDescent="0.25">
      <c r="AB10439" s="3" t="str">
        <v>strike = 0.044715, dCalldT = 0.000454, localVol = 0.010718</v>
      </c>
    </row>
    <row r="10440" spans="28:28" x14ac:dyDescent="0.25">
      <c r="AB10440" s="3" t="str">
        <v>strike = 0.046169, dCalldT = 0.000446, localVol = 0.012249</v>
      </c>
    </row>
    <row r="10441" spans="28:28" x14ac:dyDescent="0.25">
      <c r="AB10441" s="3" t="str">
        <v>strike = 0.047622, dCalldT = 0.000441, localVol = 0.012443</v>
      </c>
    </row>
    <row r="10442" spans="28:28" x14ac:dyDescent="0.25">
      <c r="AB10442" s="3" t="str">
        <v>strike = 0.049075, dCalldT = 0.000424, localVol = 0.012534</v>
      </c>
    </row>
    <row r="10443" spans="28:28" x14ac:dyDescent="0.25">
      <c r="AB10443" s="3" t="str">
        <v>strike = 0.050528, dCalldT = 0.000387, localVol = 0.015242</v>
      </c>
    </row>
    <row r="10444" spans="28:28" x14ac:dyDescent="0.25">
      <c r="AB10444" s="3" t="str">
        <v>strike = 0.051981, dCalldT = 0.000367, localVol = 0.016019</v>
      </c>
    </row>
    <row r="10445" spans="28:28" x14ac:dyDescent="0.25">
      <c r="AB10445" s="3" t="str">
        <v>strike = 0.053435, dCalldT = 0.000364, localVol = 0.014606</v>
      </c>
    </row>
    <row r="10446" spans="28:28" x14ac:dyDescent="0.25">
      <c r="AB10446" s="3" t="str">
        <v>strike = 0.054888, dCalldT = 0.000351, localVol = 0.015673</v>
      </c>
    </row>
    <row r="10447" spans="28:28" x14ac:dyDescent="0.25">
      <c r="AB10447" s="3" t="str">
        <v>strike = 0.056341, dCalldT = 0.000334, localVol = 0.017346</v>
      </c>
    </row>
    <row r="10448" spans="28:28" x14ac:dyDescent="0.25">
      <c r="AB10448" s="3" t="str">
        <v>strike = 0.057794, dCalldT = 0.000319, localVol = 0.018013</v>
      </c>
    </row>
    <row r="10449" spans="28:28" x14ac:dyDescent="0.25">
      <c r="AB10449" s="3" t="str">
        <v>strike = 0.059248, dCalldT = 0.000306, localVol = 0.017324</v>
      </c>
    </row>
    <row r="10450" spans="28:28" x14ac:dyDescent="0.25">
      <c r="AB10450" s="3" t="str">
        <v>strike = 0.060701, dCalldT = 0.000286, localVol = 0.019541</v>
      </c>
    </row>
    <row r="10451" spans="28:28" x14ac:dyDescent="0.25">
      <c r="AB10451" s="3" t="str">
        <v>strike = 0.062154, dCalldT = 0.000268, localVol = 0.018580</v>
      </c>
    </row>
    <row r="10452" spans="28:28" x14ac:dyDescent="0.25">
      <c r="AB10452" s="3" t="str">
        <v>strike = 0.063607, dCalldT = 0.000244, localVol = 0.021142</v>
      </c>
    </row>
    <row r="10453" spans="28:28" x14ac:dyDescent="0.25">
      <c r="AB10453" s="3" t="str">
        <v>strike = 0.065060, dCalldT = 0.000223, localVol = 0.022612</v>
      </c>
    </row>
    <row r="10454" spans="28:28" x14ac:dyDescent="0.25">
      <c r="AB10454" s="3" t="str">
        <v>T = 5.000000, swapRate = 0.023052, k = 0, strike = -0.020995, call = 0.044165, callph = 0.044155, callmh = 0.044175, quantile = 0.009890, d2CalldK2 = 0.871098</v>
      </c>
    </row>
    <row r="10455" spans="28:28" x14ac:dyDescent="0.25">
      <c r="AB10455" s="3" t="str">
        <v>T = 5.000000, swapRate = 0.023052, k = 1, strike = -0.019527, call = 0.042712, callph = 0.042702, callmh = 0.042722, quantile = 0.011259, d2CalldK2 = 0.996671</v>
      </c>
    </row>
    <row r="10456" spans="28:28" x14ac:dyDescent="0.25">
      <c r="AB10456" s="3" t="str">
        <v>T = 5.000000, swapRate = 0.023052, k = 2, strike = -0.018059, call = 0.041262, callph = 0.041252, callmh = 0.041272, quantile = 0.012826, d2CalldK2 = 1.140926</v>
      </c>
    </row>
    <row r="10457" spans="28:28" x14ac:dyDescent="0.25">
      <c r="AB10457" s="3" t="str">
        <v>T = 5.000000, swapRate = 0.023052, k = 3, strike = -0.016591, call = 0.039814, callph = 0.039804, callmh = 0.039823, quantile = 0.014620, d2CalldK2 = 1.306681</v>
      </c>
    </row>
    <row r="10458" spans="28:28" x14ac:dyDescent="0.25">
      <c r="AB10458" s="3" t="str">
        <v>T = 5.000000, swapRate = 0.023052, k = 4, strike = -0.015122, call = 0.038368, callph = 0.038358, callmh = 0.038378, quantile = 0.016675, d2CalldK2 = 1.497167</v>
      </c>
    </row>
    <row r="10459" spans="28:28" x14ac:dyDescent="0.25">
      <c r="AB10459" s="3" t="str">
        <v>T = 5.000000, swapRate = 0.023052, k = 5, strike = -0.013654, call = 0.036926, callph = 0.036916, callmh = 0.036936, quantile = 0.019030, d2CalldK2 = 1.716093</v>
      </c>
    </row>
    <row r="10460" spans="28:28" x14ac:dyDescent="0.25">
      <c r="AB10460" s="3" t="str">
        <v>T = 5.000000, swapRate = 0.023052, k = 6, strike = -0.012186, call = 0.035488, callph = 0.035478, callmh = 0.035498, quantile = 0.021730, d2CalldK2 = 1.967698</v>
      </c>
    </row>
    <row r="10461" spans="28:28" x14ac:dyDescent="0.25">
      <c r="AB10461" s="3" t="str">
        <v>T = 5.000000, swapRate = 0.023052, k = 7, strike = -0.010718, call = 0.034054, callph = 0.034044, callmh = 0.034063, quantile = 0.024826, d2CalldK2 = 2.256826</v>
      </c>
    </row>
    <row r="10462" spans="28:28" x14ac:dyDescent="0.25">
      <c r="AB10462" s="3" t="str">
        <v>T = 5.000000, swapRate = 0.023052, k = 8, strike = -0.009249, call = 0.032624, callph = 0.032615, callmh = 0.032634, quantile = 0.028378, d2CalldK2 = 2.588989</v>
      </c>
    </row>
    <row r="10463" spans="28:28" x14ac:dyDescent="0.25">
      <c r="AB10463" s="3" t="str">
        <v>T = 5.000000, swapRate = 0.023052, k = 9, strike = -0.007781, call = 0.031201, callph = 0.031191, callmh = 0.031210, quantile = 0.032453, d2CalldK2 = 2.970446</v>
      </c>
    </row>
    <row r="10464" spans="28:28" x14ac:dyDescent="0.25">
      <c r="AB10464" s="3" t="str">
        <v>T = 5.000000, swapRate = 0.023052, k = 10, strike = -0.006313, call = 0.029783, callph = 0.029774, callmh = 0.029793, quantile = 0.037129, d2CalldK2 = 3.408272</v>
      </c>
    </row>
    <row r="10465" spans="28:28" x14ac:dyDescent="0.25">
      <c r="AB10465" s="3" t="str">
        <v>T = 5.000000, swapRate = 0.023052, k = 11, strike = -0.004845, call = 0.028374, callph = 0.028364, callmh = 0.028383, quantile = 0.042493, d2CalldK2 = 3.910428</v>
      </c>
    </row>
    <row r="10466" spans="28:28" x14ac:dyDescent="0.25">
      <c r="AB10466" s="3" t="str">
        <v>T = 5.000000, swapRate = 0.023052, k = 12, strike = -0.003376, call = 0.026972, callph = 0.026963, callmh = 0.026982, quantile = 0.048647, d2CalldK2 = 4.485819</v>
      </c>
    </row>
    <row r="10467" spans="28:28" x14ac:dyDescent="0.25">
      <c r="AB10467" s="3" t="str">
        <v>T = 5.000000, swapRate = 0.023052, k = 13, strike = -0.001908, call = 0.025580, callph = 0.025571, callmh = 0.025590, quantile = 0.055706, d2CalldK2 = 5.144336</v>
      </c>
    </row>
    <row r="10468" spans="28:28" x14ac:dyDescent="0.25">
      <c r="AB10468" s="3" t="str">
        <v>T = 5.000000, swapRate = 0.023052, k = 14, strike = -0.000440, call = 0.024200, callph = 0.024190, callmh = 0.024209, quantile = 0.063800, d2CalldK2 = 5.896865</v>
      </c>
    </row>
    <row r="10469" spans="28:28" x14ac:dyDescent="0.25">
      <c r="AB10469" s="3" t="str">
        <v>T = 5.000000, swapRate = 0.023052, k = 15, strike = 0.001028, call = 0.022832, callph = 0.022823, callmh = 0.022841, quantile = 0.073074, d2CalldK2 = 6.755254</v>
      </c>
    </row>
    <row r="10470" spans="28:28" x14ac:dyDescent="0.25">
      <c r="AB10470" s="3" t="str">
        <v>T = 5.000000, swapRate = 0.023052, k = 16, strike = 0.002497, call = 0.021478, callph = 0.021469, callmh = 0.021488, quantile = 0.083694, d2CalldK2 = 7.732210</v>
      </c>
    </row>
    <row r="10471" spans="28:28" x14ac:dyDescent="0.25">
      <c r="AB10471" s="3" t="str">
        <v>T = 5.000000, swapRate = 0.023052, k = 17, strike = 0.003965, call = 0.020142, callph = 0.020133, callmh = 0.020151, quantile = 0.095844, d2CalldK2 = 8.841103</v>
      </c>
    </row>
    <row r="10472" spans="28:28" x14ac:dyDescent="0.25">
      <c r="AB10472" s="3" t="str">
        <v>T = 5.000000, swapRate = 0.023052, k = 18, strike = 0.005433, call = 0.018824, callph = 0.018815, callmh = 0.018833, quantile = 0.109728, d2CalldK2 = 10.095641</v>
      </c>
    </row>
    <row r="10473" spans="28:28" x14ac:dyDescent="0.25">
      <c r="AB10473" s="3" t="str">
        <v>T = 5.000000, swapRate = 0.023052, k = 19, strike = 0.006901, call = 0.017529, callph = 0.017520, callmh = 0.017537, quantile = 0.125568, d2CalldK2 = 11.509354</v>
      </c>
    </row>
    <row r="10474" spans="28:28" x14ac:dyDescent="0.25">
      <c r="AB10474" s="3" t="str">
        <v>T = 5.000000, swapRate = 0.023052, k = 20, strike = 0.008370, call = 0.016258, callph = 0.016249, callmh = 0.016266, quantile = 0.143609, d2CalldK2 = 13.094853</v>
      </c>
    </row>
    <row r="10475" spans="28:28" x14ac:dyDescent="0.25">
      <c r="AB10475" s="3" t="str">
        <v>T = 5.000000, swapRate = 0.023052, k = 21, strike = 0.009838, call = 0.015015, callph = 0.015007, callmh = 0.015023, quantile = 0.164110, d2CalldK2 = 14.862768</v>
      </c>
    </row>
    <row r="10476" spans="28:28" x14ac:dyDescent="0.25">
      <c r="AB10476" s="3" t="str">
        <v>T = 5.000000, swapRate = 0.023052, k = 22, strike = 0.011306, call = 0.013804, callph = 0.013796, callmh = 0.013812, quantile = 0.187346, d2CalldK2 = 16.820289</v>
      </c>
    </row>
    <row r="10477" spans="28:28" x14ac:dyDescent="0.25">
      <c r="AB10477" s="3" t="str">
        <v>T = 5.000000, swapRate = 0.023052, k = 23, strike = 0.012774, call = 0.012630, callph = 0.012622, callmh = 0.012638, quantile = 0.213597, d2CalldK2 = 18.969220</v>
      </c>
    </row>
    <row r="10478" spans="28:28" x14ac:dyDescent="0.25">
      <c r="AB10478" s="3" t="str">
        <v>T = 5.000000, swapRate = 0.023052, k = 24, strike = 0.014243, call = 0.011497, callph = 0.011489, callmh = 0.011504, quantile = 0.243140, d2CalldK2 = 21.303425</v>
      </c>
    </row>
    <row r="10479" spans="28:28" x14ac:dyDescent="0.25">
      <c r="AB10479" s="3" t="str">
        <v>T = 5.000000, swapRate = 0.023052, k = 25, strike = 0.015711, call = 0.010409, callph = 0.010402, callmh = 0.010417, quantile = 0.276237, d2CalldK2 = 23.805606</v>
      </c>
    </row>
    <row r="10480" spans="28:28" x14ac:dyDescent="0.25">
      <c r="AB10480" s="3" t="str">
        <v>T = 5.000000, swapRate = 0.023052, k = 26, strike = 0.017179, call = 0.009373, callph = 0.009366, callmh = 0.009380, quantile = 0.313112, d2CalldK2 = 26.443341</v>
      </c>
    </row>
    <row r="10481" spans="28:28" x14ac:dyDescent="0.25">
      <c r="AB10481" s="3" t="str">
        <v>T = 5.000000, swapRate = 0.023052, k = 27, strike = 0.018647, call = 0.008394, callph = 0.008388, callmh = 0.008401, quantile = 0.353929, d2CalldK2 = 29.164423</v>
      </c>
    </row>
    <row r="10482" spans="28:28" x14ac:dyDescent="0.25">
      <c r="AB10482" s="3" t="str">
        <v>T = 5.000000, swapRate = 0.023052, k = 28, strike = 0.020116, call = 0.007478, callph = 0.007472, callmh = 0.007484, quantile = 0.398757, d2CalldK2 = 31.891698</v>
      </c>
    </row>
    <row r="10483" spans="28:28" x14ac:dyDescent="0.25">
      <c r="AB10483" s="3" t="str">
        <v>T = 5.000000, swapRate = 0.023052, k = 29, strike = 0.021584, call = 0.006631, callph = 0.006625, callmh = 0.006636, quantile = 0.447530, d2CalldK2 = 34.517829</v>
      </c>
    </row>
    <row r="10484" spans="28:28" x14ac:dyDescent="0.25">
      <c r="AB10484" s="3" t="str">
        <v>T = 5.000000, swapRate = 0.023052, k = 30, strike = 0.023052, call = 0.005857, callph = 0.005852, callmh = 0.005862, quantile = 0.500000, d2CalldK2 = 36.895866</v>
      </c>
    </row>
    <row r="10485" spans="28:28" x14ac:dyDescent="0.25">
      <c r="AB10485" s="3" t="str">
        <v>T = 5.000000, swapRate = 0.023052, k = 31, strike = 0.024520, call = 0.005162, callph = 0.005158, callmh = 0.005167, quantile = 0.552470, d2CalldK2 = 34.517829</v>
      </c>
    </row>
    <row r="10486" spans="28:28" x14ac:dyDescent="0.25">
      <c r="AB10486" s="3" t="str">
        <v>T = 5.000000, swapRate = 0.023052, k = 32, strike = 0.025989, call = 0.004541, callph = 0.004537, callmh = 0.004545, quantile = 0.601243, d2CalldK2 = 31.891698</v>
      </c>
    </row>
    <row r="10487" spans="28:28" x14ac:dyDescent="0.25">
      <c r="AB10487" s="3" t="str">
        <v>T = 5.000000, swapRate = 0.023052, k = 33, strike = 0.027457, call = 0.003989, callph = 0.003986, callmh = 0.003993, quantile = 0.646071, d2CalldK2 = 29.164423</v>
      </c>
    </row>
    <row r="10488" spans="28:28" x14ac:dyDescent="0.25">
      <c r="AB10488" s="3" t="str">
        <v>T = 5.000000, swapRate = 0.023052, k = 34, strike = 0.028925, call = 0.003500, callph = 0.003497, callmh = 0.003503, quantile = 0.686888, d2CalldK2 = 26.443341</v>
      </c>
    </row>
    <row r="10489" spans="28:28" x14ac:dyDescent="0.25">
      <c r="AB10489" s="3" t="str">
        <v>T = 5.000000, swapRate = 0.023052, k = 35, strike = 0.030393, call = 0.003068, callph = 0.003065, callmh = 0.003071, quantile = 0.723763, d2CalldK2 = 23.805606</v>
      </c>
    </row>
    <row r="10490" spans="28:28" x14ac:dyDescent="0.25">
      <c r="AB10490" s="3" t="str">
        <v>T = 5.000000, swapRate = 0.023052, k = 36, strike = 0.031862, call = 0.002687, callph = 0.002685, callmh = 0.002690, quantile = 0.756860, d2CalldK2 = 21.303425</v>
      </c>
    </row>
    <row r="10491" spans="28:28" x14ac:dyDescent="0.25">
      <c r="AB10491" s="3" t="str">
        <v>T = 5.000000, swapRate = 0.023052, k = 37, strike = 0.033330, call = 0.002352, callph = 0.002350, callmh = 0.002354, quantile = 0.786403, d2CalldK2 = 18.969220</v>
      </c>
    </row>
    <row r="10492" spans="28:28" x14ac:dyDescent="0.25">
      <c r="AB10492" s="3" t="str">
        <v>T = 5.000000, swapRate = 0.023052, k = 38, strike = 0.034798, call = 0.002058, callph = 0.002056, callmh = 0.002060, quantile = 0.812654, d2CalldK2 = 16.820289</v>
      </c>
    </row>
    <row r="10493" spans="28:28" x14ac:dyDescent="0.25">
      <c r="AB10493" s="3" t="str">
        <v>T = 5.000000, swapRate = 0.023052, k = 39, strike = 0.036266, call = 0.001801, callph = 0.001799, callmh = 0.001802, quantile = 0.835890, d2CalldK2 = 14.862768</v>
      </c>
    </row>
    <row r="10494" spans="28:28" x14ac:dyDescent="0.25">
      <c r="AB10494" s="3" t="str">
        <v>T = 5.000000, swapRate = 0.023052, k = 40, strike = 0.037735, call = 0.001575, callph = 0.001574, callmh = 0.001577, quantile = 0.856391, d2CalldK2 = 13.094853</v>
      </c>
    </row>
    <row r="10495" spans="28:28" x14ac:dyDescent="0.25">
      <c r="AB10495" s="3" t="str">
        <v>T = 5.000000, swapRate = 0.023052, k = 41, strike = 0.039203, call = 0.001378, callph = 0.001377, callmh = 0.001379, quantile = 0.874432, d2CalldK2 = 11.509354</v>
      </c>
    </row>
    <row r="10496" spans="28:28" x14ac:dyDescent="0.25">
      <c r="AB10496" s="3" t="str">
        <v>T = 5.000000, swapRate = 0.023052, k = 42, strike = 0.040671, call = 0.001205, callph = 0.001204, callmh = 0.001206, quantile = 0.890272, d2CalldK2 = 10.095641</v>
      </c>
    </row>
    <row r="10497" spans="28:28" x14ac:dyDescent="0.25">
      <c r="AB10497" s="3" t="str">
        <v>T = 5.000000, swapRate = 0.023052, k = 43, strike = 0.042139, call = 0.001055, callph = 0.001054, callmh = 0.001056, quantile = 0.904156, d2CalldK2 = 8.841103</v>
      </c>
    </row>
    <row r="10498" spans="28:28" x14ac:dyDescent="0.25">
      <c r="AB10498" s="3" t="str">
        <v>T = 5.000000, swapRate = 0.023052, k = 44, strike = 0.043608, call = 0.000923, callph = 0.000922, callmh = 0.000924, quantile = 0.916306, d2CalldK2 = 7.732209</v>
      </c>
    </row>
    <row r="10499" spans="28:28" x14ac:dyDescent="0.25">
      <c r="AB10499" s="3" t="str">
        <v>T = 5.000000, swapRate = 0.023052, k = 45, strike = 0.045076, call = 0.000808, callph = 0.000807, callmh = 0.000809, quantile = 0.926926, d2CalldK2 = 6.755254</v>
      </c>
    </row>
    <row r="10500" spans="28:28" x14ac:dyDescent="0.25">
      <c r="AB10500" s="3" t="str">
        <v>T = 5.000000, swapRate = 0.023052, k = 46, strike = 0.046544, call = 0.000708, callph = 0.000707, callmh = 0.000708, quantile = 0.936200, d2CalldK2 = 5.896865</v>
      </c>
    </row>
    <row r="10501" spans="28:28" x14ac:dyDescent="0.25">
      <c r="AB10501" s="3" t="str">
        <v>T = 5.000000, swapRate = 0.023052, k = 47, strike = 0.048012, call = 0.000620, callph = 0.000620, callmh = 0.000621, quantile = 0.944294, d2CalldK2 = 5.144336</v>
      </c>
    </row>
    <row r="10502" spans="28:28" x14ac:dyDescent="0.25">
      <c r="AB10502" s="3" t="str">
        <v>T = 5.000000, swapRate = 0.023052, k = 48, strike = 0.049481, call = 0.000544, callph = 0.000543, callmh = 0.000544, quantile = 0.951353, d2CalldK2 = 4.485819</v>
      </c>
    </row>
    <row r="10503" spans="28:28" x14ac:dyDescent="0.25">
      <c r="AB10503" s="3" t="str">
        <v>T = 5.000000, swapRate = 0.023052, k = 49, strike = 0.050949, call = 0.000477, callph = 0.000476, callmh = 0.000477, quantile = 0.957507, d2CalldK2 = 3.910428</v>
      </c>
    </row>
    <row r="10504" spans="28:28" x14ac:dyDescent="0.25">
      <c r="AB10504" s="3" t="str">
        <v>T = 5.000000, swapRate = 0.023052, k = 50, strike = 0.052417, call = 0.000419, callph = 0.000418, callmh = 0.000419, quantile = 0.962871, d2CalldK2 = 3.408272</v>
      </c>
    </row>
    <row r="10505" spans="28:28" x14ac:dyDescent="0.25">
      <c r="AB10505" s="3" t="str">
        <v>T = 5.000000, swapRate = 0.023052, k = 51, strike = 0.053885, call = 0.000367, callph = 0.000367, callmh = 0.000368, quantile = 0.967547, d2CalldK2 = 2.970446</v>
      </c>
    </row>
    <row r="10506" spans="28:28" x14ac:dyDescent="0.25">
      <c r="AB10506" s="3" t="str">
        <v>T = 5.000000, swapRate = 0.023052, k = 52, strike = 0.055354, call = 0.000323, callph = 0.000323, callmh = 0.000323, quantile = 0.971622, d2CalldK2 = 2.588989</v>
      </c>
    </row>
    <row r="10507" spans="28:28" x14ac:dyDescent="0.25">
      <c r="AB10507" s="3" t="str">
        <v>T = 5.000000, swapRate = 0.023052, k = 53, strike = 0.056822, call = 0.000284, callph = 0.000284, callmh = 0.000284, quantile = 0.975174, d2CalldK2 = 2.256826</v>
      </c>
    </row>
    <row r="10508" spans="28:28" x14ac:dyDescent="0.25">
      <c r="AB10508" s="3" t="str">
        <v>T = 5.000000, swapRate = 0.023052, k = 54, strike = 0.058290, call = 0.000250, callph = 0.000250, callmh = 0.000250, quantile = 0.978270, d2CalldK2 = 1.967698</v>
      </c>
    </row>
    <row r="10509" spans="28:28" x14ac:dyDescent="0.25">
      <c r="AB10509" s="3" t="str">
        <v>T = 5.000000, swapRate = 0.023052, k = 55, strike = 0.059758, call = 0.000220, callph = 0.000220, callmh = 0.000220, quantile = 0.980970, d2CalldK2 = 1.716093</v>
      </c>
    </row>
    <row r="10510" spans="28:28" x14ac:dyDescent="0.25">
      <c r="AB10510" s="3" t="str">
        <v>T = 5.000000, swapRate = 0.023052, k = 56, strike = 0.061227, call = 0.000194, callph = 0.000194, callmh = 0.000194, quantile = 0.983325, d2CalldK2 = 1.497167</v>
      </c>
    </row>
    <row r="10511" spans="28:28" x14ac:dyDescent="0.25">
      <c r="AB10511" s="3" t="str">
        <v>T = 5.000000, swapRate = 0.023052, k = 57, strike = 0.062695, call = 0.000171, callph = 0.000171, callmh = 0.000171, quantile = 0.985380, d2CalldK2 = 1.306681</v>
      </c>
    </row>
    <row r="10512" spans="28:28" x14ac:dyDescent="0.25">
      <c r="AB10512" s="3" t="str">
        <v>T = 5.000000, swapRate = 0.023052, k = 58, strike = 0.064163, call = 0.000151, callph = 0.000151, callmh = 0.000151, quantile = 0.987174, d2CalldK2 = 1.140927</v>
      </c>
    </row>
    <row r="10513" spans="28:28" x14ac:dyDescent="0.25">
      <c r="AB10513" s="3" t="str">
        <v>T = 5.000000, swapRate = 0.023052, k = 59, strike = 0.065631, call = 0.000133, callph = 0.000133, callmh = 0.000133, quantile = 0.988741, d2CalldK2 = 0.996671</v>
      </c>
    </row>
    <row r="10514" spans="28:28" x14ac:dyDescent="0.25">
      <c r="AB10514" s="3" t="str">
        <v>T = 5.000000, swapRate = 0.023052, k = 60, strike = 0.067100, call = 0.000118, callph = 0.000117, callmh = 0.000118, quantile = 0.990110, d2CalldK2 = 0.871098</v>
      </c>
    </row>
    <row r="10515" spans="28:28" x14ac:dyDescent="0.25">
      <c r="AB10515" s="3" t="str">
        <v>strike = -0.019527, d2CalldK2 = 0.996671, d2CalldK2mc = 1.118835</v>
      </c>
    </row>
    <row r="10516" spans="28:28" x14ac:dyDescent="0.25">
      <c r="AB10516" s="3" t="str">
        <v>strike = -0.018059, d2CalldK2 = 1.140926, d2CalldK2mc = 0.966531</v>
      </c>
    </row>
    <row r="10517" spans="28:28" x14ac:dyDescent="0.25">
      <c r="AB10517" s="3" t="str">
        <v>strike = -0.016591, d2CalldK2 = 1.306681, d2CalldK2mc = 1.734334</v>
      </c>
    </row>
    <row r="10518" spans="28:28" x14ac:dyDescent="0.25">
      <c r="AB10518" s="3" t="str">
        <v>strike = -0.015122, d2CalldK2 = 1.497167, d2CalldK2mc = 1.793662</v>
      </c>
    </row>
    <row r="10519" spans="28:28" x14ac:dyDescent="0.25">
      <c r="AB10519" s="3" t="str">
        <v>strike = -0.013654, d2CalldK2 = 1.716093, d2CalldK2mc = 2.140811</v>
      </c>
    </row>
    <row r="10520" spans="28:28" x14ac:dyDescent="0.25">
      <c r="AB10520" s="3" t="str">
        <v>strike = -0.012186, d2CalldK2 = 1.967698, d2CalldK2mc = 2.000352</v>
      </c>
    </row>
    <row r="10521" spans="28:28" x14ac:dyDescent="0.25">
      <c r="AB10521" s="3" t="str">
        <v>strike = -0.010718, d2CalldK2 = 2.256826, d2CalldK2mc = 2.556525</v>
      </c>
    </row>
    <row r="10522" spans="28:28" x14ac:dyDescent="0.25">
      <c r="AB10522" s="3" t="str">
        <v>strike = -0.009249, d2CalldK2 = 2.588989, d2CalldK2mc = 2.199422</v>
      </c>
    </row>
    <row r="10523" spans="28:28" x14ac:dyDescent="0.25">
      <c r="AB10523" s="3" t="str">
        <v>strike = -0.007781, d2CalldK2 = 2.970446, d2CalldK2mc = 2.866388</v>
      </c>
    </row>
    <row r="10524" spans="28:28" x14ac:dyDescent="0.25">
      <c r="AB10524" s="3" t="str">
        <v>strike = -0.006313, d2CalldK2 = 3.408272, d2CalldK2mc = 3.283287</v>
      </c>
    </row>
    <row r="10525" spans="28:28" x14ac:dyDescent="0.25">
      <c r="AB10525" s="3" t="str">
        <v>strike = -0.004845, d2CalldK2 = 3.910428, d2CalldK2mc = 3.596271</v>
      </c>
    </row>
    <row r="10526" spans="28:28" x14ac:dyDescent="0.25">
      <c r="AB10526" s="3" t="str">
        <v>strike = -0.003376, d2CalldK2 = 4.485819, d2CalldK2mc = 4.838782</v>
      </c>
    </row>
    <row r="10527" spans="28:28" x14ac:dyDescent="0.25">
      <c r="AB10527" s="3" t="str">
        <v>strike = -0.001908, d2CalldK2 = 5.144336, d2CalldK2mc = 5.657519</v>
      </c>
    </row>
    <row r="10528" spans="28:28" x14ac:dyDescent="0.25">
      <c r="AB10528" s="3" t="str">
        <v>strike = -0.000440, d2CalldK2 = 5.896865, d2CalldK2mc = 6.574805</v>
      </c>
    </row>
    <row r="10529" spans="28:28" x14ac:dyDescent="0.25">
      <c r="AB10529" s="3" t="str">
        <v>strike = 0.001028, d2CalldK2 = 6.755254, d2CalldK2mc = 6.980005</v>
      </c>
    </row>
    <row r="10530" spans="28:28" x14ac:dyDescent="0.25">
      <c r="AB10530" s="3" t="str">
        <v>strike = 0.002497, d2CalldK2 = 7.732210, d2CalldK2mc = 6.757286</v>
      </c>
    </row>
    <row r="10531" spans="28:28" x14ac:dyDescent="0.25">
      <c r="AB10531" s="3" t="str">
        <v>strike = 0.003965, d2CalldK2 = 8.841103, d2CalldK2mc = 8.730362</v>
      </c>
    </row>
    <row r="10532" spans="28:28" x14ac:dyDescent="0.25">
      <c r="AB10532" s="3" t="str">
        <v>strike = 0.005433, d2CalldK2 = 10.095641, d2CalldK2mc = 10.890773</v>
      </c>
    </row>
    <row r="10533" spans="28:28" x14ac:dyDescent="0.25">
      <c r="AB10533" s="3" t="str">
        <v>strike = 0.006901, d2CalldK2 = 11.509354, d2CalldK2mc = 11.431126</v>
      </c>
    </row>
    <row r="10534" spans="28:28" x14ac:dyDescent="0.25">
      <c r="AB10534" s="3" t="str">
        <v>strike = 0.008370, d2CalldK2 = 13.094853, d2CalldK2mc = 12.459282</v>
      </c>
    </row>
    <row r="10535" spans="28:28" x14ac:dyDescent="0.25">
      <c r="AB10535" s="3" t="str">
        <v>strike = 0.009838, d2CalldK2 = 14.862768, d2CalldK2mc = 15.537720</v>
      </c>
    </row>
    <row r="10536" spans="28:28" x14ac:dyDescent="0.25">
      <c r="AB10536" s="3" t="str">
        <v>strike = 0.011306, d2CalldK2 = 16.820289, d2CalldK2mc = 16.166234</v>
      </c>
    </row>
    <row r="10537" spans="28:28" x14ac:dyDescent="0.25">
      <c r="AB10537" s="3" t="str">
        <v>strike = 0.012774, d2CalldK2 = 18.969220, d2CalldK2mc = 19.422264</v>
      </c>
    </row>
    <row r="10538" spans="28:28" x14ac:dyDescent="0.25">
      <c r="AB10538" s="3" t="str">
        <v>strike = 0.014243, d2CalldK2 = 21.303425, d2CalldK2mc = 20.449906</v>
      </c>
    </row>
    <row r="10539" spans="28:28" x14ac:dyDescent="0.25">
      <c r="AB10539" s="3" t="str">
        <v>strike = 0.015711, d2CalldK2 = 23.805606, d2CalldK2mc = 23.531824</v>
      </c>
    </row>
    <row r="10540" spans="28:28" x14ac:dyDescent="0.25">
      <c r="AB10540" s="3" t="str">
        <v>strike = 0.017179, d2CalldK2 = 26.443341, d2CalldK2mc = 26.333598</v>
      </c>
    </row>
    <row r="10541" spans="28:28" x14ac:dyDescent="0.25">
      <c r="AB10541" s="3" t="str">
        <v>strike = 0.018647, d2CalldK2 = 29.164423, d2CalldK2mc = 29.701163</v>
      </c>
    </row>
    <row r="10542" spans="28:28" x14ac:dyDescent="0.25">
      <c r="AB10542" s="3" t="str">
        <v>strike = 0.020116, d2CalldK2 = 31.891698, d2CalldK2mc = 30.983658</v>
      </c>
    </row>
    <row r="10543" spans="28:28" x14ac:dyDescent="0.25">
      <c r="AB10543" s="3" t="str">
        <v>strike = 0.021584, d2CalldK2 = 34.517829, d2CalldK2mc = 35.408398</v>
      </c>
    </row>
    <row r="10544" spans="28:28" x14ac:dyDescent="0.25">
      <c r="AB10544" s="3" t="str">
        <v>strike = 0.023052, d2CalldK2 = 36.895866, d2CalldK2mc = 37.518611</v>
      </c>
    </row>
    <row r="10545" spans="28:28" x14ac:dyDescent="0.25">
      <c r="AB10545" s="3" t="str">
        <v>strike = 0.024520, d2CalldK2 = 34.517829, d2CalldK2mc = 35.377938</v>
      </c>
    </row>
    <row r="10546" spans="28:28" x14ac:dyDescent="0.25">
      <c r="AB10546" s="3" t="str">
        <v>strike = 0.025989, d2CalldK2 = 31.891698, d2CalldK2mc = 29.905002</v>
      </c>
    </row>
    <row r="10547" spans="28:28" x14ac:dyDescent="0.25">
      <c r="AB10547" s="3" t="str">
        <v>strike = 0.027457, d2CalldK2 = 29.164423, d2CalldK2mc = 29.444846</v>
      </c>
    </row>
    <row r="10548" spans="28:28" x14ac:dyDescent="0.25">
      <c r="AB10548" s="3" t="str">
        <v>strike = 0.028925, d2CalldK2 = 26.443341, d2CalldK2mc = 26.691505</v>
      </c>
    </row>
    <row r="10549" spans="28:28" x14ac:dyDescent="0.25">
      <c r="AB10549" s="3" t="str">
        <v>strike = 0.030393, d2CalldK2 = 23.805606, d2CalldK2mc = 23.288944</v>
      </c>
    </row>
    <row r="10550" spans="28:28" x14ac:dyDescent="0.25">
      <c r="AB10550" s="3" t="str">
        <v>strike = 0.031862, d2CalldK2 = 21.303425, d2CalldK2mc = 22.186120</v>
      </c>
    </row>
    <row r="10551" spans="28:28" x14ac:dyDescent="0.25">
      <c r="AB10551" s="3" t="str">
        <v>strike = 0.033330, d2CalldK2 = 18.969220, d2CalldK2mc = 18.234674</v>
      </c>
    </row>
    <row r="10552" spans="28:28" x14ac:dyDescent="0.25">
      <c r="AB10552" s="3" t="str">
        <v>strike = 0.034798, d2CalldK2 = 16.820289, d2CalldK2mc = 15.336073</v>
      </c>
    </row>
    <row r="10553" spans="28:28" x14ac:dyDescent="0.25">
      <c r="AB10553" s="3" t="str">
        <v>strike = 0.036266, d2CalldK2 = 14.862768, d2CalldK2mc = 14.516024</v>
      </c>
    </row>
    <row r="10554" spans="28:28" x14ac:dyDescent="0.25">
      <c r="AB10554" s="3" t="str">
        <v>strike = 0.037735, d2CalldK2 = 13.094853, d2CalldK2mc = 13.172725</v>
      </c>
    </row>
    <row r="10555" spans="28:28" x14ac:dyDescent="0.25">
      <c r="AB10555" s="3" t="str">
        <v>strike = 0.039203, d2CalldK2 = 11.509354, d2CalldK2mc = 11.605583</v>
      </c>
    </row>
    <row r="10556" spans="28:28" x14ac:dyDescent="0.25">
      <c r="AB10556" s="3" t="str">
        <v>strike = 0.040671, d2CalldK2 = 10.095641, d2CalldK2mc = 10.702182</v>
      </c>
    </row>
    <row r="10557" spans="28:28" x14ac:dyDescent="0.25">
      <c r="AB10557" s="3" t="str">
        <v>strike = 0.042139, d2CalldK2 = 8.841103, d2CalldK2mc = 8.496536</v>
      </c>
    </row>
    <row r="10558" spans="28:28" x14ac:dyDescent="0.25">
      <c r="AB10558" s="3" t="str">
        <v>strike = 0.043608, d2CalldK2 = 7.732209, d2CalldK2mc = 8.190772</v>
      </c>
    </row>
    <row r="10559" spans="28:28" x14ac:dyDescent="0.25">
      <c r="AB10559" s="3" t="str">
        <v>strike = 0.045076, d2CalldK2 = 6.755254, d2CalldK2mc = 7.100326</v>
      </c>
    </row>
    <row r="10560" spans="28:28" x14ac:dyDescent="0.25">
      <c r="AB10560" s="3" t="str">
        <v>strike = 0.046544, d2CalldK2 = 5.896865, d2CalldK2mc = 6.206860</v>
      </c>
    </row>
    <row r="10561" spans="28:28" x14ac:dyDescent="0.25">
      <c r="AB10561" s="3" t="str">
        <v>strike = 0.048012, d2CalldK2 = 5.144336, d2CalldK2mc = 5.138905</v>
      </c>
    </row>
    <row r="10562" spans="28:28" x14ac:dyDescent="0.25">
      <c r="AB10562" s="3" t="str">
        <v>strike = 0.049481, d2CalldK2 = 4.485819, d2CalldK2mc = 4.613252</v>
      </c>
    </row>
    <row r="10563" spans="28:28" x14ac:dyDescent="0.25">
      <c r="AB10563" s="3" t="str">
        <v>strike = 0.050949, d2CalldK2 = 3.910428, d2CalldK2mc = 4.454550</v>
      </c>
    </row>
    <row r="10564" spans="28:28" x14ac:dyDescent="0.25">
      <c r="AB10564" s="3" t="str">
        <v>strike = 0.052417, d2CalldK2 = 3.408272, d2CalldK2mc = 3.315039</v>
      </c>
    </row>
    <row r="10565" spans="28:28" x14ac:dyDescent="0.25">
      <c r="AB10565" s="3" t="str">
        <v>strike = 0.053885, d2CalldK2 = 2.970446, d2CalldK2mc = 2.805218</v>
      </c>
    </row>
    <row r="10566" spans="28:28" x14ac:dyDescent="0.25">
      <c r="AB10566" s="3" t="str">
        <v>strike = 0.055354, d2CalldK2 = 2.588989, d2CalldK2mc = 2.301309</v>
      </c>
    </row>
    <row r="10567" spans="28:28" x14ac:dyDescent="0.25">
      <c r="AB10567" s="3" t="str">
        <v>strike = 0.056822, d2CalldK2 = 2.256826, d2CalldK2mc = 2.353242</v>
      </c>
    </row>
    <row r="10568" spans="28:28" x14ac:dyDescent="0.25">
      <c r="AB10568" s="3" t="str">
        <v>strike = 0.058290, d2CalldK2 = 1.967698, d2CalldK2mc = 2.098619</v>
      </c>
    </row>
    <row r="10569" spans="28:28" x14ac:dyDescent="0.25">
      <c r="AB10569" s="3" t="str">
        <v>strike = 0.059758, d2CalldK2 = 1.716093, d2CalldK2mc = 1.828806</v>
      </c>
    </row>
    <row r="10570" spans="28:28" x14ac:dyDescent="0.25">
      <c r="AB10570" s="3" t="str">
        <v>strike = 0.061227, d2CalldK2 = 1.497167, d2CalldK2mc = 1.718079</v>
      </c>
    </row>
    <row r="10571" spans="28:28" x14ac:dyDescent="0.25">
      <c r="AB10571" s="3" t="str">
        <v>strike = 0.062695, d2CalldK2 = 1.306681, d2CalldK2mc = 1.456127</v>
      </c>
    </row>
    <row r="10572" spans="28:28" x14ac:dyDescent="0.25">
      <c r="AB10572" s="3" t="str">
        <v>strike = 0.064163, d2CalldK2 = 1.140927, d2CalldK2mc = 0.904625</v>
      </c>
    </row>
    <row r="10573" spans="28:28" x14ac:dyDescent="0.25">
      <c r="AB10573" s="3" t="str">
        <v>strike = 0.065631, d2CalldK2 = 0.996671, d2CalldK2mc = 1.339878</v>
      </c>
    </row>
    <row r="10574" spans="28:28" x14ac:dyDescent="0.25">
      <c r="AB10574" s="3" t="str">
        <v>T = 5.000000, fixingDate = 0, swapRate = 0.023052, annuity = 8.719087, stdDev = 0.014682, avgCalcStrikes = 7.934448</v>
      </c>
    </row>
    <row r="10575" spans="28:28" x14ac:dyDescent="0.25">
      <c r="AB10575" s="3" t="str">
        <v>strike = -0.019527, dCalldT = 0.000110, localVol = 0.013997</v>
      </c>
    </row>
    <row r="10576" spans="28:28" x14ac:dyDescent="0.25">
      <c r="AB10576" s="3" t="str">
        <v>strike = -0.018059, dCalldT = 0.000143, localVol = 0.017178</v>
      </c>
    </row>
    <row r="10577" spans="28:28" x14ac:dyDescent="0.25">
      <c r="AB10577" s="3" t="str">
        <v>strike = -0.016591, dCalldT = 0.000181, localVol = 0.014445</v>
      </c>
    </row>
    <row r="10578" spans="28:28" x14ac:dyDescent="0.25">
      <c r="AB10578" s="3" t="str">
        <v>strike = -0.015122, dCalldT = 0.000209, localVol = 0.015270</v>
      </c>
    </row>
    <row r="10579" spans="28:28" x14ac:dyDescent="0.25">
      <c r="AB10579" s="3" t="str">
        <v>strike = -0.013654, dCalldT = 0.000231, localVol = 0.014677</v>
      </c>
    </row>
    <row r="10580" spans="28:28" x14ac:dyDescent="0.25">
      <c r="AB10580" s="3" t="str">
        <v>strike = -0.012186, dCalldT = 0.000242, localVol = 0.015558</v>
      </c>
    </row>
    <row r="10581" spans="28:28" x14ac:dyDescent="0.25">
      <c r="AB10581" s="3" t="str">
        <v>strike = -0.010718, dCalldT = 0.000254, localVol = 0.014092</v>
      </c>
    </row>
    <row r="10582" spans="28:28" x14ac:dyDescent="0.25">
      <c r="AB10582" s="3" t="str">
        <v>strike = -0.009249, dCalldT = 0.000259, localVol = 0.015347</v>
      </c>
    </row>
    <row r="10583" spans="28:28" x14ac:dyDescent="0.25">
      <c r="AB10583" s="3" t="str">
        <v>strike = -0.007781, dCalldT = 0.000275, localVol = 0.013863</v>
      </c>
    </row>
    <row r="10584" spans="28:28" x14ac:dyDescent="0.25">
      <c r="AB10584" s="3" t="str">
        <v>strike = -0.006313, dCalldT = 0.000296, localVol = 0.013424</v>
      </c>
    </row>
    <row r="10585" spans="28:28" x14ac:dyDescent="0.25">
      <c r="AB10585" s="3" t="str">
        <v>strike = -0.004845, dCalldT = 0.000321, localVol = 0.013356</v>
      </c>
    </row>
    <row r="10586" spans="28:28" x14ac:dyDescent="0.25">
      <c r="AB10586" s="3" t="str">
        <v>strike = -0.003376, dCalldT = 0.000355, localVol = 0.012116</v>
      </c>
    </row>
    <row r="10587" spans="28:28" x14ac:dyDescent="0.25">
      <c r="AB10587" s="3" t="str">
        <v>strike = -0.001908, dCalldT = 0.000382, localVol = 0.011618</v>
      </c>
    </row>
    <row r="10588" spans="28:28" x14ac:dyDescent="0.25">
      <c r="AB10588" s="3" t="str">
        <v>strike = -0.000440, dCalldT = 0.000396, localVol = 0.010982</v>
      </c>
    </row>
    <row r="10589" spans="28:28" x14ac:dyDescent="0.25">
      <c r="AB10589" s="3" t="str">
        <v>strike = 0.001028, dCalldT = 0.000395, localVol = 0.010638</v>
      </c>
    </row>
    <row r="10590" spans="28:28" x14ac:dyDescent="0.25">
      <c r="AB10590" s="3" t="str">
        <v>strike = 0.002497, dCalldT = 0.000389, localVol = 0.010728</v>
      </c>
    </row>
    <row r="10591" spans="28:28" x14ac:dyDescent="0.25">
      <c r="AB10591" s="3" t="str">
        <v>strike = 0.003965, dCalldT = 0.000409, localVol = 0.009681</v>
      </c>
    </row>
    <row r="10592" spans="28:28" x14ac:dyDescent="0.25">
      <c r="AB10592" s="3" t="str">
        <v>strike = 0.005433, dCalldT = 0.000433, localVol = 0.008920</v>
      </c>
    </row>
    <row r="10593" spans="28:28" x14ac:dyDescent="0.25">
      <c r="AB10593" s="3" t="str">
        <v>strike = 0.006901, dCalldT = 0.000438, localVol = 0.008750</v>
      </c>
    </row>
    <row r="10594" spans="28:28" x14ac:dyDescent="0.25">
      <c r="AB10594" s="3" t="str">
        <v>strike = 0.008370, dCalldT = 0.000444, localVol = 0.008447</v>
      </c>
    </row>
    <row r="10595" spans="28:28" x14ac:dyDescent="0.25">
      <c r="AB10595" s="3" t="str">
        <v>strike = 0.009838, dCalldT = 0.000468, localVol = 0.007761</v>
      </c>
    </row>
    <row r="10596" spans="28:28" x14ac:dyDescent="0.25">
      <c r="AB10596" s="3" t="str">
        <v>strike = 0.011306, dCalldT = 0.000474, localVol = 0.007656</v>
      </c>
    </row>
    <row r="10597" spans="28:28" x14ac:dyDescent="0.25">
      <c r="AB10597" s="3" t="str">
        <v>strike = 0.012774, dCalldT = 0.000496, localVol = 0.007146</v>
      </c>
    </row>
    <row r="10598" spans="28:28" x14ac:dyDescent="0.25">
      <c r="AB10598" s="3" t="str">
        <v>strike = 0.014243, dCalldT = 0.000505, localVol = 0.007028</v>
      </c>
    </row>
    <row r="10599" spans="28:28" x14ac:dyDescent="0.25">
      <c r="AB10599" s="3" t="str">
        <v>strike = 0.015711, dCalldT = 0.000534, localVol = 0.006739</v>
      </c>
    </row>
    <row r="10600" spans="28:28" x14ac:dyDescent="0.25">
      <c r="AB10600" s="3" t="str">
        <v>strike = 0.017179, dCalldT = 0.000568, localVol = 0.006570</v>
      </c>
    </row>
    <row r="10601" spans="28:28" x14ac:dyDescent="0.25">
      <c r="AB10601" s="3" t="str">
        <v>strike = 0.018647, dCalldT = 0.000602, localVol = 0.006367</v>
      </c>
    </row>
    <row r="10602" spans="28:28" x14ac:dyDescent="0.25">
      <c r="AB10602" s="3" t="str">
        <v>strike = 0.020116, dCalldT = 0.000618, localVol = 0.006317</v>
      </c>
    </row>
    <row r="10603" spans="28:28" x14ac:dyDescent="0.25">
      <c r="AB10603" s="3" t="str">
        <v>strike = 0.021584, dCalldT = 0.000654, localVol = 0.006076</v>
      </c>
    </row>
    <row r="10604" spans="28:28" x14ac:dyDescent="0.25">
      <c r="AB10604" s="3" t="str">
        <v>strike = 0.023052, dCalldT = 0.000661, localVol = 0.005938</v>
      </c>
    </row>
    <row r="10605" spans="28:28" x14ac:dyDescent="0.25">
      <c r="AB10605" s="3" t="str">
        <v>strike = 0.024520, dCalldT = 0.000629, localVol = 0.005965</v>
      </c>
    </row>
    <row r="10606" spans="28:28" x14ac:dyDescent="0.25">
      <c r="AB10606" s="3" t="str">
        <v>strike = 0.025989, dCalldT = 0.000571, localVol = 0.006178</v>
      </c>
    </row>
    <row r="10607" spans="28:28" x14ac:dyDescent="0.25">
      <c r="AB10607" s="3" t="str">
        <v>strike = 0.027457, dCalldT = 0.000559, localVol = 0.006163</v>
      </c>
    </row>
    <row r="10608" spans="28:28" x14ac:dyDescent="0.25">
      <c r="AB10608" s="3" t="str">
        <v>strike = 0.028925, dCalldT = 0.000537, localVol = 0.006342</v>
      </c>
    </row>
    <row r="10609" spans="28:28" x14ac:dyDescent="0.25">
      <c r="AB10609" s="3" t="str">
        <v>strike = 0.030393, dCalldT = 0.000505, localVol = 0.006584</v>
      </c>
    </row>
    <row r="10610" spans="28:28" x14ac:dyDescent="0.25">
      <c r="AB10610" s="3" t="str">
        <v>strike = 0.031862, dCalldT = 0.000484, localVol = 0.006604</v>
      </c>
    </row>
    <row r="10611" spans="28:28" x14ac:dyDescent="0.25">
      <c r="AB10611" s="3" t="str">
        <v>strike = 0.033330, dCalldT = 0.000438, localVol = 0.006931</v>
      </c>
    </row>
    <row r="10612" spans="28:28" x14ac:dyDescent="0.25">
      <c r="AB10612" s="3" t="str">
        <v>strike = 0.034798, dCalldT = 0.000410, localVol = 0.007312</v>
      </c>
    </row>
    <row r="10613" spans="28:28" x14ac:dyDescent="0.25">
      <c r="AB10613" s="3" t="str">
        <v>strike = 0.036266, dCalldT = 0.000420, localVol = 0.007604</v>
      </c>
    </row>
    <row r="10614" spans="28:28" x14ac:dyDescent="0.25">
      <c r="AB10614" s="3" t="str">
        <v>strike = 0.037735, dCalldT = 0.000438, localVol = 0.008156</v>
      </c>
    </row>
    <row r="10615" spans="28:28" x14ac:dyDescent="0.25">
      <c r="AB10615" s="3" t="str">
        <v>strike = 0.039203, dCalldT = 0.000455, localVol = 0.008853</v>
      </c>
    </row>
    <row r="10616" spans="28:28" x14ac:dyDescent="0.25">
      <c r="AB10616" s="3" t="str">
        <v>strike = 0.040671, dCalldT = 0.000469, localVol = 0.009367</v>
      </c>
    </row>
    <row r="10617" spans="28:28" x14ac:dyDescent="0.25">
      <c r="AB10617" s="3" t="str">
        <v>strike = 0.042139, dCalldT = 0.000469, localVol = 0.010510</v>
      </c>
    </row>
    <row r="10618" spans="28:28" x14ac:dyDescent="0.25">
      <c r="AB10618" s="3" t="str">
        <v>strike = 0.043608, dCalldT = 0.000479, localVol = 0.010814</v>
      </c>
    </row>
    <row r="10619" spans="28:28" x14ac:dyDescent="0.25">
      <c r="AB10619" s="3" t="str">
        <v>strike = 0.045076, dCalldT = 0.000478, localVol = 0.011602</v>
      </c>
    </row>
    <row r="10620" spans="28:28" x14ac:dyDescent="0.25">
      <c r="AB10620" s="3" t="str">
        <v>strike = 0.046544, dCalldT = 0.000469, localVol = 0.012296</v>
      </c>
    </row>
    <row r="10621" spans="28:28" x14ac:dyDescent="0.25">
      <c r="AB10621" s="3" t="str">
        <v>strike = 0.048012, dCalldT = 0.000454, localVol = 0.013289</v>
      </c>
    </row>
    <row r="10622" spans="28:28" x14ac:dyDescent="0.25">
      <c r="AB10622" s="3" t="str">
        <v>strike = 0.049481, dCalldT = 0.000440, localVol = 0.013809</v>
      </c>
    </row>
    <row r="10623" spans="28:28" x14ac:dyDescent="0.25">
      <c r="AB10623" s="3" t="str">
        <v>strike = 0.050949, dCalldT = 0.000424, localVol = 0.013796</v>
      </c>
    </row>
    <row r="10624" spans="28:28" x14ac:dyDescent="0.25">
      <c r="AB10624" s="3" t="str">
        <v>strike = 0.052417, dCalldT = 0.000395, localVol = 0.015444</v>
      </c>
    </row>
    <row r="10625" spans="28:28" x14ac:dyDescent="0.25">
      <c r="AB10625" s="3" t="str">
        <v>strike = 0.053885, dCalldT = 0.000370, localVol = 0.016251</v>
      </c>
    </row>
    <row r="10626" spans="28:28" x14ac:dyDescent="0.25">
      <c r="AB10626" s="3" t="str">
        <v>strike = 0.055354, dCalldT = 0.000351, localVol = 0.017467</v>
      </c>
    </row>
    <row r="10627" spans="28:28" x14ac:dyDescent="0.25">
      <c r="AB10627" s="3" t="str">
        <v>strike = 0.056822, dCalldT = 0.000340, localVol = 0.017007</v>
      </c>
    </row>
    <row r="10628" spans="28:28" x14ac:dyDescent="0.25">
      <c r="AB10628" s="3" t="str">
        <v>strike = 0.058290, dCalldT = 0.000328, localVol = 0.017688</v>
      </c>
    </row>
    <row r="10629" spans="28:28" x14ac:dyDescent="0.25">
      <c r="AB10629" s="3" t="str">
        <v>strike = 0.059758, dCalldT = 0.000314, localVol = 0.018529</v>
      </c>
    </row>
    <row r="10630" spans="28:28" x14ac:dyDescent="0.25">
      <c r="AB10630" s="3" t="str">
        <v>strike = 0.061227, dCalldT = 0.000298, localVol = 0.018615</v>
      </c>
    </row>
    <row r="10631" spans="28:28" x14ac:dyDescent="0.25">
      <c r="AB10631" s="3" t="str">
        <v>strike = 0.062695, dCalldT = 0.000277, localVol = 0.019494</v>
      </c>
    </row>
    <row r="10632" spans="28:28" x14ac:dyDescent="0.25">
      <c r="AB10632" s="3" t="str">
        <v>strike = 0.064163, dCalldT = 0.000253, localVol = 0.023637</v>
      </c>
    </row>
    <row r="10633" spans="28:28" x14ac:dyDescent="0.25">
      <c r="AB10633" s="3" t="str">
        <v>strike = 0.065631, dCalldT = 0.000236, localVol = 0.018757</v>
      </c>
    </row>
    <row r="10634" spans="28:28" x14ac:dyDescent="0.25">
      <c r="AB10634" s="3" t="str">
        <v>T = 5.083333, swapRate = 0.023193, k = 0, strike = -0.021249, call = 0.044562, callph = 0.044552, callmh = 0.044572, quantile = 0.009976, d2CalldK2 = 0.866086</v>
      </c>
    </row>
    <row r="10635" spans="28:28" x14ac:dyDescent="0.25">
      <c r="AB10635" s="3" t="str">
        <v>T = 5.083333, swapRate = 0.023193, k = 1, strike = -0.019767, call = 0.043096, callph = 0.043086, callmh = 0.043106, quantile = 0.011349, d2CalldK2 = 0.990382</v>
      </c>
    </row>
    <row r="10636" spans="28:28" x14ac:dyDescent="0.25">
      <c r="AB10636" s="3" t="str">
        <v>T = 5.083333, swapRate = 0.023193, k = 2, strike = -0.018286, call = 0.041633, callph = 0.041623, callmh = 0.041643, quantile = 0.012919, d2CalldK2 = 1.133117</v>
      </c>
    </row>
    <row r="10637" spans="28:28" x14ac:dyDescent="0.25">
      <c r="AB10637" s="3" t="str">
        <v>T = 5.083333, swapRate = 0.023193, k = 3, strike = -0.016804, call = 0.040172, callph = 0.040162, callmh = 0.040182, quantile = 0.014716, d2CalldK2 = 1.297068</v>
      </c>
    </row>
    <row r="10638" spans="28:28" x14ac:dyDescent="0.25">
      <c r="AB10638" s="3" t="str">
        <v>T = 5.083333, swapRate = 0.023193, k = 4, strike = -0.015323, call = 0.038714, callph = 0.038704, callmh = 0.038724, quantile = 0.016774, d2CalldK2 = 1.485422</v>
      </c>
    </row>
    <row r="10639" spans="28:28" x14ac:dyDescent="0.25">
      <c r="AB10639" s="3" t="str">
        <v>T = 5.083333, swapRate = 0.023193, k = 5, strike = -0.013842, call = 0.037259, callph = 0.037249, callmh = 0.037269, quantile = 0.019131, d2CalldK2 = 1.701836</v>
      </c>
    </row>
    <row r="10640" spans="28:28" x14ac:dyDescent="0.25">
      <c r="AB10640" s="3" t="str">
        <v>T = 5.083333, swapRate = 0.023193, k = 6, strike = -0.012360, call = 0.035808, callph = 0.035798, callmh = 0.035818, quantile = 0.021832, d2CalldK2 = 1.950494</v>
      </c>
    </row>
    <row r="10641" spans="28:28" x14ac:dyDescent="0.25">
      <c r="AB10641" s="3" t="str">
        <v>T = 5.083333, swapRate = 0.023193, k = 7, strike = -0.010879, call = 0.034361, callph = 0.034351, callmh = 0.034371, quantile = 0.024928, d2CalldK2 = 2.236174</v>
      </c>
    </row>
    <row r="10642" spans="28:28" x14ac:dyDescent="0.25">
      <c r="AB10642" s="3" t="str">
        <v>T = 5.083333, swapRate = 0.023193, k = 8, strike = -0.009398, call = 0.032919, callph = 0.032910, callmh = 0.032929, quantile = 0.028478, d2CalldK2 = 2.564323</v>
      </c>
    </row>
    <row r="10643" spans="28:28" x14ac:dyDescent="0.25">
      <c r="AB10643" s="3" t="str">
        <v>T = 5.083333, swapRate = 0.023193, k = 9, strike = -0.007916, call = 0.031483, callph = 0.031473, callmh = 0.031493, quantile = 0.032550, d2CalldK2 = 2.941121</v>
      </c>
    </row>
    <row r="10644" spans="28:28" x14ac:dyDescent="0.25">
      <c r="AB10644" s="3" t="str">
        <v>T = 5.083333, swapRate = 0.023193, k = 10, strike = -0.006435, call = 0.030053, callph = 0.030044, callmh = 0.030063, quantile = 0.037220, d2CalldK2 = 3.373566</v>
      </c>
    </row>
    <row r="10645" spans="28:28" x14ac:dyDescent="0.25">
      <c r="AB10645" s="3" t="str">
        <v>T = 5.083333, swapRate = 0.023193, k = 11, strike = -0.004953, call = 0.028631, callph = 0.028621, callmh = 0.028640, quantile = 0.042576, d2CalldK2 = 3.869536</v>
      </c>
    </row>
    <row r="10646" spans="28:28" x14ac:dyDescent="0.25">
      <c r="AB10646" s="3" t="str">
        <v>T = 5.083333, swapRate = 0.023193, k = 12, strike = -0.003472, call = 0.027217, callph = 0.027207, callmh = 0.027227, quantile = 0.048720, d2CalldK2 = 4.437851</v>
      </c>
    </row>
    <row r="10647" spans="28:28" x14ac:dyDescent="0.25">
      <c r="AB10647" s="3" t="str">
        <v>T = 5.083333, swapRate = 0.023193, k = 13, strike = -0.001991, call = 0.025813, callph = 0.025803, callmh = 0.025822, quantile = 0.055765, d2CalldK2 = 5.088321</v>
      </c>
    </row>
    <row r="10648" spans="28:28" x14ac:dyDescent="0.25">
      <c r="AB10648" s="3" t="str">
        <v>T = 5.083333, swapRate = 0.023193, k = 14, strike = -0.000509, call = 0.024420, callph = 0.024411, callmh = 0.024429, quantile = 0.063841, d2CalldK2 = 5.831756</v>
      </c>
    </row>
    <row r="10649" spans="28:28" x14ac:dyDescent="0.25">
      <c r="AB10649" s="3" t="str">
        <v>T = 5.083333, swapRate = 0.023193, k = 15, strike = 0.000972, call = 0.023040, callph = 0.023031, callmh = 0.023049, quantile = 0.073095, d2CalldK2 = 6.679944</v>
      </c>
    </row>
    <row r="10650" spans="28:28" x14ac:dyDescent="0.25">
      <c r="AB10650" s="3" t="str">
        <v>T = 5.083333, swapRate = 0.023193, k = 16, strike = 0.002454, call = 0.021674, callph = 0.021665, callmh = 0.021684, quantile = 0.083691, d2CalldK2 = 7.645553</v>
      </c>
    </row>
    <row r="10651" spans="28:28" x14ac:dyDescent="0.25">
      <c r="AB10651" s="3" t="str">
        <v>T = 5.083333, swapRate = 0.023193, k = 17, strike = 0.003935, call = 0.020326, callph = 0.020317, callmh = 0.020335, quantile = 0.095812, d2CalldK2 = 8.741948</v>
      </c>
    </row>
    <row r="10652" spans="28:28" x14ac:dyDescent="0.25">
      <c r="AB10652" s="3" t="str">
        <v>T = 5.083333, swapRate = 0.023193, k = 18, strike = 0.005416, call = 0.018996, callph = 0.018987, callmh = 0.019005, quantile = 0.109662, d2CalldK2 = 9.982873</v>
      </c>
    </row>
    <row r="10653" spans="28:28" x14ac:dyDescent="0.25">
      <c r="AB10653" s="3" t="str">
        <v>T = 5.083333, swapRate = 0.023193, k = 19, strike = 0.006898, call = 0.017689, callph = 0.017680, callmh = 0.017698, quantile = 0.125467, d2CalldK2 = 11.381963</v>
      </c>
    </row>
    <row r="10654" spans="28:28" x14ac:dyDescent="0.25">
      <c r="AB10654" s="3" t="str">
        <v>T = 5.083333, swapRate = 0.023193, k = 20, strike = 0.008379, call = 0.016406, callph = 0.016398, callmh = 0.016415, quantile = 0.143469, d2CalldK2 = 12.952012</v>
      </c>
    </row>
    <row r="10655" spans="28:28" x14ac:dyDescent="0.25">
      <c r="AB10655" s="3" t="str">
        <v>T = 5.083333, swapRate = 0.023193, k = 21, strike = 0.009860, call = 0.015152, callph = 0.015144, callmh = 0.015161, quantile = 0.163930, d2CalldK2 = 14.703934</v>
      </c>
    </row>
    <row r="10656" spans="28:28" x14ac:dyDescent="0.25">
      <c r="AB10656" s="3" t="str">
        <v>T = 5.083333, swapRate = 0.023193, k = 22, strike = 0.011342, call = 0.013931, callph = 0.013923, callmh = 0.013939, quantile = 0.187127, d2CalldK2 = 16.645328</v>
      </c>
    </row>
    <row r="10657" spans="28:28" x14ac:dyDescent="0.25">
      <c r="AB10657" s="3" t="str">
        <v>T = 5.083333, swapRate = 0.023193, k = 23, strike = 0.012823, call = 0.012746, callph = 0.012738, callmh = 0.012753, quantile = 0.213342, d2CalldK2 = 18.778541</v>
      </c>
    </row>
    <row r="10658" spans="28:28" x14ac:dyDescent="0.25">
      <c r="AB10658" s="3" t="str">
        <v>T = 5.083333, swapRate = 0.023193, k = 24, strike = 0.014305, call = 0.011602, callph = 0.011594, callmh = 0.011609, quantile = 0.242856, d2CalldK2 = 21.098136</v>
      </c>
    </row>
    <row r="10659" spans="28:28" x14ac:dyDescent="0.25">
      <c r="AB10659" s="3" t="str">
        <v>T = 5.083333, swapRate = 0.023193, k = 25, strike = 0.015786, call = 0.010504, callph = 0.010497, callmh = 0.010511, quantile = 0.275935, d2CalldK2 = 23.587652</v>
      </c>
    </row>
    <row r="10660" spans="28:28" x14ac:dyDescent="0.25">
      <c r="AB10660" s="3" t="str">
        <v>T = 5.083333, swapRate = 0.023193, k = 26, strike = 0.017267, call = 0.009458, callph = 0.009451, callmh = 0.009465, quantile = 0.312809, d2CalldK2 = 26.215621</v>
      </c>
    </row>
    <row r="10661" spans="28:28" x14ac:dyDescent="0.25">
      <c r="AB10661" s="3" t="str">
        <v>T = 5.083333, swapRate = 0.023193, k = 27, strike = 0.018749, call = 0.008470, callph = 0.008464, callmh = 0.008476, quantile = 0.353649, d2CalldK2 = 28.930832</v>
      </c>
    </row>
    <row r="10662" spans="28:28" x14ac:dyDescent="0.25">
      <c r="AB10662" s="3" t="str">
        <v>T = 5.083333, swapRate = 0.023193, k = 28, strike = 0.020230, call = 0.007545, callph = 0.007539, callmh = 0.007551, quantile = 0.398531, d2CalldK2 = 31.657043</v>
      </c>
    </row>
    <row r="10663" spans="28:28" x14ac:dyDescent="0.25">
      <c r="AB10663" s="3" t="str">
        <v>T = 5.083333, swapRate = 0.023193, k = 29, strike = 0.021712, call = 0.006690, callph = 0.006684, callmh = 0.006695, quantile = 0.447395, d2CalldK2 = 34.287550</v>
      </c>
    </row>
    <row r="10664" spans="28:28" x14ac:dyDescent="0.25">
      <c r="AB10664" s="3" t="str">
        <v>T = 5.083333, swapRate = 0.023193, k = 30, strike = 0.023193, call = 0.005910, callph = 0.005905, callmh = 0.005915, quantile = 0.500000, d2CalldK2 = 36.675491</v>
      </c>
    </row>
    <row r="10665" spans="28:28" x14ac:dyDescent="0.25">
      <c r="AB10665" s="3" t="str">
        <v>T = 5.083333, swapRate = 0.023193, k = 31, strike = 0.024674, call = 0.005209, callph = 0.005204, callmh = 0.005213, quantile = 0.552605, d2CalldK2 = 34.287550</v>
      </c>
    </row>
    <row r="10666" spans="28:28" x14ac:dyDescent="0.25">
      <c r="AB10666" s="3" t="str">
        <v>T = 5.083333, swapRate = 0.023193, k = 32, strike = 0.026156, call = 0.004582, callph = 0.004579, callmh = 0.004586, quantile = 0.601469, d2CalldK2 = 31.657043</v>
      </c>
    </row>
    <row r="10667" spans="28:28" x14ac:dyDescent="0.25">
      <c r="AB10667" s="3" t="str">
        <v>T = 5.083333, swapRate = 0.023193, k = 33, strike = 0.027637, call = 0.004026, callph = 0.004022, callmh = 0.004029, quantile = 0.646351, d2CalldK2 = 28.930832</v>
      </c>
    </row>
    <row r="10668" spans="28:28" x14ac:dyDescent="0.25">
      <c r="AB10668" s="3" t="str">
        <v>T = 5.083333, swapRate = 0.023193, k = 34, strike = 0.029118, call = 0.003533, callph = 0.003530, callmh = 0.003536, quantile = 0.687191, d2CalldK2 = 26.215621</v>
      </c>
    </row>
    <row r="10669" spans="28:28" x14ac:dyDescent="0.25">
      <c r="AB10669" s="3" t="str">
        <v>T = 5.083333, swapRate = 0.023193, k = 35, strike = 0.030600, call = 0.003097, callph = 0.003094, callmh = 0.003100, quantile = 0.724065, d2CalldK2 = 23.587652</v>
      </c>
    </row>
    <row r="10670" spans="28:28" x14ac:dyDescent="0.25">
      <c r="AB10670" s="3" t="str">
        <v>T = 5.083333, swapRate = 0.023193, k = 36, strike = 0.032081, call = 0.002713, callph = 0.002711, callmh = 0.002716, quantile = 0.757144, d2CalldK2 = 21.098136</v>
      </c>
    </row>
    <row r="10671" spans="28:28" x14ac:dyDescent="0.25">
      <c r="AB10671" s="3" t="str">
        <v>T = 5.083333, swapRate = 0.023193, k = 37, strike = 0.033563, call = 0.002376, callph = 0.002374, callmh = 0.002378, quantile = 0.786658, d2CalldK2 = 18.778541</v>
      </c>
    </row>
    <row r="10672" spans="28:28" x14ac:dyDescent="0.25">
      <c r="AB10672" s="3" t="str">
        <v>T = 5.083333, swapRate = 0.023193, k = 38, strike = 0.035044, call = 0.002080, callph = 0.002078, callmh = 0.002081, quantile = 0.812873, d2CalldK2 = 16.645328</v>
      </c>
    </row>
    <row r="10673" spans="28:28" x14ac:dyDescent="0.25">
      <c r="AB10673" s="3" t="str">
        <v>T = 5.083333, swapRate = 0.023193, k = 39, strike = 0.036525, call = 0.001820, callph = 0.001818, callmh = 0.001822, quantile = 0.836070, d2CalldK2 = 14.703934</v>
      </c>
    </row>
    <row r="10674" spans="28:28" x14ac:dyDescent="0.25">
      <c r="AB10674" s="3" t="str">
        <v>T = 5.083333, swapRate = 0.023193, k = 40, strike = 0.038007, call = 0.001593, callph = 0.001591, callmh = 0.001594, quantile = 0.856531, d2CalldK2 = 12.952012</v>
      </c>
    </row>
    <row r="10675" spans="28:28" x14ac:dyDescent="0.25">
      <c r="AB10675" s="3" t="str">
        <v>T = 5.083333, swapRate = 0.023193, k = 41, strike = 0.039488, call = 0.001394, callph = 0.001392, callmh = 0.001395, quantile = 0.874533, d2CalldK2 = 11.381963</v>
      </c>
    </row>
    <row r="10676" spans="28:28" x14ac:dyDescent="0.25">
      <c r="AB10676" s="3" t="str">
        <v>T = 5.083333, swapRate = 0.023193, k = 42, strike = 0.040970, call = 0.001220, callph = 0.001219, callmh = 0.001221, quantile = 0.890338, d2CalldK2 = 9.982873</v>
      </c>
    </row>
    <row r="10677" spans="28:28" x14ac:dyDescent="0.25">
      <c r="AB10677" s="3" t="str">
        <v>T = 5.083333, swapRate = 0.023193, k = 43, strike = 0.042451, call = 0.001068, callph = 0.001067, callmh = 0.001069, quantile = 0.904188, d2CalldK2 = 8.741948</v>
      </c>
    </row>
    <row r="10678" spans="28:28" x14ac:dyDescent="0.25">
      <c r="AB10678" s="3" t="str">
        <v>T = 5.083333, swapRate = 0.023193, k = 44, strike = 0.043932, call = 0.000935, callph = 0.000934, callmh = 0.000936, quantile = 0.916309, d2CalldK2 = 7.645553</v>
      </c>
    </row>
    <row r="10679" spans="28:28" x14ac:dyDescent="0.25">
      <c r="AB10679" s="3" t="str">
        <v>T = 5.083333, swapRate = 0.023193, k = 45, strike = 0.045414, call = 0.000819, callph = 0.000818, callmh = 0.000820, quantile = 0.926905, d2CalldK2 = 6.679944</v>
      </c>
    </row>
    <row r="10680" spans="28:28" x14ac:dyDescent="0.25">
      <c r="AB10680" s="3" t="str">
        <v>T = 5.083333, swapRate = 0.023193, k = 46, strike = 0.046895, call = 0.000718, callph = 0.000717, callmh = 0.000718, quantile = 0.936159, d2CalldK2 = 5.831756</v>
      </c>
    </row>
    <row r="10681" spans="28:28" x14ac:dyDescent="0.25">
      <c r="AB10681" s="3" t="str">
        <v>T = 5.083333, swapRate = 0.023193, k = 47, strike = 0.048376, call = 0.000629, callph = 0.000629, callmh = 0.000630, quantile = 0.944235, d2CalldK2 = 5.088320</v>
      </c>
    </row>
    <row r="10682" spans="28:28" x14ac:dyDescent="0.25">
      <c r="AB10682" s="3" t="str">
        <v>T = 5.083333, swapRate = 0.023193, k = 48, strike = 0.049858, call = 0.000552, callph = 0.000552, callmh = 0.000553, quantile = 0.951280, d2CalldK2 = 4.437851</v>
      </c>
    </row>
    <row r="10683" spans="28:28" x14ac:dyDescent="0.25">
      <c r="AB10683" s="3" t="str">
        <v>T = 5.083333, swapRate = 0.023193, k = 49, strike = 0.051339, call = 0.000485, callph = 0.000484, callmh = 0.000485, quantile = 0.957424, d2CalldK2 = 3.869536</v>
      </c>
    </row>
    <row r="10684" spans="28:28" x14ac:dyDescent="0.25">
      <c r="AB10684" s="3" t="str">
        <v>T = 5.083333, swapRate = 0.023193, k = 50, strike = 0.052821, call = 0.000426, callph = 0.000425, callmh = 0.000426, quantile = 0.962780, d2CalldK2 = 3.373566</v>
      </c>
    </row>
    <row r="10685" spans="28:28" x14ac:dyDescent="0.25">
      <c r="AB10685" s="3" t="str">
        <v>T = 5.083333, swapRate = 0.023193, k = 51, strike = 0.054302, call = 0.000374, callph = 0.000374, callmh = 0.000374, quantile = 0.967450, d2CalldK2 = 2.941121</v>
      </c>
    </row>
    <row r="10686" spans="28:28" x14ac:dyDescent="0.25">
      <c r="AB10686" s="3" t="str">
        <v>T = 5.083333, swapRate = 0.023193, k = 52, strike = 0.055783, call = 0.000329, callph = 0.000329, callmh = 0.000329, quantile = 0.971522, d2CalldK2 = 2.564322</v>
      </c>
    </row>
    <row r="10687" spans="28:28" x14ac:dyDescent="0.25">
      <c r="AB10687" s="3" t="str">
        <v>T = 5.083333, swapRate = 0.023193, k = 53, strike = 0.057265, call = 0.000289, callph = 0.000289, callmh = 0.000290, quantile = 0.975072, d2CalldK2 = 2.236174</v>
      </c>
    </row>
    <row r="10688" spans="28:28" x14ac:dyDescent="0.25">
      <c r="AB10688" s="3" t="str">
        <v>T = 5.083333, swapRate = 0.023193, k = 54, strike = 0.058746, call = 0.000255, callph = 0.000255, callmh = 0.000255, quantile = 0.978168, d2CalldK2 = 1.950494</v>
      </c>
    </row>
    <row r="10689" spans="28:28" x14ac:dyDescent="0.25">
      <c r="AB10689" s="3" t="str">
        <v>T = 5.083333, swapRate = 0.023193, k = 55, strike = 0.060228, call = 0.000224, callph = 0.000224, callmh = 0.000225, quantile = 0.980869, d2CalldK2 = 1.701836</v>
      </c>
    </row>
    <row r="10690" spans="28:28" x14ac:dyDescent="0.25">
      <c r="AB10690" s="3" t="str">
        <v>T = 5.083333, swapRate = 0.023193, k = 56, strike = 0.061709, call = 0.000198, callph = 0.000198, callmh = 0.000198, quantile = 0.983226, d2CalldK2 = 1.485422</v>
      </c>
    </row>
    <row r="10691" spans="28:28" x14ac:dyDescent="0.25">
      <c r="AB10691" s="3" t="str">
        <v>T = 5.083333, swapRate = 0.023193, k = 57, strike = 0.063190, call = 0.000175, callph = 0.000174, callmh = 0.000175, quantile = 0.985284, d2CalldK2 = 1.297068</v>
      </c>
    </row>
    <row r="10692" spans="28:28" x14ac:dyDescent="0.25">
      <c r="AB10692" s="3" t="str">
        <v>T = 5.083333, swapRate = 0.023193, k = 58, strike = 0.064672, call = 0.000154, callph = 0.000154, callmh = 0.000154, quantile = 0.987081, d2CalldK2 = 1.133117</v>
      </c>
    </row>
    <row r="10693" spans="28:28" x14ac:dyDescent="0.25">
      <c r="AB10693" s="3" t="str">
        <v>T = 5.083333, swapRate = 0.023193, k = 59, strike = 0.066153, call = 0.000136, callph = 0.000136, callmh = 0.000136, quantile = 0.988651, d2CalldK2 = 0.990382</v>
      </c>
    </row>
    <row r="10694" spans="28:28" x14ac:dyDescent="0.25">
      <c r="AB10694" s="3" t="str">
        <v>T = 5.083333, swapRate = 0.023193, k = 60, strike = 0.067634, call = 0.000120, callph = 0.000120, callmh = 0.000121, quantile = 0.990024, d2CalldK2 = 0.866086</v>
      </c>
    </row>
    <row r="10695" spans="28:28" x14ac:dyDescent="0.25">
      <c r="AB10695" s="3" t="str">
        <v>strike = -0.019767, d2CalldK2 = 0.990382, d2CalldK2mc = 1.307215</v>
      </c>
    </row>
    <row r="10696" spans="28:28" x14ac:dyDescent="0.25">
      <c r="AB10696" s="3" t="str">
        <v>strike = -0.018286, d2CalldK2 = 1.133117, d2CalldK2mc = 1.890861</v>
      </c>
    </row>
    <row r="10697" spans="28:28" x14ac:dyDescent="0.25">
      <c r="AB10697" s="3" t="str">
        <v>strike = -0.016804, d2CalldK2 = 1.297068, d2CalldK2mc = 1.610338</v>
      </c>
    </row>
    <row r="10698" spans="28:28" x14ac:dyDescent="0.25">
      <c r="AB10698" s="3" t="str">
        <v>strike = -0.015323, d2CalldK2 = 1.485422, d2CalldK2mc = 1.678357</v>
      </c>
    </row>
    <row r="10699" spans="28:28" x14ac:dyDescent="0.25">
      <c r="AB10699" s="3" t="str">
        <v>strike = -0.013842, d2CalldK2 = 1.701836, d2CalldK2mc = 1.269204</v>
      </c>
    </row>
    <row r="10700" spans="28:28" x14ac:dyDescent="0.25">
      <c r="AB10700" s="3" t="str">
        <v>strike = -0.012360, d2CalldK2 = 1.950494, d2CalldK2mc = 1.814065</v>
      </c>
    </row>
    <row r="10701" spans="28:28" x14ac:dyDescent="0.25">
      <c r="AB10701" s="3" t="str">
        <v>strike = -0.010879, d2CalldK2 = 2.236174, d2CalldK2mc = 2.161902</v>
      </c>
    </row>
    <row r="10702" spans="28:28" x14ac:dyDescent="0.25">
      <c r="AB10702" s="3" t="str">
        <v>strike = -0.009398, d2CalldK2 = 2.564323, d2CalldK2mc = 2.624902</v>
      </c>
    </row>
    <row r="10703" spans="28:28" x14ac:dyDescent="0.25">
      <c r="AB10703" s="3" t="str">
        <v>strike = -0.007916, d2CalldK2 = 2.941121, d2CalldK2mc = 2.801806</v>
      </c>
    </row>
    <row r="10704" spans="28:28" x14ac:dyDescent="0.25">
      <c r="AB10704" s="3" t="str">
        <v>strike = -0.006435, d2CalldK2 = 3.373566, d2CalldK2mc = 3.194400</v>
      </c>
    </row>
    <row r="10705" spans="28:28" x14ac:dyDescent="0.25">
      <c r="AB10705" s="3" t="str">
        <v>strike = -0.004953, d2CalldK2 = 3.869536, d2CalldK2mc = 3.994167</v>
      </c>
    </row>
    <row r="10706" spans="28:28" x14ac:dyDescent="0.25">
      <c r="AB10706" s="3" t="str">
        <v>strike = -0.003472, d2CalldK2 = 4.437851, d2CalldK2mc = 4.675636</v>
      </c>
    </row>
    <row r="10707" spans="28:28" x14ac:dyDescent="0.25">
      <c r="AB10707" s="3" t="str">
        <v>strike = -0.001991, d2CalldK2 = 5.088321, d2CalldK2mc = 5.008361</v>
      </c>
    </row>
    <row r="10708" spans="28:28" x14ac:dyDescent="0.25">
      <c r="AB10708" s="3" t="str">
        <v>strike = -0.000509, d2CalldK2 = 5.831756, d2CalldK2mc = 6.043373</v>
      </c>
    </row>
    <row r="10709" spans="28:28" x14ac:dyDescent="0.25">
      <c r="AB10709" s="3" t="str">
        <v>strike = 0.000972, d2CalldK2 = 6.679944, d2CalldK2mc = 6.477626</v>
      </c>
    </row>
    <row r="10710" spans="28:28" x14ac:dyDescent="0.25">
      <c r="AB10710" s="3" t="str">
        <v>strike = 0.002454, d2CalldK2 = 7.645553, d2CalldK2mc = 8.733562</v>
      </c>
    </row>
    <row r="10711" spans="28:28" x14ac:dyDescent="0.25">
      <c r="AB10711" s="3" t="str">
        <v>strike = 0.003935, d2CalldK2 = 8.741948, d2CalldK2mc = 9.029883</v>
      </c>
    </row>
    <row r="10712" spans="28:28" x14ac:dyDescent="0.25">
      <c r="AB10712" s="3" t="str">
        <v>strike = 0.005416, d2CalldK2 = 9.982873, d2CalldK2mc = 10.784060</v>
      </c>
    </row>
    <row r="10713" spans="28:28" x14ac:dyDescent="0.25">
      <c r="AB10713" s="3" t="str">
        <v>strike = 0.006898, d2CalldK2 = 11.381963, d2CalldK2mc = 11.093096</v>
      </c>
    </row>
    <row r="10714" spans="28:28" x14ac:dyDescent="0.25">
      <c r="AB10714" s="3" t="str">
        <v>strike = 0.008379, d2CalldK2 = 12.952012, d2CalldK2mc = 11.945801</v>
      </c>
    </row>
    <row r="10715" spans="28:28" x14ac:dyDescent="0.25">
      <c r="AB10715" s="3" t="str">
        <v>strike = 0.009860, d2CalldK2 = 14.703934, d2CalldK2mc = 15.147853</v>
      </c>
    </row>
    <row r="10716" spans="28:28" x14ac:dyDescent="0.25">
      <c r="AB10716" s="3" t="str">
        <v>strike = 0.011342, d2CalldK2 = 16.645328, d2CalldK2mc = 14.476341</v>
      </c>
    </row>
    <row r="10717" spans="28:28" x14ac:dyDescent="0.25">
      <c r="AB10717" s="3" t="str">
        <v>strike = 0.012823, d2CalldK2 = 18.778541, d2CalldK2mc = 18.544392</v>
      </c>
    </row>
    <row r="10718" spans="28:28" x14ac:dyDescent="0.25">
      <c r="AB10718" s="3" t="str">
        <v>strike = 0.014305, d2CalldK2 = 21.098136, d2CalldK2mc = 19.114671</v>
      </c>
    </row>
    <row r="10719" spans="28:28" x14ac:dyDescent="0.25">
      <c r="AB10719" s="3" t="str">
        <v>strike = 0.015786, d2CalldK2 = 23.587652, d2CalldK2mc = 23.590690</v>
      </c>
    </row>
    <row r="10720" spans="28:28" x14ac:dyDescent="0.25">
      <c r="AB10720" s="3" t="str">
        <v>strike = 0.017267, d2CalldK2 = 26.215621, d2CalldK2mc = 27.182554</v>
      </c>
    </row>
    <row r="10721" spans="28:28" x14ac:dyDescent="0.25">
      <c r="AB10721" s="3" t="str">
        <v>strike = 0.018749, d2CalldK2 = 28.930832, d2CalldK2mc = 30.595192</v>
      </c>
    </row>
    <row r="10722" spans="28:28" x14ac:dyDescent="0.25">
      <c r="AB10722" s="3" t="str">
        <v>strike = 0.020230, d2CalldK2 = 31.657043, d2CalldK2mc = 31.709071</v>
      </c>
    </row>
    <row r="10723" spans="28:28" x14ac:dyDescent="0.25">
      <c r="AB10723" s="3" t="str">
        <v>strike = 0.021712, d2CalldK2 = 34.287550, d2CalldK2mc = 34.915867</v>
      </c>
    </row>
    <row r="10724" spans="28:28" x14ac:dyDescent="0.25">
      <c r="AB10724" s="3" t="str">
        <v>strike = 0.023193, d2CalldK2 = 36.675491, d2CalldK2mc = 36.839396</v>
      </c>
    </row>
    <row r="10725" spans="28:28" x14ac:dyDescent="0.25">
      <c r="AB10725" s="3" t="str">
        <v>strike = 0.024674, d2CalldK2 = 34.287550, d2CalldK2mc = 35.371796</v>
      </c>
    </row>
    <row r="10726" spans="28:28" x14ac:dyDescent="0.25">
      <c r="AB10726" s="3" t="str">
        <v>strike = 0.026156, d2CalldK2 = 31.657043, d2CalldK2mc = 29.084301</v>
      </c>
    </row>
    <row r="10727" spans="28:28" x14ac:dyDescent="0.25">
      <c r="AB10727" s="3" t="str">
        <v>strike = 0.027637, d2CalldK2 = 28.930832, d2CalldK2mc = 29.565789</v>
      </c>
    </row>
    <row r="10728" spans="28:28" x14ac:dyDescent="0.25">
      <c r="AB10728" s="3" t="str">
        <v>strike = 0.029118, d2CalldK2 = 26.215621, d2CalldK2mc = 25.016890</v>
      </c>
    </row>
    <row r="10729" spans="28:28" x14ac:dyDescent="0.25">
      <c r="AB10729" s="3" t="str">
        <v>strike = 0.030600, d2CalldK2 = 23.587652, d2CalldK2mc = 22.819393</v>
      </c>
    </row>
    <row r="10730" spans="28:28" x14ac:dyDescent="0.25">
      <c r="AB10730" s="3" t="str">
        <v>strike = 0.032081, d2CalldK2 = 21.098136, d2CalldK2mc = 21.011593</v>
      </c>
    </row>
    <row r="10731" spans="28:28" x14ac:dyDescent="0.25">
      <c r="AB10731" s="3" t="str">
        <v>strike = 0.033563, d2CalldK2 = 18.778541, d2CalldK2mc = 19.396756</v>
      </c>
    </row>
    <row r="10732" spans="28:28" x14ac:dyDescent="0.25">
      <c r="AB10732" s="3" t="str">
        <v>strike = 0.035044, d2CalldK2 = 16.645328, d2CalldK2mc = 17.690024</v>
      </c>
    </row>
    <row r="10733" spans="28:28" x14ac:dyDescent="0.25">
      <c r="AB10733" s="3" t="str">
        <v>strike = 0.036525, d2CalldK2 = 14.703934, d2CalldK2mc = 14.819225</v>
      </c>
    </row>
    <row r="10734" spans="28:28" x14ac:dyDescent="0.25">
      <c r="AB10734" s="3" t="str">
        <v>strike = 0.038007, d2CalldK2 = 12.952012, d2CalldK2mc = 13.566379</v>
      </c>
    </row>
    <row r="10735" spans="28:28" x14ac:dyDescent="0.25">
      <c r="AB10735" s="3" t="str">
        <v>strike = 0.039488, d2CalldK2 = 11.381963, d2CalldK2mc = 11.656077</v>
      </c>
    </row>
    <row r="10736" spans="28:28" x14ac:dyDescent="0.25">
      <c r="AB10736" s="3" t="str">
        <v>strike = 0.040970, d2CalldK2 = 9.982873, d2CalldK2mc = 10.047940</v>
      </c>
    </row>
    <row r="10737" spans="28:28" x14ac:dyDescent="0.25">
      <c r="AB10737" s="3" t="str">
        <v>strike = 0.042451, d2CalldK2 = 8.741948, d2CalldK2mc = 8.475132</v>
      </c>
    </row>
    <row r="10738" spans="28:28" x14ac:dyDescent="0.25">
      <c r="AB10738" s="3" t="str">
        <v>strike = 0.043932, d2CalldK2 = 7.645553, d2CalldK2mc = 7.723872</v>
      </c>
    </row>
    <row r="10739" spans="28:28" x14ac:dyDescent="0.25">
      <c r="AB10739" s="3" t="str">
        <v>strike = 0.045414, d2CalldK2 = 6.679944, d2CalldK2mc = 7.034502</v>
      </c>
    </row>
    <row r="10740" spans="28:28" x14ac:dyDescent="0.25">
      <c r="AB10740" s="3" t="str">
        <v>strike = 0.046895, d2CalldK2 = 5.831756, d2CalldK2mc = 5.390258</v>
      </c>
    </row>
    <row r="10741" spans="28:28" x14ac:dyDescent="0.25">
      <c r="AB10741" s="3" t="str">
        <v>strike = 0.048376, d2CalldK2 = 5.088320, d2CalldK2mc = 5.084561</v>
      </c>
    </row>
    <row r="10742" spans="28:28" x14ac:dyDescent="0.25">
      <c r="AB10742" s="3" t="str">
        <v>strike = 0.049858, d2CalldK2 = 4.437851, d2CalldK2mc = 3.802392</v>
      </c>
    </row>
    <row r="10743" spans="28:28" x14ac:dyDescent="0.25">
      <c r="AB10743" s="3" t="str">
        <v>strike = 0.051339, d2CalldK2 = 3.869536, d2CalldK2mc = 4.181003</v>
      </c>
    </row>
    <row r="10744" spans="28:28" x14ac:dyDescent="0.25">
      <c r="AB10744" s="3" t="str">
        <v>strike = 0.052821, d2CalldK2 = 3.373566, d2CalldK2mc = 3.729347</v>
      </c>
    </row>
    <row r="10745" spans="28:28" x14ac:dyDescent="0.25">
      <c r="AB10745" s="3" t="str">
        <v>strike = 0.054302, d2CalldK2 = 2.941121, d2CalldK2mc = 3.010268</v>
      </c>
    </row>
    <row r="10746" spans="28:28" x14ac:dyDescent="0.25">
      <c r="AB10746" s="3" t="str">
        <v>strike = 0.055783, d2CalldK2 = 2.564322, d2CalldK2mc = 2.242018</v>
      </c>
    </row>
    <row r="10747" spans="28:28" x14ac:dyDescent="0.25">
      <c r="AB10747" s="3" t="str">
        <v>strike = 0.057265, d2CalldK2 = 2.236174, d2CalldK2mc = 1.949342</v>
      </c>
    </row>
    <row r="10748" spans="28:28" x14ac:dyDescent="0.25">
      <c r="AB10748" s="3" t="str">
        <v>strike = 0.058746, d2CalldK2 = 1.950494, d2CalldK2mc = 2.473323</v>
      </c>
    </row>
    <row r="10749" spans="28:28" x14ac:dyDescent="0.25">
      <c r="AB10749" s="3" t="str">
        <v>strike = 0.060228, d2CalldK2 = 1.701836, d2CalldK2mc = 1.767210</v>
      </c>
    </row>
    <row r="10750" spans="28:28" x14ac:dyDescent="0.25">
      <c r="AB10750" s="3" t="str">
        <v>strike = 0.061709, d2CalldK2 = 1.485422, d2CalldK2mc = 1.862271</v>
      </c>
    </row>
    <row r="10751" spans="28:28" x14ac:dyDescent="0.25">
      <c r="AB10751" s="3" t="str">
        <v>strike = 0.063190, d2CalldK2 = 1.297068, d2CalldK2mc = 1.253610</v>
      </c>
    </row>
    <row r="10752" spans="28:28" x14ac:dyDescent="0.25">
      <c r="AB10752" s="3" t="str">
        <v>strike = 0.064672, d2CalldK2 = 1.133117, d2CalldK2mc = 0.832099</v>
      </c>
    </row>
    <row r="10753" spans="28:28" x14ac:dyDescent="0.25">
      <c r="AB10753" s="3" t="str">
        <v>strike = 0.066153, d2CalldK2 = 0.990382, d2CalldK2mc = 1.001673</v>
      </c>
    </row>
    <row r="10754" spans="28:28" x14ac:dyDescent="0.25">
      <c r="AB10754" s="3" t="str">
        <v>T = 5.083333, fixingDate = 0, swapRate = 0.023193, annuity = 8.701072, stdDev = 0.014814, avgCalcStrikes = 7.921875</v>
      </c>
    </row>
    <row r="10755" spans="28:28" x14ac:dyDescent="0.25">
      <c r="AB10755" s="3" t="str">
        <v>strike = -0.019767, dCalldT = 0.000079, localVol = 0.011021</v>
      </c>
    </row>
    <row r="10756" spans="28:28" x14ac:dyDescent="0.25">
      <c r="AB10756" s="3" t="str">
        <v>strike = -0.018286, dCalldT = 0.000107, localVol = 0.010657</v>
      </c>
    </row>
    <row r="10757" spans="28:28" x14ac:dyDescent="0.25">
      <c r="AB10757" s="3" t="str">
        <v>strike = -0.016804, dCalldT = 0.000116, localVol = 0.012015</v>
      </c>
    </row>
    <row r="10758" spans="28:28" x14ac:dyDescent="0.25">
      <c r="AB10758" s="3" t="str">
        <v>strike = -0.015323, dCalldT = 0.000118, localVol = 0.011844</v>
      </c>
    </row>
    <row r="10759" spans="28:28" x14ac:dyDescent="0.25">
      <c r="AB10759" s="3" t="str">
        <v>strike = -0.013842, dCalldT = 0.000115, localVol = 0.013465</v>
      </c>
    </row>
    <row r="10760" spans="28:28" x14ac:dyDescent="0.25">
      <c r="AB10760" s="3" t="str">
        <v>strike = -0.012360, dCalldT = 0.000125, localVol = 0.011729</v>
      </c>
    </row>
    <row r="10761" spans="28:28" x14ac:dyDescent="0.25">
      <c r="AB10761" s="3" t="str">
        <v>strike = -0.010879, dCalldT = 0.000139, localVol = 0.011346</v>
      </c>
    </row>
    <row r="10762" spans="28:28" x14ac:dyDescent="0.25">
      <c r="AB10762" s="3" t="str">
        <v>strike = -0.009398, dCalldT = 0.000157, localVol = 0.010924</v>
      </c>
    </row>
    <row r="10763" spans="28:28" x14ac:dyDescent="0.25">
      <c r="AB10763" s="3" t="str">
        <v>strike = -0.007916, dCalldT = 0.000174, localVol = 0.011135</v>
      </c>
    </row>
    <row r="10764" spans="28:28" x14ac:dyDescent="0.25">
      <c r="AB10764" s="3" t="str">
        <v>strike = -0.006435, dCalldT = 0.000196, localVol = 0.011067</v>
      </c>
    </row>
    <row r="10765" spans="28:28" x14ac:dyDescent="0.25">
      <c r="AB10765" s="3" t="str">
        <v>strike = -0.004953, dCalldT = 0.000224, localVol = 0.010581</v>
      </c>
    </row>
    <row r="10766" spans="28:28" x14ac:dyDescent="0.25">
      <c r="AB10766" s="3" t="str">
        <v>strike = -0.003472, dCalldT = 0.000250, localVol = 0.010332</v>
      </c>
    </row>
    <row r="10767" spans="28:28" x14ac:dyDescent="0.25">
      <c r="AB10767" s="3" t="str">
        <v>strike = -0.001991, dCalldT = 0.000271, localVol = 0.010395</v>
      </c>
    </row>
    <row r="10768" spans="28:28" x14ac:dyDescent="0.25">
      <c r="AB10768" s="3" t="str">
        <v>strike = -0.000509, dCalldT = 0.000295, localVol = 0.009881</v>
      </c>
    </row>
    <row r="10769" spans="28:28" x14ac:dyDescent="0.25">
      <c r="AB10769" s="3" t="str">
        <v>strike = 0.000972, dCalldT = 0.000315, localVol = 0.009865</v>
      </c>
    </row>
    <row r="10770" spans="28:28" x14ac:dyDescent="0.25">
      <c r="AB10770" s="3" t="str">
        <v>strike = 0.002454, dCalldT = 0.000342, localVol = 0.008848</v>
      </c>
    </row>
    <row r="10771" spans="28:28" x14ac:dyDescent="0.25">
      <c r="AB10771" s="3" t="str">
        <v>strike = 0.003935, dCalldT = 0.000341, localVol = 0.008691</v>
      </c>
    </row>
    <row r="10772" spans="28:28" x14ac:dyDescent="0.25">
      <c r="AB10772" s="3" t="str">
        <v>strike = 0.005416, dCalldT = 0.000334, localVol = 0.007866</v>
      </c>
    </row>
    <row r="10773" spans="28:28" x14ac:dyDescent="0.25">
      <c r="AB10773" s="3" t="str">
        <v>strike = 0.006898, dCalldT = 0.000306, localVol = 0.007426</v>
      </c>
    </row>
    <row r="10774" spans="28:28" x14ac:dyDescent="0.25">
      <c r="AB10774" s="3" t="str">
        <v>strike = 0.008379, dCalldT = 0.000286, localVol = 0.006923</v>
      </c>
    </row>
    <row r="10775" spans="28:28" x14ac:dyDescent="0.25">
      <c r="AB10775" s="3" t="str">
        <v>strike = 0.009860, dCalldT = 0.000293, localVol = 0.006223</v>
      </c>
    </row>
    <row r="10776" spans="28:28" x14ac:dyDescent="0.25">
      <c r="AB10776" s="3" t="str">
        <v>strike = 0.011342, dCalldT = 0.000288, localVol = 0.006313</v>
      </c>
    </row>
    <row r="10777" spans="28:28" x14ac:dyDescent="0.25">
      <c r="AB10777" s="3" t="str">
        <v>strike = 0.012823, dCalldT = 0.000340, localVol = 0.006057</v>
      </c>
    </row>
    <row r="10778" spans="28:28" x14ac:dyDescent="0.25">
      <c r="AB10778" s="3" t="str">
        <v>strike = 0.014305, dCalldT = 0.000397, localVol = 0.006443</v>
      </c>
    </row>
    <row r="10779" spans="28:28" x14ac:dyDescent="0.25">
      <c r="AB10779" s="3" t="str">
        <v>strike = 0.015786, dCalldT = 0.000504, localVol = 0.006536</v>
      </c>
    </row>
    <row r="10780" spans="28:28" x14ac:dyDescent="0.25">
      <c r="AB10780" s="3" t="str">
        <v>strike = 0.017267, dCalldT = 0.000608, localVol = 0.006691</v>
      </c>
    </row>
    <row r="10781" spans="28:28" x14ac:dyDescent="0.25">
      <c r="AB10781" s="3" t="str">
        <v>strike = 0.018749, dCalldT = 0.000685, localVol = 0.006690</v>
      </c>
    </row>
    <row r="10782" spans="28:28" x14ac:dyDescent="0.25">
      <c r="AB10782" s="3" t="str">
        <v>strike = 0.020230, dCalldT = 0.000713, localVol = 0.006708</v>
      </c>
    </row>
    <row r="10783" spans="28:28" x14ac:dyDescent="0.25">
      <c r="AB10783" s="3" t="str">
        <v>strike = 0.021712, dCalldT = 0.000737, localVol = 0.006495</v>
      </c>
    </row>
    <row r="10784" spans="28:28" x14ac:dyDescent="0.25">
      <c r="AB10784" s="3" t="str">
        <v>strike = 0.023193, dCalldT = 0.000739, localVol = 0.006333</v>
      </c>
    </row>
    <row r="10785" spans="28:28" x14ac:dyDescent="0.25">
      <c r="AB10785" s="3" t="str">
        <v>strike = 0.024674, dCalldT = 0.000713, localVol = 0.006349</v>
      </c>
    </row>
    <row r="10786" spans="28:28" x14ac:dyDescent="0.25">
      <c r="AB10786" s="3" t="str">
        <v>strike = 0.026156, dCalldT = 0.000654, localVol = 0.006705</v>
      </c>
    </row>
    <row r="10787" spans="28:28" x14ac:dyDescent="0.25">
      <c r="AB10787" s="3" t="str">
        <v>strike = 0.027637, dCalldT = 0.000658, localVol = 0.006674</v>
      </c>
    </row>
    <row r="10788" spans="28:28" x14ac:dyDescent="0.25">
      <c r="AB10788" s="3" t="str">
        <v>strike = 0.029118, dCalldT = 0.000643, localVol = 0.007168</v>
      </c>
    </row>
    <row r="10789" spans="28:28" x14ac:dyDescent="0.25">
      <c r="AB10789" s="3" t="str">
        <v>strike = 0.030600, dCalldT = 0.000656, localVol = 0.007580</v>
      </c>
    </row>
    <row r="10790" spans="28:28" x14ac:dyDescent="0.25">
      <c r="AB10790" s="3" t="str">
        <v>strike = 0.032081, dCalldT = 0.000686, localVol = 0.008083</v>
      </c>
    </row>
    <row r="10791" spans="28:28" x14ac:dyDescent="0.25">
      <c r="AB10791" s="3" t="str">
        <v>strike = 0.033563, dCalldT = 0.000718, localVol = 0.008602</v>
      </c>
    </row>
    <row r="10792" spans="28:28" x14ac:dyDescent="0.25">
      <c r="AB10792" s="3" t="str">
        <v>strike = 0.035044, dCalldT = 0.000731, localVol = 0.009093</v>
      </c>
    </row>
    <row r="10793" spans="28:28" x14ac:dyDescent="0.25">
      <c r="AB10793" s="3" t="str">
        <v>strike = 0.036525, dCalldT = 0.000717, localVol = 0.009836</v>
      </c>
    </row>
    <row r="10794" spans="28:28" x14ac:dyDescent="0.25">
      <c r="AB10794" s="3" t="str">
        <v>strike = 0.038007, dCalldT = 0.000699, localVol = 0.010153</v>
      </c>
    </row>
    <row r="10795" spans="28:28" x14ac:dyDescent="0.25">
      <c r="AB10795" s="3" t="str">
        <v>strike = 0.039488, dCalldT = 0.000666, localVol = 0.010687</v>
      </c>
    </row>
    <row r="10796" spans="28:28" x14ac:dyDescent="0.25">
      <c r="AB10796" s="3" t="str">
        <v>strike = 0.040970, dCalldT = 0.000625, localVol = 0.011157</v>
      </c>
    </row>
    <row r="10797" spans="28:28" x14ac:dyDescent="0.25">
      <c r="AB10797" s="3" t="str">
        <v>strike = 0.042451, dCalldT = 0.000584, localVol = 0.011740</v>
      </c>
    </row>
    <row r="10798" spans="28:28" x14ac:dyDescent="0.25">
      <c r="AB10798" s="3" t="str">
        <v>strike = 0.043932, dCalldT = 0.000551, localVol = 0.011943</v>
      </c>
    </row>
    <row r="10799" spans="28:28" x14ac:dyDescent="0.25">
      <c r="AB10799" s="3" t="str">
        <v>strike = 0.045414, dCalldT = 0.000517, localVol = 0.012120</v>
      </c>
    </row>
    <row r="10800" spans="28:28" x14ac:dyDescent="0.25">
      <c r="AB10800" s="3" t="str">
        <v>strike = 0.046895, dCalldT = 0.000474, localVol = 0.013266</v>
      </c>
    </row>
    <row r="10801" spans="28:28" x14ac:dyDescent="0.25">
      <c r="AB10801" s="3" t="str">
        <v>strike = 0.048376, dCalldT = 0.000445, localVol = 0.013229</v>
      </c>
    </row>
    <row r="10802" spans="28:28" x14ac:dyDescent="0.25">
      <c r="AB10802" s="3" t="str">
        <v>strike = 0.049858, dCalldT = 0.000417, localVol = 0.014809</v>
      </c>
    </row>
    <row r="10803" spans="28:28" x14ac:dyDescent="0.25">
      <c r="AB10803" s="3" t="str">
        <v>strike = 0.051339, dCalldT = 0.000407, localVol = 0.013953</v>
      </c>
    </row>
    <row r="10804" spans="28:28" x14ac:dyDescent="0.25">
      <c r="AB10804" s="3" t="str">
        <v>strike = 0.052821, dCalldT = 0.000390, localVol = 0.014465</v>
      </c>
    </row>
    <row r="10805" spans="28:28" x14ac:dyDescent="0.25">
      <c r="AB10805" s="3" t="str">
        <v>strike = 0.054302, dCalldT = 0.000365, localVol = 0.015578</v>
      </c>
    </row>
    <row r="10806" spans="28:28" x14ac:dyDescent="0.25">
      <c r="AB10806" s="3" t="str">
        <v>strike = 0.055783, dCalldT = 0.000340, localVol = 0.017409</v>
      </c>
    </row>
    <row r="10807" spans="28:28" x14ac:dyDescent="0.25">
      <c r="AB10807" s="3" t="str">
        <v>strike = 0.057265, dCalldT = 0.000324, localVol = 0.018229</v>
      </c>
    </row>
    <row r="10808" spans="28:28" x14ac:dyDescent="0.25">
      <c r="AB10808" s="3" t="str">
        <v>strike = 0.058746, dCalldT = 0.000317, localVol = 0.016004</v>
      </c>
    </row>
    <row r="10809" spans="28:28" x14ac:dyDescent="0.25">
      <c r="AB10809" s="3" t="str">
        <v>strike = 0.060228, dCalldT = 0.000297, localVol = 0.018329</v>
      </c>
    </row>
    <row r="10810" spans="28:28" x14ac:dyDescent="0.25">
      <c r="AB10810" s="3" t="str">
        <v>strike = 0.061709, dCalldT = 0.000276, localVol = 0.017225</v>
      </c>
    </row>
    <row r="10811" spans="28:28" x14ac:dyDescent="0.25">
      <c r="AB10811" s="3" t="str">
        <v>strike = 0.063190, dCalldT = 0.000247, localVol = 0.019838</v>
      </c>
    </row>
    <row r="10812" spans="28:28" x14ac:dyDescent="0.25">
      <c r="AB10812" s="3" t="str">
        <v>strike = 0.064672, dCalldT = 0.000219, localVol = 0.022949</v>
      </c>
    </row>
    <row r="10813" spans="28:28" x14ac:dyDescent="0.25">
      <c r="AB10813" s="3" t="str">
        <v>strike = 0.066153, dCalldT = 0.000200, localVol = 0.019999</v>
      </c>
    </row>
    <row r="10814" spans="28:28" x14ac:dyDescent="0.25">
      <c r="AB10814" s="3" t="str">
        <v>T = 5.166667, swapRate = 0.023318, k = 0, strike = -0.021513, call = 0.044954, callph = 0.044944, callmh = 0.044964, quantile = 0.010060, d2CalldK2 = 0.861155</v>
      </c>
    </row>
    <row r="10815" spans="28:28" x14ac:dyDescent="0.25">
      <c r="AB10815" s="3" t="str">
        <v>T = 5.166667, swapRate = 0.023318, k = 1, strike = -0.020019, call = 0.043476, callph = 0.043466, callmh = 0.043486, quantile = 0.011437, d2CalldK2 = 0.984208</v>
      </c>
    </row>
    <row r="10816" spans="28:28" x14ac:dyDescent="0.25">
      <c r="AB10816" s="3" t="str">
        <v>T = 5.166667, swapRate = 0.023318, k = 2, strike = -0.018525, call = 0.042000, callph = 0.041990, callmh = 0.042010, quantile = 0.013011, d2CalldK2 = 1.125463</v>
      </c>
    </row>
    <row r="10817" spans="28:28" x14ac:dyDescent="0.25">
      <c r="AB10817" s="3" t="str">
        <v>T = 5.166667, swapRate = 0.023318, k = 3, strike = -0.017030, call = 0.040526, callph = 0.040516, callmh = 0.040536, quantile = 0.014811, d2CalldK2 = 1.287660</v>
      </c>
    </row>
    <row r="10818" spans="28:28" x14ac:dyDescent="0.25">
      <c r="AB10818" s="3" t="str">
        <v>T = 5.166667, swapRate = 0.023318, k = 4, strike = -0.015536, call = 0.039056, callph = 0.039046, callmh = 0.039065, quantile = 0.016871, d2CalldK2 = 1.473943</v>
      </c>
    </row>
    <row r="10819" spans="28:28" x14ac:dyDescent="0.25">
      <c r="AB10819" s="3" t="str">
        <v>T = 5.166667, swapRate = 0.023318, k = 5, strike = -0.014041, call = 0.037588, callph = 0.037578, callmh = 0.037598, quantile = 0.019230, d2CalldK2 = 1.687919</v>
      </c>
    </row>
    <row r="10820" spans="28:28" x14ac:dyDescent="0.25">
      <c r="AB10820" s="3" t="str">
        <v>T = 5.166667, swapRate = 0.023318, k = 6, strike = -0.012547, call = 0.036125, callph = 0.036115, callmh = 0.036134, quantile = 0.021932, d2CalldK2 = 1.933717</v>
      </c>
    </row>
    <row r="10821" spans="28:28" x14ac:dyDescent="0.25">
      <c r="AB10821" s="3" t="str">
        <v>T = 5.166667, swapRate = 0.023318, k = 7, strike = -0.011053, call = 0.034665, callph = 0.034655, callmh = 0.034675, quantile = 0.025028, d2CalldK2 = 2.216056</v>
      </c>
    </row>
    <row r="10822" spans="28:28" x14ac:dyDescent="0.25">
      <c r="AB10822" s="3" t="str">
        <v>T = 5.166667, swapRate = 0.023318, k = 8, strike = -0.009558, call = 0.033211, callph = 0.033201, callmh = 0.033221, quantile = 0.028576, d2CalldK2 = 2.540314</v>
      </c>
    </row>
    <row r="10823" spans="28:28" x14ac:dyDescent="0.25">
      <c r="AB10823" s="3" t="str">
        <v>T = 5.166667, swapRate = 0.023318, k = 9, strike = -0.008064, call = 0.031762, callph = 0.031752, callmh = 0.031772, quantile = 0.032644, d2CalldK2 = 2.912600</v>
      </c>
    </row>
    <row r="10824" spans="28:28" x14ac:dyDescent="0.25">
      <c r="AB10824" s="3" t="str">
        <v>T = 5.166667, swapRate = 0.023318, k = 10, strike = -0.006570, call = 0.030320, callph = 0.030310, callmh = 0.030330, quantile = 0.037308, d2CalldK2 = 3.339835</v>
      </c>
    </row>
    <row r="10825" spans="28:28" x14ac:dyDescent="0.25">
      <c r="AB10825" s="3" t="str">
        <v>T = 5.166667, swapRate = 0.023318, k = 11, strike = -0.005075, call = 0.028885, callph = 0.028876, callmh = 0.028895, quantile = 0.042657, d2CalldK2 = 3.829817</v>
      </c>
    </row>
    <row r="10826" spans="28:28" x14ac:dyDescent="0.25">
      <c r="AB10826" s="3" t="str">
        <v>T = 5.166667, swapRate = 0.023318, k = 12, strike = -0.003581, call = 0.027459, callph = 0.027450, callmh = 0.027469, quantile = 0.048790, d2CalldK2 = 4.391284</v>
      </c>
    </row>
    <row r="10827" spans="28:28" x14ac:dyDescent="0.25">
      <c r="AB10827" s="3" t="str">
        <v>T = 5.166667, swapRate = 0.023318, k = 13, strike = -0.002086, call = 0.026043, callph = 0.026033, callmh = 0.026052, quantile = 0.055822, d2CalldK2 = 5.033967</v>
      </c>
    </row>
    <row r="10828" spans="28:28" x14ac:dyDescent="0.25">
      <c r="AB10828" s="3" t="str">
        <v>T = 5.166667, swapRate = 0.023318, k = 14, strike = -0.000592, call = 0.024638, callph = 0.024628, callmh = 0.024647, quantile = 0.063881, d2CalldK2 = 5.768604</v>
      </c>
    </row>
    <row r="10829" spans="28:28" x14ac:dyDescent="0.25">
      <c r="AB10829" s="3" t="str">
        <v>T = 5.166667, swapRate = 0.023318, k = 15, strike = 0.000902, call = 0.023246, callph = 0.023236, callmh = 0.023255, quantile = 0.073114, d2CalldK2 = 6.606923</v>
      </c>
    </row>
    <row r="10830" spans="28:28" x14ac:dyDescent="0.25">
      <c r="AB10830" s="3" t="str">
        <v>T = 5.166667, swapRate = 0.023318, k = 16, strike = 0.002397, call = 0.021868, callph = 0.021859, callmh = 0.021877, quantile = 0.083686, d2CalldK2 = 7.561552</v>
      </c>
    </row>
    <row r="10831" spans="28:28" x14ac:dyDescent="0.25">
      <c r="AB10831" s="3" t="str">
        <v>T = 5.166667, swapRate = 0.023318, k = 17, strike = 0.003891, call = 0.020508, callph = 0.020499, callmh = 0.020517, quantile = 0.095778, d2CalldK2 = 8.645850</v>
      </c>
    </row>
    <row r="10832" spans="28:28" x14ac:dyDescent="0.25">
      <c r="AB10832" s="3" t="str">
        <v>T = 5.166667, swapRate = 0.023318, k = 18, strike = 0.005385, call = 0.019166, callph = 0.019158, callmh = 0.019175, quantile = 0.109597, d2CalldK2 = 9.873596</v>
      </c>
    </row>
    <row r="10833" spans="28:28" x14ac:dyDescent="0.25">
      <c r="AB10833" s="3" t="str">
        <v>T = 5.166667, swapRate = 0.023318, k = 19, strike = 0.006880, call = 0.017847, callph = 0.017839, callmh = 0.017856, quantile = 0.125366, d2CalldK2 = 11.258524</v>
      </c>
    </row>
    <row r="10834" spans="28:28" x14ac:dyDescent="0.25">
      <c r="AB10834" s="3" t="str">
        <v>T = 5.166667, swapRate = 0.023318, k = 20, strike = 0.008374, call = 0.016554, callph = 0.016545, callmh = 0.016562, quantile = 0.143331, d2CalldK2 = 12.813599</v>
      </c>
    </row>
    <row r="10835" spans="28:28" x14ac:dyDescent="0.25">
      <c r="AB10835" s="3" t="str">
        <v>T = 5.166667, swapRate = 0.023318, k = 21, strike = 0.009868, call = 0.015288, callph = 0.015280, callmh = 0.015297, quantile = 0.163753, d2CalldK2 = 14.550010</v>
      </c>
    </row>
    <row r="10836" spans="28:28" x14ac:dyDescent="0.25">
      <c r="AB10836" s="3" t="str">
        <v>T = 5.166667, swapRate = 0.023318, k = 22, strike = 0.011363, call = 0.014056, callph = 0.014047, callmh = 0.014064, quantile = 0.186911, d2CalldK2 = 16.475745</v>
      </c>
    </row>
    <row r="10837" spans="28:28" x14ac:dyDescent="0.25">
      <c r="AB10837" s="3" t="str">
        <v>T = 5.166667, swapRate = 0.023318, k = 23, strike = 0.012857, call = 0.012860, callph = 0.012852, callmh = 0.012868, quantile = 0.213091, d2CalldK2 = 18.593675</v>
      </c>
    </row>
    <row r="10838" spans="28:28" x14ac:dyDescent="0.25">
      <c r="AB10838" s="3" t="str">
        <v>T = 5.166667, swapRate = 0.023318, k = 24, strike = 0.014352, call = 0.011705, callph = 0.011698, callmh = 0.011713, quantile = 0.242576, d2CalldK2 = 20.899030</v>
      </c>
    </row>
    <row r="10839" spans="28:28" x14ac:dyDescent="0.25">
      <c r="AB10839" s="3" t="str">
        <v>T = 5.166667, swapRate = 0.023318, k = 25, strike = 0.015846, call = 0.010598, callph = 0.010590, callmh = 0.010605, quantile = 0.275638, d2CalldK2 = 23.376161</v>
      </c>
    </row>
    <row r="10840" spans="28:28" x14ac:dyDescent="0.25">
      <c r="AB10840" s="3" t="str">
        <v>T = 5.166667, swapRate = 0.023318, k = 26, strike = 0.017340, call = 0.009542, callph = 0.009535, callmh = 0.009549, quantile = 0.312512, d2CalldK2 = 25.994515</v>
      </c>
    </row>
    <row r="10841" spans="28:28" x14ac:dyDescent="0.25">
      <c r="AB10841" s="3" t="str">
        <v>T = 5.166667, swapRate = 0.023318, k = 27, strike = 0.018835, call = 0.008545, callph = 0.008539, callmh = 0.008551, quantile = 0.353375, d2CalldK2 = 28.703845</v>
      </c>
    </row>
    <row r="10842" spans="28:28" x14ac:dyDescent="0.25">
      <c r="AB10842" s="3" t="str">
        <v>T = 5.166667, swapRate = 0.023318, k = 28, strike = 0.020329, call = 0.007612, callph = 0.007606, callmh = 0.007618, quantile = 0.398309, d2CalldK2 = 31.428789</v>
      </c>
    </row>
    <row r="10843" spans="28:28" x14ac:dyDescent="0.25">
      <c r="AB10843" s="3" t="str">
        <v>T = 5.166667, swapRate = 0.023318, k = 29, strike = 0.021823, call = 0.006749, callph = 0.006743, callmh = 0.006754, quantile = 0.447263, d2CalldK2 = 34.063261</v>
      </c>
    </row>
    <row r="10844" spans="28:28" x14ac:dyDescent="0.25">
      <c r="AB10844" s="3" t="str">
        <v>T = 5.166667, swapRate = 0.023318, k = 30, strike = 0.023318, call = 0.005962, callph = 0.005957, callmh = 0.005967, quantile = 0.500000, d2CalldK2 = 36.460486</v>
      </c>
    </row>
    <row r="10845" spans="28:28" x14ac:dyDescent="0.25">
      <c r="AB10845" s="3" t="str">
        <v>T = 5.166667, swapRate = 0.023318, k = 31, strike = 0.024812, call = 0.005254, callph = 0.005250, callmh = 0.005259, quantile = 0.552737, d2CalldK2 = 34.063261</v>
      </c>
    </row>
    <row r="10846" spans="28:28" x14ac:dyDescent="0.25">
      <c r="AB10846" s="3" t="str">
        <v>T = 5.166667, swapRate = 0.023318, k = 32, strike = 0.026307, call = 0.004623, callph = 0.004619, callmh = 0.004627, quantile = 0.601691, d2CalldK2 = 31.428789</v>
      </c>
    </row>
    <row r="10847" spans="28:28" x14ac:dyDescent="0.25">
      <c r="AB10847" s="3" t="str">
        <v>T = 5.166667, swapRate = 0.023318, k = 33, strike = 0.027801, call = 0.004062, callph = 0.004058, callmh = 0.004065, quantile = 0.646625, d2CalldK2 = 28.703845</v>
      </c>
    </row>
    <row r="10848" spans="28:28" x14ac:dyDescent="0.25">
      <c r="AB10848" s="3" t="str">
        <v>T = 5.166667, swapRate = 0.023318, k = 34, strike = 0.029295, call = 0.003565, callph = 0.003562, callmh = 0.003568, quantile = 0.687488, d2CalldK2 = 25.994515</v>
      </c>
    </row>
    <row r="10849" spans="28:28" x14ac:dyDescent="0.25">
      <c r="AB10849" s="3" t="str">
        <v>T = 5.166667, swapRate = 0.023318, k = 35, strike = 0.030790, call = 0.003126, callph = 0.003123, callmh = 0.003129, quantile = 0.724362, d2CalldK2 = 23.376161</v>
      </c>
    </row>
    <row r="10850" spans="28:28" x14ac:dyDescent="0.25">
      <c r="AB10850" s="3" t="str">
        <v>T = 5.166667, swapRate = 0.023318, k = 36, strike = 0.032284, call = 0.002739, callph = 0.002737, callmh = 0.002742, quantile = 0.757424, d2CalldK2 = 20.899031</v>
      </c>
    </row>
    <row r="10851" spans="28:28" x14ac:dyDescent="0.25">
      <c r="AB10851" s="3" t="str">
        <v>T = 5.166667, swapRate = 0.023318, k = 37, strike = 0.033778, call = 0.002399, callph = 0.002397, callmh = 0.002401, quantile = 0.786909, d2CalldK2 = 18.593675</v>
      </c>
    </row>
    <row r="10852" spans="28:28" x14ac:dyDescent="0.25">
      <c r="AB10852" s="3" t="str">
        <v>T = 5.166667, swapRate = 0.023318, k = 38, strike = 0.035273, call = 0.002101, callph = 0.002099, callmh = 0.002102, quantile = 0.813089, d2CalldK2 = 16.475745</v>
      </c>
    </row>
    <row r="10853" spans="28:28" x14ac:dyDescent="0.25">
      <c r="AB10853" s="3" t="str">
        <v>T = 5.166667, swapRate = 0.023318, k = 39, strike = 0.036767, call = 0.001839, callph = 0.001837, callmh = 0.001841, quantile = 0.836247, d2CalldK2 = 14.550011</v>
      </c>
    </row>
    <row r="10854" spans="28:28" x14ac:dyDescent="0.25">
      <c r="AB10854" s="3" t="str">
        <v>T = 5.166667, swapRate = 0.023318, k = 40, strike = 0.038261, call = 0.001610, callph = 0.001608, callmh = 0.001611, quantile = 0.856669, d2CalldK2 = 12.813599</v>
      </c>
    </row>
    <row r="10855" spans="28:28" x14ac:dyDescent="0.25">
      <c r="AB10855" s="3" t="str">
        <v>T = 5.166667, swapRate = 0.023318, k = 41, strike = 0.039756, call = 0.001409, callph = 0.001408, callmh = 0.001411, quantile = 0.874634, d2CalldK2 = 11.258524</v>
      </c>
    </row>
    <row r="10856" spans="28:28" x14ac:dyDescent="0.25">
      <c r="AB10856" s="3" t="str">
        <v>T = 5.166667, swapRate = 0.023318, k = 42, strike = 0.041250, call = 0.001234, callph = 0.001233, callmh = 0.001235, quantile = 0.890403, d2CalldK2 = 9.873597</v>
      </c>
    </row>
    <row r="10857" spans="28:28" x14ac:dyDescent="0.25">
      <c r="AB10857" s="3" t="str">
        <v>T = 5.166667, swapRate = 0.023318, k = 43, strike = 0.042745, call = 0.001081, callph = 0.001080, callmh = 0.001082, quantile = 0.904222, d2CalldK2 = 8.645849</v>
      </c>
    </row>
    <row r="10858" spans="28:28" x14ac:dyDescent="0.25">
      <c r="AB10858" s="3" t="str">
        <v>T = 5.166667, swapRate = 0.023318, k = 44, strike = 0.044239, call = 0.000947, callph = 0.000946, callmh = 0.000948, quantile = 0.916314, d2CalldK2 = 7.561552</v>
      </c>
    </row>
    <row r="10859" spans="28:28" x14ac:dyDescent="0.25">
      <c r="AB10859" s="3" t="str">
        <v>T = 5.166667, swapRate = 0.023318, k = 45, strike = 0.045733, call = 0.000830, callph = 0.000829, callmh = 0.000831, quantile = 0.926886, d2CalldK2 = 6.606923</v>
      </c>
    </row>
    <row r="10860" spans="28:28" x14ac:dyDescent="0.25">
      <c r="AB10860" s="3" t="str">
        <v>T = 5.166667, swapRate = 0.023318, k = 46, strike = 0.047228, call = 0.000728, callph = 0.000727, callmh = 0.000728, quantile = 0.936119, d2CalldK2 = 5.768604</v>
      </c>
    </row>
    <row r="10861" spans="28:28" x14ac:dyDescent="0.25">
      <c r="AB10861" s="3" t="str">
        <v>T = 5.166667, swapRate = 0.023318, k = 47, strike = 0.048722, call = 0.000638, callph = 0.000638, callmh = 0.000639, quantile = 0.944178, d2CalldK2 = 5.033967</v>
      </c>
    </row>
    <row r="10862" spans="28:28" x14ac:dyDescent="0.25">
      <c r="AB10862" s="3" t="str">
        <v>T = 5.166667, swapRate = 0.023318, k = 48, strike = 0.050216, call = 0.000560, callph = 0.000560, callmh = 0.000561, quantile = 0.951210, d2CalldK2 = 4.391284</v>
      </c>
    </row>
    <row r="10863" spans="28:28" x14ac:dyDescent="0.25">
      <c r="AB10863" s="3" t="str">
        <v>T = 5.166667, swapRate = 0.023318, k = 49, strike = 0.051711, call = 0.000492, callph = 0.000492, callmh = 0.000493, quantile = 0.957343, d2CalldK2 = 3.829817</v>
      </c>
    </row>
    <row r="10864" spans="28:28" x14ac:dyDescent="0.25">
      <c r="AB10864" s="3" t="str">
        <v>T = 5.166667, swapRate = 0.023318, k = 50, strike = 0.053205, call = 0.000433, callph = 0.000432, callmh = 0.000433, quantile = 0.962692, d2CalldK2 = 3.339836</v>
      </c>
    </row>
    <row r="10865" spans="28:28" x14ac:dyDescent="0.25">
      <c r="AB10865" s="3" t="str">
        <v>T = 5.166667, swapRate = 0.023318, k = 51, strike = 0.054700, call = 0.000380, callph = 0.000380, callmh = 0.000381, quantile = 0.967356, d2CalldK2 = 2.912600</v>
      </c>
    </row>
    <row r="10866" spans="28:28" x14ac:dyDescent="0.25">
      <c r="AB10866" s="3" t="str">
        <v>T = 5.166667, swapRate = 0.023318, k = 52, strike = 0.056194, call = 0.000335, callph = 0.000334, callmh = 0.000335, quantile = 0.971424, d2CalldK2 = 2.540313</v>
      </c>
    </row>
    <row r="10867" spans="28:28" x14ac:dyDescent="0.25">
      <c r="AB10867" s="3" t="str">
        <v>T = 5.166667, swapRate = 0.023318, k = 53, strike = 0.057688, call = 0.000295, callph = 0.000294, callmh = 0.000295, quantile = 0.974972, d2CalldK2 = 2.216056</v>
      </c>
    </row>
    <row r="10868" spans="28:28" x14ac:dyDescent="0.25">
      <c r="AB10868" s="3" t="str">
        <v>T = 5.166667, swapRate = 0.023318, k = 54, strike = 0.059183, call = 0.000260, callph = 0.000259, callmh = 0.000260, quantile = 0.978068, d2CalldK2 = 1.933717</v>
      </c>
    </row>
    <row r="10869" spans="28:28" x14ac:dyDescent="0.25">
      <c r="AB10869" s="3" t="str">
        <v>T = 5.166667, swapRate = 0.023318, k = 55, strike = 0.060677, call = 0.000229, callph = 0.000229, callmh = 0.000229, quantile = 0.980770, d2CalldK2 = 1.687919</v>
      </c>
    </row>
    <row r="10870" spans="28:28" x14ac:dyDescent="0.25">
      <c r="AB10870" s="3" t="str">
        <v>T = 5.166667, swapRate = 0.023318, k = 56, strike = 0.062171, call = 0.000202, callph = 0.000202, callmh = 0.000202, quantile = 0.983129, d2CalldK2 = 1.473943</v>
      </c>
    </row>
    <row r="10871" spans="28:28" x14ac:dyDescent="0.25">
      <c r="AB10871" s="3" t="str">
        <v>T = 5.166667, swapRate = 0.023318, k = 57, strike = 0.063666, call = 0.000178, callph = 0.000178, callmh = 0.000179, quantile = 0.985189, d2CalldK2 = 1.287660</v>
      </c>
    </row>
    <row r="10872" spans="28:28" x14ac:dyDescent="0.25">
      <c r="AB10872" s="3" t="str">
        <v>T = 5.166667, swapRate = 0.023318, k = 58, strike = 0.065160, call = 0.000158, callph = 0.000157, callmh = 0.000158, quantile = 0.986989, d2CalldK2 = 1.125463</v>
      </c>
    </row>
    <row r="10873" spans="28:28" x14ac:dyDescent="0.25">
      <c r="AB10873" s="3" t="str">
        <v>T = 5.166667, swapRate = 0.023318, k = 59, strike = 0.066654, call = 0.000139, callph = 0.000139, callmh = 0.000139, quantile = 0.988563, d2CalldK2 = 0.984208</v>
      </c>
    </row>
    <row r="10874" spans="28:28" x14ac:dyDescent="0.25">
      <c r="AB10874" s="3" t="str">
        <v>T = 5.166667, swapRate = 0.023318, k = 60, strike = 0.068149, call = 0.000123, callph = 0.000123, callmh = 0.000123, quantile = 0.989940, d2CalldK2 = 0.861155</v>
      </c>
    </row>
    <row r="10875" spans="28:28" x14ac:dyDescent="0.25">
      <c r="AB10875" s="3" t="str">
        <v>strike = -0.020019, d2CalldK2 = 0.984208, d2CalldK2mc = 1.657357</v>
      </c>
    </row>
    <row r="10876" spans="28:28" x14ac:dyDescent="0.25">
      <c r="AB10876" s="3" t="str">
        <v>strike = -0.018525, d2CalldK2 = 1.125463, d2CalldK2mc = 1.972079</v>
      </c>
    </row>
    <row r="10877" spans="28:28" x14ac:dyDescent="0.25">
      <c r="AB10877" s="3" t="str">
        <v>strike = -0.017030, d2CalldK2 = 1.287660, d2CalldK2mc = 1.233541</v>
      </c>
    </row>
    <row r="10878" spans="28:28" x14ac:dyDescent="0.25">
      <c r="AB10878" s="3" t="str">
        <v>strike = -0.015536, d2CalldK2 = 1.473943, d2CalldK2mc = 1.239611</v>
      </c>
    </row>
    <row r="10879" spans="28:28" x14ac:dyDescent="0.25">
      <c r="AB10879" s="3" t="str">
        <v>strike = -0.014041, d2CalldK2 = 1.687919, d2CalldK2mc = 1.982524</v>
      </c>
    </row>
    <row r="10880" spans="28:28" x14ac:dyDescent="0.25">
      <c r="AB10880" s="3" t="str">
        <v>strike = -0.012547, d2CalldK2 = 1.933717, d2CalldK2mc = 2.036628</v>
      </c>
    </row>
    <row r="10881" spans="28:28" x14ac:dyDescent="0.25">
      <c r="AB10881" s="3" t="str">
        <v>strike = -0.011053, d2CalldK2 = 2.216056, d2CalldK2mc = 2.113307</v>
      </c>
    </row>
    <row r="10882" spans="28:28" x14ac:dyDescent="0.25">
      <c r="AB10882" s="3" t="str">
        <v>strike = -0.009558, d2CalldK2 = 2.540314, d2CalldK2mc = 2.630678</v>
      </c>
    </row>
    <row r="10883" spans="28:28" x14ac:dyDescent="0.25">
      <c r="AB10883" s="3" t="str">
        <v>strike = -0.008064, d2CalldK2 = 2.912600, d2CalldK2mc = 2.849623</v>
      </c>
    </row>
    <row r="10884" spans="28:28" x14ac:dyDescent="0.25">
      <c r="AB10884" s="3" t="str">
        <v>strike = -0.006570, d2CalldK2 = 3.339835, d2CalldK2mc = 3.653697</v>
      </c>
    </row>
    <row r="10885" spans="28:28" x14ac:dyDescent="0.25">
      <c r="AB10885" s="3" t="str">
        <v>strike = -0.005075, d2CalldK2 = 3.829817, d2CalldK2mc = 3.539925</v>
      </c>
    </row>
    <row r="10886" spans="28:28" x14ac:dyDescent="0.25">
      <c r="AB10886" s="3" t="str">
        <v>strike = -0.003581, d2CalldK2 = 4.391284, d2CalldK2mc = 4.734030</v>
      </c>
    </row>
    <row r="10887" spans="28:28" x14ac:dyDescent="0.25">
      <c r="AB10887" s="3" t="str">
        <v>strike = -0.002086, d2CalldK2 = 5.033967, d2CalldK2mc = 5.566032</v>
      </c>
    </row>
    <row r="10888" spans="28:28" x14ac:dyDescent="0.25">
      <c r="AB10888" s="3" t="str">
        <v>strike = -0.000592, d2CalldK2 = 5.768604, d2CalldK2mc = 5.961729</v>
      </c>
    </row>
    <row r="10889" spans="28:28" x14ac:dyDescent="0.25">
      <c r="AB10889" s="3" t="str">
        <v>strike = 0.000902, d2CalldK2 = 6.606923, d2CalldK2mc = 6.057928</v>
      </c>
    </row>
    <row r="10890" spans="28:28" x14ac:dyDescent="0.25">
      <c r="AB10890" s="3" t="str">
        <v>strike = 0.002397, d2CalldK2 = 7.561552, d2CalldK2mc = 8.040936</v>
      </c>
    </row>
    <row r="10891" spans="28:28" x14ac:dyDescent="0.25">
      <c r="AB10891" s="3" t="str">
        <v>strike = 0.003891, d2CalldK2 = 8.645850, d2CalldK2mc = 7.262098</v>
      </c>
    </row>
    <row r="10892" spans="28:28" x14ac:dyDescent="0.25">
      <c r="AB10892" s="3" t="str">
        <v>strike = 0.005385, d2CalldK2 = 9.873596, d2CalldK2mc = 9.799161</v>
      </c>
    </row>
    <row r="10893" spans="28:28" x14ac:dyDescent="0.25">
      <c r="AB10893" s="3" t="str">
        <v>strike = 0.006880, d2CalldK2 = 11.258524, d2CalldK2mc = 11.632855</v>
      </c>
    </row>
    <row r="10894" spans="28:28" x14ac:dyDescent="0.25">
      <c r="AB10894" s="3" t="str">
        <v>strike = 0.008374, d2CalldK2 = 12.813599, d2CalldK2mc = 12.573332</v>
      </c>
    </row>
    <row r="10895" spans="28:28" x14ac:dyDescent="0.25">
      <c r="AB10895" s="3" t="str">
        <v>strike = 0.009868, d2CalldK2 = 14.550010, d2CalldK2mc = 15.539364</v>
      </c>
    </row>
    <row r="10896" spans="28:28" x14ac:dyDescent="0.25">
      <c r="AB10896" s="3" t="str">
        <v>strike = 0.011363, d2CalldK2 = 16.475745, d2CalldK2mc = 16.331695</v>
      </c>
    </row>
    <row r="10897" spans="28:28" x14ac:dyDescent="0.25">
      <c r="AB10897" s="3" t="str">
        <v>strike = 0.012857, d2CalldK2 = 18.593675, d2CalldK2mc = 18.632876</v>
      </c>
    </row>
    <row r="10898" spans="28:28" x14ac:dyDescent="0.25">
      <c r="AB10898" s="3" t="str">
        <v>strike = 0.014352, d2CalldK2 = 20.899030, d2CalldK2mc = 20.622864</v>
      </c>
    </row>
    <row r="10899" spans="28:28" x14ac:dyDescent="0.25">
      <c r="AB10899" s="3" t="str">
        <v>strike = 0.015846, d2CalldK2 = 23.376161, d2CalldK2mc = 23.841559</v>
      </c>
    </row>
    <row r="10900" spans="28:28" x14ac:dyDescent="0.25">
      <c r="AB10900" s="3" t="str">
        <v>strike = 0.017340, d2CalldK2 = 25.994515, d2CalldK2mc = 25.762853</v>
      </c>
    </row>
    <row r="10901" spans="28:28" x14ac:dyDescent="0.25">
      <c r="AB10901" s="3" t="str">
        <v>strike = 0.018835, d2CalldK2 = 28.703845, d2CalldK2mc = 30.350923</v>
      </c>
    </row>
    <row r="10902" spans="28:28" x14ac:dyDescent="0.25">
      <c r="AB10902" s="3" t="str">
        <v>strike = 0.020329, d2CalldK2 = 31.428789, d2CalldK2mc = 29.505779</v>
      </c>
    </row>
    <row r="10903" spans="28:28" x14ac:dyDescent="0.25">
      <c r="AB10903" s="3" t="str">
        <v>strike = 0.021823, d2CalldK2 = 34.063261, d2CalldK2mc = 32.292031</v>
      </c>
    </row>
    <row r="10904" spans="28:28" x14ac:dyDescent="0.25">
      <c r="AB10904" s="3" t="str">
        <v>strike = 0.023318, d2CalldK2 = 36.460486, d2CalldK2mc = 37.009798</v>
      </c>
    </row>
    <row r="10905" spans="28:28" x14ac:dyDescent="0.25">
      <c r="AB10905" s="3" t="str">
        <v>strike = 0.024812, d2CalldK2 = 34.063261, d2CalldK2mc = 35.150508</v>
      </c>
    </row>
    <row r="10906" spans="28:28" x14ac:dyDescent="0.25">
      <c r="AB10906" s="3" t="str">
        <v>strike = 0.026307, d2CalldK2 = 31.428789, d2CalldK2mc = 31.050515</v>
      </c>
    </row>
    <row r="10907" spans="28:28" x14ac:dyDescent="0.25">
      <c r="AB10907" s="3" t="str">
        <v>strike = 0.027801, d2CalldK2 = 28.703845, d2CalldK2mc = 29.443765</v>
      </c>
    </row>
    <row r="10908" spans="28:28" x14ac:dyDescent="0.25">
      <c r="AB10908" s="3" t="str">
        <v>strike = 0.029295, d2CalldK2 = 25.994515, d2CalldK2mc = 25.225788</v>
      </c>
    </row>
    <row r="10909" spans="28:28" x14ac:dyDescent="0.25">
      <c r="AB10909" s="3" t="str">
        <v>strike = 0.030790, d2CalldK2 = 23.376161, d2CalldK2mc = 22.921257</v>
      </c>
    </row>
    <row r="10910" spans="28:28" x14ac:dyDescent="0.25">
      <c r="AB10910" s="3" t="str">
        <v>strike = 0.032284, d2CalldK2 = 20.899031, d2CalldK2mc = 20.599499</v>
      </c>
    </row>
    <row r="10911" spans="28:28" x14ac:dyDescent="0.25">
      <c r="AB10911" s="3" t="str">
        <v>strike = 0.033778, d2CalldK2 = 18.593675, d2CalldK2mc = 19.393031</v>
      </c>
    </row>
    <row r="10912" spans="28:28" x14ac:dyDescent="0.25">
      <c r="AB10912" s="3" t="str">
        <v>strike = 0.035273, d2CalldK2 = 16.475745, d2CalldK2mc = 16.716871</v>
      </c>
    </row>
    <row r="10913" spans="28:28" x14ac:dyDescent="0.25">
      <c r="AB10913" s="3" t="str">
        <v>strike = 0.036767, d2CalldK2 = 14.550011, d2CalldK2mc = 14.450493</v>
      </c>
    </row>
    <row r="10914" spans="28:28" x14ac:dyDescent="0.25">
      <c r="AB10914" s="3" t="str">
        <v>strike = 0.038261, d2CalldK2 = 12.813599, d2CalldK2mc = 12.175749</v>
      </c>
    </row>
    <row r="10915" spans="28:28" x14ac:dyDescent="0.25">
      <c r="AB10915" s="3" t="str">
        <v>strike = 0.039756, d2CalldK2 = 11.258524, d2CalldK2mc = 10.521932</v>
      </c>
    </row>
    <row r="10916" spans="28:28" x14ac:dyDescent="0.25">
      <c r="AB10916" s="3" t="str">
        <v>strike = 0.041250, d2CalldK2 = 9.873597, d2CalldK2mc = 8.592822</v>
      </c>
    </row>
    <row r="10917" spans="28:28" x14ac:dyDescent="0.25">
      <c r="AB10917" s="3" t="str">
        <v>strike = 0.042745, d2CalldK2 = 8.645849, d2CalldK2mc = 8.051469</v>
      </c>
    </row>
    <row r="10918" spans="28:28" x14ac:dyDescent="0.25">
      <c r="AB10918" s="3" t="str">
        <v>strike = 0.044239, d2CalldK2 = 7.561552, d2CalldK2mc = 8.161804</v>
      </c>
    </row>
    <row r="10919" spans="28:28" x14ac:dyDescent="0.25">
      <c r="AB10919" s="3" t="str">
        <v>strike = 0.045733, d2CalldK2 = 6.606923, d2CalldK2mc = 7.387567</v>
      </c>
    </row>
    <row r="10920" spans="28:28" x14ac:dyDescent="0.25">
      <c r="AB10920" s="3" t="str">
        <v>strike = 0.047228, d2CalldK2 = 5.768604, d2CalldK2mc = 6.638210</v>
      </c>
    </row>
    <row r="10921" spans="28:28" x14ac:dyDescent="0.25">
      <c r="AB10921" s="3" t="str">
        <v>strike = 0.048722, d2CalldK2 = 5.033967, d2CalldK2mc = 5.709354</v>
      </c>
    </row>
    <row r="10922" spans="28:28" x14ac:dyDescent="0.25">
      <c r="AB10922" s="3" t="str">
        <v>strike = 0.050216, d2CalldK2 = 4.391284, d2CalldK2mc = 4.280126</v>
      </c>
    </row>
    <row r="10923" spans="28:28" x14ac:dyDescent="0.25">
      <c r="AB10923" s="3" t="str">
        <v>strike = 0.051711, d2CalldK2 = 3.829817, d2CalldK2mc = 3.908549</v>
      </c>
    </row>
    <row r="10924" spans="28:28" x14ac:dyDescent="0.25">
      <c r="AB10924" s="3" t="str">
        <v>strike = 0.053205, d2CalldK2 = 3.339836, d2CalldK2mc = 2.797830</v>
      </c>
    </row>
    <row r="10925" spans="28:28" x14ac:dyDescent="0.25">
      <c r="AB10925" s="3" t="str">
        <v>strike = 0.054700, d2CalldK2 = 2.912600, d2CalldK2mc = 3.075847</v>
      </c>
    </row>
    <row r="10926" spans="28:28" x14ac:dyDescent="0.25">
      <c r="AB10926" s="3" t="str">
        <v>strike = 0.056194, d2CalldK2 = 2.540313, d2CalldK2mc = 2.696872</v>
      </c>
    </row>
    <row r="10927" spans="28:28" x14ac:dyDescent="0.25">
      <c r="AB10927" s="3" t="str">
        <v>strike = 0.057688, d2CalldK2 = 2.216056, d2CalldK2mc = 2.248551</v>
      </c>
    </row>
    <row r="10928" spans="28:28" x14ac:dyDescent="0.25">
      <c r="AB10928" s="3" t="str">
        <v>strike = 0.059183, d2CalldK2 = 1.933717, d2CalldK2mc = 2.039180</v>
      </c>
    </row>
    <row r="10929" spans="28:28" x14ac:dyDescent="0.25">
      <c r="AB10929" s="3" t="str">
        <v>strike = 0.060677, d2CalldK2 = 1.687919, d2CalldK2mc = 1.685263</v>
      </c>
    </row>
    <row r="10930" spans="28:28" x14ac:dyDescent="0.25">
      <c r="AB10930" s="3" t="str">
        <v>strike = 0.062171, d2CalldK2 = 1.473943, d2CalldK2mc = 1.660975</v>
      </c>
    </row>
    <row r="10931" spans="28:28" x14ac:dyDescent="0.25">
      <c r="AB10931" s="3" t="str">
        <v>strike = 0.063666, d2CalldK2 = 1.287660, d2CalldK2mc = 1.414572</v>
      </c>
    </row>
    <row r="10932" spans="28:28" x14ac:dyDescent="0.25">
      <c r="AB10932" s="3" t="str">
        <v>strike = 0.065160, d2CalldK2 = 1.125463, d2CalldK2mc = 0.909620</v>
      </c>
    </row>
    <row r="10933" spans="28:28" x14ac:dyDescent="0.25">
      <c r="AB10933" s="3" t="str">
        <v>strike = 0.066654, d2CalldK2 = 0.984208, d2CalldK2mc = 1.131270</v>
      </c>
    </row>
    <row r="10934" spans="28:28" x14ac:dyDescent="0.25">
      <c r="AB10934" s="3" t="str">
        <v>T = 5.166667, fixingDate = 0, swapRate = 0.023318, annuity = 8.684704, stdDev = 0.014944, avgCalcStrikes = 7.957275</v>
      </c>
    </row>
    <row r="10935" spans="28:28" x14ac:dyDescent="0.25">
      <c r="AB10935" s="3" t="str">
        <v>strike = -0.020019, dCalldT = 0.000226, localVol = 0.016529</v>
      </c>
    </row>
    <row r="10936" spans="28:28" x14ac:dyDescent="0.25">
      <c r="AB10936" s="3" t="str">
        <v>strike = -0.018525, dCalldT = 0.000256, localVol = 0.016115</v>
      </c>
    </row>
    <row r="10937" spans="28:28" x14ac:dyDescent="0.25">
      <c r="AB10937" s="3" t="str">
        <v>strike = -0.017030, dCalldT = 0.000264, localVol = 0.020685</v>
      </c>
    </row>
    <row r="10938" spans="28:28" x14ac:dyDescent="0.25">
      <c r="AB10938" s="3" t="str">
        <v>strike = -0.015536, dCalldT = 0.000274, localVol = 0.021027</v>
      </c>
    </row>
    <row r="10939" spans="28:28" x14ac:dyDescent="0.25">
      <c r="AB10939" s="3" t="str">
        <v>strike = -0.014041, dCalldT = 0.000291, localVol = 0.017146</v>
      </c>
    </row>
    <row r="10940" spans="28:28" x14ac:dyDescent="0.25">
      <c r="AB10940" s="3" t="str">
        <v>strike = -0.012547, dCalldT = 0.000302, localVol = 0.017218</v>
      </c>
    </row>
    <row r="10941" spans="28:28" x14ac:dyDescent="0.25">
      <c r="AB10941" s="3" t="str">
        <v>strike = -0.011053, dCalldT = 0.000311, localVol = 0.017147</v>
      </c>
    </row>
    <row r="10942" spans="28:28" x14ac:dyDescent="0.25">
      <c r="AB10942" s="3" t="str">
        <v>strike = -0.009558, dCalldT = 0.000323, localVol = 0.015679</v>
      </c>
    </row>
    <row r="10943" spans="28:28" x14ac:dyDescent="0.25">
      <c r="AB10943" s="3" t="str">
        <v>strike = -0.008064, dCalldT = 0.000335, localVol = 0.015329</v>
      </c>
    </row>
    <row r="10944" spans="28:28" x14ac:dyDescent="0.25">
      <c r="AB10944" s="3" t="str">
        <v>strike = -0.006570, dCalldT = 0.000349, localVol = 0.013825</v>
      </c>
    </row>
    <row r="10945" spans="28:28" x14ac:dyDescent="0.25">
      <c r="AB10945" s="3" t="str">
        <v>strike = -0.005075, dCalldT = 0.000356, localVol = 0.014190</v>
      </c>
    </row>
    <row r="10946" spans="28:28" x14ac:dyDescent="0.25">
      <c r="AB10946" s="3" t="str">
        <v>strike = -0.003581, dCalldT = 0.000373, localVol = 0.012548</v>
      </c>
    </row>
    <row r="10947" spans="28:28" x14ac:dyDescent="0.25">
      <c r="AB10947" s="3" t="str">
        <v>strike = -0.002086, dCalldT = 0.000381, localVol = 0.011703</v>
      </c>
    </row>
    <row r="10948" spans="28:28" x14ac:dyDescent="0.25">
      <c r="AB10948" s="3" t="str">
        <v>strike = -0.000592, dCalldT = 0.000377, localVol = 0.011241</v>
      </c>
    </row>
    <row r="10949" spans="28:28" x14ac:dyDescent="0.25">
      <c r="AB10949" s="3" t="str">
        <v>strike = 0.000902, dCalldT = 0.000368, localVol = 0.011027</v>
      </c>
    </row>
    <row r="10950" spans="28:28" x14ac:dyDescent="0.25">
      <c r="AB10950" s="3" t="str">
        <v>strike = 0.002397, dCalldT = 0.000376, localVol = 0.009669</v>
      </c>
    </row>
    <row r="10951" spans="28:28" x14ac:dyDescent="0.25">
      <c r="AB10951" s="3" t="str">
        <v>strike = 0.003891, dCalldT = 0.000372, localVol = 0.010118</v>
      </c>
    </row>
    <row r="10952" spans="28:28" x14ac:dyDescent="0.25">
      <c r="AB10952" s="3" t="str">
        <v>strike = 0.005385, dCalldT = 0.000406, localVol = 0.009099</v>
      </c>
    </row>
    <row r="10953" spans="28:28" x14ac:dyDescent="0.25">
      <c r="AB10953" s="3" t="str">
        <v>strike = 0.006880, dCalldT = 0.000442, localVol = 0.008721</v>
      </c>
    </row>
    <row r="10954" spans="28:28" x14ac:dyDescent="0.25">
      <c r="AB10954" s="3" t="str">
        <v>strike = 0.008374, dCalldT = 0.000470, localVol = 0.008642</v>
      </c>
    </row>
    <row r="10955" spans="28:28" x14ac:dyDescent="0.25">
      <c r="AB10955" s="3" t="str">
        <v>strike = 0.009868, dCalldT = 0.000503, localVol = 0.008049</v>
      </c>
    </row>
    <row r="10956" spans="28:28" x14ac:dyDescent="0.25">
      <c r="AB10956" s="3" t="str">
        <v>strike = 0.011363, dCalldT = 0.000510, localVol = 0.007906</v>
      </c>
    </row>
    <row r="10957" spans="28:28" x14ac:dyDescent="0.25">
      <c r="AB10957" s="3" t="str">
        <v>strike = 0.012857, dCalldT = 0.000521, localVol = 0.007476</v>
      </c>
    </row>
    <row r="10958" spans="28:28" x14ac:dyDescent="0.25">
      <c r="AB10958" s="3" t="str">
        <v>strike = 0.014352, dCalldT = 0.000529, localVol = 0.007161</v>
      </c>
    </row>
    <row r="10959" spans="28:28" x14ac:dyDescent="0.25">
      <c r="AB10959" s="3" t="str">
        <v>strike = 0.015846, dCalldT = 0.000543, localVol = 0.006746</v>
      </c>
    </row>
    <row r="10960" spans="28:28" x14ac:dyDescent="0.25">
      <c r="AB10960" s="3" t="str">
        <v>strike = 0.017340, dCalldT = 0.000541, localVol = 0.006483</v>
      </c>
    </row>
    <row r="10961" spans="28:28" x14ac:dyDescent="0.25">
      <c r="AB10961" s="3" t="str">
        <v>strike = 0.018835, dCalldT = 0.000543, localVol = 0.005984</v>
      </c>
    </row>
    <row r="10962" spans="28:28" x14ac:dyDescent="0.25">
      <c r="AB10962" s="3" t="str">
        <v>strike = 0.020329, dCalldT = 0.000498, localVol = 0.005808</v>
      </c>
    </row>
    <row r="10963" spans="28:28" x14ac:dyDescent="0.25">
      <c r="AB10963" s="3" t="str">
        <v>strike = 0.021823, dCalldT = 0.000499, localVol = 0.005561</v>
      </c>
    </row>
    <row r="10964" spans="28:28" x14ac:dyDescent="0.25">
      <c r="AB10964" s="3" t="str">
        <v>strike = 0.023318, dCalldT = 0.000544, localVol = 0.005422</v>
      </c>
    </row>
    <row r="10965" spans="28:28" x14ac:dyDescent="0.25">
      <c r="AB10965" s="3" t="str">
        <v>strike = 0.024812, dCalldT = 0.000549, localVol = 0.005591</v>
      </c>
    </row>
    <row r="10966" spans="28:28" x14ac:dyDescent="0.25">
      <c r="AB10966" s="3" t="str">
        <v>strike = 0.026307, dCalldT = 0.000521, localVol = 0.005795</v>
      </c>
    </row>
    <row r="10967" spans="28:28" x14ac:dyDescent="0.25">
      <c r="AB10967" s="3" t="str">
        <v>strike = 0.027801, dCalldT = 0.000499, localVol = 0.005823</v>
      </c>
    </row>
    <row r="10968" spans="28:28" x14ac:dyDescent="0.25">
      <c r="AB10968" s="3" t="str">
        <v>strike = 0.029295, dCalldT = 0.000454, localVol = 0.005998</v>
      </c>
    </row>
    <row r="10969" spans="28:28" x14ac:dyDescent="0.25">
      <c r="AB10969" s="3" t="str">
        <v>strike = 0.030790, dCalldT = 0.000426, localVol = 0.006095</v>
      </c>
    </row>
    <row r="10970" spans="28:28" x14ac:dyDescent="0.25">
      <c r="AB10970" s="3" t="str">
        <v>strike = 0.032284, dCalldT = 0.000408, localVol = 0.006291</v>
      </c>
    </row>
    <row r="10971" spans="28:28" x14ac:dyDescent="0.25">
      <c r="AB10971" s="3" t="str">
        <v>strike = 0.033778, dCalldT = 0.000396, localVol = 0.006388</v>
      </c>
    </row>
    <row r="10972" spans="28:28" x14ac:dyDescent="0.25">
      <c r="AB10972" s="3" t="str">
        <v>strike = 0.035273, dCalldT = 0.000361, localVol = 0.006573</v>
      </c>
    </row>
    <row r="10973" spans="28:28" x14ac:dyDescent="0.25">
      <c r="AB10973" s="3" t="str">
        <v>strike = 0.036767, dCalldT = 0.000319, localVol = 0.006650</v>
      </c>
    </row>
    <row r="10974" spans="28:28" x14ac:dyDescent="0.25">
      <c r="AB10974" s="3" t="str">
        <v>strike = 0.038261, dCalldT = 0.000280, localVol = 0.006786</v>
      </c>
    </row>
    <row r="10975" spans="28:28" x14ac:dyDescent="0.25">
      <c r="AB10975" s="3" t="str">
        <v>strike = 0.039756, dCalldT = 0.000258, localVol = 0.007009</v>
      </c>
    </row>
    <row r="10976" spans="28:28" x14ac:dyDescent="0.25">
      <c r="AB10976" s="3" t="str">
        <v>strike = 0.041250, dCalldT = 0.000257, localVol = 0.007731</v>
      </c>
    </row>
    <row r="10977" spans="28:28" x14ac:dyDescent="0.25">
      <c r="AB10977" s="3" t="str">
        <v>strike = 0.042745, dCalldT = 0.000290, localVol = 0.008492</v>
      </c>
    </row>
    <row r="10978" spans="28:28" x14ac:dyDescent="0.25">
      <c r="AB10978" s="3" t="str">
        <v>strike = 0.044239, dCalldT = 0.000341, localVol = 0.009137</v>
      </c>
    </row>
    <row r="10979" spans="28:28" x14ac:dyDescent="0.25">
      <c r="AB10979" s="3" t="str">
        <v>strike = 0.045733, dCalldT = 0.000376, localVol = 0.010091</v>
      </c>
    </row>
    <row r="10980" spans="28:28" x14ac:dyDescent="0.25">
      <c r="AB10980" s="3" t="str">
        <v>strike = 0.047228, dCalldT = 0.000392, localVol = 0.010865</v>
      </c>
    </row>
    <row r="10981" spans="28:28" x14ac:dyDescent="0.25">
      <c r="AB10981" s="3" t="str">
        <v>strike = 0.048722, dCalldT = 0.000386, localVol = 0.011622</v>
      </c>
    </row>
    <row r="10982" spans="28:28" x14ac:dyDescent="0.25">
      <c r="AB10982" s="3" t="str">
        <v>strike = 0.050216, dCalldT = 0.000362, localVol = 0.013015</v>
      </c>
    </row>
    <row r="10983" spans="28:28" x14ac:dyDescent="0.25">
      <c r="AB10983" s="3" t="str">
        <v>strike = 0.051711, dCalldT = 0.000344, localVol = 0.013262</v>
      </c>
    </row>
    <row r="10984" spans="28:28" x14ac:dyDescent="0.25">
      <c r="AB10984" s="3" t="str">
        <v>strike = 0.053205, dCalldT = 0.000324, localVol = 0.015223</v>
      </c>
    </row>
    <row r="10985" spans="28:28" x14ac:dyDescent="0.25">
      <c r="AB10985" s="3" t="str">
        <v>strike = 0.054700, dCalldT = 0.000320, localVol = 0.014435</v>
      </c>
    </row>
    <row r="10986" spans="28:28" x14ac:dyDescent="0.25">
      <c r="AB10986" s="3" t="str">
        <v>strike = 0.056194, dCalldT = 0.000314, localVol = 0.015249</v>
      </c>
    </row>
    <row r="10987" spans="28:28" x14ac:dyDescent="0.25">
      <c r="AB10987" s="3" t="str">
        <v>strike = 0.057688, dCalldT = 0.000304, localVol = 0.016435</v>
      </c>
    </row>
    <row r="10988" spans="28:28" x14ac:dyDescent="0.25">
      <c r="AB10988" s="3" t="str">
        <v>strike = 0.059183, dCalldT = 0.000294, localVol = 0.016982</v>
      </c>
    </row>
    <row r="10989" spans="28:28" x14ac:dyDescent="0.25">
      <c r="AB10989" s="3" t="str">
        <v>strike = 0.060677, dCalldT = 0.000283, localVol = 0.018315</v>
      </c>
    </row>
    <row r="10990" spans="28:28" x14ac:dyDescent="0.25">
      <c r="AB10990" s="3" t="str">
        <v>strike = 0.062171, dCalldT = 0.000272, localVol = 0.018109</v>
      </c>
    </row>
    <row r="10991" spans="28:28" x14ac:dyDescent="0.25">
      <c r="AB10991" s="3" t="str">
        <v>strike = 0.063666, dCalldT = 0.000258, localVol = 0.019097</v>
      </c>
    </row>
    <row r="10992" spans="28:28" x14ac:dyDescent="0.25">
      <c r="AB10992" s="3" t="str">
        <v>strike = 0.065160, dCalldT = 0.000241, localVol = 0.023022</v>
      </c>
    </row>
    <row r="10993" spans="28:28" x14ac:dyDescent="0.25">
      <c r="AB10993" s="3" t="str">
        <v>strike = 0.066654, dCalldT = 0.000231, localVol = 0.020198</v>
      </c>
    </row>
    <row r="10994" spans="28:28" x14ac:dyDescent="0.25">
      <c r="AB10994" s="3" t="str">
        <v>T = 5.250000, swapRate = 0.023444, k = 0, strike = -0.021774, call = 0.045344, callph = 0.045334, callmh = 0.045354, quantile = 0.010145, d2CalldK2 = 0.856343</v>
      </c>
    </row>
    <row r="10995" spans="28:28" x14ac:dyDescent="0.25">
      <c r="AB10995" s="3" t="str">
        <v>T = 5.250000, swapRate = 0.023444, k = 1, strike = -0.020266, call = 0.043853, callph = 0.043843, callmh = 0.043863, quantile = 0.011525, d2CalldK2 = 0.978182</v>
      </c>
    </row>
    <row r="10996" spans="28:28" x14ac:dyDescent="0.25">
      <c r="AB10996" s="3" t="str">
        <v>T = 5.250000, swapRate = 0.023444, k = 2, strike = -0.018759, call = 0.042364, callph = 0.042355, callmh = 0.042374, quantile = 0.013103, d2CalldK2 = 1.117992</v>
      </c>
    </row>
    <row r="10997" spans="28:28" x14ac:dyDescent="0.25">
      <c r="AB10997" s="3" t="str">
        <v>T = 5.250000, swapRate = 0.023444, k = 3, strike = -0.017252, call = 0.040878, callph = 0.040868, callmh = 0.040888, quantile = 0.014906, d2CalldK2 = 1.278476</v>
      </c>
    </row>
    <row r="10998" spans="28:28" x14ac:dyDescent="0.25">
      <c r="AB10998" s="3" t="str">
        <v>T = 5.250000, swapRate = 0.023444, k = 4, strike = -0.015745, call = 0.039395, callph = 0.039385, callmh = 0.039405, quantile = 0.016969, d2CalldK2 = 1.462736</v>
      </c>
    </row>
    <row r="10999" spans="28:28" x14ac:dyDescent="0.25">
      <c r="AB10999" s="3" t="str">
        <v>T = 5.250000, swapRate = 0.023444, k = 5, strike = -0.014237, call = 0.037915, callph = 0.037905, callmh = 0.037925, quantile = 0.019329, d2CalldK2 = 1.674331</v>
      </c>
    </row>
    <row r="11000" spans="28:28" x14ac:dyDescent="0.25">
      <c r="AB11000" s="3" t="str">
        <v>T = 5.250000, swapRate = 0.023444, k = 6, strike = -0.012730, call = 0.036439, callph = 0.036429, callmh = 0.036449, quantile = 0.022032, d2CalldK2 = 1.917337</v>
      </c>
    </row>
    <row r="11001" spans="28:28" x14ac:dyDescent="0.25">
      <c r="AB11001" s="3" t="str">
        <v>T = 5.250000, swapRate = 0.023444, k = 7, strike = -0.011223, call = 0.034967, callph = 0.034957, callmh = 0.034977, quantile = 0.025127, d2CalldK2 = 2.196412</v>
      </c>
    </row>
    <row r="11002" spans="28:28" x14ac:dyDescent="0.25">
      <c r="AB11002" s="3" t="str">
        <v>T = 5.250000, swapRate = 0.023444, k = 8, strike = -0.009716, call = 0.033500, callph = 0.033491, callmh = 0.033510, quantile = 0.028674, d2CalldK2 = 2.516869</v>
      </c>
    </row>
    <row r="11003" spans="28:28" x14ac:dyDescent="0.25">
      <c r="AB11003" s="3" t="str">
        <v>T = 5.250000, swapRate = 0.023444, k = 9, strike = -0.008208, call = 0.032039, callph = 0.032030, callmh = 0.032049, quantile = 0.032738, d2CalldK2 = 2.884749</v>
      </c>
    </row>
    <row r="11004" spans="28:28" x14ac:dyDescent="0.25">
      <c r="AB11004" s="3" t="str">
        <v>T = 5.250000, swapRate = 0.023444, k = 10, strike = -0.006701, call = 0.030585, callph = 0.030575, callmh = 0.030594, quantile = 0.037397, d2CalldK2 = 3.306894</v>
      </c>
    </row>
    <row r="11005" spans="28:28" x14ac:dyDescent="0.25">
      <c r="AB11005" s="3" t="str">
        <v>T = 5.250000, swapRate = 0.023444, k = 11, strike = -0.005194, call = 0.029138, callph = 0.029128, callmh = 0.029147, quantile = 0.042738, d2CalldK2 = 3.791024</v>
      </c>
    </row>
    <row r="11006" spans="28:28" x14ac:dyDescent="0.25">
      <c r="AB11006" s="3" t="str">
        <v>T = 5.250000, swapRate = 0.023444, k = 12, strike = -0.003687, call = 0.027700, callph = 0.027690, callmh = 0.027709, quantile = 0.048861, d2CalldK2 = 4.345799</v>
      </c>
    </row>
    <row r="11007" spans="28:28" x14ac:dyDescent="0.25">
      <c r="AB11007" s="3" t="str">
        <v>T = 5.250000, swapRate = 0.023444, k = 13, strike = -0.002179, call = 0.026271, callph = 0.026262, callmh = 0.026281, quantile = 0.055879, d2CalldK2 = 4.980870</v>
      </c>
    </row>
    <row r="11008" spans="28:28" x14ac:dyDescent="0.25">
      <c r="AB11008" s="3" t="str">
        <v>T = 5.250000, swapRate = 0.023444, k = 14, strike = -0.000672, call = 0.024854, callph = 0.024845, callmh = 0.024863, quantile = 0.063921, d2CalldK2 = 5.706904</v>
      </c>
    </row>
    <row r="11009" spans="28:28" x14ac:dyDescent="0.25">
      <c r="AB11009" s="3" t="str">
        <v>T = 5.250000, swapRate = 0.023444, k = 15, strike = 0.000835, call = 0.023450, callph = 0.023441, callmh = 0.023459, quantile = 0.073134, d2CalldK2 = 6.535569</v>
      </c>
    </row>
    <row r="11010" spans="28:28" x14ac:dyDescent="0.25">
      <c r="AB11010" s="3" t="str">
        <v>T = 5.250000, swapRate = 0.023444, k = 16, strike = 0.002342, call = 0.022061, callph = 0.022051, callmh = 0.022070, quantile = 0.083681, d2CalldK2 = 7.479455</v>
      </c>
    </row>
    <row r="11011" spans="28:28" x14ac:dyDescent="0.25">
      <c r="AB11011" s="3" t="str">
        <v>T = 5.250000, swapRate = 0.023444, k = 17, strike = 0.003850, call = 0.020688, callph = 0.020679, callmh = 0.020697, quantile = 0.095746, d2CalldK2 = 8.551911</v>
      </c>
    </row>
    <row r="11012" spans="28:28" x14ac:dyDescent="0.25">
      <c r="AB11012" s="3" t="str">
        <v>T = 5.250000, swapRate = 0.023444, k = 18, strike = 0.005357, call = 0.019336, callph = 0.019327, callmh = 0.019344, quantile = 0.109532, d2CalldK2 = 9.766754</v>
      </c>
    </row>
    <row r="11013" spans="28:28" x14ac:dyDescent="0.25">
      <c r="AB11013" s="3" t="str">
        <v>T = 5.250000, swapRate = 0.023444, k = 19, strike = 0.006864, call = 0.018005, callph = 0.017996, callmh = 0.018014, quantile = 0.125266, d2CalldK2 = 11.137809</v>
      </c>
    </row>
    <row r="11014" spans="28:28" x14ac:dyDescent="0.25">
      <c r="AB11014" s="3" t="str">
        <v>T = 5.250000, swapRate = 0.023444, k = 20, strike = 0.008372, call = 0.016700, callph = 0.016691, callmh = 0.016708, quantile = 0.143193, d2CalldK2 = 12.678216</v>
      </c>
    </row>
    <row r="11015" spans="28:28" x14ac:dyDescent="0.25">
      <c r="AB11015" s="3" t="str">
        <v>T = 5.250000, swapRate = 0.023444, k = 21, strike = 0.009879, call = 0.015423, callph = 0.015415, callmh = 0.015432, quantile = 0.163576, d2CalldK2 = 14.399432</v>
      </c>
    </row>
    <row r="11016" spans="28:28" x14ac:dyDescent="0.25">
      <c r="AB11016" s="3" t="str">
        <v>T = 5.250000, swapRate = 0.023444, k = 22, strike = 0.011386, call = 0.014180, callph = 0.014172, callmh = 0.014188, quantile = 0.186695, d2CalldK2 = 16.309833</v>
      </c>
    </row>
    <row r="11017" spans="28:28" x14ac:dyDescent="0.25">
      <c r="AB11017" s="3" t="str">
        <v>T = 5.250000, swapRate = 0.023444, k = 23, strike = 0.012893, call = 0.012973, callph = 0.012965, callmh = 0.012981, quantile = 0.212839, d2CalldK2 = 18.412812</v>
      </c>
    </row>
    <row r="11018" spans="28:28" x14ac:dyDescent="0.25">
      <c r="AB11018" s="3" t="str">
        <v>T = 5.250000, swapRate = 0.023444, k = 24, strike = 0.014401, call = 0.011808, callph = 0.011801, callmh = 0.011816, quantile = 0.242296, d2CalldK2 = 20.704271</v>
      </c>
    </row>
    <row r="11019" spans="28:28" x14ac:dyDescent="0.25">
      <c r="AB11019" s="3" t="str">
        <v>T = 5.250000, swapRate = 0.023444, k = 25, strike = 0.015908, call = 0.010691, callph = 0.010684, callmh = 0.010698, quantile = 0.275340, d2CalldK2 = 23.169374</v>
      </c>
    </row>
    <row r="11020" spans="28:28" x14ac:dyDescent="0.25">
      <c r="AB11020" s="3" t="str">
        <v>T = 5.250000, swapRate = 0.023444, k = 26, strike = 0.017415, call = 0.009626, callph = 0.009619, callmh = 0.009633, quantile = 0.312213, d2CalldK2 = 25.778497</v>
      </c>
    </row>
    <row r="11021" spans="28:28" x14ac:dyDescent="0.25">
      <c r="AB11021" s="3" t="str">
        <v>T = 5.250000, swapRate = 0.023444, k = 27, strike = 0.018922, call = 0.008619, callph = 0.008613, callmh = 0.008626, quantile = 0.353098, d2CalldK2 = 28.482373</v>
      </c>
    </row>
    <row r="11022" spans="28:28" x14ac:dyDescent="0.25">
      <c r="AB11022" s="3" t="str">
        <v>T = 5.250000, swapRate = 0.023444, k = 28, strike = 0.020430, call = 0.007678, callph = 0.007672, callmh = 0.007684, quantile = 0.398085, d2CalldK2 = 31.206546</v>
      </c>
    </row>
    <row r="11023" spans="28:28" x14ac:dyDescent="0.25">
      <c r="AB11023" s="3" t="str">
        <v>T = 5.250000, swapRate = 0.023444, k = 29, strike = 0.021937, call = 0.006807, callph = 0.006802, callmh = 0.006813, quantile = 0.447129, d2CalldK2 = 33.845566</v>
      </c>
    </row>
    <row r="11024" spans="28:28" x14ac:dyDescent="0.25">
      <c r="AB11024" s="3" t="str">
        <v>T = 5.250000, swapRate = 0.023444, k = 30, strike = 0.023444, call = 0.006013, callph = 0.006008, callmh = 0.006018, quantile = 0.500000, d2CalldK2 = 36.252760</v>
      </c>
    </row>
    <row r="11025" spans="28:28" x14ac:dyDescent="0.25">
      <c r="AB11025" s="3" t="str">
        <v>T = 5.250000, swapRate = 0.023444, k = 31, strike = 0.024951, call = 0.005300, callph = 0.005295, callmh = 0.005304, quantile = 0.552871, d2CalldK2 = 33.845566</v>
      </c>
    </row>
    <row r="11026" spans="28:28" x14ac:dyDescent="0.25">
      <c r="AB11026" s="3" t="str">
        <v>T = 5.250000, swapRate = 0.023444, k = 32, strike = 0.026459, call = 0.004663, callph = 0.004659, callmh = 0.004667, quantile = 0.601915, d2CalldK2 = 31.206546</v>
      </c>
    </row>
    <row r="11027" spans="28:28" x14ac:dyDescent="0.25">
      <c r="AB11027" s="3" t="str">
        <v>T = 5.250000, swapRate = 0.023444, k = 33, strike = 0.027966, call = 0.004098, callph = 0.004094, callmh = 0.004101, quantile = 0.646902, d2CalldK2 = 28.482373</v>
      </c>
    </row>
    <row r="11028" spans="28:28" x14ac:dyDescent="0.25">
      <c r="AB11028" s="3" t="str">
        <v>T = 5.250000, swapRate = 0.023444, k = 34, strike = 0.029473, call = 0.003597, callph = 0.003594, callmh = 0.003600, quantile = 0.687787, d2CalldK2 = 25.778497</v>
      </c>
    </row>
    <row r="11029" spans="28:28" x14ac:dyDescent="0.25">
      <c r="AB11029" s="3" t="str">
        <v>T = 5.250000, swapRate = 0.023444, k = 35, strike = 0.030980, call = 0.003155, callph = 0.003152, callmh = 0.003157, quantile = 0.724660, d2CalldK2 = 23.169374</v>
      </c>
    </row>
    <row r="11030" spans="28:28" x14ac:dyDescent="0.25">
      <c r="AB11030" s="3" t="str">
        <v>T = 5.250000, swapRate = 0.023444, k = 36, strike = 0.032488, call = 0.002765, callph = 0.002762, callmh = 0.002767, quantile = 0.757704, d2CalldK2 = 20.704272</v>
      </c>
    </row>
    <row r="11031" spans="28:28" x14ac:dyDescent="0.25">
      <c r="AB11031" s="3" t="str">
        <v>T = 5.250000, swapRate = 0.023444, k = 37, strike = 0.033995, call = 0.002422, callph = 0.002420, callmh = 0.002424, quantile = 0.787161, d2CalldK2 = 18.412812</v>
      </c>
    </row>
    <row r="11032" spans="28:28" x14ac:dyDescent="0.25">
      <c r="AB11032" s="3" t="str">
        <v>T = 5.250000, swapRate = 0.023444, k = 38, strike = 0.035502, call = 0.002122, callph = 0.002120, callmh = 0.002123, quantile = 0.813305, d2CalldK2 = 16.309833</v>
      </c>
    </row>
    <row r="11033" spans="28:28" x14ac:dyDescent="0.25">
      <c r="AB11033" s="3" t="str">
        <v>T = 5.250000, swapRate = 0.023444, k = 39, strike = 0.037010, call = 0.001858, callph = 0.001856, callmh = 0.001860, quantile = 0.836424, d2CalldK2 = 14.399432</v>
      </c>
    </row>
    <row r="11034" spans="28:28" x14ac:dyDescent="0.25">
      <c r="AB11034" s="3" t="str">
        <v>T = 5.250000, swapRate = 0.023444, k = 40, strike = 0.038517, call = 0.001627, callph = 0.001626, callmh = 0.001629, quantile = 0.856807, d2CalldK2 = 12.678216</v>
      </c>
    </row>
    <row r="11035" spans="28:28" x14ac:dyDescent="0.25">
      <c r="AB11035" s="3" t="str">
        <v>T = 5.250000, swapRate = 0.023444, k = 41, strike = 0.040024, call = 0.001425, callph = 0.001424, callmh = 0.001426, quantile = 0.874734, d2CalldK2 = 11.137809</v>
      </c>
    </row>
    <row r="11036" spans="28:28" x14ac:dyDescent="0.25">
      <c r="AB11036" s="3" t="str">
        <v>T = 5.250000, swapRate = 0.023444, k = 42, strike = 0.041531, call = 0.001248, callph = 0.001247, callmh = 0.001249, quantile = 0.890468, d2CalldK2 = 9.766754</v>
      </c>
    </row>
    <row r="11037" spans="28:28" x14ac:dyDescent="0.25">
      <c r="AB11037" s="3" t="str">
        <v>T = 5.250000, swapRate = 0.023444, k = 43, strike = 0.043039, call = 0.001094, callph = 0.001093, callmh = 0.001095, quantile = 0.904254, d2CalldK2 = 8.551911</v>
      </c>
    </row>
    <row r="11038" spans="28:28" x14ac:dyDescent="0.25">
      <c r="AB11038" s="3" t="str">
        <v>T = 5.250000, swapRate = 0.023444, k = 44, strike = 0.044546, call = 0.000959, callph = 0.000958, callmh = 0.000960, quantile = 0.916319, d2CalldK2 = 7.479455</v>
      </c>
    </row>
    <row r="11039" spans="28:28" x14ac:dyDescent="0.25">
      <c r="AB11039" s="3" t="str">
        <v>T = 5.250000, swapRate = 0.023444, k = 45, strike = 0.046053, call = 0.000841, callph = 0.000840, callmh = 0.000842, quantile = 0.926866, d2CalldK2 = 6.535569</v>
      </c>
    </row>
    <row r="11040" spans="28:28" x14ac:dyDescent="0.25">
      <c r="AB11040" s="3" t="str">
        <v>T = 5.250000, swapRate = 0.023444, k = 46, strike = 0.047560, call = 0.000738, callph = 0.000737, callmh = 0.000738, quantile = 0.936079, d2CalldK2 = 5.706904</v>
      </c>
    </row>
    <row r="11041" spans="28:28" x14ac:dyDescent="0.25">
      <c r="AB11041" s="3" t="str">
        <v>T = 5.250000, swapRate = 0.023444, k = 47, strike = 0.049068, call = 0.000648, callph = 0.000647, callmh = 0.000648, quantile = 0.944121, d2CalldK2 = 4.980870</v>
      </c>
    </row>
    <row r="11042" spans="28:28" x14ac:dyDescent="0.25">
      <c r="AB11042" s="3" t="str">
        <v>T = 5.250000, swapRate = 0.023444, k = 48, strike = 0.050575, call = 0.000569, callph = 0.000568, callmh = 0.000569, quantile = 0.951139, d2CalldK2 = 4.345799</v>
      </c>
    </row>
    <row r="11043" spans="28:28" x14ac:dyDescent="0.25">
      <c r="AB11043" s="3" t="str">
        <v>T = 5.250000, swapRate = 0.023444, k = 49, strike = 0.052082, call = 0.000500, callph = 0.000499, callmh = 0.000500, quantile = 0.957262, d2CalldK2 = 3.791024</v>
      </c>
    </row>
    <row r="11044" spans="28:28" x14ac:dyDescent="0.25">
      <c r="AB11044" s="3" t="str">
        <v>T = 5.250000, swapRate = 0.023444, k = 50, strike = 0.053589, call = 0.000440, callph = 0.000439, callmh = 0.000440, quantile = 0.962603, d2CalldK2 = 3.306894</v>
      </c>
    </row>
    <row r="11045" spans="28:28" x14ac:dyDescent="0.25">
      <c r="AB11045" s="3" t="str">
        <v>T = 5.250000, swapRate = 0.023444, k = 51, strike = 0.055097, call = 0.000387, callph = 0.000386, callmh = 0.000387, quantile = 0.967262, d2CalldK2 = 2.884749</v>
      </c>
    </row>
    <row r="11046" spans="28:28" x14ac:dyDescent="0.25">
      <c r="AB11046" s="3" t="str">
        <v>T = 5.250000, swapRate = 0.023444, k = 52, strike = 0.056604, call = 0.000341, callph = 0.000340, callmh = 0.000341, quantile = 0.971326, d2CalldK2 = 2.516869</v>
      </c>
    </row>
    <row r="11047" spans="28:28" x14ac:dyDescent="0.25">
      <c r="AB11047" s="3" t="str">
        <v>T = 5.250000, swapRate = 0.023444, k = 53, strike = 0.058111, call = 0.000300, callph = 0.000300, callmh = 0.000300, quantile = 0.974873, d2CalldK2 = 2.196412</v>
      </c>
    </row>
    <row r="11048" spans="28:28" x14ac:dyDescent="0.25">
      <c r="AB11048" s="3" t="str">
        <v>T = 5.250000, swapRate = 0.023444, k = 54, strike = 0.059618, call = 0.000265, callph = 0.000264, callmh = 0.000265, quantile = 0.977968, d2CalldK2 = 1.917337</v>
      </c>
    </row>
    <row r="11049" spans="28:28" x14ac:dyDescent="0.25">
      <c r="AB11049" s="3" t="str">
        <v>T = 5.250000, swapRate = 0.023444, k = 55, strike = 0.061126, call = 0.000233, callph = 0.000233, callmh = 0.000234, quantile = 0.980671, d2CalldK2 = 1.674331</v>
      </c>
    </row>
    <row r="11050" spans="28:28" x14ac:dyDescent="0.25">
      <c r="AB11050" s="3" t="str">
        <v>T = 5.250000, swapRate = 0.023444, k = 56, strike = 0.062633, call = 0.000206, callph = 0.000206, callmh = 0.000206, quantile = 0.983031, d2CalldK2 = 1.462736</v>
      </c>
    </row>
    <row r="11051" spans="28:28" x14ac:dyDescent="0.25">
      <c r="AB11051" s="3" t="str">
        <v>T = 5.250000, swapRate = 0.023444, k = 57, strike = 0.064140, call = 0.000182, callph = 0.000182, callmh = 0.000182, quantile = 0.985094, d2CalldK2 = 1.278476</v>
      </c>
    </row>
    <row r="11052" spans="28:28" x14ac:dyDescent="0.25">
      <c r="AB11052" s="3" t="str">
        <v>T = 5.250000, swapRate = 0.023444, k = 58, strike = 0.065648, call = 0.000161, callph = 0.000161, callmh = 0.000161, quantile = 0.986897, d2CalldK2 = 1.117992</v>
      </c>
    </row>
    <row r="11053" spans="28:28" x14ac:dyDescent="0.25">
      <c r="AB11053" s="3" t="str">
        <v>T = 5.250000, swapRate = 0.023444, k = 59, strike = 0.067155, call = 0.000143, callph = 0.000142, callmh = 0.000143, quantile = 0.988475, d2CalldK2 = 0.978181</v>
      </c>
    </row>
    <row r="11054" spans="28:28" x14ac:dyDescent="0.25">
      <c r="AB11054" s="3" t="str">
        <v>T = 5.250000, swapRate = 0.023444, k = 60, strike = 0.068662, call = 0.000126, callph = 0.000126, callmh = 0.000126, quantile = 0.989855, d2CalldK2 = 0.856343</v>
      </c>
    </row>
    <row r="11055" spans="28:28" x14ac:dyDescent="0.25">
      <c r="AB11055" s="3" t="str">
        <v>strike = -0.020266, d2CalldK2 = 0.978182, d2CalldK2mc = 1.434043</v>
      </c>
    </row>
    <row r="11056" spans="28:28" x14ac:dyDescent="0.25">
      <c r="AB11056" s="3" t="str">
        <v>strike = -0.018759, d2CalldK2 = 1.117992, d2CalldK2mc = 1.296476</v>
      </c>
    </row>
    <row r="11057" spans="28:28" x14ac:dyDescent="0.25">
      <c r="AB11057" s="3" t="str">
        <v>strike = -0.017252, d2CalldK2 = 1.278476, d2CalldK2mc = 1.579462</v>
      </c>
    </row>
    <row r="11058" spans="28:28" x14ac:dyDescent="0.25">
      <c r="AB11058" s="3" t="str">
        <v>strike = -0.015745, d2CalldK2 = 1.462736, d2CalldK2mc = 2.313579</v>
      </c>
    </row>
    <row r="11059" spans="28:28" x14ac:dyDescent="0.25">
      <c r="AB11059" s="3" t="str">
        <v>strike = -0.014237, d2CalldK2 = 1.674331, d2CalldK2mc = 1.594195</v>
      </c>
    </row>
    <row r="11060" spans="28:28" x14ac:dyDescent="0.25">
      <c r="AB11060" s="3" t="str">
        <v>strike = -0.012730, d2CalldK2 = 1.917337, d2CalldK2mc = 1.757544</v>
      </c>
    </row>
    <row r="11061" spans="28:28" x14ac:dyDescent="0.25">
      <c r="AB11061" s="3" t="str">
        <v>strike = -0.011223, d2CalldK2 = 2.196412, d2CalldK2mc = 1.600684</v>
      </c>
    </row>
    <row r="11062" spans="28:28" x14ac:dyDescent="0.25">
      <c r="AB11062" s="3" t="str">
        <v>strike = -0.009716, d2CalldK2 = 2.516869, d2CalldK2mc = 1.991325</v>
      </c>
    </row>
    <row r="11063" spans="28:28" x14ac:dyDescent="0.25">
      <c r="AB11063" s="3" t="str">
        <v>strike = -0.008208, d2CalldK2 = 2.884749, d2CalldK2mc = 3.398321</v>
      </c>
    </row>
    <row r="11064" spans="28:28" x14ac:dyDescent="0.25">
      <c r="AB11064" s="3" t="str">
        <v>strike = -0.006701, d2CalldK2 = 3.306894, d2CalldK2mc = 3.274509</v>
      </c>
    </row>
    <row r="11065" spans="28:28" x14ac:dyDescent="0.25">
      <c r="AB11065" s="3" t="str">
        <v>strike = -0.005194, d2CalldK2 = 3.791024, d2CalldK2mc = 3.287351</v>
      </c>
    </row>
    <row r="11066" spans="28:28" x14ac:dyDescent="0.25">
      <c r="AB11066" s="3" t="str">
        <v>strike = -0.003687, d2CalldK2 = 4.345799, d2CalldK2mc = 4.839557</v>
      </c>
    </row>
    <row r="11067" spans="28:28" x14ac:dyDescent="0.25">
      <c r="AB11067" s="3" t="str">
        <v>strike = -0.002179, d2CalldK2 = 4.980870, d2CalldK2mc = 5.621631</v>
      </c>
    </row>
    <row r="11068" spans="28:28" x14ac:dyDescent="0.25">
      <c r="AB11068" s="3" t="str">
        <v>strike = -0.000672, d2CalldK2 = 5.706904, d2CalldK2mc = 5.799505</v>
      </c>
    </row>
    <row r="11069" spans="28:28" x14ac:dyDescent="0.25">
      <c r="AB11069" s="3" t="str">
        <v>strike = 0.000835, d2CalldK2 = 6.535569, d2CalldK2mc = 6.365197</v>
      </c>
    </row>
    <row r="11070" spans="28:28" x14ac:dyDescent="0.25">
      <c r="AB11070" s="3" t="str">
        <v>strike = 0.002342, d2CalldK2 = 7.479455, d2CalldK2mc = 6.708769</v>
      </c>
    </row>
    <row r="11071" spans="28:28" x14ac:dyDescent="0.25">
      <c r="AB11071" s="3" t="str">
        <v>strike = 0.003850, d2CalldK2 = 8.551911, d2CalldK2mc = 9.799963</v>
      </c>
    </row>
    <row r="11072" spans="28:28" x14ac:dyDescent="0.25">
      <c r="AB11072" s="3" t="str">
        <v>strike = 0.005357, d2CalldK2 = 9.766754, d2CalldK2mc = 11.168501</v>
      </c>
    </row>
    <row r="11073" spans="28:28" x14ac:dyDescent="0.25">
      <c r="AB11073" s="3" t="str">
        <v>strike = 0.006864, d2CalldK2 = 11.137809, d2CalldK2mc = 10.792592</v>
      </c>
    </row>
    <row r="11074" spans="28:28" x14ac:dyDescent="0.25">
      <c r="AB11074" s="3" t="str">
        <v>strike = 0.008372, d2CalldK2 = 12.678216, d2CalldK2mc = 11.929363</v>
      </c>
    </row>
    <row r="11075" spans="28:28" x14ac:dyDescent="0.25">
      <c r="AB11075" s="3" t="str">
        <v>strike = 0.009879, d2CalldK2 = 14.399432, d2CalldK2mc = 14.020347</v>
      </c>
    </row>
    <row r="11076" spans="28:28" x14ac:dyDescent="0.25">
      <c r="AB11076" s="3" t="str">
        <v>strike = 0.011386, d2CalldK2 = 16.309833, d2CalldK2mc = 16.551321</v>
      </c>
    </row>
    <row r="11077" spans="28:28" x14ac:dyDescent="0.25">
      <c r="AB11077" s="3" t="str">
        <v>strike = 0.012893, d2CalldK2 = 18.412812, d2CalldK2mc = 18.231778</v>
      </c>
    </row>
    <row r="11078" spans="28:28" x14ac:dyDescent="0.25">
      <c r="AB11078" s="3" t="str">
        <v>strike = 0.014401, d2CalldK2 = 20.704271, d2CalldK2mc = 19.681023</v>
      </c>
    </row>
    <row r="11079" spans="28:28" x14ac:dyDescent="0.25">
      <c r="AB11079" s="3" t="str">
        <v>strike = 0.015908, d2CalldK2 = 23.169374, d2CalldK2mc = 22.490998</v>
      </c>
    </row>
    <row r="11080" spans="28:28" x14ac:dyDescent="0.25">
      <c r="AB11080" s="3" t="str">
        <v>strike = 0.017415, d2CalldK2 = 25.778497, d2CalldK2mc = 26.816099</v>
      </c>
    </row>
    <row r="11081" spans="28:28" x14ac:dyDescent="0.25">
      <c r="AB11081" s="3" t="str">
        <v>strike = 0.018922, d2CalldK2 = 28.482373, d2CalldK2mc = 29.583581</v>
      </c>
    </row>
    <row r="11082" spans="28:28" x14ac:dyDescent="0.25">
      <c r="AB11082" s="3" t="str">
        <v>strike = 0.020430, d2CalldK2 = 31.206546, d2CalldK2mc = 30.371564</v>
      </c>
    </row>
    <row r="11083" spans="28:28" x14ac:dyDescent="0.25">
      <c r="AB11083" s="3" t="str">
        <v>strike = 0.021937, d2CalldK2 = 33.845566, d2CalldK2mc = 33.669497</v>
      </c>
    </row>
    <row r="11084" spans="28:28" x14ac:dyDescent="0.25">
      <c r="AB11084" s="3" t="str">
        <v>strike = 0.023444, d2CalldK2 = 36.252760, d2CalldK2mc = 35.303974</v>
      </c>
    </row>
    <row r="11085" spans="28:28" x14ac:dyDescent="0.25">
      <c r="AB11085" s="3" t="str">
        <v>strike = 0.024951, d2CalldK2 = 33.845566, d2CalldK2mc = 35.059045</v>
      </c>
    </row>
    <row r="11086" spans="28:28" x14ac:dyDescent="0.25">
      <c r="AB11086" s="3" t="str">
        <v>strike = 0.026459, d2CalldK2 = 31.206546, d2CalldK2mc = 28.611168</v>
      </c>
    </row>
    <row r="11087" spans="28:28" x14ac:dyDescent="0.25">
      <c r="AB11087" s="3" t="str">
        <v>strike = 0.027966, d2CalldK2 = 28.482373, d2CalldK2mc = 28.842727</v>
      </c>
    </row>
    <row r="11088" spans="28:28" x14ac:dyDescent="0.25">
      <c r="AB11088" s="3" t="str">
        <v>strike = 0.029473, d2CalldK2 = 25.778497, d2CalldK2mc = 25.514690</v>
      </c>
    </row>
    <row r="11089" spans="28:28" x14ac:dyDescent="0.25">
      <c r="AB11089" s="3" t="str">
        <v>strike = 0.030980, d2CalldK2 = 23.169374, d2CalldK2mc = 24.512680</v>
      </c>
    </row>
    <row r="11090" spans="28:28" x14ac:dyDescent="0.25">
      <c r="AB11090" s="3" t="str">
        <v>strike = 0.032488, d2CalldK2 = 20.704272, d2CalldK2mc = 20.078311</v>
      </c>
    </row>
    <row r="11091" spans="28:28" x14ac:dyDescent="0.25">
      <c r="AB11091" s="3" t="str">
        <v>strike = 0.033995, d2CalldK2 = 18.412812, d2CalldK2mc = 19.065254</v>
      </c>
    </row>
    <row r="11092" spans="28:28" x14ac:dyDescent="0.25">
      <c r="AB11092" s="3" t="str">
        <v>strike = 0.035502, d2CalldK2 = 16.309833, d2CalldK2mc = 17.095951</v>
      </c>
    </row>
    <row r="11093" spans="28:28" x14ac:dyDescent="0.25">
      <c r="AB11093" s="3" t="str">
        <v>strike = 0.037010, d2CalldK2 = 14.399432, d2CalldK2mc = 14.741772</v>
      </c>
    </row>
    <row r="11094" spans="28:28" x14ac:dyDescent="0.25">
      <c r="AB11094" s="3" t="str">
        <v>strike = 0.038517, d2CalldK2 = 12.678216, d2CalldK2mc = 12.063653</v>
      </c>
    </row>
    <row r="11095" spans="28:28" x14ac:dyDescent="0.25">
      <c r="AB11095" s="3" t="str">
        <v>strike = 0.040024, d2CalldK2 = 11.137809, d2CalldK2mc = 10.346366</v>
      </c>
    </row>
    <row r="11096" spans="28:28" x14ac:dyDescent="0.25">
      <c r="AB11096" s="3" t="str">
        <v>strike = 0.041531, d2CalldK2 = 9.766754, d2CalldK2mc = 8.894946</v>
      </c>
    </row>
    <row r="11097" spans="28:28" x14ac:dyDescent="0.25">
      <c r="AB11097" s="3" t="str">
        <v>strike = 0.043039, d2CalldK2 = 8.551911, d2CalldK2mc = 7.740930</v>
      </c>
    </row>
    <row r="11098" spans="28:28" x14ac:dyDescent="0.25">
      <c r="AB11098" s="3" t="str">
        <v>strike = 0.044546, d2CalldK2 = 7.479455, d2CalldK2mc = 8.844796</v>
      </c>
    </row>
    <row r="11099" spans="28:28" x14ac:dyDescent="0.25">
      <c r="AB11099" s="3" t="str">
        <v>strike = 0.046053, d2CalldK2 = 6.535569, d2CalldK2mc = 7.435023</v>
      </c>
    </row>
    <row r="11100" spans="28:28" x14ac:dyDescent="0.25">
      <c r="AB11100" s="3" t="str">
        <v>strike = 0.047560, d2CalldK2 = 5.706904, d2CalldK2mc = 6.147552</v>
      </c>
    </row>
    <row r="11101" spans="28:28" x14ac:dyDescent="0.25">
      <c r="AB11101" s="3" t="str">
        <v>strike = 0.049068, d2CalldK2 = 4.980870, d2CalldK2mc = 4.885611</v>
      </c>
    </row>
    <row r="11102" spans="28:28" x14ac:dyDescent="0.25">
      <c r="AB11102" s="3" t="str">
        <v>strike = 0.050575, d2CalldK2 = 4.345799, d2CalldK2mc = 4.223614</v>
      </c>
    </row>
    <row r="11103" spans="28:28" x14ac:dyDescent="0.25">
      <c r="AB11103" s="3" t="str">
        <v>strike = 0.052082, d2CalldK2 = 3.791024, d2CalldK2mc = 3.509813</v>
      </c>
    </row>
    <row r="11104" spans="28:28" x14ac:dyDescent="0.25">
      <c r="AB11104" s="3" t="str">
        <v>strike = 0.053589, d2CalldK2 = 3.306894, d2CalldK2mc = 3.389327</v>
      </c>
    </row>
    <row r="11105" spans="28:28" x14ac:dyDescent="0.25">
      <c r="AB11105" s="3" t="str">
        <v>strike = 0.055097, d2CalldK2 = 2.884749, d2CalldK2mc = 3.092816</v>
      </c>
    </row>
    <row r="11106" spans="28:28" x14ac:dyDescent="0.25">
      <c r="AB11106" s="3" t="str">
        <v>strike = 0.056604, d2CalldK2 = 2.516869, d2CalldK2mc = 2.766218</v>
      </c>
    </row>
    <row r="11107" spans="28:28" x14ac:dyDescent="0.25">
      <c r="AB11107" s="3" t="str">
        <v>strike = 0.058111, d2CalldK2 = 2.196412, d2CalldK2mc = 1.860023</v>
      </c>
    </row>
    <row r="11108" spans="28:28" x14ac:dyDescent="0.25">
      <c r="AB11108" s="3" t="str">
        <v>strike = 0.059618, d2CalldK2 = 1.917337, d2CalldK2mc = 1.920555</v>
      </c>
    </row>
    <row r="11109" spans="28:28" x14ac:dyDescent="0.25">
      <c r="AB11109" s="3" t="str">
        <v>strike = 0.061126, d2CalldK2 = 1.674331, d2CalldK2mc = 2.231085</v>
      </c>
    </row>
    <row r="11110" spans="28:28" x14ac:dyDescent="0.25">
      <c r="AB11110" s="3" t="str">
        <v>strike = 0.062633, d2CalldK2 = 1.462736, d2CalldK2mc = 1.630338</v>
      </c>
    </row>
    <row r="11111" spans="28:28" x14ac:dyDescent="0.25">
      <c r="AB11111" s="3" t="str">
        <v>strike = 0.064140, d2CalldK2 = 1.278476, d2CalldK2mc = 1.127608</v>
      </c>
    </row>
    <row r="11112" spans="28:28" x14ac:dyDescent="0.25">
      <c r="AB11112" s="3" t="str">
        <v>strike = 0.065648, d2CalldK2 = 1.117992, d2CalldK2mc = 0.932636</v>
      </c>
    </row>
    <row r="11113" spans="28:28" x14ac:dyDescent="0.25">
      <c r="AB11113" s="3" t="str">
        <v>strike = 0.067155, d2CalldK2 = 0.978181, d2CalldK2mc = 0.818599</v>
      </c>
    </row>
    <row r="11114" spans="28:28" x14ac:dyDescent="0.25">
      <c r="AB11114" s="3" t="str">
        <v>T = 5.250000, fixingDate = 0, swapRate = 0.023444, annuity = 8.667722, stdDev = 0.015073, avgCalcStrikes = 7.943970</v>
      </c>
    </row>
    <row r="11115" spans="28:28" x14ac:dyDescent="0.25">
      <c r="AB11115" s="3" t="str">
        <v>strike = -0.020266, dCalldT = 0.000193, localVol = 0.016386</v>
      </c>
    </row>
    <row r="11116" spans="28:28" x14ac:dyDescent="0.25">
      <c r="AB11116" s="3" t="str">
        <v>strike = -0.018759, dCalldT = 0.000222, localVol = 0.018492</v>
      </c>
    </row>
    <row r="11117" spans="28:28" x14ac:dyDescent="0.25">
      <c r="AB11117" s="3" t="str">
        <v>strike = -0.017252, dCalldT = 0.000247, localVol = 0.017675</v>
      </c>
    </row>
    <row r="11118" spans="28:28" x14ac:dyDescent="0.25">
      <c r="AB11118" s="3" t="str">
        <v>strike = -0.015745, dCalldT = 0.000264, localVol = 0.015120</v>
      </c>
    </row>
    <row r="11119" spans="28:28" x14ac:dyDescent="0.25">
      <c r="AB11119" s="3" t="str">
        <v>strike = -0.014237, dCalldT = 0.000260, localVol = 0.018057</v>
      </c>
    </row>
    <row r="11120" spans="28:28" x14ac:dyDescent="0.25">
      <c r="AB11120" s="3" t="str">
        <v>strike = -0.012730, dCalldT = 0.000259, localVol = 0.017152</v>
      </c>
    </row>
    <row r="11121" spans="28:28" x14ac:dyDescent="0.25">
      <c r="AB11121" s="3" t="str">
        <v>strike = -0.011223, dCalldT = 0.000263, localVol = 0.018112</v>
      </c>
    </row>
    <row r="11122" spans="28:28" x14ac:dyDescent="0.25">
      <c r="AB11122" s="3" t="str">
        <v>strike = -0.009716, dCalldT = 0.000284, localVol = 0.016886</v>
      </c>
    </row>
    <row r="11123" spans="28:28" x14ac:dyDescent="0.25">
      <c r="AB11123" s="3" t="str">
        <v>strike = -0.008208, dCalldT = 0.000321, localVol = 0.013739</v>
      </c>
    </row>
    <row r="11124" spans="28:28" x14ac:dyDescent="0.25">
      <c r="AB11124" s="3" t="str">
        <v>strike = -0.006701, dCalldT = 0.000345, localVol = 0.014512</v>
      </c>
    </row>
    <row r="11125" spans="28:28" x14ac:dyDescent="0.25">
      <c r="AB11125" s="3" t="str">
        <v>strike = -0.005194, dCalldT = 0.000371, localVol = 0.015024</v>
      </c>
    </row>
    <row r="11126" spans="28:28" x14ac:dyDescent="0.25">
      <c r="AB11126" s="3" t="str">
        <v>strike = -0.003687, dCalldT = 0.000412, localVol = 0.013052</v>
      </c>
    </row>
    <row r="11127" spans="28:28" x14ac:dyDescent="0.25">
      <c r="AB11127" s="3" t="str">
        <v>strike = -0.002179, dCalldT = 0.000441, localVol = 0.012529</v>
      </c>
    </row>
    <row r="11128" spans="28:28" x14ac:dyDescent="0.25">
      <c r="AB11128" s="3" t="str">
        <v>strike = -0.000672, dCalldT = 0.000454, localVol = 0.012514</v>
      </c>
    </row>
    <row r="11129" spans="28:28" x14ac:dyDescent="0.25">
      <c r="AB11129" s="3" t="str">
        <v>strike = 0.000835, dCalldT = 0.000466, localVol = 0.012096</v>
      </c>
    </row>
    <row r="11130" spans="28:28" x14ac:dyDescent="0.25">
      <c r="AB11130" s="3" t="str">
        <v>strike = 0.002342, dCalldT = 0.000483, localVol = 0.012001</v>
      </c>
    </row>
    <row r="11131" spans="28:28" x14ac:dyDescent="0.25">
      <c r="AB11131" s="3" t="str">
        <v>strike = 0.003850, dCalldT = 0.000523, localVol = 0.010328</v>
      </c>
    </row>
    <row r="11132" spans="28:28" x14ac:dyDescent="0.25">
      <c r="AB11132" s="3" t="str">
        <v>strike = 0.005357, dCalldT = 0.000529, localVol = 0.009735</v>
      </c>
    </row>
    <row r="11133" spans="28:28" x14ac:dyDescent="0.25">
      <c r="AB11133" s="3" t="str">
        <v>strike = 0.006864, dCalldT = 0.000498, localVol = 0.009609</v>
      </c>
    </row>
    <row r="11134" spans="28:28" x14ac:dyDescent="0.25">
      <c r="AB11134" s="3" t="str">
        <v>strike = 0.008372, dCalldT = 0.000477, localVol = 0.008945</v>
      </c>
    </row>
    <row r="11135" spans="28:28" x14ac:dyDescent="0.25">
      <c r="AB11135" s="3" t="str">
        <v>strike = 0.009879, dCalldT = 0.000477, localVol = 0.008247</v>
      </c>
    </row>
    <row r="11136" spans="28:28" x14ac:dyDescent="0.25">
      <c r="AB11136" s="3" t="str">
        <v>strike = 0.011386, dCalldT = 0.000487, localVol = 0.007668</v>
      </c>
    </row>
    <row r="11137" spans="28:28" x14ac:dyDescent="0.25">
      <c r="AB11137" s="3" t="str">
        <v>strike = 0.012893, dCalldT = 0.000489, localVol = 0.007325</v>
      </c>
    </row>
    <row r="11138" spans="28:28" x14ac:dyDescent="0.25">
      <c r="AB11138" s="3" t="str">
        <v>strike = 0.014401, dCalldT = 0.000495, localVol = 0.007096</v>
      </c>
    </row>
    <row r="11139" spans="28:28" x14ac:dyDescent="0.25">
      <c r="AB11139" s="3" t="str">
        <v>strike = 0.015908, dCalldT = 0.000528, localVol = 0.006852</v>
      </c>
    </row>
    <row r="11140" spans="28:28" x14ac:dyDescent="0.25">
      <c r="AB11140" s="3" t="str">
        <v>strike = 0.017415, dCalldT = 0.000577, localVol = 0.006559</v>
      </c>
    </row>
    <row r="11141" spans="28:28" x14ac:dyDescent="0.25">
      <c r="AB11141" s="3" t="str">
        <v>strike = 0.018922, dCalldT = 0.000594, localVol = 0.006338</v>
      </c>
    </row>
    <row r="11142" spans="28:28" x14ac:dyDescent="0.25">
      <c r="AB11142" s="3" t="str">
        <v>strike = 0.020430, dCalldT = 0.000578, localVol = 0.006170</v>
      </c>
    </row>
    <row r="11143" spans="28:28" x14ac:dyDescent="0.25">
      <c r="AB11143" s="3" t="str">
        <v>strike = 0.021937, dCalldT = 0.000581, localVol = 0.005874</v>
      </c>
    </row>
    <row r="11144" spans="28:28" x14ac:dyDescent="0.25">
      <c r="AB11144" s="3" t="str">
        <v>strike = 0.023444, dCalldT = 0.000584, localVol = 0.005752</v>
      </c>
    </row>
    <row r="11145" spans="28:28" x14ac:dyDescent="0.25">
      <c r="AB11145" s="3" t="str">
        <v>strike = 0.024951, dCalldT = 0.000588, localVol = 0.005792</v>
      </c>
    </row>
    <row r="11146" spans="28:28" x14ac:dyDescent="0.25">
      <c r="AB11146" s="3" t="str">
        <v>strike = 0.026459, dCalldT = 0.000555, localVol = 0.006228</v>
      </c>
    </row>
    <row r="11147" spans="28:28" x14ac:dyDescent="0.25">
      <c r="AB11147" s="3" t="str">
        <v>strike = 0.027966, dCalldT = 0.000588, localVol = 0.006387</v>
      </c>
    </row>
    <row r="11148" spans="28:28" x14ac:dyDescent="0.25">
      <c r="AB11148" s="3" t="str">
        <v>strike = 0.029473, dCalldT = 0.000609, localVol = 0.006906</v>
      </c>
    </row>
    <row r="11149" spans="28:28" x14ac:dyDescent="0.25">
      <c r="AB11149" s="3" t="str">
        <v>strike = 0.030980, dCalldT = 0.000633, localVol = 0.007186</v>
      </c>
    </row>
    <row r="11150" spans="28:28" x14ac:dyDescent="0.25">
      <c r="AB11150" s="3" t="str">
        <v>strike = 0.032488, dCalldT = 0.000618, localVol = 0.007848</v>
      </c>
    </row>
    <row r="11151" spans="28:28" x14ac:dyDescent="0.25">
      <c r="AB11151" s="3" t="str">
        <v>strike = 0.033995, dCalldT = 0.000619, localVol = 0.008059</v>
      </c>
    </row>
    <row r="11152" spans="28:28" x14ac:dyDescent="0.25">
      <c r="AB11152" s="3" t="str">
        <v>strike = 0.035502, dCalldT = 0.000601, localVol = 0.008385</v>
      </c>
    </row>
    <row r="11153" spans="28:28" x14ac:dyDescent="0.25">
      <c r="AB11153" s="3" t="str">
        <v>strike = 0.037010, dCalldT = 0.000561, localVol = 0.008723</v>
      </c>
    </row>
    <row r="11154" spans="28:28" x14ac:dyDescent="0.25">
      <c r="AB11154" s="3" t="str">
        <v>strike = 0.038517, dCalldT = 0.000511, localVol = 0.009205</v>
      </c>
    </row>
    <row r="11155" spans="28:28" x14ac:dyDescent="0.25">
      <c r="AB11155" s="3" t="str">
        <v>strike = 0.040024, dCalldT = 0.000478, localVol = 0.009616</v>
      </c>
    </row>
    <row r="11156" spans="28:28" x14ac:dyDescent="0.25">
      <c r="AB11156" s="3" t="str">
        <v>strike = 0.041531, dCalldT = 0.000468, localVol = 0.010256</v>
      </c>
    </row>
    <row r="11157" spans="28:28" x14ac:dyDescent="0.25">
      <c r="AB11157" s="3" t="str">
        <v>strike = 0.043039, dCalldT = 0.000482, localVol = 0.011156</v>
      </c>
    </row>
    <row r="11158" spans="28:28" x14ac:dyDescent="0.25">
      <c r="AB11158" s="3" t="str">
        <v>strike = 0.044546, dCalldT = 0.000519, localVol = 0.010830</v>
      </c>
    </row>
    <row r="11159" spans="28:28" x14ac:dyDescent="0.25">
      <c r="AB11159" s="3" t="str">
        <v>strike = 0.046053, dCalldT = 0.000520, localVol = 0.011822</v>
      </c>
    </row>
    <row r="11160" spans="28:28" x14ac:dyDescent="0.25">
      <c r="AB11160" s="3" t="str">
        <v>strike = 0.047560, dCalldT = 0.000497, localVol = 0.012716</v>
      </c>
    </row>
    <row r="11161" spans="28:28" x14ac:dyDescent="0.25">
      <c r="AB11161" s="3" t="str">
        <v>strike = 0.049068, dCalldT = 0.000464, localVol = 0.013780</v>
      </c>
    </row>
    <row r="11162" spans="28:28" x14ac:dyDescent="0.25">
      <c r="AB11162" s="3" t="str">
        <v>strike = 0.050575, dCalldT = 0.000435, localVol = 0.014344</v>
      </c>
    </row>
    <row r="11163" spans="28:28" x14ac:dyDescent="0.25">
      <c r="AB11163" s="3" t="str">
        <v>strike = 0.052082, dCalldT = 0.000410, localVol = 0.015282</v>
      </c>
    </row>
    <row r="11164" spans="28:28" x14ac:dyDescent="0.25">
      <c r="AB11164" s="3" t="str">
        <v>strike = 0.053589, dCalldT = 0.000394, localVol = 0.015249</v>
      </c>
    </row>
    <row r="11165" spans="28:28" x14ac:dyDescent="0.25">
      <c r="AB11165" s="3" t="str">
        <v>strike = 0.055097, dCalldT = 0.000377, localVol = 0.015620</v>
      </c>
    </row>
    <row r="11166" spans="28:28" x14ac:dyDescent="0.25">
      <c r="AB11166" s="3" t="str">
        <v>strike = 0.056604, dCalldT = 0.000356, localVol = 0.016046</v>
      </c>
    </row>
    <row r="11167" spans="28:28" x14ac:dyDescent="0.25">
      <c r="AB11167" s="3" t="str">
        <v>strike = 0.058111, dCalldT = 0.000329, localVol = 0.018816</v>
      </c>
    </row>
    <row r="11168" spans="28:28" x14ac:dyDescent="0.25">
      <c r="AB11168" s="3" t="str">
        <v>strike = 0.059618, dCalldT = 0.000313, localVol = 0.018044</v>
      </c>
    </row>
    <row r="11169" spans="28:28" x14ac:dyDescent="0.25">
      <c r="AB11169" s="3" t="str">
        <v>strike = 0.061126, dCalldT = 0.000297, localVol = 0.016318</v>
      </c>
    </row>
    <row r="11170" spans="28:28" x14ac:dyDescent="0.25">
      <c r="AB11170" s="3" t="str">
        <v>strike = 0.062633, dCalldT = 0.000267, localVol = 0.018106</v>
      </c>
    </row>
    <row r="11171" spans="28:28" x14ac:dyDescent="0.25">
      <c r="AB11171" s="3" t="str">
        <v>strike = 0.064140, dCalldT = 0.000234, localVol = 0.020362</v>
      </c>
    </row>
    <row r="11172" spans="28:28" x14ac:dyDescent="0.25">
      <c r="AB11172" s="3" t="str">
        <v>strike = 0.065648, dCalldT = 0.000205, localVol = 0.020981</v>
      </c>
    </row>
    <row r="11173" spans="28:28" x14ac:dyDescent="0.25">
      <c r="AB11173" s="3" t="str">
        <v>strike = 0.067155, dCalldT = 0.000183, localVol = 0.021124</v>
      </c>
    </row>
    <row r="11174" spans="28:28" x14ac:dyDescent="0.25">
      <c r="AB11174" s="3" t="str">
        <v>T = 5.333333, swapRate = 0.023580, k = 0, strike = -0.022022, call = 0.045731, callph = 0.045721, callmh = 0.045741, quantile = 0.010228, d2CalldK2 = 0.851573</v>
      </c>
    </row>
    <row r="11175" spans="28:28" x14ac:dyDescent="0.25">
      <c r="AB11175" s="3" t="str">
        <v>T = 5.333333, swapRate = 0.023580, k = 1, strike = -0.020502, call = 0.044228, callph = 0.044218, callmh = 0.044238, quantile = 0.011612, d2CalldK2 = 0.972222</v>
      </c>
    </row>
    <row r="11176" spans="28:28" x14ac:dyDescent="0.25">
      <c r="AB11176" s="3" t="str">
        <v>T = 5.333333, swapRate = 0.023580, k = 2, strike = -0.018982, call = 0.042727, callph = 0.042717, callmh = 0.042736, quantile = 0.013193, d2CalldK2 = 1.110620</v>
      </c>
    </row>
    <row r="11177" spans="28:28" x14ac:dyDescent="0.25">
      <c r="AB11177" s="3" t="str">
        <v>T = 5.333333, swapRate = 0.023580, k = 3, strike = -0.017462, call = 0.041228, callph = 0.041218, callmh = 0.041238, quantile = 0.014999, d2CalldK2 = 1.269432</v>
      </c>
    </row>
    <row r="11178" spans="28:28" x14ac:dyDescent="0.25">
      <c r="AB11178" s="3" t="str">
        <v>T = 5.333333, swapRate = 0.023580, k = 4, strike = -0.015942, call = 0.039732, callph = 0.039722, callmh = 0.039742, quantile = 0.017064, d2CalldK2 = 1.451718</v>
      </c>
    </row>
    <row r="11179" spans="28:28" x14ac:dyDescent="0.25">
      <c r="AB11179" s="3" t="str">
        <v>T = 5.333333, swapRate = 0.023580, k = 5, strike = -0.014422, call = 0.038240, callph = 0.038230, callmh = 0.038250, quantile = 0.019426, d2CalldK2 = 1.660991</v>
      </c>
    </row>
    <row r="11180" spans="28:28" x14ac:dyDescent="0.25">
      <c r="AB11180" s="3" t="str">
        <v>T = 5.333333, swapRate = 0.023580, k = 6, strike = -0.012902, call = 0.036751, callph = 0.036742, callmh = 0.036761, quantile = 0.022129, d2CalldK2 = 1.901276</v>
      </c>
    </row>
    <row r="11181" spans="28:28" x14ac:dyDescent="0.25">
      <c r="AB11181" s="3" t="str">
        <v>T = 5.333333, swapRate = 0.023580, k = 7, strike = -0.011382, call = 0.035267, callph = 0.035257, callmh = 0.035277, quantile = 0.025224, d2CalldK2 = 2.177174</v>
      </c>
    </row>
    <row r="11182" spans="28:28" x14ac:dyDescent="0.25">
      <c r="AB11182" s="3" t="str">
        <v>T = 5.333333, swapRate = 0.023580, k = 8, strike = -0.009862, call = 0.033788, callph = 0.033778, callmh = 0.033798, quantile = 0.028769, d2CalldK2 = 2.493933</v>
      </c>
    </row>
    <row r="11183" spans="28:28" x14ac:dyDescent="0.25">
      <c r="AB11183" s="3" t="str">
        <v>T = 5.333333, swapRate = 0.023580, k = 9, strike = -0.008342, call = 0.032315, callph = 0.032305, callmh = 0.032324, quantile = 0.032830, d2CalldK2 = 2.857525</v>
      </c>
    </row>
    <row r="11184" spans="28:28" x14ac:dyDescent="0.25">
      <c r="AB11184" s="3" t="str">
        <v>T = 5.333333, swapRate = 0.023580, k = 10, strike = -0.006822, call = 0.030848, callph = 0.030838, callmh = 0.030858, quantile = 0.037483, d2CalldK2 = 3.274722</v>
      </c>
    </row>
    <row r="11185" spans="28:28" x14ac:dyDescent="0.25">
      <c r="AB11185" s="3" t="str">
        <v>T = 5.333333, swapRate = 0.023580, k = 11, strike = -0.005302, call = 0.029389, callph = 0.029379, callmh = 0.029398, quantile = 0.042816, d2CalldK2 = 3.753164</v>
      </c>
    </row>
    <row r="11186" spans="28:28" x14ac:dyDescent="0.25">
      <c r="AB11186" s="3" t="str">
        <v>T = 5.333333, swapRate = 0.023580, k = 12, strike = -0.003781, call = 0.027938, callph = 0.027929, callmh = 0.027948, quantile = 0.048929, d2CalldK2 = 4.301434</v>
      </c>
    </row>
    <row r="11187" spans="28:28" x14ac:dyDescent="0.25">
      <c r="AB11187" s="3" t="str">
        <v>T = 5.333333, swapRate = 0.023580, k = 13, strike = -0.002261, call = 0.026498, callph = 0.026489, callmh = 0.026507, quantile = 0.055934, d2CalldK2 = 4.929108</v>
      </c>
    </row>
    <row r="11188" spans="28:28" x14ac:dyDescent="0.25">
      <c r="AB11188" s="3" t="str">
        <v>T = 5.333333, swapRate = 0.023580, k = 14, strike = -0.000741, call = 0.025069, callph = 0.025060, callmh = 0.025078, quantile = 0.063959, d2CalldK2 = 5.646782</v>
      </c>
    </row>
    <row r="11189" spans="28:28" x14ac:dyDescent="0.25">
      <c r="AB11189" s="3" t="str">
        <v>T = 5.333333, swapRate = 0.023580, k = 15, strike = 0.000779, call = 0.023653, callph = 0.023644, callmh = 0.023662, quantile = 0.073152, d2CalldK2 = 6.466066</v>
      </c>
    </row>
    <row r="11190" spans="28:28" x14ac:dyDescent="0.25">
      <c r="AB11190" s="3" t="str">
        <v>T = 5.333333, swapRate = 0.023580, k = 16, strike = 0.002299, call = 0.022252, callph = 0.022243, callmh = 0.022261, quantile = 0.083675, d2CalldK2 = 7.399510</v>
      </c>
    </row>
    <row r="11191" spans="28:28" x14ac:dyDescent="0.25">
      <c r="AB11191" s="3" t="str">
        <v>T = 5.333333, swapRate = 0.023580, k = 17, strike = 0.003819, call = 0.020868, callph = 0.020859, callmh = 0.020877, quantile = 0.095712, d2CalldK2 = 8.460454</v>
      </c>
    </row>
    <row r="11192" spans="28:28" x14ac:dyDescent="0.25">
      <c r="AB11192" s="3" t="str">
        <v>T = 5.333333, swapRate = 0.023580, k = 18, strike = 0.005339, call = 0.019504, callph = 0.019495, callmh = 0.019512, quantile = 0.109468, d2CalldK2 = 9.662746</v>
      </c>
    </row>
    <row r="11193" spans="28:28" x14ac:dyDescent="0.25">
      <c r="AB11193" s="3" t="str">
        <v>T = 5.333333, swapRate = 0.023580, k = 19, strike = 0.006859, call = 0.018161, callph = 0.018153, callmh = 0.018170, quantile = 0.125167, d2CalldK2 = 11.020301</v>
      </c>
    </row>
    <row r="11194" spans="28:28" x14ac:dyDescent="0.25">
      <c r="AB11194" s="3" t="str">
        <v>T = 5.333333, swapRate = 0.023580, k = 20, strike = 0.008379, call = 0.016845, callph = 0.016836, callmh = 0.016854, quantile = 0.143056, d2CalldK2 = 12.546420</v>
      </c>
    </row>
    <row r="11195" spans="28:28" x14ac:dyDescent="0.25">
      <c r="AB11195" s="3" t="str">
        <v>T = 5.333333, swapRate = 0.023580, k = 21, strike = 0.009899, call = 0.015558, callph = 0.015549, callmh = 0.015566, quantile = 0.163401, d2CalldK2 = 14.252819</v>
      </c>
    </row>
    <row r="11196" spans="28:28" x14ac:dyDescent="0.25">
      <c r="AB11196" s="3" t="str">
        <v>T = 5.333333, swapRate = 0.023580, k = 22, strike = 0.011419, call = 0.014303, callph = 0.014295, callmh = 0.014311, quantile = 0.186483, d2CalldK2 = 16.148243</v>
      </c>
    </row>
    <row r="11197" spans="28:28" x14ac:dyDescent="0.25">
      <c r="AB11197" s="3" t="str">
        <v>T = 5.333333, swapRate = 0.023580, k = 23, strike = 0.012939, call = 0.013086, callph = 0.013078, callmh = 0.013094, quantile = 0.212592, d2CalldK2 = 18.236590</v>
      </c>
    </row>
    <row r="11198" spans="28:28" x14ac:dyDescent="0.25">
      <c r="AB11198" s="3" t="str">
        <v>T = 5.333333, swapRate = 0.023580, k = 24, strike = 0.014459, call = 0.011911, callph = 0.011903, callmh = 0.011918, quantile = 0.242021, d2CalldK2 = 20.514405</v>
      </c>
    </row>
    <row r="11199" spans="28:28" x14ac:dyDescent="0.25">
      <c r="AB11199" s="3" t="str">
        <v>T = 5.333333, swapRate = 0.023580, k = 25, strike = 0.015979, call = 0.010783, callph = 0.010776, callmh = 0.010791, quantile = 0.275048, d2CalldK2 = 22.967636</v>
      </c>
    </row>
    <row r="11200" spans="28:28" x14ac:dyDescent="0.25">
      <c r="AB11200" s="3" t="str">
        <v>T = 5.333333, swapRate = 0.023580, k = 26, strike = 0.017500, call = 0.009709, callph = 0.009702, callmh = 0.009716, quantile = 0.311920, d2CalldK2 = 25.567560</v>
      </c>
    </row>
    <row r="11201" spans="28:28" x14ac:dyDescent="0.25">
      <c r="AB11201" s="3" t="str">
        <v>T = 5.333333, swapRate = 0.023580, k = 27, strike = 0.019020, call = 0.008693, callph = 0.008687, callmh = 0.008700, quantile = 0.352827, d2CalldK2 = 28.265855</v>
      </c>
    </row>
    <row r="11202" spans="28:28" x14ac:dyDescent="0.25">
      <c r="AB11202" s="3" t="str">
        <v>T = 5.333333, swapRate = 0.023580, k = 28, strike = 0.020540, call = 0.007743, callph = 0.007737, callmh = 0.007749, quantile = 0.397866, d2CalldK2 = 30.988947</v>
      </c>
    </row>
    <row r="11203" spans="28:28" x14ac:dyDescent="0.25">
      <c r="AB11203" s="3" t="str">
        <v>T = 5.333333, swapRate = 0.023580, k = 29, strike = 0.022060, call = 0.006865, callph = 0.006859, callmh = 0.006871, quantile = 0.446998, d2CalldK2 = 33.632009</v>
      </c>
    </row>
    <row r="11204" spans="28:28" x14ac:dyDescent="0.25">
      <c r="AB11204" s="3" t="str">
        <v>T = 5.333333, swapRate = 0.023580, k = 30, strike = 0.023580, call = 0.006064, callph = 0.006059, callmh = 0.006069, quantile = 0.500000, d2CalldK2 = 36.048475</v>
      </c>
    </row>
    <row r="11205" spans="28:28" x14ac:dyDescent="0.25">
      <c r="AB11205" s="3" t="str">
        <v>T = 5.333333, swapRate = 0.023580, k = 31, strike = 0.025100, call = 0.005345, callph = 0.005340, callmh = 0.005349, quantile = 0.553002, d2CalldK2 = 33.632009</v>
      </c>
    </row>
    <row r="11206" spans="28:28" x14ac:dyDescent="0.25">
      <c r="AB11206" s="3" t="str">
        <v>T = 5.333333, swapRate = 0.023580, k = 32, strike = 0.026620, call = 0.004703, callph = 0.004699, callmh = 0.004707, quantile = 0.602134, d2CalldK2 = 30.988947</v>
      </c>
    </row>
    <row r="11207" spans="28:28" x14ac:dyDescent="0.25">
      <c r="AB11207" s="3" t="str">
        <v>T = 5.333333, swapRate = 0.023580, k = 33, strike = 0.028140, call = 0.004133, callph = 0.004130, callmh = 0.004137, quantile = 0.647173, d2CalldK2 = 28.265855</v>
      </c>
    </row>
    <row r="11208" spans="28:28" x14ac:dyDescent="0.25">
      <c r="AB11208" s="3" t="str">
        <v>T = 5.333333, swapRate = 0.023580, k = 34, strike = 0.029660, call = 0.003629, callph = 0.003625, callmh = 0.003632, quantile = 0.688080, d2CalldK2 = 25.567560</v>
      </c>
    </row>
    <row r="11209" spans="28:28" x14ac:dyDescent="0.25">
      <c r="AB11209" s="3" t="str">
        <v>T = 5.333333, swapRate = 0.023580, k = 35, strike = 0.031180, call = 0.003183, callph = 0.003180, callmh = 0.003186, quantile = 0.724952, d2CalldK2 = 22.967636</v>
      </c>
    </row>
    <row r="11210" spans="28:28" x14ac:dyDescent="0.25">
      <c r="AB11210" s="3" t="str">
        <v>T = 5.333333, swapRate = 0.023580, k = 36, strike = 0.032700, call = 0.002790, callph = 0.002788, callmh = 0.002793, quantile = 0.757979, d2CalldK2 = 20.514405</v>
      </c>
    </row>
    <row r="11211" spans="28:28" x14ac:dyDescent="0.25">
      <c r="AB11211" s="3" t="str">
        <v>T = 5.333333, swapRate = 0.023580, k = 37, strike = 0.034220, call = 0.002445, callph = 0.002443, callmh = 0.002447, quantile = 0.787408, d2CalldK2 = 18.236590</v>
      </c>
    </row>
    <row r="11212" spans="28:28" x14ac:dyDescent="0.25">
      <c r="AB11212" s="3" t="str">
        <v>T = 5.333333, swapRate = 0.023580, k = 38, strike = 0.035740, call = 0.002142, callph = 0.002141, callmh = 0.002144, quantile = 0.813517, d2CalldK2 = 16.148243</v>
      </c>
    </row>
    <row r="11213" spans="28:28" x14ac:dyDescent="0.25">
      <c r="AB11213" s="3" t="str">
        <v>T = 5.333333, swapRate = 0.023580, k = 39, strike = 0.037260, call = 0.001877, callph = 0.001875, callmh = 0.001879, quantile = 0.836599, d2CalldK2 = 14.252819</v>
      </c>
    </row>
    <row r="11214" spans="28:28" x14ac:dyDescent="0.25">
      <c r="AB11214" s="3" t="str">
        <v>T = 5.333333, swapRate = 0.023580, k = 40, strike = 0.038781, call = 0.001644, callph = 0.001643, callmh = 0.001646, quantile = 0.856944, d2CalldK2 = 12.546421</v>
      </c>
    </row>
    <row r="11215" spans="28:28" x14ac:dyDescent="0.25">
      <c r="AB11215" s="3" t="str">
        <v>T = 5.333333, swapRate = 0.023580, k = 41, strike = 0.040301, call = 0.001441, callph = 0.001439, callmh = 0.001442, quantile = 0.874833, d2CalldK2 = 11.020301</v>
      </c>
    </row>
    <row r="11216" spans="28:28" x14ac:dyDescent="0.25">
      <c r="AB11216" s="3" t="str">
        <v>T = 5.333333, swapRate = 0.023580, k = 42, strike = 0.041821, call = 0.001263, callph = 0.001262, callmh = 0.001264, quantile = 0.890532, d2CalldK2 = 9.662746</v>
      </c>
    </row>
    <row r="11217" spans="28:28" x14ac:dyDescent="0.25">
      <c r="AB11217" s="3" t="str">
        <v>T = 5.333333, swapRate = 0.023580, k = 43, strike = 0.043341, call = 0.001107, callph = 0.001106, callmh = 0.001108, quantile = 0.904288, d2CalldK2 = 8.460454</v>
      </c>
    </row>
    <row r="11218" spans="28:28" x14ac:dyDescent="0.25">
      <c r="AB11218" s="3" t="str">
        <v>T = 5.333333, swapRate = 0.023580, k = 44, strike = 0.044861, call = 0.000971, callph = 0.000970, callmh = 0.000972, quantile = 0.916325, d2CalldK2 = 7.399511</v>
      </c>
    </row>
    <row r="11219" spans="28:28" x14ac:dyDescent="0.25">
      <c r="AB11219" s="3" t="str">
        <v>T = 5.333333, swapRate = 0.023580, k = 45, strike = 0.046381, call = 0.000852, callph = 0.000851, callmh = 0.000853, quantile = 0.926848, d2CalldK2 = 6.466066</v>
      </c>
    </row>
    <row r="11220" spans="28:28" x14ac:dyDescent="0.25">
      <c r="AB11220" s="3" t="str">
        <v>T = 5.333333, swapRate = 0.023580, k = 46, strike = 0.047901, call = 0.000748, callph = 0.000747, callmh = 0.000748, quantile = 0.936041, d2CalldK2 = 5.646783</v>
      </c>
    </row>
    <row r="11221" spans="28:28" x14ac:dyDescent="0.25">
      <c r="AB11221" s="3" t="str">
        <v>T = 5.333333, swapRate = 0.023580, k = 47, strike = 0.049421, call = 0.000657, callph = 0.000656, callmh = 0.000657, quantile = 0.944066, d2CalldK2 = 4.929108</v>
      </c>
    </row>
    <row r="11222" spans="28:28" x14ac:dyDescent="0.25">
      <c r="AB11222" s="3" t="str">
        <v>T = 5.333333, swapRate = 0.023580, k = 48, strike = 0.050941, call = 0.000577, callph = 0.000577, callmh = 0.000578, quantile = 0.951071, d2CalldK2 = 4.301434</v>
      </c>
    </row>
    <row r="11223" spans="28:28" x14ac:dyDescent="0.25">
      <c r="AB11223" s="3" t="str">
        <v>T = 5.333333, swapRate = 0.023580, k = 49, strike = 0.052461, call = 0.000508, callph = 0.000507, callmh = 0.000508, quantile = 0.957184, d2CalldK2 = 3.753164</v>
      </c>
    </row>
    <row r="11224" spans="28:28" x14ac:dyDescent="0.25">
      <c r="AB11224" s="3" t="str">
        <v>T = 5.333333, swapRate = 0.023580, k = 50, strike = 0.053981, call = 0.000447, callph = 0.000446, callmh = 0.000447, quantile = 0.962517, d2CalldK2 = 3.274722</v>
      </c>
    </row>
    <row r="11225" spans="28:28" x14ac:dyDescent="0.25">
      <c r="AB11225" s="3" t="str">
        <v>T = 5.333333, swapRate = 0.023580, k = 51, strike = 0.055501, call = 0.000393, callph = 0.000393, callmh = 0.000394, quantile = 0.967170, d2CalldK2 = 2.857526</v>
      </c>
    </row>
    <row r="11226" spans="28:28" x14ac:dyDescent="0.25">
      <c r="AB11226" s="3" t="str">
        <v>T = 5.333333, swapRate = 0.023580, k = 52, strike = 0.057021, call = 0.000347, callph = 0.000346, callmh = 0.000347, quantile = 0.971231, d2CalldK2 = 2.493933</v>
      </c>
    </row>
    <row r="11227" spans="28:28" x14ac:dyDescent="0.25">
      <c r="AB11227" s="3" t="str">
        <v>T = 5.333333, swapRate = 0.023580, k = 53, strike = 0.058541, call = 0.000306, callph = 0.000305, callmh = 0.000306, quantile = 0.974776, d2CalldK2 = 2.177174</v>
      </c>
    </row>
    <row r="11228" spans="28:28" x14ac:dyDescent="0.25">
      <c r="AB11228" s="3" t="str">
        <v>T = 5.333333, swapRate = 0.023580, k = 54, strike = 0.060062, call = 0.000270, callph = 0.000269, callmh = 0.000270, quantile = 0.977871, d2CalldK2 = 1.901276</v>
      </c>
    </row>
    <row r="11229" spans="28:28" x14ac:dyDescent="0.25">
      <c r="AB11229" s="3" t="str">
        <v>T = 5.333333, swapRate = 0.023580, k = 55, strike = 0.061582, call = 0.000238, callph = 0.000238, callmh = 0.000238, quantile = 0.980574, d2CalldK2 = 1.660991</v>
      </c>
    </row>
    <row r="11230" spans="28:28" x14ac:dyDescent="0.25">
      <c r="AB11230" s="3" t="str">
        <v>T = 5.333333, swapRate = 0.023580, k = 56, strike = 0.063102, call = 0.000210, callph = 0.000210, callmh = 0.000211, quantile = 0.982936, d2CalldK2 = 1.451718</v>
      </c>
    </row>
    <row r="11231" spans="28:28" x14ac:dyDescent="0.25">
      <c r="AB11231" s="3" t="str">
        <v>T = 5.333333, swapRate = 0.023580, k = 57, strike = 0.064622, call = 0.000186, callph = 0.000186, callmh = 0.000186, quantile = 0.985001, d2CalldK2 = 1.269431</v>
      </c>
    </row>
    <row r="11232" spans="28:28" x14ac:dyDescent="0.25">
      <c r="AB11232" s="3" t="str">
        <v>T = 5.333333, swapRate = 0.023580, k = 58, strike = 0.066142, call = 0.000165, callph = 0.000165, callmh = 0.000165, quantile = 0.986807, d2CalldK2 = 1.110620</v>
      </c>
    </row>
    <row r="11233" spans="28:28" x14ac:dyDescent="0.25">
      <c r="AB11233" s="3" t="str">
        <v>T = 5.333333, swapRate = 0.023580, k = 59, strike = 0.067662, call = 0.000146, callph = 0.000146, callmh = 0.000146, quantile = 0.988388, d2CalldK2 = 0.972222</v>
      </c>
    </row>
    <row r="11234" spans="28:28" x14ac:dyDescent="0.25">
      <c r="AB11234" s="3" t="str">
        <v>T = 5.333333, swapRate = 0.023580, k = 60, strike = 0.069182, call = 0.000129, callph = 0.000129, callmh = 0.000129, quantile = 0.989772, d2CalldK2 = 0.851573</v>
      </c>
    </row>
    <row r="11235" spans="28:28" x14ac:dyDescent="0.25">
      <c r="AB11235" s="3" t="str">
        <v>strike = -0.020502, d2CalldK2 = 0.972222, d2CalldK2mc = 0.524409</v>
      </c>
    </row>
    <row r="11236" spans="28:28" x14ac:dyDescent="0.25">
      <c r="AB11236" s="3" t="str">
        <v>strike = -0.018982, d2CalldK2 = 1.110620, d2CalldK2mc = 1.167985</v>
      </c>
    </row>
    <row r="11237" spans="28:28" x14ac:dyDescent="0.25">
      <c r="AB11237" s="3" t="str">
        <v>strike = -0.017462, d2CalldK2 = 1.269432, d2CalldK2mc = 2.230942</v>
      </c>
    </row>
    <row r="11238" spans="28:28" x14ac:dyDescent="0.25">
      <c r="AB11238" s="3" t="str">
        <v>strike = -0.015942, d2CalldK2 = 1.451718, d2CalldK2mc = 1.800173</v>
      </c>
    </row>
    <row r="11239" spans="28:28" x14ac:dyDescent="0.25">
      <c r="AB11239" s="3" t="str">
        <v>strike = -0.014422, d2CalldK2 = 1.660991, d2CalldK2mc = 1.875840</v>
      </c>
    </row>
    <row r="11240" spans="28:28" x14ac:dyDescent="0.25">
      <c r="AB11240" s="3" t="str">
        <v>strike = -0.012902, d2CalldK2 = 1.901276, d2CalldK2mc = 1.973585</v>
      </c>
    </row>
    <row r="11241" spans="28:28" x14ac:dyDescent="0.25">
      <c r="AB11241" s="3" t="str">
        <v>strike = -0.011382, d2CalldK2 = 2.177174, d2CalldK2mc = 2.422208</v>
      </c>
    </row>
    <row r="11242" spans="28:28" x14ac:dyDescent="0.25">
      <c r="AB11242" s="3" t="str">
        <v>strike = -0.009862, d2CalldK2 = 2.493933, d2CalldK2mc = 1.903839</v>
      </c>
    </row>
    <row r="11243" spans="28:28" x14ac:dyDescent="0.25">
      <c r="AB11243" s="3" t="str">
        <v>strike = -0.008342, d2CalldK2 = 2.857525, d2CalldK2mc = 3.250450</v>
      </c>
    </row>
    <row r="11244" spans="28:28" x14ac:dyDescent="0.25">
      <c r="AB11244" s="3" t="str">
        <v>strike = -0.006822, d2CalldK2 = 3.274722, d2CalldK2mc = 3.651684</v>
      </c>
    </row>
    <row r="11245" spans="28:28" x14ac:dyDescent="0.25">
      <c r="AB11245" s="3" t="str">
        <v>strike = -0.005302, d2CalldK2 = 3.753164, d2CalldK2mc = 2.814380</v>
      </c>
    </row>
    <row r="11246" spans="28:28" x14ac:dyDescent="0.25">
      <c r="AB11246" s="3" t="str">
        <v>strike = -0.003781, d2CalldK2 = 4.301434, d2CalldK2mc = 4.410590</v>
      </c>
    </row>
    <row r="11247" spans="28:28" x14ac:dyDescent="0.25">
      <c r="AB11247" s="3" t="str">
        <v>strike = -0.002261, d2CalldK2 = 4.929108, d2CalldK2mc = 4.959489</v>
      </c>
    </row>
    <row r="11248" spans="28:28" x14ac:dyDescent="0.25">
      <c r="AB11248" s="3" t="str">
        <v>strike = -0.000741, d2CalldK2 = 5.646782, d2CalldK2mc = 4.895843</v>
      </c>
    </row>
    <row r="11249" spans="28:28" x14ac:dyDescent="0.25">
      <c r="AB11249" s="3" t="str">
        <v>strike = 0.000779, d2CalldK2 = 6.466066, d2CalldK2mc = 6.940647</v>
      </c>
    </row>
    <row r="11250" spans="28:28" x14ac:dyDescent="0.25">
      <c r="AB11250" s="3" t="str">
        <v>strike = 0.002299, d2CalldK2 = 7.399510, d2CalldK2mc = 8.548698</v>
      </c>
    </row>
    <row r="11251" spans="28:28" x14ac:dyDescent="0.25">
      <c r="AB11251" s="3" t="str">
        <v>strike = 0.003819, d2CalldK2 = 8.460454, d2CalldK2mc = 8.243711</v>
      </c>
    </row>
    <row r="11252" spans="28:28" x14ac:dyDescent="0.25">
      <c r="AB11252" s="3" t="str">
        <v>strike = 0.005339, d2CalldK2 = 9.662746, d2CalldK2mc = 10.784285</v>
      </c>
    </row>
    <row r="11253" spans="28:28" x14ac:dyDescent="0.25">
      <c r="AB11253" s="3" t="str">
        <v>strike = 0.006859, d2CalldK2 = 11.020301, d2CalldK2mc = 11.892017</v>
      </c>
    </row>
    <row r="11254" spans="28:28" x14ac:dyDescent="0.25">
      <c r="AB11254" s="3" t="str">
        <v>strike = 0.008379, d2CalldK2 = 12.546420, d2CalldK2mc = 11.927676</v>
      </c>
    </row>
    <row r="11255" spans="28:28" x14ac:dyDescent="0.25">
      <c r="AB11255" s="3" t="str">
        <v>strike = 0.009899, d2CalldK2 = 14.252819, d2CalldK2mc = 13.993730</v>
      </c>
    </row>
    <row r="11256" spans="28:28" x14ac:dyDescent="0.25">
      <c r="AB11256" s="3" t="str">
        <v>strike = 0.011419, d2CalldK2 = 16.148243, d2CalldK2mc = 14.734068</v>
      </c>
    </row>
    <row r="11257" spans="28:28" x14ac:dyDescent="0.25">
      <c r="AB11257" s="3" t="str">
        <v>strike = 0.012939, d2CalldK2 = 18.236590, d2CalldK2mc = 18.972208</v>
      </c>
    </row>
    <row r="11258" spans="28:28" x14ac:dyDescent="0.25">
      <c r="AB11258" s="3" t="str">
        <v>strike = 0.014459, d2CalldK2 = 20.514405, d2CalldK2mc = 20.385607</v>
      </c>
    </row>
    <row r="11259" spans="28:28" x14ac:dyDescent="0.25">
      <c r="AB11259" s="3" t="str">
        <v>strike = 0.015979, d2CalldK2 = 22.967636, d2CalldK2mc = 22.943651</v>
      </c>
    </row>
    <row r="11260" spans="28:28" x14ac:dyDescent="0.25">
      <c r="AB11260" s="3" t="str">
        <v>strike = 0.017500, d2CalldK2 = 25.567560, d2CalldK2mc = 24.356322</v>
      </c>
    </row>
    <row r="11261" spans="28:28" x14ac:dyDescent="0.25">
      <c r="AB11261" s="3" t="str">
        <v>strike = 0.019020, d2CalldK2 = 28.265855, d2CalldK2mc = 29.611682</v>
      </c>
    </row>
    <row r="11262" spans="28:28" x14ac:dyDescent="0.25">
      <c r="AB11262" s="3" t="str">
        <v>strike = 0.020540, d2CalldK2 = 30.988947, d2CalldK2mc = 30.002533</v>
      </c>
    </row>
    <row r="11263" spans="28:28" x14ac:dyDescent="0.25">
      <c r="AB11263" s="3" t="str">
        <v>strike = 0.022060, d2CalldK2 = 33.632009, d2CalldK2mc = 33.807273</v>
      </c>
    </row>
    <row r="11264" spans="28:28" x14ac:dyDescent="0.25">
      <c r="AB11264" s="3" t="str">
        <v>strike = 0.023580, d2CalldK2 = 36.048475, d2CalldK2mc = 35.887593</v>
      </c>
    </row>
    <row r="11265" spans="28:28" x14ac:dyDescent="0.25">
      <c r="AB11265" s="3" t="str">
        <v>strike = 0.025100, d2CalldK2 = 33.632009, d2CalldK2mc = 33.149084</v>
      </c>
    </row>
    <row r="11266" spans="28:28" x14ac:dyDescent="0.25">
      <c r="AB11266" s="3" t="str">
        <v>strike = 0.026620, d2CalldK2 = 30.988947, d2CalldK2mc = 30.412581</v>
      </c>
    </row>
    <row r="11267" spans="28:28" x14ac:dyDescent="0.25">
      <c r="AB11267" s="3" t="str">
        <v>strike = 0.028140, d2CalldK2 = 28.265855, d2CalldK2mc = 29.228972</v>
      </c>
    </row>
    <row r="11268" spans="28:28" x14ac:dyDescent="0.25">
      <c r="AB11268" s="3" t="str">
        <v>strike = 0.029660, d2CalldK2 = 25.567560, d2CalldK2mc = 27.045698</v>
      </c>
    </row>
    <row r="11269" spans="28:28" x14ac:dyDescent="0.25">
      <c r="AB11269" s="3" t="str">
        <v>strike = 0.031180, d2CalldK2 = 22.967636, d2CalldK2mc = 22.055914</v>
      </c>
    </row>
    <row r="11270" spans="28:28" x14ac:dyDescent="0.25">
      <c r="AB11270" s="3" t="str">
        <v>strike = 0.032700, d2CalldK2 = 20.514405, d2CalldK2mc = 20.367689</v>
      </c>
    </row>
    <row r="11271" spans="28:28" x14ac:dyDescent="0.25">
      <c r="AB11271" s="3" t="str">
        <v>strike = 0.034220, d2CalldK2 = 18.236590, d2CalldK2mc = 18.351943</v>
      </c>
    </row>
    <row r="11272" spans="28:28" x14ac:dyDescent="0.25">
      <c r="AB11272" s="3" t="str">
        <v>strike = 0.035740, d2CalldK2 = 16.148243, d2CalldK2mc = 15.824036</v>
      </c>
    </row>
    <row r="11273" spans="28:28" x14ac:dyDescent="0.25">
      <c r="AB11273" s="3" t="str">
        <v>strike = 0.037260, d2CalldK2 = 14.252819, d2CalldK2mc = 14.153853</v>
      </c>
    </row>
    <row r="11274" spans="28:28" x14ac:dyDescent="0.25">
      <c r="AB11274" s="3" t="str">
        <v>strike = 0.038781, d2CalldK2 = 12.546421, d2CalldK2mc = 11.834382</v>
      </c>
    </row>
    <row r="11275" spans="28:28" x14ac:dyDescent="0.25">
      <c r="AB11275" s="3" t="str">
        <v>strike = 0.040301, d2CalldK2 = 11.020301, d2CalldK2mc = 10.580634</v>
      </c>
    </row>
    <row r="11276" spans="28:28" x14ac:dyDescent="0.25">
      <c r="AB11276" s="3" t="str">
        <v>strike = 0.041821, d2CalldK2 = 9.662746, d2CalldK2mc = 9.370981</v>
      </c>
    </row>
    <row r="11277" spans="28:28" x14ac:dyDescent="0.25">
      <c r="AB11277" s="3" t="str">
        <v>strike = 0.043341, d2CalldK2 = 8.460454, d2CalldK2mc = 8.323639</v>
      </c>
    </row>
    <row r="11278" spans="28:28" x14ac:dyDescent="0.25">
      <c r="AB11278" s="3" t="str">
        <v>strike = 0.044861, d2CalldK2 = 7.399511, d2CalldK2mc = 7.820235</v>
      </c>
    </row>
    <row r="11279" spans="28:28" x14ac:dyDescent="0.25">
      <c r="AB11279" s="3" t="str">
        <v>strike = 0.046381, d2CalldK2 = 6.466066, d2CalldK2mc = 6.773383</v>
      </c>
    </row>
    <row r="11280" spans="28:28" x14ac:dyDescent="0.25">
      <c r="AB11280" s="3" t="str">
        <v>strike = 0.047901, d2CalldK2 = 5.646783, d2CalldK2mc = 6.232965</v>
      </c>
    </row>
    <row r="11281" spans="28:28" x14ac:dyDescent="0.25">
      <c r="AB11281" s="3" t="str">
        <v>strike = 0.049421, d2CalldK2 = 4.929108, d2CalldK2mc = 5.025384</v>
      </c>
    </row>
    <row r="11282" spans="28:28" x14ac:dyDescent="0.25">
      <c r="AB11282" s="3" t="str">
        <v>strike = 0.050941, d2CalldK2 = 4.301434, d2CalldK2mc = 4.703442</v>
      </c>
    </row>
    <row r="11283" spans="28:28" x14ac:dyDescent="0.25">
      <c r="AB11283" s="3" t="str">
        <v>strike = 0.052461, d2CalldK2 = 3.753164, d2CalldK2mc = 4.070109</v>
      </c>
    </row>
    <row r="11284" spans="28:28" x14ac:dyDescent="0.25">
      <c r="AB11284" s="3" t="str">
        <v>strike = 0.053981, d2CalldK2 = 3.274722, d2CalldK2mc = 3.262183</v>
      </c>
    </row>
    <row r="11285" spans="28:28" x14ac:dyDescent="0.25">
      <c r="AB11285" s="3" t="str">
        <v>strike = 0.055501, d2CalldK2 = 2.857526, d2CalldK2mc = 2.393795</v>
      </c>
    </row>
    <row r="11286" spans="28:28" x14ac:dyDescent="0.25">
      <c r="AB11286" s="3" t="str">
        <v>strike = 0.057021, d2CalldK2 = 2.493933, d2CalldK2mc = 1.978312</v>
      </c>
    </row>
    <row r="11287" spans="28:28" x14ac:dyDescent="0.25">
      <c r="AB11287" s="3" t="str">
        <v>strike = 0.058541, d2CalldK2 = 2.177174, d2CalldK2mc = 2.162082</v>
      </c>
    </row>
    <row r="11288" spans="28:28" x14ac:dyDescent="0.25">
      <c r="AB11288" s="3" t="str">
        <v>strike = 0.060062, d2CalldK2 = 1.901276, d2CalldK2mc = 2.460932</v>
      </c>
    </row>
    <row r="11289" spans="28:28" x14ac:dyDescent="0.25">
      <c r="AB11289" s="3" t="str">
        <v>strike = 0.061582, d2CalldK2 = 1.660991, d2CalldK2mc = 2.126917</v>
      </c>
    </row>
    <row r="11290" spans="28:28" x14ac:dyDescent="0.25">
      <c r="AB11290" s="3" t="str">
        <v>strike = 0.063102, d2CalldK2 = 1.451718, d2CalldK2mc = 1.159638</v>
      </c>
    </row>
    <row r="11291" spans="28:28" x14ac:dyDescent="0.25">
      <c r="AB11291" s="3" t="str">
        <v>strike = 0.064622, d2CalldK2 = 1.269431, d2CalldK2mc = 1.179607</v>
      </c>
    </row>
    <row r="11292" spans="28:28" x14ac:dyDescent="0.25">
      <c r="AB11292" s="3" t="str">
        <v>strike = 0.066142, d2CalldK2 = 1.110620, d2CalldK2mc = 1.468941</v>
      </c>
    </row>
    <row r="11293" spans="28:28" x14ac:dyDescent="0.25">
      <c r="AB11293" s="3" t="str">
        <v>strike = 0.067662, d2CalldK2 = 0.972222, d2CalldK2mc = 0.704205</v>
      </c>
    </row>
    <row r="11294" spans="28:28" x14ac:dyDescent="0.25">
      <c r="AB11294" s="3" t="str">
        <v>T = 5.333333, fixingDate = 0, swapRate = 0.023580, annuity = 8.649000, stdDev = 0.015201, avgCalcStrikes = 7.928833</v>
      </c>
    </row>
    <row r="11295" spans="28:28" x14ac:dyDescent="0.25">
      <c r="AB11295" s="3" t="str">
        <v>strike = -0.020502, dCalldT = 0.000276, localVol = 0.032423</v>
      </c>
    </row>
    <row r="11296" spans="28:28" x14ac:dyDescent="0.25">
      <c r="AB11296" s="3" t="str">
        <v>strike = -0.018982, dCalldT = 0.000330, localVol = 0.023756</v>
      </c>
    </row>
    <row r="11297" spans="28:28" x14ac:dyDescent="0.25">
      <c r="AB11297" s="3" t="str">
        <v>strike = -0.017462, dCalldT = 0.000383, localVol = 0.018523</v>
      </c>
    </row>
    <row r="11298" spans="28:28" x14ac:dyDescent="0.25">
      <c r="AB11298" s="3" t="str">
        <v>strike = -0.015942, dCalldT = 0.000410, localVol = 0.021344</v>
      </c>
    </row>
    <row r="11299" spans="28:28" x14ac:dyDescent="0.25">
      <c r="AB11299" s="3" t="str">
        <v>strike = -0.014422, dCalldT = 0.000429, localVol = 0.021379</v>
      </c>
    </row>
    <row r="11300" spans="28:28" x14ac:dyDescent="0.25">
      <c r="AB11300" s="3" t="str">
        <v>strike = -0.012902, dCalldT = 0.000442, localVol = 0.021172</v>
      </c>
    </row>
    <row r="11301" spans="28:28" x14ac:dyDescent="0.25">
      <c r="AB11301" s="3" t="str">
        <v>strike = -0.011382, dCalldT = 0.000455, localVol = 0.019383</v>
      </c>
    </row>
    <row r="11302" spans="28:28" x14ac:dyDescent="0.25">
      <c r="AB11302" s="3" t="str">
        <v>strike = -0.009862, dCalldT = 0.000462, localVol = 0.022031</v>
      </c>
    </row>
    <row r="11303" spans="28:28" x14ac:dyDescent="0.25">
      <c r="AB11303" s="3" t="str">
        <v>strike = -0.008342, dCalldT = 0.000487, localVol = 0.017303</v>
      </c>
    </row>
    <row r="11304" spans="28:28" x14ac:dyDescent="0.25">
      <c r="AB11304" s="3" t="str">
        <v>strike = -0.006822, dCalldT = 0.000501, localVol = 0.016572</v>
      </c>
    </row>
    <row r="11305" spans="28:28" x14ac:dyDescent="0.25">
      <c r="AB11305" s="3" t="str">
        <v>strike = -0.005302, dCalldT = 0.000507, localVol = 0.018983</v>
      </c>
    </row>
    <row r="11306" spans="28:28" x14ac:dyDescent="0.25">
      <c r="AB11306" s="3" t="str">
        <v>strike = -0.003781, dCalldT = 0.000540, localVol = 0.015649</v>
      </c>
    </row>
    <row r="11307" spans="28:28" x14ac:dyDescent="0.25">
      <c r="AB11307" s="3" t="str">
        <v>strike = -0.002261, dCalldT = 0.000571, localVol = 0.015179</v>
      </c>
    </row>
    <row r="11308" spans="28:28" x14ac:dyDescent="0.25">
      <c r="AB11308" s="3" t="str">
        <v>strike = -0.000741, dCalldT = 0.000603, localVol = 0.015695</v>
      </c>
    </row>
    <row r="11309" spans="28:28" x14ac:dyDescent="0.25">
      <c r="AB11309" s="3" t="str">
        <v>strike = 0.000779, dCalldT = 0.000657, localVol = 0.013757</v>
      </c>
    </row>
    <row r="11310" spans="28:28" x14ac:dyDescent="0.25">
      <c r="AB11310" s="3" t="str">
        <v>strike = 0.002299, dCalldT = 0.000699, localVol = 0.012785</v>
      </c>
    </row>
    <row r="11311" spans="28:28" x14ac:dyDescent="0.25">
      <c r="AB11311" s="3" t="str">
        <v>strike = 0.003819, dCalldT = 0.000710, localVol = 0.013122</v>
      </c>
    </row>
    <row r="11312" spans="28:28" x14ac:dyDescent="0.25">
      <c r="AB11312" s="3" t="str">
        <v>strike = 0.005339, dCalldT = 0.000728, localVol = 0.011618</v>
      </c>
    </row>
    <row r="11313" spans="28:28" x14ac:dyDescent="0.25">
      <c r="AB11313" s="3" t="str">
        <v>strike = 0.006859, dCalldT = 0.000716, localVol = 0.010970</v>
      </c>
    </row>
    <row r="11314" spans="28:28" x14ac:dyDescent="0.25">
      <c r="AB11314" s="3" t="str">
        <v>strike = 0.008379, dCalldT = 0.000680, localVol = 0.010675</v>
      </c>
    </row>
    <row r="11315" spans="28:28" x14ac:dyDescent="0.25">
      <c r="AB11315" s="3" t="str">
        <v>strike = 0.009899, dCalldT = 0.000661, localVol = 0.009720</v>
      </c>
    </row>
    <row r="11316" spans="28:28" x14ac:dyDescent="0.25">
      <c r="AB11316" s="3" t="str">
        <v>strike = 0.011419, dCalldT = 0.000650, localVol = 0.009390</v>
      </c>
    </row>
    <row r="11317" spans="28:28" x14ac:dyDescent="0.25">
      <c r="AB11317" s="3" t="str">
        <v>strike = 0.012939, dCalldT = 0.000677, localVol = 0.008445</v>
      </c>
    </row>
    <row r="11318" spans="28:28" x14ac:dyDescent="0.25">
      <c r="AB11318" s="3" t="str">
        <v>strike = 0.014459, dCalldT = 0.000682, localVol = 0.008181</v>
      </c>
    </row>
    <row r="11319" spans="28:28" x14ac:dyDescent="0.25">
      <c r="AB11319" s="3" t="str">
        <v>strike = 0.015979, dCalldT = 0.000689, localVol = 0.007753</v>
      </c>
    </row>
    <row r="11320" spans="28:28" x14ac:dyDescent="0.25">
      <c r="AB11320" s="3" t="str">
        <v>strike = 0.017500, dCalldT = 0.000695, localVol = 0.007555</v>
      </c>
    </row>
    <row r="11321" spans="28:28" x14ac:dyDescent="0.25">
      <c r="AB11321" s="3" t="str">
        <v>strike = 0.019020, dCalldT = 0.000732, localVol = 0.007029</v>
      </c>
    </row>
    <row r="11322" spans="28:28" x14ac:dyDescent="0.25">
      <c r="AB11322" s="3" t="str">
        <v>strike = 0.020540, dCalldT = 0.000727, localVol = 0.006961</v>
      </c>
    </row>
    <row r="11323" spans="28:28" x14ac:dyDescent="0.25">
      <c r="AB11323" s="3" t="str">
        <v>strike = 0.022060, dCalldT = 0.000746, localVol = 0.006642</v>
      </c>
    </row>
    <row r="11324" spans="28:28" x14ac:dyDescent="0.25">
      <c r="AB11324" s="3" t="str">
        <v>strike = 0.023580, dCalldT = 0.000755, localVol = 0.006488</v>
      </c>
    </row>
    <row r="11325" spans="28:28" x14ac:dyDescent="0.25">
      <c r="AB11325" s="3" t="str">
        <v>strike = 0.025100, dCalldT = 0.000744, localVol = 0.006700</v>
      </c>
    </row>
    <row r="11326" spans="28:28" x14ac:dyDescent="0.25">
      <c r="AB11326" s="3" t="str">
        <v>strike = 0.026620, dCalldT = 0.000742, localVol = 0.006984</v>
      </c>
    </row>
    <row r="11327" spans="28:28" x14ac:dyDescent="0.25">
      <c r="AB11327" s="3" t="str">
        <v>strike = 0.028140, dCalldT = 0.000751, localVol = 0.007170</v>
      </c>
    </row>
    <row r="11328" spans="28:28" x14ac:dyDescent="0.25">
      <c r="AB11328" s="3" t="str">
        <v>strike = 0.029660, dCalldT = 0.000731, localVol = 0.007351</v>
      </c>
    </row>
    <row r="11329" spans="28:28" x14ac:dyDescent="0.25">
      <c r="AB11329" s="3" t="str">
        <v>strike = 0.031180, dCalldT = 0.000666, localVol = 0.007773</v>
      </c>
    </row>
    <row r="11330" spans="28:28" x14ac:dyDescent="0.25">
      <c r="AB11330" s="3" t="str">
        <v>strike = 0.032700, dCalldT = 0.000625, localVol = 0.007832</v>
      </c>
    </row>
    <row r="11331" spans="28:28" x14ac:dyDescent="0.25">
      <c r="AB11331" s="3" t="str">
        <v>strike = 0.034220, dCalldT = 0.000585, localVol = 0.007988</v>
      </c>
    </row>
    <row r="11332" spans="28:28" x14ac:dyDescent="0.25">
      <c r="AB11332" s="3" t="str">
        <v>strike = 0.035740, dCalldT = 0.000542, localVol = 0.008276</v>
      </c>
    </row>
    <row r="11333" spans="28:28" x14ac:dyDescent="0.25">
      <c r="AB11333" s="3" t="str">
        <v>strike = 0.037260, dCalldT = 0.000507, localVol = 0.008461</v>
      </c>
    </row>
    <row r="11334" spans="28:28" x14ac:dyDescent="0.25">
      <c r="AB11334" s="3" t="str">
        <v>strike = 0.038781, dCalldT = 0.000474, localVol = 0.008950</v>
      </c>
    </row>
    <row r="11335" spans="28:28" x14ac:dyDescent="0.25">
      <c r="AB11335" s="3" t="str">
        <v>strike = 0.040301, dCalldT = 0.000461, localVol = 0.009338</v>
      </c>
    </row>
    <row r="11336" spans="28:28" x14ac:dyDescent="0.25">
      <c r="AB11336" s="3" t="str">
        <v>strike = 0.041821, dCalldT = 0.000461, localVol = 0.009923</v>
      </c>
    </row>
    <row r="11337" spans="28:28" x14ac:dyDescent="0.25">
      <c r="AB11337" s="3" t="str">
        <v>strike = 0.043341, dCalldT = 0.000470, localVol = 0.010630</v>
      </c>
    </row>
    <row r="11338" spans="28:28" x14ac:dyDescent="0.25">
      <c r="AB11338" s="3" t="str">
        <v>strike = 0.044861, dCalldT = 0.000484, localVol = 0.011125</v>
      </c>
    </row>
    <row r="11339" spans="28:28" x14ac:dyDescent="0.25">
      <c r="AB11339" s="3" t="str">
        <v>strike = 0.046381, dCalldT = 0.000487, localVol = 0.011992</v>
      </c>
    </row>
    <row r="11340" spans="28:28" x14ac:dyDescent="0.25">
      <c r="AB11340" s="3" t="str">
        <v>strike = 0.047901, dCalldT = 0.000483, localVol = 0.012446</v>
      </c>
    </row>
    <row r="11341" spans="28:28" x14ac:dyDescent="0.25">
      <c r="AB11341" s="3" t="str">
        <v>strike = 0.049421, dCalldT = 0.000464, localVol = 0.013583</v>
      </c>
    </row>
    <row r="11342" spans="28:28" x14ac:dyDescent="0.25">
      <c r="AB11342" s="3" t="str">
        <v>strike = 0.050941, dCalldT = 0.000443, localVol = 0.013725</v>
      </c>
    </row>
    <row r="11343" spans="28:28" x14ac:dyDescent="0.25">
      <c r="AB11343" s="3" t="str">
        <v>strike = 0.052461, dCalldT = 0.000413, localVol = 0.014238</v>
      </c>
    </row>
    <row r="11344" spans="28:28" x14ac:dyDescent="0.25">
      <c r="AB11344" s="3" t="str">
        <v>strike = 0.053981, dCalldT = 0.000375, localVol = 0.015155</v>
      </c>
    </row>
    <row r="11345" spans="28:28" x14ac:dyDescent="0.25">
      <c r="AB11345" s="3" t="str">
        <v>strike = 0.055501, dCalldT = 0.000338, localVol = 0.016812</v>
      </c>
    </row>
    <row r="11346" spans="28:28" x14ac:dyDescent="0.25">
      <c r="AB11346" s="3" t="str">
        <v>strike = 0.057021, dCalldT = 0.000316, localVol = 0.017875</v>
      </c>
    </row>
    <row r="11347" spans="28:28" x14ac:dyDescent="0.25">
      <c r="AB11347" s="3" t="str">
        <v>strike = 0.058541, dCalldT = 0.000309, localVol = 0.016914</v>
      </c>
    </row>
    <row r="11348" spans="28:28" x14ac:dyDescent="0.25">
      <c r="AB11348" s="3" t="str">
        <v>strike = 0.060062, dCalldT = 0.000304, localVol = 0.015718</v>
      </c>
    </row>
    <row r="11349" spans="28:28" x14ac:dyDescent="0.25">
      <c r="AB11349" s="3" t="str">
        <v>strike = 0.061582, dCalldT = 0.000284, localVol = 0.016350</v>
      </c>
    </row>
    <row r="11350" spans="28:28" x14ac:dyDescent="0.25">
      <c r="AB11350" s="3" t="str">
        <v>strike = 0.063102, dCalldT = 0.000253, localVol = 0.020873</v>
      </c>
    </row>
    <row r="11351" spans="28:28" x14ac:dyDescent="0.25">
      <c r="AB11351" s="3" t="str">
        <v>strike = 0.064622, dCalldT = 0.000230, localVol = 0.019747</v>
      </c>
    </row>
    <row r="11352" spans="28:28" x14ac:dyDescent="0.25">
      <c r="AB11352" s="3" t="str">
        <v>strike = 0.066142, dCalldT = 0.000211, localVol = 0.016938</v>
      </c>
    </row>
    <row r="11353" spans="28:28" x14ac:dyDescent="0.25">
      <c r="AB11353" s="3" t="str">
        <v>strike = 0.067662, dCalldT = 0.000182, localVol = 0.022755</v>
      </c>
    </row>
    <row r="11354" spans="28:28" x14ac:dyDescent="0.25">
      <c r="AB11354" s="3" t="str">
        <v>T = 5.416667, swapRate = 0.023692, k = 0, strike = -0.022292, call = 0.046116, callph = 0.046106, callmh = 0.046126, quantile = 0.010311, d2CalldK2 = 0.846914</v>
      </c>
    </row>
    <row r="11355" spans="28:28" x14ac:dyDescent="0.25">
      <c r="AB11355" s="3" t="str">
        <v>T = 5.416667, swapRate = 0.023692, k = 1, strike = -0.020759, call = 0.044600, callph = 0.044590, callmh = 0.044610, quantile = 0.011699, d2CalldK2 = 0.966402</v>
      </c>
    </row>
    <row r="11356" spans="28:28" x14ac:dyDescent="0.25">
      <c r="AB11356" s="3" t="str">
        <v>T = 5.416667, swapRate = 0.023692, k = 2, strike = -0.019226, call = 0.043086, callph = 0.043077, callmh = 0.043096, quantile = 0.013283, d2CalldK2 = 1.103419</v>
      </c>
    </row>
    <row r="11357" spans="28:28" x14ac:dyDescent="0.25">
      <c r="AB11357" s="3" t="str">
        <v>T = 5.416667, swapRate = 0.023692, k = 3, strike = -0.017693, call = 0.041575, callph = 0.041565, callmh = 0.041585, quantile = 0.015092, d2CalldK2 = 1.260595</v>
      </c>
    </row>
    <row r="11358" spans="28:28" x14ac:dyDescent="0.25">
      <c r="AB11358" s="3" t="str">
        <v>T = 5.416667, swapRate = 0.023692, k = 4, strike = -0.016160, call = 0.040067, callph = 0.040057, callmh = 0.040077, quantile = 0.017159, d2CalldK2 = 1.440952</v>
      </c>
    </row>
    <row r="11359" spans="28:28" x14ac:dyDescent="0.25">
      <c r="AB11359" s="3" t="str">
        <v>T = 5.416667, swapRate = 0.023692, k = 5, strike = -0.014628, call = 0.038563, callph = 0.038553, callmh = 0.038572, quantile = 0.019523, d2CalldK2 = 1.647957</v>
      </c>
    </row>
    <row r="11360" spans="28:28" x14ac:dyDescent="0.25">
      <c r="AB11360" s="3" t="str">
        <v>T = 5.416667, swapRate = 0.023692, k = 6, strike = -0.013095, call = 0.037062, callph = 0.037052, callmh = 0.037071, quantile = 0.022227, d2CalldK2 = 1.885583</v>
      </c>
    </row>
    <row r="11361" spans="28:28" x14ac:dyDescent="0.25">
      <c r="AB11361" s="3" t="str">
        <v>T = 5.416667, swapRate = 0.023692, k = 7, strike = -0.011562, call = 0.035565, callph = 0.035556, callmh = 0.035575, quantile = 0.025321, d2CalldK2 = 2.158374</v>
      </c>
    </row>
    <row r="11362" spans="28:28" x14ac:dyDescent="0.25">
      <c r="AB11362" s="3" t="str">
        <v>T = 5.416667, swapRate = 0.023692, k = 8, strike = -0.010029, call = 0.034074, callph = 0.034064, callmh = 0.034084, quantile = 0.028864, d2CalldK2 = 2.471519</v>
      </c>
    </row>
    <row r="11363" spans="28:28" x14ac:dyDescent="0.25">
      <c r="AB11363" s="3" t="str">
        <v>T = 5.416667, swapRate = 0.023692, k = 9, strike = -0.008496, call = 0.032588, callph = 0.032579, callmh = 0.032598, quantile = 0.032921, d2CalldK2 = 2.830920</v>
      </c>
    </row>
    <row r="11364" spans="28:28" x14ac:dyDescent="0.25">
      <c r="AB11364" s="3" t="str">
        <v>T = 5.416667, swapRate = 0.023692, k = 10, strike = -0.006964, call = 0.031110, callph = 0.031100, callmh = 0.031119, quantile = 0.037569, d2CalldK2 = 3.243278</v>
      </c>
    </row>
    <row r="11365" spans="28:28" x14ac:dyDescent="0.25">
      <c r="AB11365" s="3" t="str">
        <v>T = 5.416667, swapRate = 0.023692, k = 11, strike = -0.005431, call = 0.029638, callph = 0.029629, callmh = 0.029648, quantile = 0.042895, d2CalldK2 = 3.716158</v>
      </c>
    </row>
    <row r="11366" spans="28:28" x14ac:dyDescent="0.25">
      <c r="AB11366" s="3" t="str">
        <v>T = 5.416667, swapRate = 0.023692, k = 12, strike = -0.003898, call = 0.028176, callph = 0.028166, callmh = 0.028185, quantile = 0.048997, d2CalldK2 = 4.258067</v>
      </c>
    </row>
    <row r="11367" spans="28:28" x14ac:dyDescent="0.25">
      <c r="AB11367" s="3" t="str">
        <v>T = 5.416667, swapRate = 0.023692, k = 13, strike = -0.002365, call = 0.026723, callph = 0.026714, callmh = 0.026733, quantile = 0.055988, d2CalldK2 = 4.878504</v>
      </c>
    </row>
    <row r="11368" spans="28:28" x14ac:dyDescent="0.25">
      <c r="AB11368" s="3" t="str">
        <v>T = 5.416667, swapRate = 0.023692, k = 14, strike = -0.000832, call = 0.025282, callph = 0.025273, callmh = 0.025292, quantile = 0.063998, d2CalldK2 = 5.587997</v>
      </c>
    </row>
    <row r="11369" spans="28:28" x14ac:dyDescent="0.25">
      <c r="AB11369" s="3" t="str">
        <v>T = 5.416667, swapRate = 0.023692, k = 15, strike = 0.000700, call = 0.023855, callph = 0.023845, callmh = 0.023864, quantile = 0.073170, d2CalldK2 = 6.398097</v>
      </c>
    </row>
    <row r="11370" spans="28:28" x14ac:dyDescent="0.25">
      <c r="AB11370" s="3" t="str">
        <v>T = 5.416667, swapRate = 0.023692, k = 16, strike = 0.002233, call = 0.022442, callph = 0.022433, callmh = 0.022451, quantile = 0.083670, d2CalldK2 = 7.321316</v>
      </c>
    </row>
    <row r="11371" spans="28:28" x14ac:dyDescent="0.25">
      <c r="AB11371" s="3" t="str">
        <v>T = 5.416667, swapRate = 0.023692, k = 17, strike = 0.003766, call = 0.021046, callph = 0.021037, callmh = 0.021055, quantile = 0.095679, d2CalldK2 = 8.370982</v>
      </c>
    </row>
    <row r="11372" spans="28:28" x14ac:dyDescent="0.25">
      <c r="AB11372" s="3" t="str">
        <v>T = 5.416667, swapRate = 0.023692, k = 18, strike = 0.005299, call = 0.019670, callph = 0.019662, callmh = 0.019679, quantile = 0.109403, d2CalldK2 = 9.560975</v>
      </c>
    </row>
    <row r="11373" spans="28:28" x14ac:dyDescent="0.25">
      <c r="AB11373" s="3" t="str">
        <v>T = 5.416667, swapRate = 0.023692, k = 19, strike = 0.006832, call = 0.018317, callph = 0.018308, callmh = 0.018326, quantile = 0.125068, d2CalldK2 = 10.905295</v>
      </c>
    </row>
    <row r="11374" spans="28:28" x14ac:dyDescent="0.25">
      <c r="AB11374" s="3" t="str">
        <v>T = 5.416667, swapRate = 0.023692, k = 20, strike = 0.008364, call = 0.016989, callph = 0.016981, callmh = 0.016998, quantile = 0.142920, d2CalldK2 = 12.417408</v>
      </c>
    </row>
    <row r="11375" spans="28:28" x14ac:dyDescent="0.25">
      <c r="AB11375" s="3" t="str">
        <v>T = 5.416667, swapRate = 0.023692, k = 21, strike = 0.009897, call = 0.015691, callph = 0.015683, callmh = 0.015699, quantile = 0.163226, d2CalldK2 = 14.109280</v>
      </c>
    </row>
    <row r="11376" spans="28:28" x14ac:dyDescent="0.25">
      <c r="AB11376" s="3" t="str">
        <v>T = 5.416667, swapRate = 0.023692, k = 22, strike = 0.011430, call = 0.014426, callph = 0.014417, callmh = 0.014434, quantile = 0.186270, d2CalldK2 = 15.990026</v>
      </c>
    </row>
    <row r="11377" spans="28:28" x14ac:dyDescent="0.25">
      <c r="AB11377" s="3" t="str">
        <v>T = 5.416667, swapRate = 0.023692, k = 23, strike = 0.012963, call = 0.013198, callph = 0.013190, callmh = 0.013206, quantile = 0.212344, d2CalldK2 = 18.064048</v>
      </c>
    </row>
    <row r="11378" spans="28:28" x14ac:dyDescent="0.25">
      <c r="AB11378" s="3" t="str">
        <v>T = 5.416667, swapRate = 0.023692, k = 24, strike = 0.014496, call = 0.012013, callph = 0.012005, callmh = 0.012020, quantile = 0.241744, d2CalldK2 = 20.328536</v>
      </c>
    </row>
    <row r="11379" spans="28:28" x14ac:dyDescent="0.25">
      <c r="AB11379" s="3" t="str">
        <v>T = 5.416667, swapRate = 0.023692, k = 25, strike = 0.016028, call = 0.010875, callph = 0.010868, callmh = 0.010882, quantile = 0.274754, d2CalldK2 = 22.770229</v>
      </c>
    </row>
    <row r="11380" spans="28:28" x14ac:dyDescent="0.25">
      <c r="AB11380" s="3" t="str">
        <v>T = 5.416667, swapRate = 0.023692, k = 26, strike = 0.017561, call = 0.009791, callph = 0.009784, callmh = 0.009798, quantile = 0.311625, d2CalldK2 = 25.361313</v>
      </c>
    </row>
    <row r="11381" spans="28:28" x14ac:dyDescent="0.25">
      <c r="AB11381" s="3" t="str">
        <v>T = 5.416667, swapRate = 0.023692, k = 27, strike = 0.019094, call = 0.008767, callph = 0.008761, callmh = 0.008773, quantile = 0.352554, d2CalldK2 = 28.054432</v>
      </c>
    </row>
    <row r="11382" spans="28:28" x14ac:dyDescent="0.25">
      <c r="AB11382" s="3" t="str">
        <v>T = 5.416667, swapRate = 0.023692, k = 28, strike = 0.020627, call = 0.007809, callph = 0.007803, callmh = 0.007815, quantile = 0.397644, d2CalldK2 = 30.776914</v>
      </c>
    </row>
    <row r="11383" spans="28:28" x14ac:dyDescent="0.25">
      <c r="AB11383" s="3" t="str">
        <v>T = 5.416667, swapRate = 0.023692, k = 29, strike = 0.022159, call = 0.006923, callph = 0.006917, callmh = 0.006928, quantile = 0.446865, d2CalldK2 = 33.424579</v>
      </c>
    </row>
    <row r="11384" spans="28:28" x14ac:dyDescent="0.25">
      <c r="AB11384" s="3" t="str">
        <v>T = 5.416667, swapRate = 0.023692, k = 30, strike = 0.023692, call = 0.006115, callph = 0.006110, callmh = 0.006120, quantile = 0.500000, d2CalldK2 = 35.850983</v>
      </c>
    </row>
    <row r="11385" spans="28:28" x14ac:dyDescent="0.25">
      <c r="AB11385" s="3" t="str">
        <v>T = 5.416667, swapRate = 0.023692, k = 31, strike = 0.025225, call = 0.005390, callph = 0.005385, callmh = 0.005394, quantile = 0.553135, d2CalldK2 = 33.424579</v>
      </c>
    </row>
    <row r="11386" spans="28:28" x14ac:dyDescent="0.25">
      <c r="AB11386" s="3" t="str">
        <v>T = 5.416667, swapRate = 0.023692, k = 32, strike = 0.026758, call = 0.004743, callph = 0.004739, callmh = 0.004747, quantile = 0.602356, d2CalldK2 = 30.776914</v>
      </c>
    </row>
    <row r="11387" spans="28:28" x14ac:dyDescent="0.25">
      <c r="AB11387" s="3" t="str">
        <v>T = 5.416667, swapRate = 0.023692, k = 33, strike = 0.028291, call = 0.004169, callph = 0.004165, callmh = 0.004172, quantile = 0.647446, d2CalldK2 = 28.054432</v>
      </c>
    </row>
    <row r="11388" spans="28:28" x14ac:dyDescent="0.25">
      <c r="AB11388" s="3" t="str">
        <v>T = 5.416667, swapRate = 0.023692, k = 34, strike = 0.029823, call = 0.003660, callph = 0.003657, callmh = 0.003663, quantile = 0.688375, d2CalldK2 = 25.361313</v>
      </c>
    </row>
    <row r="11389" spans="28:28" x14ac:dyDescent="0.25">
      <c r="AB11389" s="3" t="str">
        <v>T = 5.416667, swapRate = 0.023692, k = 35, strike = 0.031356, call = 0.003211, callph = 0.003209, callmh = 0.003214, quantile = 0.725246, d2CalldK2 = 22.770229</v>
      </c>
    </row>
    <row r="11390" spans="28:28" x14ac:dyDescent="0.25">
      <c r="AB11390" s="3" t="str">
        <v>T = 5.416667, swapRate = 0.023692, k = 36, strike = 0.032889, call = 0.002816, callph = 0.002813, callmh = 0.002818, quantile = 0.758256, d2CalldK2 = 20.328536</v>
      </c>
    </row>
    <row r="11391" spans="28:28" x14ac:dyDescent="0.25">
      <c r="AB11391" s="3" t="str">
        <v>T = 5.416667, swapRate = 0.023692, k = 37, strike = 0.034422, call = 0.002468, callph = 0.002466, callmh = 0.002470, quantile = 0.787656, d2CalldK2 = 18.064048</v>
      </c>
    </row>
    <row r="11392" spans="28:28" x14ac:dyDescent="0.25">
      <c r="AB11392" s="3" t="str">
        <v>T = 5.416667, swapRate = 0.023692, k = 38, strike = 0.035955, call = 0.002163, callph = 0.002161, callmh = 0.002165, quantile = 0.813730, d2CalldK2 = 15.990026</v>
      </c>
    </row>
    <row r="11393" spans="28:28" x14ac:dyDescent="0.25">
      <c r="AB11393" s="3" t="str">
        <v>T = 5.416667, swapRate = 0.023692, k = 39, strike = 0.037487, call = 0.001896, callph = 0.001894, callmh = 0.001897, quantile = 0.836774, d2CalldK2 = 14.109280</v>
      </c>
    </row>
    <row r="11394" spans="28:28" x14ac:dyDescent="0.25">
      <c r="AB11394" s="3" t="str">
        <v>T = 5.416667, swapRate = 0.023692, k = 40, strike = 0.039020, call = 0.001661, callph = 0.001660, callmh = 0.001663, quantile = 0.857080, d2CalldK2 = 12.417408</v>
      </c>
    </row>
    <row r="11395" spans="28:28" x14ac:dyDescent="0.25">
      <c r="AB11395" s="3" t="str">
        <v>T = 5.416667, swapRate = 0.023692, k = 41, strike = 0.040553, call = 0.001456, callph = 0.001455, callmh = 0.001458, quantile = 0.874932, d2CalldK2 = 10.905295</v>
      </c>
    </row>
    <row r="11396" spans="28:28" x14ac:dyDescent="0.25">
      <c r="AB11396" s="3" t="str">
        <v>T = 5.416667, swapRate = 0.023692, k = 42, strike = 0.042086, call = 0.001277, callph = 0.001276, callmh = 0.001278, quantile = 0.890597, d2CalldK2 = 9.560975</v>
      </c>
    </row>
    <row r="11397" spans="28:28" x14ac:dyDescent="0.25">
      <c r="AB11397" s="3" t="str">
        <v>T = 5.416667, swapRate = 0.023692, k = 43, strike = 0.043619, call = 0.001120, callph = 0.001119, callmh = 0.001121, quantile = 0.904321, d2CalldK2 = 8.370982</v>
      </c>
    </row>
    <row r="11398" spans="28:28" x14ac:dyDescent="0.25">
      <c r="AB11398" s="3" t="str">
        <v>T = 5.416667, swapRate = 0.023692, k = 44, strike = 0.045151, call = 0.000983, callph = 0.000982, callmh = 0.000984, quantile = 0.916330, d2CalldK2 = 7.321316</v>
      </c>
    </row>
    <row r="11399" spans="28:28" x14ac:dyDescent="0.25">
      <c r="AB11399" s="3" t="str">
        <v>T = 5.416667, swapRate = 0.023692, k = 45, strike = 0.046684, call = 0.000863, callph = 0.000862, callmh = 0.000863, quantile = 0.926830, d2CalldK2 = 6.398097</v>
      </c>
    </row>
    <row r="11400" spans="28:28" x14ac:dyDescent="0.25">
      <c r="AB11400" s="3" t="str">
        <v>T = 5.416667, swapRate = 0.023692, k = 46, strike = 0.048217, call = 0.000758, callph = 0.000757, callmh = 0.000758, quantile = 0.936002, d2CalldK2 = 5.587997</v>
      </c>
    </row>
    <row r="11401" spans="28:28" x14ac:dyDescent="0.25">
      <c r="AB11401" s="3" t="str">
        <v>T = 5.416667, swapRate = 0.023692, k = 47, strike = 0.049750, call = 0.000666, callph = 0.000665, callmh = 0.000666, quantile = 0.944012, d2CalldK2 = 4.878504</v>
      </c>
    </row>
    <row r="11402" spans="28:28" x14ac:dyDescent="0.25">
      <c r="AB11402" s="3" t="str">
        <v>T = 5.416667, swapRate = 0.023692, k = 48, strike = 0.051283, call = 0.000586, callph = 0.000585, callmh = 0.000586, quantile = 0.951003, d2CalldK2 = 4.258067</v>
      </c>
    </row>
    <row r="11403" spans="28:28" x14ac:dyDescent="0.25">
      <c r="AB11403" s="3" t="str">
        <v>T = 5.416667, swapRate = 0.023692, k = 49, strike = 0.052815, call = 0.000515, callph = 0.000515, callmh = 0.000516, quantile = 0.957105, d2CalldK2 = 3.716158</v>
      </c>
    </row>
    <row r="11404" spans="28:28" x14ac:dyDescent="0.25">
      <c r="AB11404" s="3" t="str">
        <v>T = 5.416667, swapRate = 0.023692, k = 50, strike = 0.054348, call = 0.000454, callph = 0.000453, callmh = 0.000454, quantile = 0.962431, d2CalldK2 = 3.243278</v>
      </c>
    </row>
    <row r="11405" spans="28:28" x14ac:dyDescent="0.25">
      <c r="AB11405" s="3" t="str">
        <v>T = 5.416667, swapRate = 0.023692, k = 51, strike = 0.055881, call = 0.000400, callph = 0.000399, callmh = 0.000400, quantile = 0.967079, d2CalldK2 = 2.830920</v>
      </c>
    </row>
    <row r="11406" spans="28:28" x14ac:dyDescent="0.25">
      <c r="AB11406" s="3" t="str">
        <v>T = 5.416667, swapRate = 0.023692, k = 52, strike = 0.057414, call = 0.000352, callph = 0.000352, callmh = 0.000353, quantile = 0.971136, d2CalldK2 = 2.471518</v>
      </c>
    </row>
    <row r="11407" spans="28:28" x14ac:dyDescent="0.25">
      <c r="AB11407" s="3" t="str">
        <v>T = 5.416667, swapRate = 0.023692, k = 53, strike = 0.058947, call = 0.000311, callph = 0.000311, callmh = 0.000311, quantile = 0.974679, d2CalldK2 = 2.158374</v>
      </c>
    </row>
    <row r="11408" spans="28:28" x14ac:dyDescent="0.25">
      <c r="AB11408" s="3" t="str">
        <v>T = 5.416667, swapRate = 0.023692, k = 54, strike = 0.060479, call = 0.000275, callph = 0.000274, callmh = 0.000275, quantile = 0.977773, d2CalldK2 = 1.885583</v>
      </c>
    </row>
    <row r="11409" spans="28:28" x14ac:dyDescent="0.25">
      <c r="AB11409" s="3" t="str">
        <v>T = 5.416667, swapRate = 0.023692, k = 55, strike = 0.062012, call = 0.000243, callph = 0.000242, callmh = 0.000243, quantile = 0.980477, d2CalldK2 = 1.647957</v>
      </c>
    </row>
    <row r="11410" spans="28:28" x14ac:dyDescent="0.25">
      <c r="AB11410" s="3" t="str">
        <v>T = 5.416667, swapRate = 0.023692, k = 56, strike = 0.063545, call = 0.000215, callph = 0.000214, callmh = 0.000215, quantile = 0.982841, d2CalldK2 = 1.440952</v>
      </c>
    </row>
    <row r="11411" spans="28:28" x14ac:dyDescent="0.25">
      <c r="AB11411" s="3" t="str">
        <v>T = 5.416667, swapRate = 0.023692, k = 57, strike = 0.065078, call = 0.000190, callph = 0.000190, callmh = 0.000190, quantile = 0.984908, d2CalldK2 = 1.260595</v>
      </c>
    </row>
    <row r="11412" spans="28:28" x14ac:dyDescent="0.25">
      <c r="AB11412" s="3" t="str">
        <v>T = 5.416667, swapRate = 0.023692, k = 58, strike = 0.066610, call = 0.000168, callph = 0.000168, callmh = 0.000168, quantile = 0.986717, d2CalldK2 = 1.103419</v>
      </c>
    </row>
    <row r="11413" spans="28:28" x14ac:dyDescent="0.25">
      <c r="AB11413" s="3" t="str">
        <v>T = 5.416667, swapRate = 0.023692, k = 59, strike = 0.068143, call = 0.000149, callph = 0.000149, callmh = 0.000149, quantile = 0.988301, d2CalldK2 = 0.966402</v>
      </c>
    </row>
    <row r="11414" spans="28:28" x14ac:dyDescent="0.25">
      <c r="AB11414" s="3" t="str">
        <v>T = 5.416667, swapRate = 0.023692, k = 60, strike = 0.069676, call = 0.000132, callph = 0.000132, callmh = 0.000132, quantile = 0.989689, d2CalldK2 = 0.846915</v>
      </c>
    </row>
    <row r="11415" spans="28:28" x14ac:dyDescent="0.25">
      <c r="AB11415" s="3" t="str">
        <v>strike = -0.020759, d2CalldK2 = 0.966402, d2CalldK2mc = 0.917918</v>
      </c>
    </row>
    <row r="11416" spans="28:28" x14ac:dyDescent="0.25">
      <c r="AB11416" s="3" t="str">
        <v>strike = -0.019226, d2CalldK2 = 1.103419, d2CalldK2mc = 1.005867</v>
      </c>
    </row>
    <row r="11417" spans="28:28" x14ac:dyDescent="0.25">
      <c r="AB11417" s="3" t="str">
        <v>strike = -0.017693, d2CalldK2 = 1.260595, d2CalldK2mc = 1.079858</v>
      </c>
    </row>
    <row r="11418" spans="28:28" x14ac:dyDescent="0.25">
      <c r="AB11418" s="3" t="str">
        <v>strike = -0.016160, d2CalldK2 = 1.440952, d2CalldK2mc = 1.880572</v>
      </c>
    </row>
    <row r="11419" spans="28:28" x14ac:dyDescent="0.25">
      <c r="AB11419" s="3" t="str">
        <v>strike = -0.014628, d2CalldK2 = 1.647957, d2CalldK2mc = 2.617362</v>
      </c>
    </row>
    <row r="11420" spans="28:28" x14ac:dyDescent="0.25">
      <c r="AB11420" s="3" t="str">
        <v>strike = -0.013095, d2CalldK2 = 1.885583, d2CalldK2mc = 2.253376</v>
      </c>
    </row>
    <row r="11421" spans="28:28" x14ac:dyDescent="0.25">
      <c r="AB11421" s="3" t="str">
        <v>strike = -0.011562, d2CalldK2 = 2.158374, d2CalldK2mc = 1.610330</v>
      </c>
    </row>
    <row r="11422" spans="28:28" x14ac:dyDescent="0.25">
      <c r="AB11422" s="3" t="str">
        <v>strike = -0.010029, d2CalldK2 = 2.471519, d2CalldK2mc = 2.087159</v>
      </c>
    </row>
    <row r="11423" spans="28:28" x14ac:dyDescent="0.25">
      <c r="AB11423" s="3" t="str">
        <v>strike = -0.008496, d2CalldK2 = 2.830920, d2CalldK2mc = 2.923397</v>
      </c>
    </row>
    <row r="11424" spans="28:28" x14ac:dyDescent="0.25">
      <c r="AB11424" s="3" t="str">
        <v>strike = -0.006964, d2CalldK2 = 3.243278, d2CalldK2mc = 3.362668</v>
      </c>
    </row>
    <row r="11425" spans="28:28" x14ac:dyDescent="0.25">
      <c r="AB11425" s="3" t="str">
        <v>strike = -0.005431, d2CalldK2 = 3.716158, d2CalldK2mc = 5.078317</v>
      </c>
    </row>
    <row r="11426" spans="28:28" x14ac:dyDescent="0.25">
      <c r="AB11426" s="3" t="str">
        <v>strike = -0.003898, d2CalldK2 = 4.258067, d2CalldK2mc = 4.178969</v>
      </c>
    </row>
    <row r="11427" spans="28:28" x14ac:dyDescent="0.25">
      <c r="AB11427" s="3" t="str">
        <v>strike = -0.002365, d2CalldK2 = 4.878504, d2CalldK2mc = 4.668651</v>
      </c>
    </row>
    <row r="11428" spans="28:28" x14ac:dyDescent="0.25">
      <c r="AB11428" s="3" t="str">
        <v>strike = -0.000832, d2CalldK2 = 5.587997, d2CalldK2mc = 5.727529</v>
      </c>
    </row>
    <row r="11429" spans="28:28" x14ac:dyDescent="0.25">
      <c r="AB11429" s="3" t="str">
        <v>strike = 0.000700, d2CalldK2 = 6.398097, d2CalldK2mc = 6.450618</v>
      </c>
    </row>
    <row r="11430" spans="28:28" x14ac:dyDescent="0.25">
      <c r="AB11430" s="3" t="str">
        <v>strike = 0.002233, d2CalldK2 = 7.321316, d2CalldK2mc = 7.571631</v>
      </c>
    </row>
    <row r="11431" spans="28:28" x14ac:dyDescent="0.25">
      <c r="AB11431" s="3" t="str">
        <v>strike = 0.003766, d2CalldK2 = 8.370982, d2CalldK2mc = 8.085788</v>
      </c>
    </row>
    <row r="11432" spans="28:28" x14ac:dyDescent="0.25">
      <c r="AB11432" s="3" t="str">
        <v>strike = 0.005299, d2CalldK2 = 9.560975, d2CalldK2mc = 9.768646</v>
      </c>
    </row>
    <row r="11433" spans="28:28" x14ac:dyDescent="0.25">
      <c r="AB11433" s="3" t="str">
        <v>strike = 0.006832, d2CalldK2 = 10.905295, d2CalldK2mc = 11.730768</v>
      </c>
    </row>
    <row r="11434" spans="28:28" x14ac:dyDescent="0.25">
      <c r="AB11434" s="3" t="str">
        <v>strike = 0.008364, d2CalldK2 = 12.417408, d2CalldK2mc = 13.105442</v>
      </c>
    </row>
    <row r="11435" spans="28:28" x14ac:dyDescent="0.25">
      <c r="AB11435" s="3" t="str">
        <v>strike = 0.009897, d2CalldK2 = 14.109280, d2CalldK2mc = 15.819669</v>
      </c>
    </row>
    <row r="11436" spans="28:28" x14ac:dyDescent="0.25">
      <c r="AB11436" s="3" t="str">
        <v>strike = 0.011430, d2CalldK2 = 15.990026, d2CalldK2mc = 14.173259</v>
      </c>
    </row>
    <row r="11437" spans="28:28" x14ac:dyDescent="0.25">
      <c r="AB11437" s="3" t="str">
        <v>strike = 0.012963, d2CalldK2 = 18.064048, d2CalldK2mc = 16.306664</v>
      </c>
    </row>
    <row r="11438" spans="28:28" x14ac:dyDescent="0.25">
      <c r="AB11438" s="3" t="str">
        <v>strike = 0.014496, d2CalldK2 = 20.328536, d2CalldK2mc = 17.921605</v>
      </c>
    </row>
    <row r="11439" spans="28:28" x14ac:dyDescent="0.25">
      <c r="AB11439" s="3" t="str">
        <v>strike = 0.016028, d2CalldK2 = 22.770229, d2CalldK2mc = 22.236417</v>
      </c>
    </row>
    <row r="11440" spans="28:28" x14ac:dyDescent="0.25">
      <c r="AB11440" s="3" t="str">
        <v>strike = 0.017561, d2CalldK2 = 25.361313, d2CalldK2mc = 25.800705</v>
      </c>
    </row>
    <row r="11441" spans="28:28" x14ac:dyDescent="0.25">
      <c r="AB11441" s="3" t="str">
        <v>strike = 0.019094, d2CalldK2 = 28.054432, d2CalldK2mc = 29.528194</v>
      </c>
    </row>
    <row r="11442" spans="28:28" x14ac:dyDescent="0.25">
      <c r="AB11442" s="3" t="str">
        <v>strike = 0.020627, d2CalldK2 = 30.776914, d2CalldK2mc = 32.425201</v>
      </c>
    </row>
    <row r="11443" spans="28:28" x14ac:dyDescent="0.25">
      <c r="AB11443" s="3" t="str">
        <v>strike = 0.022159, d2CalldK2 = 33.424579, d2CalldK2mc = 33.618038</v>
      </c>
    </row>
    <row r="11444" spans="28:28" x14ac:dyDescent="0.25">
      <c r="AB11444" s="3" t="str">
        <v>strike = 0.023692, d2CalldK2 = 35.850983, d2CalldK2mc = 33.432016</v>
      </c>
    </row>
    <row r="11445" spans="28:28" x14ac:dyDescent="0.25">
      <c r="AB11445" s="3" t="str">
        <v>strike = 0.025225, d2CalldK2 = 33.424579, d2CalldK2mc = 32.845321</v>
      </c>
    </row>
    <row r="11446" spans="28:28" x14ac:dyDescent="0.25">
      <c r="AB11446" s="3" t="str">
        <v>strike = 0.026758, d2CalldK2 = 30.776914, d2CalldK2mc = 30.290865</v>
      </c>
    </row>
    <row r="11447" spans="28:28" x14ac:dyDescent="0.25">
      <c r="AB11447" s="3" t="str">
        <v>strike = 0.028291, d2CalldK2 = 28.054432, d2CalldK2mc = 28.182894</v>
      </c>
    </row>
    <row r="11448" spans="28:28" x14ac:dyDescent="0.25">
      <c r="AB11448" s="3" t="str">
        <v>strike = 0.029823, d2CalldK2 = 25.361313, d2CalldK2mc = 27.790838</v>
      </c>
    </row>
    <row r="11449" spans="28:28" x14ac:dyDescent="0.25">
      <c r="AB11449" s="3" t="str">
        <v>strike = 0.031356, d2CalldK2 = 22.770229, d2CalldK2mc = 22.413962</v>
      </c>
    </row>
    <row r="11450" spans="28:28" x14ac:dyDescent="0.25">
      <c r="AB11450" s="3" t="str">
        <v>strike = 0.032889, d2CalldK2 = 20.328536, d2CalldK2mc = 18.239298</v>
      </c>
    </row>
    <row r="11451" spans="28:28" x14ac:dyDescent="0.25">
      <c r="AB11451" s="3" t="str">
        <v>strike = 0.034422, d2CalldK2 = 18.064048, d2CalldK2mc = 16.893480</v>
      </c>
    </row>
    <row r="11452" spans="28:28" x14ac:dyDescent="0.25">
      <c r="AB11452" s="3" t="str">
        <v>strike = 0.035955, d2CalldK2 = 15.990026, d2CalldK2mc = 16.299412</v>
      </c>
    </row>
    <row r="11453" spans="28:28" x14ac:dyDescent="0.25">
      <c r="AB11453" s="3" t="str">
        <v>strike = 0.037487, d2CalldK2 = 14.109280, d2CalldK2mc = 13.788975</v>
      </c>
    </row>
    <row r="11454" spans="28:28" x14ac:dyDescent="0.25">
      <c r="AB11454" s="3" t="str">
        <v>strike = 0.039020, d2CalldK2 = 12.417408, d2CalldK2mc = 11.846469</v>
      </c>
    </row>
    <row r="11455" spans="28:28" x14ac:dyDescent="0.25">
      <c r="AB11455" s="3" t="str">
        <v>strike = 0.040553, d2CalldK2 = 10.905295, d2CalldK2mc = 11.031796</v>
      </c>
    </row>
    <row r="11456" spans="28:28" x14ac:dyDescent="0.25">
      <c r="AB11456" s="3" t="str">
        <v>strike = 0.042086, d2CalldK2 = 9.560975, d2CalldK2mc = 9.493110</v>
      </c>
    </row>
    <row r="11457" spans="28:28" x14ac:dyDescent="0.25">
      <c r="AB11457" s="3" t="str">
        <v>strike = 0.043619, d2CalldK2 = 8.370982, d2CalldK2mc = 7.821841</v>
      </c>
    </row>
    <row r="11458" spans="28:28" x14ac:dyDescent="0.25">
      <c r="AB11458" s="3" t="str">
        <v>strike = 0.045151, d2CalldK2 = 7.321316, d2CalldK2mc = 8.999110</v>
      </c>
    </row>
    <row r="11459" spans="28:28" x14ac:dyDescent="0.25">
      <c r="AB11459" s="3" t="str">
        <v>strike = 0.046684, d2CalldK2 = 6.398097, d2CalldK2mc = 7.745374</v>
      </c>
    </row>
    <row r="11460" spans="28:28" x14ac:dyDescent="0.25">
      <c r="AB11460" s="3" t="str">
        <v>strike = 0.048217, d2CalldK2 = 5.587997, d2CalldK2mc = 6.427693</v>
      </c>
    </row>
    <row r="11461" spans="28:28" x14ac:dyDescent="0.25">
      <c r="AB11461" s="3" t="str">
        <v>strike = 0.049750, d2CalldK2 = 4.878504, d2CalldK2mc = 5.393683</v>
      </c>
    </row>
    <row r="11462" spans="28:28" x14ac:dyDescent="0.25">
      <c r="AB11462" s="3" t="str">
        <v>strike = 0.051283, d2CalldK2 = 4.258067, d2CalldK2mc = 4.219572</v>
      </c>
    </row>
    <row r="11463" spans="28:28" x14ac:dyDescent="0.25">
      <c r="AB11463" s="3" t="str">
        <v>strike = 0.052815, d2CalldK2 = 3.716158, d2CalldK2mc = 3.549317</v>
      </c>
    </row>
    <row r="11464" spans="28:28" x14ac:dyDescent="0.25">
      <c r="AB11464" s="3" t="str">
        <v>strike = 0.054348, d2CalldK2 = 3.243278, d2CalldK2mc = 3.083788</v>
      </c>
    </row>
    <row r="11465" spans="28:28" x14ac:dyDescent="0.25">
      <c r="AB11465" s="3" t="str">
        <v>strike = 0.055881, d2CalldK2 = 2.830920, d2CalldK2mc = 2.724269</v>
      </c>
    </row>
    <row r="11466" spans="28:28" x14ac:dyDescent="0.25">
      <c r="AB11466" s="3" t="str">
        <v>strike = 0.057414, d2CalldK2 = 2.471518, d2CalldK2mc = 2.401632</v>
      </c>
    </row>
    <row r="11467" spans="28:28" x14ac:dyDescent="0.25">
      <c r="AB11467" s="3" t="str">
        <v>strike = 0.058947, d2CalldK2 = 2.158374, d2CalldK2mc = 1.803621</v>
      </c>
    </row>
    <row r="11468" spans="28:28" x14ac:dyDescent="0.25">
      <c r="AB11468" s="3" t="str">
        <v>strike = 0.060479, d2CalldK2 = 1.885583, d2CalldK2mc = 2.025905</v>
      </c>
    </row>
    <row r="11469" spans="28:28" x14ac:dyDescent="0.25">
      <c r="AB11469" s="3" t="str">
        <v>strike = 0.062012, d2CalldK2 = 1.647957, d2CalldK2mc = 1.752620</v>
      </c>
    </row>
    <row r="11470" spans="28:28" x14ac:dyDescent="0.25">
      <c r="AB11470" s="3" t="str">
        <v>strike = 0.063545, d2CalldK2 = 1.440952, d2CalldK2mc = 1.048495</v>
      </c>
    </row>
    <row r="11471" spans="28:28" x14ac:dyDescent="0.25">
      <c r="AB11471" s="3" t="str">
        <v>strike = 0.065078, d2CalldK2 = 1.260595, d2CalldK2mc = 1.240607</v>
      </c>
    </row>
    <row r="11472" spans="28:28" x14ac:dyDescent="0.25">
      <c r="AB11472" s="3" t="str">
        <v>strike = 0.066610, d2CalldK2 = 1.103419, d2CalldK2mc = 1.285198</v>
      </c>
    </row>
    <row r="11473" spans="28:28" x14ac:dyDescent="0.25">
      <c r="AB11473" s="3" t="str">
        <v>strike = 0.068143, d2CalldK2 = 0.966402, d2CalldK2mc = 1.215236</v>
      </c>
    </row>
    <row r="11474" spans="28:28" x14ac:dyDescent="0.25">
      <c r="AB11474" s="3" t="str">
        <v>T = 5.416667, fixingDate = 0, swapRate = 0.023692, annuity = 8.633076, stdDev = 0.015328, avgCalcStrikes = 7.980103</v>
      </c>
    </row>
    <row r="11475" spans="28:28" x14ac:dyDescent="0.25">
      <c r="AB11475" s="3" t="str">
        <v>strike = -0.020759, dCalldT = 0.000192, localVol = 0.020452</v>
      </c>
    </row>
    <row r="11476" spans="28:28" x14ac:dyDescent="0.25">
      <c r="AB11476" s="3" t="str">
        <v>strike = -0.019226, dCalldT = 0.000224, localVol = 0.021089</v>
      </c>
    </row>
    <row r="11477" spans="28:28" x14ac:dyDescent="0.25">
      <c r="AB11477" s="3" t="str">
        <v>strike = -0.017693, dCalldT = 0.000259, localVol = 0.021898</v>
      </c>
    </row>
    <row r="11478" spans="28:28" x14ac:dyDescent="0.25">
      <c r="AB11478" s="3" t="str">
        <v>strike = -0.016160, dCalldT = 0.000300, localVol = 0.017865</v>
      </c>
    </row>
    <row r="11479" spans="28:28" x14ac:dyDescent="0.25">
      <c r="AB11479" s="3" t="str">
        <v>strike = -0.014628, dCalldT = 0.000330, localVol = 0.015874</v>
      </c>
    </row>
    <row r="11480" spans="28:28" x14ac:dyDescent="0.25">
      <c r="AB11480" s="3" t="str">
        <v>strike = -0.013095, dCalldT = 0.000333, localVol = 0.017195</v>
      </c>
    </row>
    <row r="11481" spans="28:28" x14ac:dyDescent="0.25">
      <c r="AB11481" s="3" t="str">
        <v>strike = -0.011562, dCalldT = 0.000327, localVol = 0.020156</v>
      </c>
    </row>
    <row r="11482" spans="28:28" x14ac:dyDescent="0.25">
      <c r="AB11482" s="3" t="str">
        <v>strike = -0.010029, dCalldT = 0.000338, localVol = 0.017987</v>
      </c>
    </row>
    <row r="11483" spans="28:28" x14ac:dyDescent="0.25">
      <c r="AB11483" s="3" t="str">
        <v>strike = -0.008496, dCalldT = 0.000360, localVol = 0.015696</v>
      </c>
    </row>
    <row r="11484" spans="28:28" x14ac:dyDescent="0.25">
      <c r="AB11484" s="3" t="str">
        <v>strike = -0.006964, dCalldT = 0.000381, localVol = 0.015057</v>
      </c>
    </row>
    <row r="11485" spans="28:28" x14ac:dyDescent="0.25">
      <c r="AB11485" s="3" t="str">
        <v>strike = -0.005431, dCalldT = 0.000400, localVol = 0.012553</v>
      </c>
    </row>
    <row r="11486" spans="28:28" x14ac:dyDescent="0.25">
      <c r="AB11486" s="3" t="str">
        <v>strike = -0.003898, dCalldT = 0.000382, localVol = 0.013519</v>
      </c>
    </row>
    <row r="11487" spans="28:28" x14ac:dyDescent="0.25">
      <c r="AB11487" s="3" t="str">
        <v>strike = -0.002365, dCalldT = 0.000367, localVol = 0.012542</v>
      </c>
    </row>
    <row r="11488" spans="28:28" x14ac:dyDescent="0.25">
      <c r="AB11488" s="3" t="str">
        <v>strike = -0.000832, dCalldT = 0.000360, localVol = 0.011207</v>
      </c>
    </row>
    <row r="11489" spans="28:28" x14ac:dyDescent="0.25">
      <c r="AB11489" s="3" t="str">
        <v>strike = 0.000700, dCalldT = 0.000349, localVol = 0.010409</v>
      </c>
    </row>
    <row r="11490" spans="28:28" x14ac:dyDescent="0.25">
      <c r="AB11490" s="3" t="str">
        <v>strike = 0.002233, dCalldT = 0.000339, localVol = 0.009462</v>
      </c>
    </row>
    <row r="11491" spans="28:28" x14ac:dyDescent="0.25">
      <c r="AB11491" s="3" t="str">
        <v>strike = 0.003766, dCalldT = 0.000322, localVol = 0.008930</v>
      </c>
    </row>
    <row r="11492" spans="28:28" x14ac:dyDescent="0.25">
      <c r="AB11492" s="3" t="str">
        <v>strike = 0.005299, dCalldT = 0.000315, localVol = 0.008030</v>
      </c>
    </row>
    <row r="11493" spans="28:28" x14ac:dyDescent="0.25">
      <c r="AB11493" s="3" t="str">
        <v>strike = 0.006832, dCalldT = 0.000302, localVol = 0.007180</v>
      </c>
    </row>
    <row r="11494" spans="28:28" x14ac:dyDescent="0.25">
      <c r="AB11494" s="3" t="str">
        <v>strike = 0.008364, dCalldT = 0.000267, localVol = 0.006383</v>
      </c>
    </row>
    <row r="11495" spans="28:28" x14ac:dyDescent="0.25">
      <c r="AB11495" s="3" t="str">
        <v>strike = 0.009897, dCalldT = 0.000212, localVol = 0.005183</v>
      </c>
    </row>
    <row r="11496" spans="28:28" x14ac:dyDescent="0.25">
      <c r="AB11496" s="3" t="str">
        <v>strike = 0.011430, dCalldT = 0.000110, localVol = 0.003932</v>
      </c>
    </row>
    <row r="11497" spans="28:28" x14ac:dyDescent="0.25">
      <c r="AB11497" s="3" t="str">
        <v>strike = 0.012963, dCalldT = 0.000057, localVol = 0.002652</v>
      </c>
    </row>
    <row r="11498" spans="28:28" x14ac:dyDescent="0.25">
      <c r="AB11498" s="3" t="str">
        <v>strike = 0.014496, dCalldT = 0.000054, localVol = 0.002444</v>
      </c>
    </row>
    <row r="11499" spans="28:28" x14ac:dyDescent="0.25">
      <c r="AB11499" s="3" t="str">
        <v>strike = 0.016028, dCalldT = 0.000116, localVol = 0.003229</v>
      </c>
    </row>
    <row r="11500" spans="28:28" x14ac:dyDescent="0.25">
      <c r="AB11500" s="3" t="str">
        <v>strike = 0.017561, dCalldT = 0.000191, localVol = 0.003849</v>
      </c>
    </row>
    <row r="11501" spans="28:28" x14ac:dyDescent="0.25">
      <c r="AB11501" s="3" t="str">
        <v>strike = 0.019094, dCalldT = 0.000251, localVol = 0.004123</v>
      </c>
    </row>
    <row r="11502" spans="28:28" x14ac:dyDescent="0.25">
      <c r="AB11502" s="3" t="str">
        <v>strike = 0.020627, dCalldT = 0.000266, localVol = 0.004050</v>
      </c>
    </row>
    <row r="11503" spans="28:28" x14ac:dyDescent="0.25">
      <c r="AB11503" s="3" t="str">
        <v>strike = 0.022159, dCalldT = 0.000230, localVol = 0.003702</v>
      </c>
    </row>
    <row r="11504" spans="28:28" x14ac:dyDescent="0.25">
      <c r="AB11504" s="3" t="str">
        <v>strike = 0.023692, dCalldT = 0.000185, localVol = 0.003328</v>
      </c>
    </row>
    <row r="11505" spans="28:28" x14ac:dyDescent="0.25">
      <c r="AB11505" s="3" t="str">
        <v>strike = 0.025225, dCalldT = 0.000183, localVol = 0.003334</v>
      </c>
    </row>
    <row r="11506" spans="28:28" x14ac:dyDescent="0.25">
      <c r="AB11506" s="3" t="str">
        <v>strike = 0.026758, dCalldT = 0.000192, localVol = 0.003560</v>
      </c>
    </row>
    <row r="11507" spans="28:28" x14ac:dyDescent="0.25">
      <c r="AB11507" s="3" t="str">
        <v>strike = 0.028291, dCalldT = 0.000211, localVol = 0.003870</v>
      </c>
    </row>
    <row r="11508" spans="28:28" x14ac:dyDescent="0.25">
      <c r="AB11508" s="3" t="str">
        <v>strike = 0.029823, dCalldT = 0.000223, localVol = 0.004007</v>
      </c>
    </row>
    <row r="11509" spans="28:28" x14ac:dyDescent="0.25">
      <c r="AB11509" s="3" t="str">
        <v>strike = 0.031356, dCalldT = 0.000164, localVol = 0.003823</v>
      </c>
    </row>
    <row r="11510" spans="28:28" x14ac:dyDescent="0.25">
      <c r="AB11510" s="3" t="str">
        <v>strike = 0.032889, dCalldT = 0.000112, localVol = 0.003509</v>
      </c>
    </row>
    <row r="11511" spans="28:28" x14ac:dyDescent="0.25">
      <c r="AB11511" s="3" t="str">
        <v>strike = 0.034422, dCalldT = 0.000118, localVol = 0.003738</v>
      </c>
    </row>
    <row r="11512" spans="28:28" x14ac:dyDescent="0.25">
      <c r="AB11512" s="3" t="str">
        <v>strike = 0.035955, dCalldT = 0.000156, localVol = 0.004371</v>
      </c>
    </row>
    <row r="11513" spans="28:28" x14ac:dyDescent="0.25">
      <c r="AB11513" s="3" t="str">
        <v>strike = 0.037487, dCalldT = 0.000184, localVol = 0.005166</v>
      </c>
    </row>
    <row r="11514" spans="28:28" x14ac:dyDescent="0.25">
      <c r="AB11514" s="3" t="str">
        <v>strike = 0.039020, dCalldT = 0.000221, localVol = 0.006111</v>
      </c>
    </row>
    <row r="11515" spans="28:28" x14ac:dyDescent="0.25">
      <c r="AB11515" s="3" t="str">
        <v>strike = 0.040553, dCalldT = 0.000275, localVol = 0.007057</v>
      </c>
    </row>
    <row r="11516" spans="28:28" x14ac:dyDescent="0.25">
      <c r="AB11516" s="3" t="str">
        <v>strike = 0.042086, dCalldT = 0.000325, localVol = 0.008277</v>
      </c>
    </row>
    <row r="11517" spans="28:28" x14ac:dyDescent="0.25">
      <c r="AB11517" s="3" t="str">
        <v>strike = 0.043619, dCalldT = 0.000378, localVol = 0.009836</v>
      </c>
    </row>
    <row r="11518" spans="28:28" x14ac:dyDescent="0.25">
      <c r="AB11518" s="3" t="str">
        <v>strike = 0.045151, dCalldT = 0.000448, localVol = 0.009977</v>
      </c>
    </row>
    <row r="11519" spans="28:28" x14ac:dyDescent="0.25">
      <c r="AB11519" s="3" t="str">
        <v>strike = 0.046684, dCalldT = 0.000471, localVol = 0.011032</v>
      </c>
    </row>
    <row r="11520" spans="28:28" x14ac:dyDescent="0.25">
      <c r="AB11520" s="3" t="str">
        <v>strike = 0.048217, dCalldT = 0.000458, localVol = 0.011936</v>
      </c>
    </row>
    <row r="11521" spans="28:28" x14ac:dyDescent="0.25">
      <c r="AB11521" s="3" t="str">
        <v>strike = 0.049750, dCalldT = 0.000422, localVol = 0.012509</v>
      </c>
    </row>
    <row r="11522" spans="28:28" x14ac:dyDescent="0.25">
      <c r="AB11522" s="3" t="str">
        <v>strike = 0.051283, dCalldT = 0.000373, localVol = 0.013294</v>
      </c>
    </row>
    <row r="11523" spans="28:28" x14ac:dyDescent="0.25">
      <c r="AB11523" s="3" t="str">
        <v>strike = 0.052815, dCalldT = 0.000326, localVol = 0.013556</v>
      </c>
    </row>
    <row r="11524" spans="28:28" x14ac:dyDescent="0.25">
      <c r="AB11524" s="3" t="str">
        <v>strike = 0.054348, dCalldT = 0.000285, localVol = 0.013603</v>
      </c>
    </row>
    <row r="11525" spans="28:28" x14ac:dyDescent="0.25">
      <c r="AB11525" s="3" t="str">
        <v>strike = 0.055881, dCalldT = 0.000250, localVol = 0.013553</v>
      </c>
    </row>
    <row r="11526" spans="28:28" x14ac:dyDescent="0.25">
      <c r="AB11526" s="3" t="str">
        <v>strike = 0.057414, dCalldT = 0.000219, localVol = 0.013515</v>
      </c>
    </row>
    <row r="11527" spans="28:28" x14ac:dyDescent="0.25">
      <c r="AB11527" s="3" t="str">
        <v>strike = 0.058947, dCalldT = 0.000192, localVol = 0.014574</v>
      </c>
    </row>
    <row r="11528" spans="28:28" x14ac:dyDescent="0.25">
      <c r="AB11528" s="3" t="str">
        <v>strike = 0.060479, dCalldT = 0.000175, localVol = 0.013138</v>
      </c>
    </row>
    <row r="11529" spans="28:28" x14ac:dyDescent="0.25">
      <c r="AB11529" s="3" t="str">
        <v>strike = 0.062012, dCalldT = 0.000155, localVol = 0.013309</v>
      </c>
    </row>
    <row r="11530" spans="28:28" x14ac:dyDescent="0.25">
      <c r="AB11530" s="3" t="str">
        <v>strike = 0.063545, dCalldT = 0.000134, localVol = 0.015964</v>
      </c>
    </row>
    <row r="11531" spans="28:28" x14ac:dyDescent="0.25">
      <c r="AB11531" s="3" t="str">
        <v>strike = 0.065078, dCalldT = 0.000124, localVol = 0.014137</v>
      </c>
    </row>
    <row r="11532" spans="28:28" x14ac:dyDescent="0.25">
      <c r="AB11532" s="3" t="str">
        <v>strike = 0.066610, dCalldT = 0.000116, localVol = 0.013420</v>
      </c>
    </row>
    <row r="11533" spans="28:28" x14ac:dyDescent="0.25">
      <c r="AB11533" s="3" t="str">
        <v>strike = 0.068143, dCalldT = 0.000103, localVol = 0.013030</v>
      </c>
    </row>
    <row r="11534" spans="28:28" x14ac:dyDescent="0.25">
      <c r="AB11534" s="3" t="str">
        <v>T = 5.500000, swapRate = 0.023802, k = 0, strike = -0.022561, call = 0.046498, callph = 0.046488, callmh = 0.046508, quantile = 0.010394, d2CalldK2 = 0.842329</v>
      </c>
    </row>
    <row r="11535" spans="28:28" x14ac:dyDescent="0.25">
      <c r="AB11535" s="3" t="str">
        <v>T = 5.500000, swapRate = 0.023802, k = 1, strike = -0.021015, call = 0.044970, callph = 0.044960, callmh = 0.044980, quantile = 0.011785, d2CalldK2 = 0.960679</v>
      </c>
    </row>
    <row r="11536" spans="28:28" x14ac:dyDescent="0.25">
      <c r="AB11536" s="3" t="str">
        <v>T = 5.500000, swapRate = 0.023802, k = 2, strike = -0.019470, call = 0.043444, callph = 0.043434, callmh = 0.043454, quantile = 0.013372, d2CalldK2 = 1.096345</v>
      </c>
    </row>
    <row r="11537" spans="28:28" x14ac:dyDescent="0.25">
      <c r="AB11537" s="3" t="str">
        <v>T = 5.500000, swapRate = 0.023802, k = 3, strike = -0.017924, call = 0.041921, callph = 0.041911, callmh = 0.041930, quantile = 0.015184, d2CalldK2 = 1.251923</v>
      </c>
    </row>
    <row r="11538" spans="28:28" x14ac:dyDescent="0.25">
      <c r="AB11538" s="3" t="str">
        <v>T = 5.500000, swapRate = 0.023802, k = 4, strike = -0.016379, call = 0.040400, callph = 0.040390, callmh = 0.040410, quantile = 0.017253, d2CalldK2 = 1.430395</v>
      </c>
    </row>
    <row r="11539" spans="28:28" x14ac:dyDescent="0.25">
      <c r="AB11539" s="3" t="str">
        <v>T = 5.500000, swapRate = 0.023802, k = 5, strike = -0.014834, call = 0.038883, callph = 0.038873, callmh = 0.038893, quantile = 0.019618, d2CalldK2 = 1.635184</v>
      </c>
    </row>
    <row r="11540" spans="28:28" x14ac:dyDescent="0.25">
      <c r="AB11540" s="3" t="str">
        <v>T = 5.500000, swapRate = 0.023802, k = 6, strike = -0.013288, call = 0.037370, callph = 0.037360, callmh = 0.037380, quantile = 0.022323, d2CalldK2 = 1.870214</v>
      </c>
    </row>
    <row r="11541" spans="28:28" x14ac:dyDescent="0.25">
      <c r="AB11541" s="3" t="str">
        <v>T = 5.500000, swapRate = 0.023802, k = 7, strike = -0.011743, call = 0.035861, callph = 0.035852, callmh = 0.035871, quantile = 0.025417, d2CalldK2 = 2.139973</v>
      </c>
    </row>
    <row r="11542" spans="28:28" x14ac:dyDescent="0.25">
      <c r="AB11542" s="3" t="str">
        <v>T = 5.500000, swapRate = 0.023802, k = 8, strike = -0.010197, call = 0.034358, callph = 0.034348, callmh = 0.034368, quantile = 0.028958, d2CalldK2 = 2.449590</v>
      </c>
    </row>
    <row r="11543" spans="28:28" x14ac:dyDescent="0.25">
      <c r="AB11543" s="3" t="str">
        <v>T = 5.500000, swapRate = 0.023802, k = 9, strike = -0.008652, call = 0.032860, callph = 0.032851, callmh = 0.032870, quantile = 0.033012, d2CalldK2 = 2.804903</v>
      </c>
    </row>
    <row r="11544" spans="28:28" x14ac:dyDescent="0.25">
      <c r="AB11544" s="3" t="str">
        <v>T = 5.500000, swapRate = 0.023802, k = 10, strike = -0.007106, call = 0.031369, callph = 0.031360, callmh = 0.031379, quantile = 0.037654, d2CalldK2 = 3.212540</v>
      </c>
    </row>
    <row r="11545" spans="28:28" x14ac:dyDescent="0.25">
      <c r="AB11545" s="3" t="str">
        <v>T = 5.500000, swapRate = 0.023802, k = 11, strike = -0.005561, call = 0.029886, callph = 0.029877, callmh = 0.029896, quantile = 0.042972, d2CalldK2 = 3.679994</v>
      </c>
    </row>
    <row r="11546" spans="28:28" x14ac:dyDescent="0.25">
      <c r="AB11546" s="3" t="str">
        <v>T = 5.500000, swapRate = 0.023802, k = 12, strike = -0.004016, call = 0.028412, callph = 0.028402, callmh = 0.028421, quantile = 0.049064, d2CalldK2 = 4.215697</v>
      </c>
    </row>
    <row r="11547" spans="28:28" x14ac:dyDescent="0.25">
      <c r="AB11547" s="3" t="str">
        <v>T = 5.500000, swapRate = 0.023802, k = 13, strike = -0.002470, call = 0.026947, callph = 0.026938, callmh = 0.026957, quantile = 0.056042, d2CalldK2 = 4.829075</v>
      </c>
    </row>
    <row r="11548" spans="28:28" x14ac:dyDescent="0.25">
      <c r="AB11548" s="3" t="str">
        <v>T = 5.500000, swapRate = 0.023802, k = 14, strike = -0.000925, call = 0.025495, callph = 0.025485, callmh = 0.025504, quantile = 0.064035, d2CalldK2 = 5.530586</v>
      </c>
    </row>
    <row r="11549" spans="28:28" x14ac:dyDescent="0.25">
      <c r="AB11549" s="3" t="str">
        <v>T = 5.500000, swapRate = 0.023802, k = 15, strike = 0.000621, call = 0.024055, callph = 0.024046, callmh = 0.024064, quantile = 0.073188, d2CalldK2 = 6.331724</v>
      </c>
    </row>
    <row r="11550" spans="28:28" x14ac:dyDescent="0.25">
      <c r="AB11550" s="3" t="str">
        <v>T = 5.500000, swapRate = 0.023802, k = 16, strike = 0.002166, call = 0.022631, callph = 0.022622, callmh = 0.022640, quantile = 0.083664, d2CalldK2 = 7.244962</v>
      </c>
    </row>
    <row r="11551" spans="28:28" x14ac:dyDescent="0.25">
      <c r="AB11551" s="3" t="str">
        <v>T = 5.500000, swapRate = 0.023802, k = 17, strike = 0.003712, call = 0.021224, callph = 0.021215, callmh = 0.021233, quantile = 0.095646, d2CalldK2 = 8.283616</v>
      </c>
    </row>
    <row r="11552" spans="28:28" x14ac:dyDescent="0.25">
      <c r="AB11552" s="3" t="str">
        <v>T = 5.500000, swapRate = 0.023802, k = 18, strike = 0.005257, call = 0.019836, callph = 0.019827, callmh = 0.019845, quantile = 0.109339, d2CalldK2 = 9.461595</v>
      </c>
    </row>
    <row r="11553" spans="28:28" x14ac:dyDescent="0.25">
      <c r="AB11553" s="3" t="str">
        <v>T = 5.500000, swapRate = 0.023802, k = 19, strike = 0.006802, call = 0.018472, callph = 0.018463, callmh = 0.018480, quantile = 0.124969, d2CalldK2 = 10.792983</v>
      </c>
    </row>
    <row r="11554" spans="28:28" x14ac:dyDescent="0.25">
      <c r="AB11554" s="3" t="str">
        <v>T = 5.500000, swapRate = 0.023802, k = 20, strike = 0.008348, call = 0.017133, callph = 0.017124, callmh = 0.017141, quantile = 0.142785, d2CalldK2 = 12.291399</v>
      </c>
    </row>
    <row r="11555" spans="28:28" x14ac:dyDescent="0.25">
      <c r="AB11555" s="3" t="str">
        <v>T = 5.500000, swapRate = 0.023802, k = 21, strike = 0.009893, call = 0.015823, callph = 0.015815, callmh = 0.015832, quantile = 0.163053, d2CalldK2 = 13.969060</v>
      </c>
    </row>
    <row r="11556" spans="28:28" x14ac:dyDescent="0.25">
      <c r="AB11556" s="3" t="str">
        <v>T = 5.500000, swapRate = 0.023802, k = 22, strike = 0.011439, call = 0.014547, callph = 0.014539, callmh = 0.014556, quantile = 0.186058, d2CalldK2 = 15.835440</v>
      </c>
    </row>
    <row r="11557" spans="28:28" x14ac:dyDescent="0.25">
      <c r="AB11557" s="3" t="str">
        <v>T = 5.500000, swapRate = 0.023802, k = 23, strike = 0.012984, call = 0.013309, callph = 0.013301, callmh = 0.013317, quantile = 0.212098, d2CalldK2 = 17.895431</v>
      </c>
    </row>
    <row r="11558" spans="28:28" x14ac:dyDescent="0.25">
      <c r="AB11558" s="3" t="str">
        <v>T = 5.500000, swapRate = 0.023802, k = 24, strike = 0.014530, call = 0.012114, callph = 0.012106, callmh = 0.012121, quantile = 0.241470, d2CalldK2 = 20.146860</v>
      </c>
    </row>
    <row r="11559" spans="28:28" x14ac:dyDescent="0.25">
      <c r="AB11559" s="3" t="str">
        <v>T = 5.500000, swapRate = 0.023802, k = 25, strike = 0.016075, call = 0.010967, callph = 0.010959, callmh = 0.010974, quantile = 0.274462, d2CalldK2 = 22.577245</v>
      </c>
    </row>
    <row r="11560" spans="28:28" x14ac:dyDescent="0.25">
      <c r="AB11560" s="3" t="str">
        <v>T = 5.500000, swapRate = 0.023802, k = 26, strike = 0.017620, call = 0.009873, callph = 0.009866, callmh = 0.009880, quantile = 0.311332, d2CalldK2 = 25.159671</v>
      </c>
    </row>
    <row r="11561" spans="28:28" x14ac:dyDescent="0.25">
      <c r="AB11561" s="3" t="str">
        <v>T = 5.500000, swapRate = 0.023802, k = 27, strike = 0.019166, call = 0.008840, callph = 0.008834, callmh = 0.008847, quantile = 0.352282, d2CalldK2 = 27.847742</v>
      </c>
    </row>
    <row r="11562" spans="28:28" x14ac:dyDescent="0.25">
      <c r="AB11562" s="3" t="str">
        <v>T = 5.500000, swapRate = 0.023802, k = 28, strike = 0.020711, call = 0.007873, callph = 0.007867, callmh = 0.007879, quantile = 0.397423, d2CalldK2 = 30.569686</v>
      </c>
    </row>
    <row r="11563" spans="28:28" x14ac:dyDescent="0.25">
      <c r="AB11563" s="3" t="str">
        <v>T = 5.500000, swapRate = 0.023802, k = 29, strike = 0.022257, call = 0.006980, callph = 0.006974, callmh = 0.006985, quantile = 0.446733, d2CalldK2 = 33.221976</v>
      </c>
    </row>
    <row r="11564" spans="28:28" x14ac:dyDescent="0.25">
      <c r="AB11564" s="3" t="str">
        <v>T = 5.500000, swapRate = 0.023802, k = 30, strike = 0.023802, call = 0.006165, callph = 0.006160, callmh = 0.006170, quantile = 0.500000, d2CalldK2 = 35.658296</v>
      </c>
    </row>
    <row r="11565" spans="28:28" x14ac:dyDescent="0.25">
      <c r="AB11565" s="3" t="str">
        <v>T = 5.500000, swapRate = 0.023802, k = 31, strike = 0.025348, call = 0.005434, callph = 0.005430, callmh = 0.005439, quantile = 0.553267, d2CalldK2 = 33.221975</v>
      </c>
    </row>
    <row r="11566" spans="28:28" x14ac:dyDescent="0.25">
      <c r="AB11566" s="3" t="str">
        <v>T = 5.500000, swapRate = 0.023802, k = 32, strike = 0.026893, call = 0.004783, callph = 0.004779, callmh = 0.004787, quantile = 0.602577, d2CalldK2 = 30.569686</v>
      </c>
    </row>
    <row r="11567" spans="28:28" x14ac:dyDescent="0.25">
      <c r="AB11567" s="3" t="str">
        <v>T = 5.500000, swapRate = 0.023802, k = 33, strike = 0.028439, call = 0.004204, callph = 0.004200, callmh = 0.004207, quantile = 0.647718, d2CalldK2 = 27.847742</v>
      </c>
    </row>
    <row r="11568" spans="28:28" x14ac:dyDescent="0.25">
      <c r="AB11568" s="3" t="str">
        <v>T = 5.500000, swapRate = 0.023802, k = 34, strike = 0.029984, call = 0.003692, callph = 0.003688, callmh = 0.003695, quantile = 0.688668, d2CalldK2 = 25.159671</v>
      </c>
    </row>
    <row r="11569" spans="28:28" x14ac:dyDescent="0.25">
      <c r="AB11569" s="3" t="str">
        <v>T = 5.500000, swapRate = 0.023802, k = 35, strike = 0.031529, call = 0.003239, callph = 0.003237, callmh = 0.003242, quantile = 0.725538, d2CalldK2 = 22.577245</v>
      </c>
    </row>
    <row r="11570" spans="28:28" x14ac:dyDescent="0.25">
      <c r="AB11570" s="3" t="str">
        <v>T = 5.500000, swapRate = 0.023802, k = 36, strike = 0.033075, call = 0.002841, callph = 0.002839, callmh = 0.002844, quantile = 0.758530, d2CalldK2 = 20.146860</v>
      </c>
    </row>
    <row r="11571" spans="28:28" x14ac:dyDescent="0.25">
      <c r="AB11571" s="3" t="str">
        <v>T = 5.500000, swapRate = 0.023802, k = 37, strike = 0.034620, call = 0.002491, callph = 0.002489, callmh = 0.002493, quantile = 0.787902, d2CalldK2 = 17.895431</v>
      </c>
    </row>
    <row r="11572" spans="28:28" x14ac:dyDescent="0.25">
      <c r="AB11572" s="3" t="str">
        <v>T = 5.500000, swapRate = 0.023802, k = 38, strike = 0.036166, call = 0.002184, callph = 0.002182, callmh = 0.002186, quantile = 0.813942, d2CalldK2 = 15.835440</v>
      </c>
    </row>
    <row r="11573" spans="28:28" x14ac:dyDescent="0.25">
      <c r="AB11573" s="3" t="str">
        <v>T = 5.500000, swapRate = 0.023802, k = 39, strike = 0.037711, call = 0.001915, callph = 0.001913, callmh = 0.001916, quantile = 0.836947, d2CalldK2 = 13.969060</v>
      </c>
    </row>
    <row r="11574" spans="28:28" x14ac:dyDescent="0.25">
      <c r="AB11574" s="3" t="str">
        <v>T = 5.500000, swapRate = 0.023802, k = 40, strike = 0.039257, call = 0.001679, callph = 0.001677, callmh = 0.001680, quantile = 0.857215, d2CalldK2 = 12.291399</v>
      </c>
    </row>
    <row r="11575" spans="28:28" x14ac:dyDescent="0.25">
      <c r="AB11575" s="3" t="str">
        <v>T = 5.500000, swapRate = 0.023802, k = 41, strike = 0.040802, call = 0.001472, callph = 0.001471, callmh = 0.001473, quantile = 0.875031, d2CalldK2 = 10.792983</v>
      </c>
    </row>
    <row r="11576" spans="28:28" x14ac:dyDescent="0.25">
      <c r="AB11576" s="3" t="str">
        <v>T = 5.500000, swapRate = 0.023802, k = 42, strike = 0.042347, call = 0.001291, callph = 0.001290, callmh = 0.001292, quantile = 0.890661, d2CalldK2 = 9.461595</v>
      </c>
    </row>
    <row r="11577" spans="28:28" x14ac:dyDescent="0.25">
      <c r="AB11577" s="3" t="str">
        <v>T = 5.500000, swapRate = 0.023802, k = 43, strike = 0.043893, call = 0.001133, callph = 0.001132, callmh = 0.001134, quantile = 0.904354, d2CalldK2 = 8.283616</v>
      </c>
    </row>
    <row r="11578" spans="28:28" x14ac:dyDescent="0.25">
      <c r="AB11578" s="3" t="str">
        <v>T = 5.500000, swapRate = 0.023802, k = 44, strike = 0.045438, call = 0.000995, callph = 0.000994, callmh = 0.000995, quantile = 0.916336, d2CalldK2 = 7.244962</v>
      </c>
    </row>
    <row r="11579" spans="28:28" x14ac:dyDescent="0.25">
      <c r="AB11579" s="3" t="str">
        <v>T = 5.500000, swapRate = 0.023802, k = 45, strike = 0.046984, call = 0.000874, callph = 0.000873, callmh = 0.000874, quantile = 0.926812, d2CalldK2 = 6.331724</v>
      </c>
    </row>
    <row r="11580" spans="28:28" x14ac:dyDescent="0.25">
      <c r="AB11580" s="3" t="str">
        <v>T = 5.500000, swapRate = 0.023802, k = 46, strike = 0.048529, call = 0.000768, callph = 0.000767, callmh = 0.000768, quantile = 0.935965, d2CalldK2 = 5.530586</v>
      </c>
    </row>
    <row r="11581" spans="28:28" x14ac:dyDescent="0.25">
      <c r="AB11581" s="3" t="str">
        <v>T = 5.500000, swapRate = 0.023802, k = 47, strike = 0.050075, call = 0.000675, callph = 0.000675, callmh = 0.000676, quantile = 0.943958, d2CalldK2 = 4.829075</v>
      </c>
    </row>
    <row r="11582" spans="28:28" x14ac:dyDescent="0.25">
      <c r="AB11582" s="3" t="str">
        <v>T = 5.500000, swapRate = 0.023802, k = 48, strike = 0.051620, call = 0.000594, callph = 0.000594, callmh = 0.000594, quantile = 0.950936, d2CalldK2 = 4.215697</v>
      </c>
    </row>
    <row r="11583" spans="28:28" x14ac:dyDescent="0.25">
      <c r="AB11583" s="3" t="str">
        <v>T = 5.500000, swapRate = 0.023802, k = 49, strike = 0.053165, call = 0.000523, callph = 0.000523, callmh = 0.000523, quantile = 0.957028, d2CalldK2 = 3.679994</v>
      </c>
    </row>
    <row r="11584" spans="28:28" x14ac:dyDescent="0.25">
      <c r="AB11584" s="3" t="str">
        <v>T = 5.500000, swapRate = 0.023802, k = 50, strike = 0.054711, call = 0.000461, callph = 0.000460, callmh = 0.000461, quantile = 0.962346, d2CalldK2 = 3.212540</v>
      </c>
    </row>
    <row r="11585" spans="28:28" x14ac:dyDescent="0.25">
      <c r="AB11585" s="3" t="str">
        <v>T = 5.500000, swapRate = 0.023802, k = 51, strike = 0.056256, call = 0.000406, callph = 0.000406, callmh = 0.000407, quantile = 0.966988, d2CalldK2 = 2.804903</v>
      </c>
    </row>
    <row r="11586" spans="28:28" x14ac:dyDescent="0.25">
      <c r="AB11586" s="3" t="str">
        <v>T = 5.500000, swapRate = 0.023802, k = 52, strike = 0.057802, call = 0.000358, callph = 0.000358, callmh = 0.000359, quantile = 0.971042, d2CalldK2 = 2.449590</v>
      </c>
    </row>
    <row r="11587" spans="28:28" x14ac:dyDescent="0.25">
      <c r="AB11587" s="3" t="str">
        <v>T = 5.500000, swapRate = 0.023802, k = 53, strike = 0.059347, call = 0.000316, callph = 0.000316, callmh = 0.000317, quantile = 0.974583, d2CalldK2 = 2.139973</v>
      </c>
    </row>
    <row r="11588" spans="28:28" x14ac:dyDescent="0.25">
      <c r="AB11588" s="3" t="str">
        <v>T = 5.500000, swapRate = 0.023802, k = 54, strike = 0.060893, call = 0.000280, callph = 0.000279, callmh = 0.000280, quantile = 0.977677, d2CalldK2 = 1.870214</v>
      </c>
    </row>
    <row r="11589" spans="28:28" x14ac:dyDescent="0.25">
      <c r="AB11589" s="3" t="str">
        <v>T = 5.500000, swapRate = 0.023802, k = 55, strike = 0.062438, call = 0.000247, callph = 0.000247, callmh = 0.000247, quantile = 0.980382, d2CalldK2 = 1.635184</v>
      </c>
    </row>
    <row r="11590" spans="28:28" x14ac:dyDescent="0.25">
      <c r="AB11590" s="3" t="str">
        <v>T = 5.500000, swapRate = 0.023802, k = 56, strike = 0.063984, call = 0.000219, callph = 0.000219, callmh = 0.000219, quantile = 0.982747, d2CalldK2 = 1.430395</v>
      </c>
    </row>
    <row r="11591" spans="28:28" x14ac:dyDescent="0.25">
      <c r="AB11591" s="3" t="str">
        <v>T = 5.500000, swapRate = 0.023802, k = 57, strike = 0.065529, call = 0.000194, callph = 0.000194, callmh = 0.000194, quantile = 0.984816, d2CalldK2 = 1.251923</v>
      </c>
    </row>
    <row r="11592" spans="28:28" x14ac:dyDescent="0.25">
      <c r="AB11592" s="3" t="str">
        <v>T = 5.500000, swapRate = 0.023802, k = 58, strike = 0.067074, call = 0.000172, callph = 0.000172, callmh = 0.000172, quantile = 0.986628, d2CalldK2 = 1.096345</v>
      </c>
    </row>
    <row r="11593" spans="28:28" x14ac:dyDescent="0.25">
      <c r="AB11593" s="3" t="str">
        <v>T = 5.500000, swapRate = 0.023802, k = 59, strike = 0.068620, call = 0.000152, callph = 0.000152, callmh = 0.000152, quantile = 0.988215, d2CalldK2 = 0.960678</v>
      </c>
    </row>
    <row r="11594" spans="28:28" x14ac:dyDescent="0.25">
      <c r="AB11594" s="3" t="str">
        <v>T = 5.500000, swapRate = 0.023802, k = 60, strike = 0.070165, call = 0.000135, callph = 0.000135, callmh = 0.000135, quantile = 0.989606, d2CalldK2 = 0.842329</v>
      </c>
    </row>
    <row r="11595" spans="28:28" x14ac:dyDescent="0.25">
      <c r="AB11595" s="3" t="str">
        <v>strike = -0.021015, d2CalldK2 = 0.960679, d2CalldK2mc = 0.562558</v>
      </c>
    </row>
    <row r="11596" spans="28:28" x14ac:dyDescent="0.25">
      <c r="AB11596" s="3" t="str">
        <v>strike = -0.019470, d2CalldK2 = 1.096345, d2CalldK2mc = 1.058460</v>
      </c>
    </row>
    <row r="11597" spans="28:28" x14ac:dyDescent="0.25">
      <c r="AB11597" s="3" t="str">
        <v>strike = -0.017924, d2CalldK2 = 1.251923, d2CalldK2mc = 1.472652</v>
      </c>
    </row>
    <row r="11598" spans="28:28" x14ac:dyDescent="0.25">
      <c r="AB11598" s="3" t="str">
        <v>strike = -0.016379, d2CalldK2 = 1.430395, d2CalldK2mc = 2.081751</v>
      </c>
    </row>
    <row r="11599" spans="28:28" x14ac:dyDescent="0.25">
      <c r="AB11599" s="3" t="str">
        <v>strike = -0.014834, d2CalldK2 = 1.635184, d2CalldK2mc = 2.424490</v>
      </c>
    </row>
    <row r="11600" spans="28:28" x14ac:dyDescent="0.25">
      <c r="AB11600" s="3" t="str">
        <v>strike = -0.013288, d2CalldK2 = 1.870214, d2CalldK2mc = 1.661947</v>
      </c>
    </row>
    <row r="11601" spans="28:28" x14ac:dyDescent="0.25">
      <c r="AB11601" s="3" t="str">
        <v>strike = -0.011743, d2CalldK2 = 2.139973, d2CalldK2mc = 1.675706</v>
      </c>
    </row>
    <row r="11602" spans="28:28" x14ac:dyDescent="0.25">
      <c r="AB11602" s="3" t="str">
        <v>strike = -0.010197, d2CalldK2 = 2.449590, d2CalldK2mc = 2.252312</v>
      </c>
    </row>
    <row r="11603" spans="28:28" x14ac:dyDescent="0.25">
      <c r="AB11603" s="3" t="str">
        <v>strike = -0.008652, d2CalldK2 = 2.804903, d2CalldK2mc = 2.656707</v>
      </c>
    </row>
    <row r="11604" spans="28:28" x14ac:dyDescent="0.25">
      <c r="AB11604" s="3" t="str">
        <v>strike = -0.007106, d2CalldK2 = 3.212540, d2CalldK2mc = 4.148210</v>
      </c>
    </row>
    <row r="11605" spans="28:28" x14ac:dyDescent="0.25">
      <c r="AB11605" s="3" t="str">
        <v>strike = -0.005561, d2CalldK2 = 3.679994, d2CalldK2mc = 4.153178</v>
      </c>
    </row>
    <row r="11606" spans="28:28" x14ac:dyDescent="0.25">
      <c r="AB11606" s="3" t="str">
        <v>strike = -0.004016, d2CalldK2 = 4.215697, d2CalldK2mc = 4.365446</v>
      </c>
    </row>
    <row r="11607" spans="28:28" x14ac:dyDescent="0.25">
      <c r="AB11607" s="3" t="str">
        <v>strike = -0.002470, d2CalldK2 = 4.829075, d2CalldK2mc = 5.040222</v>
      </c>
    </row>
    <row r="11608" spans="28:28" x14ac:dyDescent="0.25">
      <c r="AB11608" s="3" t="str">
        <v>strike = -0.000925, d2CalldK2 = 5.530586, d2CalldK2mc = 5.015903</v>
      </c>
    </row>
    <row r="11609" spans="28:28" x14ac:dyDescent="0.25">
      <c r="AB11609" s="3" t="str">
        <v>strike = 0.000621, d2CalldK2 = 6.331724, d2CalldK2mc = 5.049286</v>
      </c>
    </row>
    <row r="11610" spans="28:28" x14ac:dyDescent="0.25">
      <c r="AB11610" s="3" t="str">
        <v>strike = 0.002166, d2CalldK2 = 7.244962, d2CalldK2mc = 7.650664</v>
      </c>
    </row>
    <row r="11611" spans="28:28" x14ac:dyDescent="0.25">
      <c r="AB11611" s="3" t="str">
        <v>strike = 0.003712, d2CalldK2 = 8.283616, d2CalldK2mc = 8.300451</v>
      </c>
    </row>
    <row r="11612" spans="28:28" x14ac:dyDescent="0.25">
      <c r="AB11612" s="3" t="str">
        <v>strike = 0.005257, d2CalldK2 = 9.461595, d2CalldK2mc = 10.016649</v>
      </c>
    </row>
    <row r="11613" spans="28:28" x14ac:dyDescent="0.25">
      <c r="AB11613" s="3" t="str">
        <v>strike = 0.006802, d2CalldK2 = 10.792983, d2CalldK2mc = 11.007447</v>
      </c>
    </row>
    <row r="11614" spans="28:28" x14ac:dyDescent="0.25">
      <c r="AB11614" s="3" t="str">
        <v>strike = 0.008348, d2CalldK2 = 12.291399, d2CalldK2mc = 12.201265</v>
      </c>
    </row>
    <row r="11615" spans="28:28" x14ac:dyDescent="0.25">
      <c r="AB11615" s="3" t="str">
        <v>strike = 0.009893, d2CalldK2 = 13.969060, d2CalldK2mc = 14.267245</v>
      </c>
    </row>
    <row r="11616" spans="28:28" x14ac:dyDescent="0.25">
      <c r="AB11616" s="3" t="str">
        <v>strike = 0.011439, d2CalldK2 = 15.835440, d2CalldK2mc = 14.648279</v>
      </c>
    </row>
    <row r="11617" spans="28:28" x14ac:dyDescent="0.25">
      <c r="AB11617" s="3" t="str">
        <v>strike = 0.012984, d2CalldK2 = 17.895431, d2CalldK2mc = 17.388199</v>
      </c>
    </row>
    <row r="11618" spans="28:28" x14ac:dyDescent="0.25">
      <c r="AB11618" s="3" t="str">
        <v>strike = 0.014530, d2CalldK2 = 20.146860, d2CalldK2mc = 20.260387</v>
      </c>
    </row>
    <row r="11619" spans="28:28" x14ac:dyDescent="0.25">
      <c r="AB11619" s="3" t="str">
        <v>strike = 0.016075, d2CalldK2 = 22.577245, d2CalldK2mc = 22.026538</v>
      </c>
    </row>
    <row r="11620" spans="28:28" x14ac:dyDescent="0.25">
      <c r="AB11620" s="3" t="str">
        <v>strike = 0.017620, d2CalldK2 = 25.159671, d2CalldK2mc = 25.312504</v>
      </c>
    </row>
    <row r="11621" spans="28:28" x14ac:dyDescent="0.25">
      <c r="AB11621" s="3" t="str">
        <v>strike = 0.019166, d2CalldK2 = 27.847742, d2CalldK2mc = 28.879946</v>
      </c>
    </row>
    <row r="11622" spans="28:28" x14ac:dyDescent="0.25">
      <c r="AB11622" s="3" t="str">
        <v>strike = 0.020711, d2CalldK2 = 30.569686, d2CalldK2mc = 32.571985</v>
      </c>
    </row>
    <row r="11623" spans="28:28" x14ac:dyDescent="0.25">
      <c r="AB11623" s="3" t="str">
        <v>strike = 0.022257, d2CalldK2 = 33.221976, d2CalldK2mc = 32.853394</v>
      </c>
    </row>
    <row r="11624" spans="28:28" x14ac:dyDescent="0.25">
      <c r="AB11624" s="3" t="str">
        <v>strike = 0.023802, d2CalldK2 = 35.658296, d2CalldK2mc = 33.256257</v>
      </c>
    </row>
    <row r="11625" spans="28:28" x14ac:dyDescent="0.25">
      <c r="AB11625" s="3" t="str">
        <v>strike = 0.025348, d2CalldK2 = 33.221975, d2CalldK2mc = 32.612804</v>
      </c>
    </row>
    <row r="11626" spans="28:28" x14ac:dyDescent="0.25">
      <c r="AB11626" s="3" t="str">
        <v>strike = 0.026893, d2CalldK2 = 30.569686, d2CalldK2mc = 29.884642</v>
      </c>
    </row>
    <row r="11627" spans="28:28" x14ac:dyDescent="0.25">
      <c r="AB11627" s="3" t="str">
        <v>strike = 0.028439, d2CalldK2 = 27.847742, d2CalldK2mc = 28.739148</v>
      </c>
    </row>
    <row r="11628" spans="28:28" x14ac:dyDescent="0.25">
      <c r="AB11628" s="3" t="str">
        <v>strike = 0.029984, d2CalldK2 = 25.159671, d2CalldK2mc = 26.128471</v>
      </c>
    </row>
    <row r="11629" spans="28:28" x14ac:dyDescent="0.25">
      <c r="AB11629" s="3" t="str">
        <v>strike = 0.031529, d2CalldK2 = 22.577245, d2CalldK2mc = 21.292901</v>
      </c>
    </row>
    <row r="11630" spans="28:28" x14ac:dyDescent="0.25">
      <c r="AB11630" s="3" t="str">
        <v>strike = 0.033075, d2CalldK2 = 20.146860, d2CalldK2mc = 19.790319</v>
      </c>
    </row>
    <row r="11631" spans="28:28" x14ac:dyDescent="0.25">
      <c r="AB11631" s="3" t="str">
        <v>strike = 0.034620, d2CalldK2 = 17.895431, d2CalldK2mc = 18.410444</v>
      </c>
    </row>
    <row r="11632" spans="28:28" x14ac:dyDescent="0.25">
      <c r="AB11632" s="3" t="str">
        <v>strike = 0.036166, d2CalldK2 = 15.835440, d2CalldK2mc = 16.841884</v>
      </c>
    </row>
    <row r="11633" spans="28:28" x14ac:dyDescent="0.25">
      <c r="AB11633" s="3" t="str">
        <v>strike = 0.037711, d2CalldK2 = 13.969060, d2CalldK2mc = 12.684651</v>
      </c>
    </row>
    <row r="11634" spans="28:28" x14ac:dyDescent="0.25">
      <c r="AB11634" s="3" t="str">
        <v>strike = 0.039257, d2CalldK2 = 12.291399, d2CalldK2mc = 12.043786</v>
      </c>
    </row>
    <row r="11635" spans="28:28" x14ac:dyDescent="0.25">
      <c r="AB11635" s="3" t="str">
        <v>strike = 0.040802, d2CalldK2 = 10.792983, d2CalldK2mc = 11.402155</v>
      </c>
    </row>
    <row r="11636" spans="28:28" x14ac:dyDescent="0.25">
      <c r="AB11636" s="3" t="str">
        <v>strike = 0.042347, d2CalldK2 = 9.461595, d2CalldK2mc = 9.018710</v>
      </c>
    </row>
    <row r="11637" spans="28:28" x14ac:dyDescent="0.25">
      <c r="AB11637" s="3" t="str">
        <v>strike = 0.043893, d2CalldK2 = 8.283616, d2CalldK2mc = 8.265511</v>
      </c>
    </row>
    <row r="11638" spans="28:28" x14ac:dyDescent="0.25">
      <c r="AB11638" s="3" t="str">
        <v>strike = 0.045438, d2CalldK2 = 7.244962, d2CalldK2mc = 8.569700</v>
      </c>
    </row>
    <row r="11639" spans="28:28" x14ac:dyDescent="0.25">
      <c r="AB11639" s="3" t="str">
        <v>strike = 0.046984, d2CalldK2 = 6.331724, d2CalldK2mc = 6.504204</v>
      </c>
    </row>
    <row r="11640" spans="28:28" x14ac:dyDescent="0.25">
      <c r="AB11640" s="3" t="str">
        <v>strike = 0.048529, d2CalldK2 = 5.530586, d2CalldK2mc = 5.630190</v>
      </c>
    </row>
    <row r="11641" spans="28:28" x14ac:dyDescent="0.25">
      <c r="AB11641" s="3" t="str">
        <v>strike = 0.050075, d2CalldK2 = 4.829075, d2CalldK2mc = 4.398835</v>
      </c>
    </row>
    <row r="11642" spans="28:28" x14ac:dyDescent="0.25">
      <c r="AB11642" s="3" t="str">
        <v>strike = 0.051620, d2CalldK2 = 4.215697, d2CalldK2mc = 4.363325</v>
      </c>
    </row>
    <row r="11643" spans="28:28" x14ac:dyDescent="0.25">
      <c r="AB11643" s="3" t="str">
        <v>strike = 0.053165, d2CalldK2 = 3.679994, d2CalldK2mc = 4.408339</v>
      </c>
    </row>
    <row r="11644" spans="28:28" x14ac:dyDescent="0.25">
      <c r="AB11644" s="3" t="str">
        <v>strike = 0.054711, d2CalldK2 = 3.212540, d2CalldK2mc = 3.327073</v>
      </c>
    </row>
    <row r="11645" spans="28:28" x14ac:dyDescent="0.25">
      <c r="AB11645" s="3" t="str">
        <v>strike = 0.056256, d2CalldK2 = 2.804903, d2CalldK2mc = 2.972100</v>
      </c>
    </row>
    <row r="11646" spans="28:28" x14ac:dyDescent="0.25">
      <c r="AB11646" s="3" t="str">
        <v>strike = 0.057802, d2CalldK2 = 2.449590, d2CalldK2mc = 2.006962</v>
      </c>
    </row>
    <row r="11647" spans="28:28" x14ac:dyDescent="0.25">
      <c r="AB11647" s="3" t="str">
        <v>strike = 0.059347, d2CalldK2 = 2.139973, d2CalldK2mc = 1.900127</v>
      </c>
    </row>
    <row r="11648" spans="28:28" x14ac:dyDescent="0.25">
      <c r="AB11648" s="3" t="str">
        <v>strike = 0.060893, d2CalldK2 = 1.870214, d2CalldK2mc = 1.811913</v>
      </c>
    </row>
    <row r="11649" spans="28:28" x14ac:dyDescent="0.25">
      <c r="AB11649" s="3" t="str">
        <v>strike = 0.062438, d2CalldK2 = 1.635184, d2CalldK2mc = 1.708805</v>
      </c>
    </row>
    <row r="11650" spans="28:28" x14ac:dyDescent="0.25">
      <c r="AB11650" s="3" t="str">
        <v>strike = 0.063984, d2CalldK2 = 1.430395, d2CalldK2mc = 1.361847</v>
      </c>
    </row>
    <row r="11651" spans="28:28" x14ac:dyDescent="0.25">
      <c r="AB11651" s="3" t="str">
        <v>strike = 0.065529, d2CalldK2 = 1.251923, d2CalldK2mc = 1.008531</v>
      </c>
    </row>
    <row r="11652" spans="28:28" x14ac:dyDescent="0.25">
      <c r="AB11652" s="3" t="str">
        <v>strike = 0.067074, d2CalldK2 = 1.096345, d2CalldK2mc = 1.077498</v>
      </c>
    </row>
    <row r="11653" spans="28:28" x14ac:dyDescent="0.25">
      <c r="AB11653" s="3" t="str">
        <v>strike = 0.068620, d2CalldK2 = 0.960678, d2CalldK2mc = 1.227415</v>
      </c>
    </row>
    <row r="11654" spans="28:28" x14ac:dyDescent="0.25">
      <c r="AB11654" s="3" t="str">
        <v>T = 5.500000, fixingDate = 0, swapRate = 0.023802, annuity = 8.616432, stdDev = 0.015454, avgCalcStrikes = 7.942627</v>
      </c>
    </row>
    <row r="11655" spans="28:28" x14ac:dyDescent="0.25">
      <c r="AB11655" s="3" t="str">
        <v>strike = -0.021015, dCalldT = 0.000118, localVol = 0.020520</v>
      </c>
    </row>
    <row r="11656" spans="28:28" x14ac:dyDescent="0.25">
      <c r="AB11656" s="3" t="str">
        <v>strike = -0.019470, dCalldT = 0.000155, localVol = 0.017133</v>
      </c>
    </row>
    <row r="11657" spans="28:28" x14ac:dyDescent="0.25">
      <c r="AB11657" s="3" t="str">
        <v>strike = -0.017924, dCalldT = 0.000194, localVol = 0.016237</v>
      </c>
    </row>
    <row r="11658" spans="28:28" x14ac:dyDescent="0.25">
      <c r="AB11658" s="3" t="str">
        <v>strike = -0.016379, dCalldT = 0.000227, localVol = 0.014781</v>
      </c>
    </row>
    <row r="11659" spans="28:28" x14ac:dyDescent="0.25">
      <c r="AB11659" s="3" t="str">
        <v>strike = -0.014834, dCalldT = 0.000243, localVol = 0.014156</v>
      </c>
    </row>
    <row r="11660" spans="28:28" x14ac:dyDescent="0.25">
      <c r="AB11660" s="3" t="str">
        <v>strike = -0.013288, dCalldT = 0.000237, localVol = 0.016879</v>
      </c>
    </row>
    <row r="11661" spans="28:28" x14ac:dyDescent="0.25">
      <c r="AB11661" s="3" t="str">
        <v>strike = -0.011743, dCalldT = 0.000238, localVol = 0.016837</v>
      </c>
    </row>
    <row r="11662" spans="28:28" x14ac:dyDescent="0.25">
      <c r="AB11662" s="3" t="str">
        <v>strike = -0.010197, dCalldT = 0.000253, localVol = 0.014979</v>
      </c>
    </row>
    <row r="11663" spans="28:28" x14ac:dyDescent="0.25">
      <c r="AB11663" s="3" t="str">
        <v>strike = -0.008652, dCalldT = 0.000275, localVol = 0.014378</v>
      </c>
    </row>
    <row r="11664" spans="28:28" x14ac:dyDescent="0.25">
      <c r="AB11664" s="3" t="str">
        <v>strike = -0.007106, dCalldT = 0.000302, localVol = 0.012065</v>
      </c>
    </row>
    <row r="11665" spans="28:28" x14ac:dyDescent="0.25">
      <c r="AB11665" s="3" t="str">
        <v>strike = -0.005561, dCalldT = 0.000304, localVol = 0.012092</v>
      </c>
    </row>
    <row r="11666" spans="28:28" x14ac:dyDescent="0.25">
      <c r="AB11666" s="3" t="str">
        <v>strike = -0.004016, dCalldT = 0.000293, localVol = 0.011586</v>
      </c>
    </row>
    <row r="11667" spans="28:28" x14ac:dyDescent="0.25">
      <c r="AB11667" s="3" t="str">
        <v>strike = -0.002470, dCalldT = 0.000279, localVol = 0.010528</v>
      </c>
    </row>
    <row r="11668" spans="28:28" x14ac:dyDescent="0.25">
      <c r="AB11668" s="3" t="str">
        <v>strike = -0.000925, dCalldT = 0.000261, localVol = 0.010198</v>
      </c>
    </row>
    <row r="11669" spans="28:28" x14ac:dyDescent="0.25">
      <c r="AB11669" s="3" t="str">
        <v>strike = 0.000621, dCalldT = 0.000258, localVol = 0.010115</v>
      </c>
    </row>
    <row r="11670" spans="28:28" x14ac:dyDescent="0.25">
      <c r="AB11670" s="3" t="str">
        <v>strike = 0.002166, dCalldT = 0.000294, localVol = 0.008762</v>
      </c>
    </row>
    <row r="11671" spans="28:28" x14ac:dyDescent="0.25">
      <c r="AB11671" s="3" t="str">
        <v>strike = 0.003712, dCalldT = 0.000319, localVol = 0.008760</v>
      </c>
    </row>
    <row r="11672" spans="28:28" x14ac:dyDescent="0.25">
      <c r="AB11672" s="3" t="str">
        <v>strike = 0.005257, dCalldT = 0.000344, localVol = 0.008285</v>
      </c>
    </row>
    <row r="11673" spans="28:28" x14ac:dyDescent="0.25">
      <c r="AB11673" s="3" t="str">
        <v>strike = 0.006802, dCalldT = 0.000354, localVol = 0.008019</v>
      </c>
    </row>
    <row r="11674" spans="28:28" x14ac:dyDescent="0.25">
      <c r="AB11674" s="3" t="str">
        <v>strike = 0.008348, dCalldT = 0.000358, localVol = 0.007665</v>
      </c>
    </row>
    <row r="11675" spans="28:28" x14ac:dyDescent="0.25">
      <c r="AB11675" s="3" t="str">
        <v>strike = 0.009893, dCalldT = 0.000366, localVol = 0.007160</v>
      </c>
    </row>
    <row r="11676" spans="28:28" x14ac:dyDescent="0.25">
      <c r="AB11676" s="3" t="str">
        <v>strike = 0.011439, dCalldT = 0.000364, localVol = 0.007053</v>
      </c>
    </row>
    <row r="11677" spans="28:28" x14ac:dyDescent="0.25">
      <c r="AB11677" s="3" t="str">
        <v>strike = 0.012984, dCalldT = 0.000396, localVol = 0.006753</v>
      </c>
    </row>
    <row r="11678" spans="28:28" x14ac:dyDescent="0.25">
      <c r="AB11678" s="3" t="str">
        <v>strike = 0.014530, dCalldT = 0.000442, localVol = 0.006606</v>
      </c>
    </row>
    <row r="11679" spans="28:28" x14ac:dyDescent="0.25">
      <c r="AB11679" s="3" t="str">
        <v>strike = 0.016075, dCalldT = 0.000483, localVol = 0.006621</v>
      </c>
    </row>
    <row r="11680" spans="28:28" x14ac:dyDescent="0.25">
      <c r="AB11680" s="3" t="str">
        <v>strike = 0.017620, dCalldT = 0.000537, localVol = 0.006515</v>
      </c>
    </row>
    <row r="11681" spans="28:28" x14ac:dyDescent="0.25">
      <c r="AB11681" s="3" t="str">
        <v>strike = 0.019166, dCalldT = 0.000584, localVol = 0.006361</v>
      </c>
    </row>
    <row r="11682" spans="28:28" x14ac:dyDescent="0.25">
      <c r="AB11682" s="3" t="str">
        <v>strike = 0.020711, dCalldT = 0.000599, localVol = 0.006062</v>
      </c>
    </row>
    <row r="11683" spans="28:28" x14ac:dyDescent="0.25">
      <c r="AB11683" s="3" t="str">
        <v>strike = 0.022257, dCalldT = 0.000552, localVol = 0.005794</v>
      </c>
    </row>
    <row r="11684" spans="28:28" x14ac:dyDescent="0.25">
      <c r="AB11684" s="3" t="str">
        <v>strike = 0.023802, dCalldT = 0.000511, localVol = 0.005543</v>
      </c>
    </row>
    <row r="11685" spans="28:28" x14ac:dyDescent="0.25">
      <c r="AB11685" s="3" t="str">
        <v>strike = 0.025348, dCalldT = 0.000513, localVol = 0.005610</v>
      </c>
    </row>
    <row r="11686" spans="28:28" x14ac:dyDescent="0.25">
      <c r="AB11686" s="3" t="str">
        <v>strike = 0.026893, dCalldT = 0.000529, localVol = 0.005948</v>
      </c>
    </row>
    <row r="11687" spans="28:28" x14ac:dyDescent="0.25">
      <c r="AB11687" s="3" t="str">
        <v>strike = 0.028439, dCalldT = 0.000560, localVol = 0.006242</v>
      </c>
    </row>
    <row r="11688" spans="28:28" x14ac:dyDescent="0.25">
      <c r="AB11688" s="3" t="str">
        <v>strike = 0.029984, dCalldT = 0.000562, localVol = 0.006560</v>
      </c>
    </row>
    <row r="11689" spans="28:28" x14ac:dyDescent="0.25">
      <c r="AB11689" s="3" t="str">
        <v>strike = 0.031529, dCalldT = 0.000534, localVol = 0.007083</v>
      </c>
    </row>
    <row r="11690" spans="28:28" x14ac:dyDescent="0.25">
      <c r="AB11690" s="3" t="str">
        <v>strike = 0.033075, dCalldT = 0.000541, localVol = 0.007391</v>
      </c>
    </row>
    <row r="11691" spans="28:28" x14ac:dyDescent="0.25">
      <c r="AB11691" s="3" t="str">
        <v>strike = 0.034620, dCalldT = 0.000556, localVol = 0.007769</v>
      </c>
    </row>
    <row r="11692" spans="28:28" x14ac:dyDescent="0.25">
      <c r="AB11692" s="3" t="str">
        <v>strike = 0.036166, dCalldT = 0.000555, localVol = 0.008117</v>
      </c>
    </row>
    <row r="11693" spans="28:28" x14ac:dyDescent="0.25">
      <c r="AB11693" s="3" t="str">
        <v>strike = 0.037711, dCalldT = 0.000525, localVol = 0.009096</v>
      </c>
    </row>
    <row r="11694" spans="28:28" x14ac:dyDescent="0.25">
      <c r="AB11694" s="3" t="str">
        <v>strike = 0.039257, dCalldT = 0.000531, localVol = 0.009393</v>
      </c>
    </row>
    <row r="11695" spans="28:28" x14ac:dyDescent="0.25">
      <c r="AB11695" s="3" t="str">
        <v>strike = 0.040802, dCalldT = 0.000545, localVol = 0.009778</v>
      </c>
    </row>
    <row r="11696" spans="28:28" x14ac:dyDescent="0.25">
      <c r="AB11696" s="3" t="str">
        <v>strike = 0.042347, dCalldT = 0.000542, localVol = 0.010964</v>
      </c>
    </row>
    <row r="11697" spans="28:28" x14ac:dyDescent="0.25">
      <c r="AB11697" s="3" t="str">
        <v>strike = 0.043893, dCalldT = 0.000552, localVol = 0.011561</v>
      </c>
    </row>
    <row r="11698" spans="28:28" x14ac:dyDescent="0.25">
      <c r="AB11698" s="3" t="str">
        <v>strike = 0.045438, dCalldT = 0.000564, localVol = 0.011475</v>
      </c>
    </row>
    <row r="11699" spans="28:28" x14ac:dyDescent="0.25">
      <c r="AB11699" s="3" t="str">
        <v>strike = 0.046984, dCalldT = 0.000539, localVol = 0.012876</v>
      </c>
    </row>
    <row r="11700" spans="28:28" x14ac:dyDescent="0.25">
      <c r="AB11700" s="3" t="str">
        <v>strike = 0.048529, dCalldT = 0.000510, localVol = 0.013463</v>
      </c>
    </row>
    <row r="11701" spans="28:28" x14ac:dyDescent="0.25">
      <c r="AB11701" s="3" t="str">
        <v>strike = 0.050075, dCalldT = 0.000480, localVol = 0.014769</v>
      </c>
    </row>
    <row r="11702" spans="28:28" x14ac:dyDescent="0.25">
      <c r="AB11702" s="3" t="str">
        <v>strike = 0.051620, dCalldT = 0.000463, localVol = 0.014565</v>
      </c>
    </row>
    <row r="11703" spans="28:28" x14ac:dyDescent="0.25">
      <c r="AB11703" s="3" t="str">
        <v>strike = 0.053165, dCalldT = 0.000443, localVol = 0.014176</v>
      </c>
    </row>
    <row r="11704" spans="28:28" x14ac:dyDescent="0.25">
      <c r="AB11704" s="3" t="str">
        <v>strike = 0.054711, dCalldT = 0.000403, localVol = 0.015571</v>
      </c>
    </row>
    <row r="11705" spans="28:28" x14ac:dyDescent="0.25">
      <c r="AB11705" s="3" t="str">
        <v>strike = 0.056256, dCalldT = 0.000362, localVol = 0.015601</v>
      </c>
    </row>
    <row r="11706" spans="28:28" x14ac:dyDescent="0.25">
      <c r="AB11706" s="3" t="str">
        <v>strike = 0.057802, dCalldT = 0.000316, localVol = 0.017757</v>
      </c>
    </row>
    <row r="11707" spans="28:28" x14ac:dyDescent="0.25">
      <c r="AB11707" s="3" t="str">
        <v>strike = 0.059347, dCalldT = 0.000285, localVol = 0.017317</v>
      </c>
    </row>
    <row r="11708" spans="28:28" x14ac:dyDescent="0.25">
      <c r="AB11708" s="3" t="str">
        <v>strike = 0.060893, dCalldT = 0.000261, localVol = 0.016985</v>
      </c>
    </row>
    <row r="11709" spans="28:28" x14ac:dyDescent="0.25">
      <c r="AB11709" s="3" t="str">
        <v>strike = 0.062438, dCalldT = 0.000240, localVol = 0.016777</v>
      </c>
    </row>
    <row r="11710" spans="28:28" x14ac:dyDescent="0.25">
      <c r="AB11710" s="3" t="str">
        <v>strike = 0.063984, dCalldT = 0.000218, localVol = 0.017910</v>
      </c>
    </row>
    <row r="11711" spans="28:28" x14ac:dyDescent="0.25">
      <c r="AB11711" s="3" t="str">
        <v>strike = 0.065529, dCalldT = 0.000199, localVol = 0.019876</v>
      </c>
    </row>
    <row r="11712" spans="28:28" x14ac:dyDescent="0.25">
      <c r="AB11712" s="3" t="str">
        <v>strike = 0.067074, dCalldT = 0.000188, localVol = 0.018671</v>
      </c>
    </row>
    <row r="11713" spans="28:28" x14ac:dyDescent="0.25">
      <c r="AB11713" s="3" t="str">
        <v>strike = 0.068620, dCalldT = 0.000178, localVol = 0.017018</v>
      </c>
    </row>
    <row r="11714" spans="28:28" x14ac:dyDescent="0.25">
      <c r="AB11714" s="3" t="str">
        <v>T = 5.583333, swapRate = 0.023929, k = 0, strike = -0.022810, call = 0.046878, callph = 0.046868, callmh = 0.046888, quantile = 0.010475, d2CalldK2 = 0.837779</v>
      </c>
    </row>
    <row r="11715" spans="28:28" x14ac:dyDescent="0.25">
      <c r="AB11715" s="3" t="str">
        <v>T = 5.583333, swapRate = 0.023929, k = 1, strike = -0.021252, call = 0.045337, callph = 0.045328, callmh = 0.045347, quantile = 0.011869, d2CalldK2 = 0.955015</v>
      </c>
    </row>
    <row r="11716" spans="28:28" x14ac:dyDescent="0.25">
      <c r="AB11716" s="3" t="str">
        <v>T = 5.583333, swapRate = 0.023929, k = 2, strike = -0.019694, call = 0.043799, callph = 0.043789, callmh = 0.043809, quantile = 0.013459, d2CalldK2 = 1.089360</v>
      </c>
    </row>
    <row r="11717" spans="28:28" x14ac:dyDescent="0.25">
      <c r="AB11717" s="3" t="str">
        <v>T = 5.583333, swapRate = 0.023929, k = 3, strike = -0.018137, call = 0.042264, callph = 0.042254, callmh = 0.042273, quantile = 0.015274, d2CalldK2 = 1.243376</v>
      </c>
    </row>
    <row r="11718" spans="28:28" x14ac:dyDescent="0.25">
      <c r="AB11718" s="3" t="str">
        <v>T = 5.583333, swapRate = 0.023929, k = 4, strike = -0.016579, call = 0.040731, callph = 0.040721, callmh = 0.040741, quantile = 0.017346, d2CalldK2 = 1.420007</v>
      </c>
    </row>
    <row r="11719" spans="28:28" x14ac:dyDescent="0.25">
      <c r="AB11719" s="3" t="str">
        <v>T = 5.583333, swapRate = 0.023929, k = 5, strike = -0.015021, call = 0.039202, callph = 0.039192, callmh = 0.039212, quantile = 0.019712, d2CalldK2 = 1.622633</v>
      </c>
    </row>
    <row r="11720" spans="28:28" x14ac:dyDescent="0.25">
      <c r="AB11720" s="3" t="str">
        <v>T = 5.583333, swapRate = 0.023929, k = 6, strike = -0.013463, call = 0.037677, callph = 0.037667, callmh = 0.037686, quantile = 0.022417, d2CalldK2 = 1.855130</v>
      </c>
    </row>
    <row r="11721" spans="28:28" x14ac:dyDescent="0.25">
      <c r="AB11721" s="3" t="str">
        <v>T = 5.583333, swapRate = 0.023929, k = 7, strike = -0.011905, call = 0.036156, callph = 0.036146, callmh = 0.036166, quantile = 0.025511, d2CalldK2 = 2.121935</v>
      </c>
    </row>
    <row r="11722" spans="28:28" x14ac:dyDescent="0.25">
      <c r="AB11722" s="3" t="str">
        <v>T = 5.583333, swapRate = 0.023929, k = 8, strike = -0.010347, call = 0.034640, callph = 0.034631, callmh = 0.034650, quantile = 0.029050, d2CalldK2 = 2.428115</v>
      </c>
    </row>
    <row r="11723" spans="28:28" x14ac:dyDescent="0.25">
      <c r="AB11723" s="3" t="str">
        <v>T = 5.583333, swapRate = 0.023929, k = 9, strike = -0.008789, call = 0.033131, callph = 0.033121, callmh = 0.033140, quantile = 0.033100, d2CalldK2 = 2.779446</v>
      </c>
    </row>
    <row r="11724" spans="28:28" x14ac:dyDescent="0.25">
      <c r="AB11724" s="3" t="str">
        <v>T = 5.583333, swapRate = 0.023929, k = 10, strike = -0.007231, call = 0.031628, callph = 0.031618, callmh = 0.031637, quantile = 0.037737, d2CalldK2 = 3.182487</v>
      </c>
    </row>
    <row r="11725" spans="28:28" x14ac:dyDescent="0.25">
      <c r="AB11725" s="3" t="str">
        <v>T = 5.583333, swapRate = 0.023929, k = 11, strike = -0.005673, call = 0.030133, callph = 0.030123, callmh = 0.030142, quantile = 0.043047, d2CalldK2 = 3.644662</v>
      </c>
    </row>
    <row r="11726" spans="28:28" x14ac:dyDescent="0.25">
      <c r="AB11726" s="3" t="str">
        <v>T = 5.583333, swapRate = 0.023929, k = 12, strike = -0.004115, call = 0.028646, callph = 0.028637, callmh = 0.028656, quantile = 0.049129, d2CalldK2 = 4.174327</v>
      </c>
    </row>
    <row r="11727" spans="28:28" x14ac:dyDescent="0.25">
      <c r="AB11727" s="3" t="str">
        <v>T = 5.583333, swapRate = 0.023929, k = 13, strike = -0.002557, call = 0.027170, callph = 0.027161, callmh = 0.027180, quantile = 0.056094, d2CalldK2 = 4.780837</v>
      </c>
    </row>
    <row r="11728" spans="28:28" x14ac:dyDescent="0.25">
      <c r="AB11728" s="3" t="str">
        <v>T = 5.583333, swapRate = 0.023929, k = 14, strike = -0.000999, call = 0.025706, callph = 0.025696, callmh = 0.025715, quantile = 0.064071, d2CalldK2 = 5.474583</v>
      </c>
    </row>
    <row r="11729" spans="28:28" x14ac:dyDescent="0.25">
      <c r="AB11729" s="3" t="str">
        <v>T = 5.583333, swapRate = 0.023929, k = 15, strike = 0.000559, call = 0.024254, callph = 0.024245, callmh = 0.024264, quantile = 0.073204, d2CalldK2 = 6.267003</v>
      </c>
    </row>
    <row r="11730" spans="28:28" x14ac:dyDescent="0.25">
      <c r="AB11730" s="3" t="str">
        <v>T = 5.583333, swapRate = 0.023929, k = 16, strike = 0.002117, call = 0.022818, callph = 0.022809, callmh = 0.022828, quantile = 0.083657, d2CalldK2 = 7.170529</v>
      </c>
    </row>
    <row r="11731" spans="28:28" x14ac:dyDescent="0.25">
      <c r="AB11731" s="3" t="str">
        <v>T = 5.583333, swapRate = 0.023929, k = 17, strike = 0.003675, call = 0.021400, callph = 0.021391, callmh = 0.021409, quantile = 0.095612, d2CalldK2 = 8.198465</v>
      </c>
    </row>
    <row r="11732" spans="28:28" x14ac:dyDescent="0.25">
      <c r="AB11732" s="3" t="str">
        <v>T = 5.583333, swapRate = 0.023929, k = 18, strike = 0.005233, call = 0.020001, callph = 0.019992, callmh = 0.020010, quantile = 0.109275, d2CalldK2 = 9.364746</v>
      </c>
    </row>
    <row r="11733" spans="28:28" x14ac:dyDescent="0.25">
      <c r="AB11733" s="3" t="str">
        <v>T = 5.583333, swapRate = 0.023929, k = 19, strike = 0.006791, call = 0.018625, callph = 0.018617, callmh = 0.018634, quantile = 0.124872, d2CalldK2 = 10.683534</v>
      </c>
    </row>
    <row r="11734" spans="28:28" x14ac:dyDescent="0.25">
      <c r="AB11734" s="3" t="str">
        <v>T = 5.583333, swapRate = 0.023929, k = 20, strike = 0.008349, call = 0.017275, callph = 0.017267, callmh = 0.017284, quantile = 0.142651, d2CalldK2 = 12.168595</v>
      </c>
    </row>
    <row r="11735" spans="28:28" x14ac:dyDescent="0.25">
      <c r="AB11735" s="3" t="str">
        <v>T = 5.583333, swapRate = 0.023929, k = 21, strike = 0.009907, call = 0.015955, callph = 0.015947, callmh = 0.015964, quantile = 0.162882, d2CalldK2 = 13.832383</v>
      </c>
    </row>
    <row r="11736" spans="28:28" x14ac:dyDescent="0.25">
      <c r="AB11736" s="3" t="str">
        <v>T = 5.583333, swapRate = 0.023929, k = 22, strike = 0.011465, call = 0.014668, callph = 0.014660, callmh = 0.014677, quantile = 0.185851, d2CalldK2 = 15.684717</v>
      </c>
    </row>
    <row r="11737" spans="28:28" x14ac:dyDescent="0.25">
      <c r="AB11737" s="3" t="str">
        <v>T = 5.583333, swapRate = 0.023929, k = 23, strike = 0.013023, call = 0.013420, callph = 0.013412, callmh = 0.013428, quantile = 0.211856, d2CalldK2 = 17.730962</v>
      </c>
    </row>
    <row r="11738" spans="28:28" x14ac:dyDescent="0.25">
      <c r="AB11738" s="3" t="str">
        <v>T = 5.583333, swapRate = 0.023929, k = 24, strike = 0.014581, call = 0.012214, callph = 0.012207, callmh = 0.012222, quantile = 0.241200, d2CalldK2 = 19.969555</v>
      </c>
    </row>
    <row r="11739" spans="28:28" x14ac:dyDescent="0.25">
      <c r="AB11739" s="3" t="str">
        <v>T = 5.583333, swapRate = 0.023929, k = 25, strike = 0.016139, call = 0.011057, callph = 0.011050, callmh = 0.011065, quantile = 0.274175, d2CalldK2 = 22.388768</v>
      </c>
    </row>
    <row r="11740" spans="28:28" x14ac:dyDescent="0.25">
      <c r="AB11740" s="3" t="str">
        <v>T = 5.583333, swapRate = 0.023929, k = 26, strike = 0.017697, call = 0.009955, callph = 0.009948, callmh = 0.009962, quantile = 0.311044, d2CalldK2 = 24.962555</v>
      </c>
    </row>
    <row r="11741" spans="28:28" x14ac:dyDescent="0.25">
      <c r="AB11741" s="3" t="str">
        <v>T = 5.583333, swapRate = 0.023929, k = 27, strike = 0.019255, call = 0.008913, callph = 0.008906, callmh = 0.008919, quantile = 0.352015, d2CalldK2 = 27.645449</v>
      </c>
    </row>
    <row r="11742" spans="28:28" x14ac:dyDescent="0.25">
      <c r="AB11742" s="3" t="str">
        <v>T = 5.583333, swapRate = 0.023929, k = 28, strike = 0.020813, call = 0.007938, callph = 0.007932, callmh = 0.007944, quantile = 0.397207, d2CalldK2 = 30.366556</v>
      </c>
    </row>
    <row r="11743" spans="28:28" x14ac:dyDescent="0.25">
      <c r="AB11743" s="3" t="str">
        <v>T = 5.583333, swapRate = 0.023929, k = 29, strike = 0.022371, call = 0.007037, callph = 0.007031, callmh = 0.007042, quantile = 0.446604, d2CalldK2 = 33.022984</v>
      </c>
    </row>
    <row r="11744" spans="28:28" x14ac:dyDescent="0.25">
      <c r="AB11744" s="3" t="str">
        <v>T = 5.583333, swapRate = 0.023929, k = 30, strike = 0.023929, call = 0.006215, callph = 0.006210, callmh = 0.006220, quantile = 0.500000, d2CalldK2 = 35.468557</v>
      </c>
    </row>
    <row r="11745" spans="28:28" x14ac:dyDescent="0.25">
      <c r="AB11745" s="3" t="str">
        <v>T = 5.583333, swapRate = 0.023929, k = 31, strike = 0.025487, call = 0.005479, callph = 0.005474, callmh = 0.005483, quantile = 0.553396, d2CalldK2 = 33.022984</v>
      </c>
    </row>
    <row r="11746" spans="28:28" x14ac:dyDescent="0.25">
      <c r="AB11746" s="3" t="str">
        <v>T = 5.583333, swapRate = 0.023929, k = 32, strike = 0.027045, call = 0.004822, callph = 0.004818, callmh = 0.004826, quantile = 0.602793, d2CalldK2 = 30.366556</v>
      </c>
    </row>
    <row r="11747" spans="28:28" x14ac:dyDescent="0.25">
      <c r="AB11747" s="3" t="str">
        <v>T = 5.583333, swapRate = 0.023929, k = 33, strike = 0.028603, call = 0.004239, callph = 0.004235, callmh = 0.004242, quantile = 0.647985, d2CalldK2 = 27.645449</v>
      </c>
    </row>
    <row r="11748" spans="28:28" x14ac:dyDescent="0.25">
      <c r="AB11748" s="3" t="str">
        <v>T = 5.583333, swapRate = 0.023929, k = 34, strike = 0.030161, call = 0.003723, callph = 0.003720, callmh = 0.003726, quantile = 0.688956, d2CalldK2 = 24.962555</v>
      </c>
    </row>
    <row r="11749" spans="28:28" x14ac:dyDescent="0.25">
      <c r="AB11749" s="3" t="str">
        <v>T = 5.583333, swapRate = 0.023929, k = 35, strike = 0.031719, call = 0.003267, callph = 0.003265, callmh = 0.003270, quantile = 0.725825, d2CalldK2 = 22.388768</v>
      </c>
    </row>
    <row r="11750" spans="28:28" x14ac:dyDescent="0.25">
      <c r="AB11750" s="3" t="str">
        <v>T = 5.583333, swapRate = 0.023929, k = 36, strike = 0.033277, call = 0.002866, callph = 0.002864, callmh = 0.002869, quantile = 0.758800, d2CalldK2 = 19.969555</v>
      </c>
    </row>
    <row r="11751" spans="28:28" x14ac:dyDescent="0.25">
      <c r="AB11751" s="3" t="str">
        <v>T = 5.583333, swapRate = 0.023929, k = 37, strike = 0.034835, call = 0.002514, callph = 0.002512, callmh = 0.002516, quantile = 0.788144, d2CalldK2 = 17.730962</v>
      </c>
    </row>
    <row r="11752" spans="28:28" x14ac:dyDescent="0.25">
      <c r="AB11752" s="3" t="str">
        <v>T = 5.583333, swapRate = 0.023929, k = 38, strike = 0.036393, call = 0.002205, callph = 0.002203, callmh = 0.002206, quantile = 0.814149, d2CalldK2 = 15.684717</v>
      </c>
    </row>
    <row r="11753" spans="28:28" x14ac:dyDescent="0.25">
      <c r="AB11753" s="3" t="str">
        <v>T = 5.583333, swapRate = 0.023929, k = 39, strike = 0.037951, call = 0.001933, callph = 0.001932, callmh = 0.001935, quantile = 0.837118, d2CalldK2 = 13.832383</v>
      </c>
    </row>
    <row r="11754" spans="28:28" x14ac:dyDescent="0.25">
      <c r="AB11754" s="3" t="str">
        <v>T = 5.583333, swapRate = 0.023929, k = 40, strike = 0.039509, call = 0.001696, callph = 0.001694, callmh = 0.001697, quantile = 0.857349, d2CalldK2 = 12.168595</v>
      </c>
    </row>
    <row r="11755" spans="28:28" x14ac:dyDescent="0.25">
      <c r="AB11755" s="3" t="str">
        <v>T = 5.583333, swapRate = 0.023929, k = 41, strike = 0.041067, call = 0.001487, callph = 0.001486, callmh = 0.001489, quantile = 0.875128, d2CalldK2 = 10.683534</v>
      </c>
    </row>
    <row r="11756" spans="28:28" x14ac:dyDescent="0.25">
      <c r="AB11756" s="3" t="str">
        <v>T = 5.583333, swapRate = 0.023929, k = 42, strike = 0.042625, call = 0.001305, callph = 0.001304, callmh = 0.001306, quantile = 0.890725, d2CalldK2 = 9.364746</v>
      </c>
    </row>
    <row r="11757" spans="28:28" x14ac:dyDescent="0.25">
      <c r="AB11757" s="3" t="str">
        <v>T = 5.583333, swapRate = 0.023929, k = 43, strike = 0.044183, call = 0.001146, callph = 0.001145, callmh = 0.001147, quantile = 0.904388, d2CalldK2 = 8.198465</v>
      </c>
    </row>
    <row r="11758" spans="28:28" x14ac:dyDescent="0.25">
      <c r="AB11758" s="3" t="str">
        <v>T = 5.583333, swapRate = 0.023929, k = 44, strike = 0.045741, call = 0.001007, callph = 0.001006, callmh = 0.001007, quantile = 0.916343, d2CalldK2 = 7.170529</v>
      </c>
    </row>
    <row r="11759" spans="28:28" x14ac:dyDescent="0.25">
      <c r="AB11759" s="3" t="str">
        <v>T = 5.583333, swapRate = 0.023929, k = 45, strike = 0.047299, call = 0.000884, callph = 0.000884, callmh = 0.000885, quantile = 0.926796, d2CalldK2 = 6.267003</v>
      </c>
    </row>
    <row r="11760" spans="28:28" x14ac:dyDescent="0.25">
      <c r="AB11760" s="3" t="str">
        <v>T = 5.583333, swapRate = 0.023929, k = 46, strike = 0.048857, call = 0.000778, callph = 0.000777, callmh = 0.000778, quantile = 0.935929, d2CalldK2 = 5.474583</v>
      </c>
    </row>
    <row r="11761" spans="28:28" x14ac:dyDescent="0.25">
      <c r="AB11761" s="3" t="str">
        <v>T = 5.583333, swapRate = 0.023929, k = 47, strike = 0.050415, call = 0.000684, callph = 0.000684, callmh = 0.000685, quantile = 0.943906, d2CalldK2 = 4.780837</v>
      </c>
    </row>
    <row r="11762" spans="28:28" x14ac:dyDescent="0.25">
      <c r="AB11762" s="3" t="str">
        <v>T = 5.583333, swapRate = 0.023929, k = 48, strike = 0.051973, call = 0.000602, callph = 0.000602, callmh = 0.000603, quantile = 0.950871, d2CalldK2 = 4.174327</v>
      </c>
    </row>
    <row r="11763" spans="28:28" x14ac:dyDescent="0.25">
      <c r="AB11763" s="3" t="str">
        <v>T = 5.583333, swapRate = 0.023929, k = 49, strike = 0.053531, call = 0.000531, callph = 0.000530, callmh = 0.000531, quantile = 0.956953, d2CalldK2 = 3.644662</v>
      </c>
    </row>
    <row r="11764" spans="28:28" x14ac:dyDescent="0.25">
      <c r="AB11764" s="3" t="str">
        <v>T = 5.583333, swapRate = 0.023929, k = 50, strike = 0.055089, call = 0.000468, callph = 0.000467, callmh = 0.000468, quantile = 0.962263, d2CalldK2 = 3.182488</v>
      </c>
    </row>
    <row r="11765" spans="28:28" x14ac:dyDescent="0.25">
      <c r="AB11765" s="3" t="str">
        <v>T = 5.583333, swapRate = 0.023929, k = 51, strike = 0.056647, call = 0.000413, callph = 0.000412, callmh = 0.000413, quantile = 0.966900, d2CalldK2 = 2.779446</v>
      </c>
    </row>
    <row r="11766" spans="28:28" x14ac:dyDescent="0.25">
      <c r="AB11766" s="3" t="str">
        <v>T = 5.583333, swapRate = 0.023929, k = 52, strike = 0.058205, call = 0.000364, callph = 0.000364, callmh = 0.000365, quantile = 0.970950, d2CalldK2 = 2.428115</v>
      </c>
    </row>
    <row r="11767" spans="28:28" x14ac:dyDescent="0.25">
      <c r="AB11767" s="3" t="str">
        <v>T = 5.583333, swapRate = 0.023929, k = 53, strike = 0.059763, call = 0.000322, callph = 0.000322, callmh = 0.000322, quantile = 0.974489, d2CalldK2 = 2.121935</v>
      </c>
    </row>
    <row r="11768" spans="28:28" x14ac:dyDescent="0.25">
      <c r="AB11768" s="3" t="str">
        <v>T = 5.583333, swapRate = 0.023929, k = 54, strike = 0.061321, call = 0.000285, callph = 0.000284, callmh = 0.000285, quantile = 0.977583, d2CalldK2 = 1.855130</v>
      </c>
    </row>
    <row r="11769" spans="28:28" x14ac:dyDescent="0.25">
      <c r="AB11769" s="3" t="str">
        <v>T = 5.583333, swapRate = 0.023929, k = 55, strike = 0.062879, call = 0.000252, callph = 0.000252, callmh = 0.000252, quantile = 0.980288, d2CalldK2 = 1.622633</v>
      </c>
    </row>
    <row r="11770" spans="28:28" x14ac:dyDescent="0.25">
      <c r="AB11770" s="3" t="str">
        <v>T = 5.583333, swapRate = 0.023929, k = 56, strike = 0.064437, call = 0.000223, callph = 0.000223, callmh = 0.000223, quantile = 0.982654, d2CalldK2 = 1.420007</v>
      </c>
    </row>
    <row r="11771" spans="28:28" x14ac:dyDescent="0.25">
      <c r="AB11771" s="3" t="str">
        <v>T = 5.583333, swapRate = 0.023929, k = 57, strike = 0.065995, call = 0.000198, callph = 0.000198, callmh = 0.000198, quantile = 0.984726, d2CalldK2 = 1.243376</v>
      </c>
    </row>
    <row r="11772" spans="28:28" x14ac:dyDescent="0.25">
      <c r="AB11772" s="3" t="str">
        <v>T = 5.583333, swapRate = 0.023929, k = 58, strike = 0.067553, call = 0.000175, callph = 0.000175, callmh = 0.000176, quantile = 0.986541, d2CalldK2 = 1.089360</v>
      </c>
    </row>
    <row r="11773" spans="28:28" x14ac:dyDescent="0.25">
      <c r="AB11773" s="3" t="str">
        <v>T = 5.583333, swapRate = 0.023929, k = 59, strike = 0.069111, call = 0.000156, callph = 0.000156, callmh = 0.000156, quantile = 0.988131, d2CalldK2 = 0.955015</v>
      </c>
    </row>
    <row r="11774" spans="28:28" x14ac:dyDescent="0.25">
      <c r="AB11774" s="3" t="str">
        <v>T = 5.583333, swapRate = 0.023929, k = 60, strike = 0.070669, call = 0.000138, callph = 0.000138, callmh = 0.000138, quantile = 0.989525, d2CalldK2 = 0.837779</v>
      </c>
    </row>
    <row r="11775" spans="28:28" x14ac:dyDescent="0.25">
      <c r="AB11775" s="3" t="str">
        <v>strike = -0.021252, d2CalldK2 = 0.955015, d2CalldK2mc = 0.661057</v>
      </c>
    </row>
    <row r="11776" spans="28:28" x14ac:dyDescent="0.25">
      <c r="AB11776" s="3" t="str">
        <v>strike = -0.019694, d2CalldK2 = 1.089360, d2CalldK2mc = 0.772619</v>
      </c>
    </row>
    <row r="11777" spans="28:28" x14ac:dyDescent="0.25">
      <c r="AB11777" s="3" t="str">
        <v>strike = -0.018137, d2CalldK2 = 1.243376, d2CalldK2mc = 0.845771</v>
      </c>
    </row>
    <row r="11778" spans="28:28" x14ac:dyDescent="0.25">
      <c r="AB11778" s="3" t="str">
        <v>strike = -0.016579, d2CalldK2 = 1.420007, d2CalldK2mc = 1.796674</v>
      </c>
    </row>
    <row r="11779" spans="28:28" x14ac:dyDescent="0.25">
      <c r="AB11779" s="3" t="str">
        <v>strike = -0.015021, d2CalldK2 = 1.622633, d2CalldK2mc = 2.571771</v>
      </c>
    </row>
    <row r="11780" spans="28:28" x14ac:dyDescent="0.25">
      <c r="AB11780" s="3" t="str">
        <v>strike = -0.013463, d2CalldK2 = 1.855130, d2CalldK2mc = 2.339378</v>
      </c>
    </row>
    <row r="11781" spans="28:28" x14ac:dyDescent="0.25">
      <c r="AB11781" s="3" t="str">
        <v>strike = -0.011905, d2CalldK2 = 2.121935, d2CalldK2mc = 2.814849</v>
      </c>
    </row>
    <row r="11782" spans="28:28" x14ac:dyDescent="0.25">
      <c r="AB11782" s="3" t="str">
        <v>strike = -0.010347, d2CalldK2 = 2.428115, d2CalldK2mc = 2.079569</v>
      </c>
    </row>
    <row r="11783" spans="28:28" x14ac:dyDescent="0.25">
      <c r="AB11783" s="3" t="str">
        <v>strike = -0.008789, d2CalldK2 = 2.779446, d2CalldK2mc = 2.168178</v>
      </c>
    </row>
    <row r="11784" spans="28:28" x14ac:dyDescent="0.25">
      <c r="AB11784" s="3" t="str">
        <v>strike = -0.007231, d2CalldK2 = 3.182487, d2CalldK2mc = 2.386324</v>
      </c>
    </row>
    <row r="11785" spans="28:28" x14ac:dyDescent="0.25">
      <c r="AB11785" s="3" t="str">
        <v>strike = -0.005673, d2CalldK2 = 3.644662, d2CalldK2mc = 4.173778</v>
      </c>
    </row>
    <row r="11786" spans="28:28" x14ac:dyDescent="0.25">
      <c r="AB11786" s="3" t="str">
        <v>strike = -0.004115, d2CalldK2 = 4.174327, d2CalldK2mc = 4.977603</v>
      </c>
    </row>
    <row r="11787" spans="28:28" x14ac:dyDescent="0.25">
      <c r="AB11787" s="3" t="str">
        <v>strike = -0.002557, d2CalldK2 = 4.780837, d2CalldK2mc = 4.338698</v>
      </c>
    </row>
    <row r="11788" spans="28:28" x14ac:dyDescent="0.25">
      <c r="AB11788" s="3" t="str">
        <v>strike = -0.000999, d2CalldK2 = 5.474583, d2CalldK2mc = 4.704100</v>
      </c>
    </row>
    <row r="11789" spans="28:28" x14ac:dyDescent="0.25">
      <c r="AB11789" s="3" t="str">
        <v>strike = 0.000559, d2CalldK2 = 6.267003, d2CalldK2mc = 5.846788</v>
      </c>
    </row>
    <row r="11790" spans="28:28" x14ac:dyDescent="0.25">
      <c r="AB11790" s="3" t="str">
        <v>strike = 0.002117, d2CalldK2 = 7.170529, d2CalldK2mc = 8.126602</v>
      </c>
    </row>
    <row r="11791" spans="28:28" x14ac:dyDescent="0.25">
      <c r="AB11791" s="3" t="str">
        <v>strike = 0.003675, d2CalldK2 = 8.198465, d2CalldK2mc = 9.061350</v>
      </c>
    </row>
    <row r="11792" spans="28:28" x14ac:dyDescent="0.25">
      <c r="AB11792" s="3" t="str">
        <v>strike = 0.005233, d2CalldK2 = 9.364746, d2CalldK2mc = 10.150933</v>
      </c>
    </row>
    <row r="11793" spans="28:28" x14ac:dyDescent="0.25">
      <c r="AB11793" s="3" t="str">
        <v>strike = 0.006791, d2CalldK2 = 10.683534, d2CalldK2mc = 10.895848</v>
      </c>
    </row>
    <row r="11794" spans="28:28" x14ac:dyDescent="0.25">
      <c r="AB11794" s="3" t="str">
        <v>strike = 0.008349, d2CalldK2 = 12.168595, d2CalldK2mc = 11.328580</v>
      </c>
    </row>
    <row r="11795" spans="28:28" x14ac:dyDescent="0.25">
      <c r="AB11795" s="3" t="str">
        <v>strike = 0.009907, d2CalldK2 = 13.832383, d2CalldK2mc = 14.191207</v>
      </c>
    </row>
    <row r="11796" spans="28:28" x14ac:dyDescent="0.25">
      <c r="AB11796" s="3" t="str">
        <v>strike = 0.011465, d2CalldK2 = 15.684717, d2CalldK2mc = 15.566994</v>
      </c>
    </row>
    <row r="11797" spans="28:28" x14ac:dyDescent="0.25">
      <c r="AB11797" s="3" t="str">
        <v>strike = 0.013023, d2CalldK2 = 17.730962, d2CalldK2mc = 16.334359</v>
      </c>
    </row>
    <row r="11798" spans="28:28" x14ac:dyDescent="0.25">
      <c r="AB11798" s="3" t="str">
        <v>strike = 0.014581, d2CalldK2 = 19.969555, d2CalldK2mc = 18.952048</v>
      </c>
    </row>
    <row r="11799" spans="28:28" x14ac:dyDescent="0.25">
      <c r="AB11799" s="3" t="str">
        <v>strike = 0.016139, d2CalldK2 = 22.388768, d2CalldK2mc = 21.248826</v>
      </c>
    </row>
    <row r="11800" spans="28:28" x14ac:dyDescent="0.25">
      <c r="AB11800" s="3" t="str">
        <v>strike = 0.017697, d2CalldK2 = 24.962555, d2CalldK2mc = 25.896535</v>
      </c>
    </row>
    <row r="11801" spans="28:28" x14ac:dyDescent="0.25">
      <c r="AB11801" s="3" t="str">
        <v>strike = 0.019255, d2CalldK2 = 27.645449, d2CalldK2mc = 28.178060</v>
      </c>
    </row>
    <row r="11802" spans="28:28" x14ac:dyDescent="0.25">
      <c r="AB11802" s="3" t="str">
        <v>strike = 0.020813, d2CalldK2 = 30.366556, d2CalldK2mc = 31.028272</v>
      </c>
    </row>
    <row r="11803" spans="28:28" x14ac:dyDescent="0.25">
      <c r="AB11803" s="3" t="str">
        <v>strike = 0.022371, d2CalldK2 = 33.022984, d2CalldK2mc = 33.377673</v>
      </c>
    </row>
    <row r="11804" spans="28:28" x14ac:dyDescent="0.25">
      <c r="AB11804" s="3" t="str">
        <v>strike = 0.023929, d2CalldK2 = 35.468557, d2CalldK2mc = 35.170518</v>
      </c>
    </row>
    <row r="11805" spans="28:28" x14ac:dyDescent="0.25">
      <c r="AB11805" s="3" t="str">
        <v>strike = 0.025487, d2CalldK2 = 33.022984, d2CalldK2mc = 33.056080</v>
      </c>
    </row>
    <row r="11806" spans="28:28" x14ac:dyDescent="0.25">
      <c r="AB11806" s="3" t="str">
        <v>strike = 0.027045, d2CalldK2 = 30.366556, d2CalldK2mc = 28.147974</v>
      </c>
    </row>
    <row r="11807" spans="28:28" x14ac:dyDescent="0.25">
      <c r="AB11807" s="3" t="str">
        <v>strike = 0.028603, d2CalldK2 = 27.645449, d2CalldK2mc = 28.543061</v>
      </c>
    </row>
    <row r="11808" spans="28:28" x14ac:dyDescent="0.25">
      <c r="AB11808" s="3" t="str">
        <v>strike = 0.030161, d2CalldK2 = 24.962555, d2CalldK2mc = 24.794534</v>
      </c>
    </row>
    <row r="11809" spans="28:28" x14ac:dyDescent="0.25">
      <c r="AB11809" s="3" t="str">
        <v>strike = 0.031719, d2CalldK2 = 22.388768, d2CalldK2mc = 22.260171</v>
      </c>
    </row>
    <row r="11810" spans="28:28" x14ac:dyDescent="0.25">
      <c r="AB11810" s="3" t="str">
        <v>strike = 0.033277, d2CalldK2 = 19.969555, d2CalldK2mc = 19.651743</v>
      </c>
    </row>
    <row r="11811" spans="28:28" x14ac:dyDescent="0.25">
      <c r="AB11811" s="3" t="str">
        <v>strike = 0.034835, d2CalldK2 = 17.730962, d2CalldK2mc = 19.493024</v>
      </c>
    </row>
    <row r="11812" spans="28:28" x14ac:dyDescent="0.25">
      <c r="AB11812" s="3" t="str">
        <v>strike = 0.036393, d2CalldK2 = 15.684717, d2CalldK2mc = 17.143495</v>
      </c>
    </row>
    <row r="11813" spans="28:28" x14ac:dyDescent="0.25">
      <c r="AB11813" s="3" t="str">
        <v>strike = 0.037951, d2CalldK2 = 13.832383, d2CalldK2mc = 13.638497</v>
      </c>
    </row>
    <row r="11814" spans="28:28" x14ac:dyDescent="0.25">
      <c r="AB11814" s="3" t="str">
        <v>strike = 0.039509, d2CalldK2 = 12.168595, d2CalldK2mc = 11.232357</v>
      </c>
    </row>
    <row r="11815" spans="28:28" x14ac:dyDescent="0.25">
      <c r="AB11815" s="3" t="str">
        <v>strike = 0.041067, d2CalldK2 = 10.683534, d2CalldK2mc = 9.403592</v>
      </c>
    </row>
    <row r="11816" spans="28:28" x14ac:dyDescent="0.25">
      <c r="AB11816" s="3" t="str">
        <v>strike = 0.042625, d2CalldK2 = 9.364746, d2CalldK2mc = 8.367788</v>
      </c>
    </row>
    <row r="11817" spans="28:28" x14ac:dyDescent="0.25">
      <c r="AB11817" s="3" t="str">
        <v>strike = 0.044183, d2CalldK2 = 8.198465, d2CalldK2mc = 7.961060</v>
      </c>
    </row>
    <row r="11818" spans="28:28" x14ac:dyDescent="0.25">
      <c r="AB11818" s="3" t="str">
        <v>strike = 0.045741, d2CalldK2 = 7.170529, d2CalldK2mc = 8.609049</v>
      </c>
    </row>
    <row r="11819" spans="28:28" x14ac:dyDescent="0.25">
      <c r="AB11819" s="3" t="str">
        <v>strike = 0.047299, d2CalldK2 = 6.267003, d2CalldK2mc = 6.804674</v>
      </c>
    </row>
    <row r="11820" spans="28:28" x14ac:dyDescent="0.25">
      <c r="AB11820" s="3" t="str">
        <v>strike = 0.048857, d2CalldK2 = 5.474583, d2CalldK2mc = 5.779993</v>
      </c>
    </row>
    <row r="11821" spans="28:28" x14ac:dyDescent="0.25">
      <c r="AB11821" s="3" t="str">
        <v>strike = 0.050415, d2CalldK2 = 4.780837, d2CalldK2mc = 5.029468</v>
      </c>
    </row>
    <row r="11822" spans="28:28" x14ac:dyDescent="0.25">
      <c r="AB11822" s="3" t="str">
        <v>strike = 0.051973, d2CalldK2 = 4.174327, d2CalldK2mc = 4.087156</v>
      </c>
    </row>
    <row r="11823" spans="28:28" x14ac:dyDescent="0.25">
      <c r="AB11823" s="3" t="str">
        <v>strike = 0.053531, d2CalldK2 = 3.644662, d2CalldK2mc = 3.148485</v>
      </c>
    </row>
    <row r="11824" spans="28:28" x14ac:dyDescent="0.25">
      <c r="AB11824" s="3" t="str">
        <v>strike = 0.055089, d2CalldK2 = 3.182488, d2CalldK2mc = 3.519999</v>
      </c>
    </row>
    <row r="11825" spans="28:28" x14ac:dyDescent="0.25">
      <c r="AB11825" s="3" t="str">
        <v>strike = 0.056647, d2CalldK2 = 2.779446, d2CalldK2mc = 2.929045</v>
      </c>
    </row>
    <row r="11826" spans="28:28" x14ac:dyDescent="0.25">
      <c r="AB11826" s="3" t="str">
        <v>strike = 0.058205, d2CalldK2 = 2.428115, d2CalldK2mc = 2.016405</v>
      </c>
    </row>
    <row r="11827" spans="28:28" x14ac:dyDescent="0.25">
      <c r="AB11827" s="3" t="str">
        <v>strike = 0.059763, d2CalldK2 = 2.121935, d2CalldK2mc = 2.715384</v>
      </c>
    </row>
    <row r="11828" spans="28:28" x14ac:dyDescent="0.25">
      <c r="AB11828" s="3" t="str">
        <v>strike = 0.061321, d2CalldK2 = 1.855130, d2CalldK2mc = 2.498056</v>
      </c>
    </row>
    <row r="11829" spans="28:28" x14ac:dyDescent="0.25">
      <c r="AB11829" s="3" t="str">
        <v>strike = 0.062879, d2CalldK2 = 1.622633, d2CalldK2mc = 1.584052</v>
      </c>
    </row>
    <row r="11830" spans="28:28" x14ac:dyDescent="0.25">
      <c r="AB11830" s="3" t="str">
        <v>strike = 0.064437, d2CalldK2 = 1.420007, d2CalldK2mc = 0.894121</v>
      </c>
    </row>
    <row r="11831" spans="28:28" x14ac:dyDescent="0.25">
      <c r="AB11831" s="3" t="str">
        <v>strike = 0.065995, d2CalldK2 = 1.243376, d2CalldK2mc = 0.980755</v>
      </c>
    </row>
    <row r="11832" spans="28:28" x14ac:dyDescent="0.25">
      <c r="AB11832" s="3" t="str">
        <v>strike = 0.067553, d2CalldK2 = 1.089360, d2CalldK2mc = 1.163910</v>
      </c>
    </row>
    <row r="11833" spans="28:28" x14ac:dyDescent="0.25">
      <c r="AB11833" s="3" t="str">
        <v>strike = 0.069111, d2CalldK2 = 0.955015, d2CalldK2mc = 0.950381</v>
      </c>
    </row>
    <row r="11834" spans="28:28" x14ac:dyDescent="0.25">
      <c r="AB11834" s="3" t="str">
        <v>T = 5.583333, fixingDate = 0, swapRate = 0.023929, annuity = 8.599640, stdDev = 0.015580, avgCalcStrikes = 7.928955</v>
      </c>
    </row>
    <row r="11835" spans="28:28" x14ac:dyDescent="0.25">
      <c r="AB11835" s="3" t="str">
        <v>strike = -0.021252, dCalldT = 0.000011, localVol = 0.005753</v>
      </c>
    </row>
    <row r="11836" spans="28:28" x14ac:dyDescent="0.25">
      <c r="AB11836" s="3" t="str">
        <v>strike = -0.019694, dCalldT = 0.000043, localVol = 0.010528</v>
      </c>
    </row>
    <row r="11837" spans="28:28" x14ac:dyDescent="0.25">
      <c r="AB11837" s="3" t="str">
        <v>strike = -0.018137, dCalldT = 0.000085, localVol = 0.014152</v>
      </c>
    </row>
    <row r="11838" spans="28:28" x14ac:dyDescent="0.25">
      <c r="AB11838" s="3" t="str">
        <v>strike = -0.016579, dCalldT = 0.000139, localVol = 0.012439</v>
      </c>
    </row>
    <row r="11839" spans="28:28" x14ac:dyDescent="0.25">
      <c r="AB11839" s="3" t="str">
        <v>strike = -0.015021, dCalldT = 0.000183, localVol = 0.011936</v>
      </c>
    </row>
    <row r="11840" spans="28:28" x14ac:dyDescent="0.25">
      <c r="AB11840" s="3" t="str">
        <v>strike = -0.013463, dCalldT = 0.000201, localVol = 0.013100</v>
      </c>
    </row>
    <row r="11841" spans="28:28" x14ac:dyDescent="0.25">
      <c r="AB11841" s="3" t="str">
        <v>strike = -0.011905, dCalldT = 0.000205, localVol = 0.012073</v>
      </c>
    </row>
    <row r="11842" spans="28:28" x14ac:dyDescent="0.25">
      <c r="AB11842" s="3" t="str">
        <v>strike = -0.010347, dCalldT = 0.000190, localVol = 0.013534</v>
      </c>
    </row>
    <row r="11843" spans="28:28" x14ac:dyDescent="0.25">
      <c r="AB11843" s="3" t="str">
        <v>strike = -0.008789, dCalldT = 0.000187, localVol = 0.013134</v>
      </c>
    </row>
    <row r="11844" spans="28:28" x14ac:dyDescent="0.25">
      <c r="AB11844" s="3" t="str">
        <v>strike = -0.007231, dCalldT = 0.000203, localVol = 0.013029</v>
      </c>
    </row>
    <row r="11845" spans="28:28" x14ac:dyDescent="0.25">
      <c r="AB11845" s="3" t="str">
        <v>strike = -0.005673, dCalldT = 0.000242, localVol = 0.010780</v>
      </c>
    </row>
    <row r="11846" spans="28:28" x14ac:dyDescent="0.25">
      <c r="AB11846" s="3" t="str">
        <v>strike = -0.004115, dCalldT = 0.000268, localVol = 0.010382</v>
      </c>
    </row>
    <row r="11847" spans="28:28" x14ac:dyDescent="0.25">
      <c r="AB11847" s="3" t="str">
        <v>strike = -0.002557, dCalldT = 0.000272, localVol = 0.011195</v>
      </c>
    </row>
    <row r="11848" spans="28:28" x14ac:dyDescent="0.25">
      <c r="AB11848" s="3" t="str">
        <v>strike = -0.000999, dCalldT = 0.000290, localVol = 0.011096</v>
      </c>
    </row>
    <row r="11849" spans="28:28" x14ac:dyDescent="0.25">
      <c r="AB11849" s="3" t="str">
        <v>strike = 0.000559, dCalldT = 0.000331, localVol = 0.010641</v>
      </c>
    </row>
    <row r="11850" spans="28:28" x14ac:dyDescent="0.25">
      <c r="AB11850" s="3" t="str">
        <v>strike = 0.002117, dCalldT = 0.000386, localVol = 0.009744</v>
      </c>
    </row>
    <row r="11851" spans="28:28" x14ac:dyDescent="0.25">
      <c r="AB11851" s="3" t="str">
        <v>strike = 0.003675, dCalldT = 0.000414, localVol = 0.009557</v>
      </c>
    </row>
    <row r="11852" spans="28:28" x14ac:dyDescent="0.25">
      <c r="AB11852" s="3" t="str">
        <v>strike = 0.005233, dCalldT = 0.000418, localVol = 0.009071</v>
      </c>
    </row>
    <row r="11853" spans="28:28" x14ac:dyDescent="0.25">
      <c r="AB11853" s="3" t="str">
        <v>strike = 0.006791, dCalldT = 0.000399, localVol = 0.008562</v>
      </c>
    </row>
    <row r="11854" spans="28:28" x14ac:dyDescent="0.25">
      <c r="AB11854" s="3" t="str">
        <v>strike = 0.008349, dCalldT = 0.000375, localVol = 0.008141</v>
      </c>
    </row>
    <row r="11855" spans="28:28" x14ac:dyDescent="0.25">
      <c r="AB11855" s="3" t="str">
        <v>strike = 0.009907, dCalldT = 0.000376, localVol = 0.007280</v>
      </c>
    </row>
    <row r="11856" spans="28:28" x14ac:dyDescent="0.25">
      <c r="AB11856" s="3" t="str">
        <v>strike = 0.011465, dCalldT = 0.000366, localVol = 0.006860</v>
      </c>
    </row>
    <row r="11857" spans="28:28" x14ac:dyDescent="0.25">
      <c r="AB11857" s="3" t="str">
        <v>strike = 0.013023, dCalldT = 0.000359, localVol = 0.006632</v>
      </c>
    </row>
    <row r="11858" spans="28:28" x14ac:dyDescent="0.25">
      <c r="AB11858" s="3" t="str">
        <v>strike = 0.014581, dCalldT = 0.000392, localVol = 0.006431</v>
      </c>
    </row>
    <row r="11859" spans="28:28" x14ac:dyDescent="0.25">
      <c r="AB11859" s="3" t="str">
        <v>strike = 0.016139, dCalldT = 0.000453, localVol = 0.006527</v>
      </c>
    </row>
    <row r="11860" spans="28:28" x14ac:dyDescent="0.25">
      <c r="AB11860" s="3" t="str">
        <v>strike = 0.017697, dCalldT = 0.000544, localVol = 0.006483</v>
      </c>
    </row>
    <row r="11861" spans="28:28" x14ac:dyDescent="0.25">
      <c r="AB11861" s="3" t="str">
        <v>strike = 0.019255, dCalldT = 0.000606, localVol = 0.006558</v>
      </c>
    </row>
    <row r="11862" spans="28:28" x14ac:dyDescent="0.25">
      <c r="AB11862" s="3" t="str">
        <v>strike = 0.020813, dCalldT = 0.000649, localVol = 0.006466</v>
      </c>
    </row>
    <row r="11863" spans="28:28" x14ac:dyDescent="0.25">
      <c r="AB11863" s="3" t="str">
        <v>strike = 0.022371, dCalldT = 0.000668, localVol = 0.006328</v>
      </c>
    </row>
    <row r="11864" spans="28:28" x14ac:dyDescent="0.25">
      <c r="AB11864" s="3" t="str">
        <v>strike = 0.023929, dCalldT = 0.000673, localVol = 0.006188</v>
      </c>
    </row>
    <row r="11865" spans="28:28" x14ac:dyDescent="0.25">
      <c r="AB11865" s="3" t="str">
        <v>strike = 0.025487, dCalldT = 0.000661, localVol = 0.006323</v>
      </c>
    </row>
    <row r="11866" spans="28:28" x14ac:dyDescent="0.25">
      <c r="AB11866" s="3" t="str">
        <v>strike = 0.027045, dCalldT = 0.000643, localVol = 0.006758</v>
      </c>
    </row>
    <row r="11867" spans="28:28" x14ac:dyDescent="0.25">
      <c r="AB11867" s="3" t="str">
        <v>strike = 0.028603, dCalldT = 0.000686, localVol = 0.006931</v>
      </c>
    </row>
    <row r="11868" spans="28:28" x14ac:dyDescent="0.25">
      <c r="AB11868" s="3" t="str">
        <v>strike = 0.030161, dCalldT = 0.000699, localVol = 0.007509</v>
      </c>
    </row>
    <row r="11869" spans="28:28" x14ac:dyDescent="0.25">
      <c r="AB11869" s="3" t="str">
        <v>strike = 0.031719, dCalldT = 0.000714, localVol = 0.008012</v>
      </c>
    </row>
    <row r="11870" spans="28:28" x14ac:dyDescent="0.25">
      <c r="AB11870" s="3" t="str">
        <v>strike = 0.033277, dCalldT = 0.000731, localVol = 0.008628</v>
      </c>
    </row>
    <row r="11871" spans="28:28" x14ac:dyDescent="0.25">
      <c r="AB11871" s="3" t="str">
        <v>strike = 0.034835, dCalldT = 0.000756, localVol = 0.008808</v>
      </c>
    </row>
    <row r="11872" spans="28:28" x14ac:dyDescent="0.25">
      <c r="AB11872" s="3" t="str">
        <v>strike = 0.036393, dCalldT = 0.000728, localVol = 0.009218</v>
      </c>
    </row>
    <row r="11873" spans="28:28" x14ac:dyDescent="0.25">
      <c r="AB11873" s="3" t="str">
        <v>strike = 0.037951, dCalldT = 0.000658, localVol = 0.009820</v>
      </c>
    </row>
    <row r="11874" spans="28:28" x14ac:dyDescent="0.25">
      <c r="AB11874" s="3" t="str">
        <v>strike = 0.039509, dCalldT = 0.000592, localVol = 0.010269</v>
      </c>
    </row>
    <row r="11875" spans="28:28" x14ac:dyDescent="0.25">
      <c r="AB11875" s="3" t="str">
        <v>strike = 0.041067, dCalldT = 0.000554, localVol = 0.010860</v>
      </c>
    </row>
    <row r="11876" spans="28:28" x14ac:dyDescent="0.25">
      <c r="AB11876" s="3" t="str">
        <v>strike = 0.042625, dCalldT = 0.000555, localVol = 0.011513</v>
      </c>
    </row>
    <row r="11877" spans="28:28" x14ac:dyDescent="0.25">
      <c r="AB11877" s="3" t="str">
        <v>strike = 0.044183, dCalldT = 0.000584, localVol = 0.012116</v>
      </c>
    </row>
    <row r="11878" spans="28:28" x14ac:dyDescent="0.25">
      <c r="AB11878" s="3" t="str">
        <v>strike = 0.045741, dCalldT = 0.000622, localVol = 0.012021</v>
      </c>
    </row>
    <row r="11879" spans="28:28" x14ac:dyDescent="0.25">
      <c r="AB11879" s="3" t="str">
        <v>strike = 0.047299, dCalldT = 0.000619, localVol = 0.013487</v>
      </c>
    </row>
    <row r="11880" spans="28:28" x14ac:dyDescent="0.25">
      <c r="AB11880" s="3" t="str">
        <v>strike = 0.048857, dCalldT = 0.000601, localVol = 0.014424</v>
      </c>
    </row>
    <row r="11881" spans="28:28" x14ac:dyDescent="0.25">
      <c r="AB11881" s="3" t="str">
        <v>strike = 0.050415, dCalldT = 0.000576, localVol = 0.015133</v>
      </c>
    </row>
    <row r="11882" spans="28:28" x14ac:dyDescent="0.25">
      <c r="AB11882" s="3" t="str">
        <v>strike = 0.051973, dCalldT = 0.000545, localVol = 0.016325</v>
      </c>
    </row>
    <row r="11883" spans="28:28" x14ac:dyDescent="0.25">
      <c r="AB11883" s="3" t="str">
        <v>strike = 0.053531, dCalldT = 0.000517, localVol = 0.018124</v>
      </c>
    </row>
    <row r="11884" spans="28:28" x14ac:dyDescent="0.25">
      <c r="AB11884" s="3" t="str">
        <v>strike = 0.055089, dCalldT = 0.000505, localVol = 0.016943</v>
      </c>
    </row>
    <row r="11885" spans="28:28" x14ac:dyDescent="0.25">
      <c r="AB11885" s="3" t="str">
        <v>strike = 0.056647, dCalldT = 0.000485, localVol = 0.018194</v>
      </c>
    </row>
    <row r="11886" spans="28:28" x14ac:dyDescent="0.25">
      <c r="AB11886" s="3" t="str">
        <v>strike = 0.058205, dCalldT = 0.000461, localVol = 0.021386</v>
      </c>
    </row>
    <row r="11887" spans="28:28" x14ac:dyDescent="0.25">
      <c r="AB11887" s="3" t="str">
        <v>strike = 0.059763, dCalldT = 0.000451, localVol = 0.018217</v>
      </c>
    </row>
    <row r="11888" spans="28:28" x14ac:dyDescent="0.25">
      <c r="AB11888" s="3" t="str">
        <v>strike = 0.061321, dCalldT = 0.000424, localVol = 0.018420</v>
      </c>
    </row>
    <row r="11889" spans="28:28" x14ac:dyDescent="0.25">
      <c r="AB11889" s="3" t="str">
        <v>strike = 0.062879, dCalldT = 0.000379, localVol = 0.021884</v>
      </c>
    </row>
    <row r="11890" spans="28:28" x14ac:dyDescent="0.25">
      <c r="AB11890" s="3" t="str">
        <v>strike = 0.064437, dCalldT = 0.000337, localVol = 0.027451</v>
      </c>
    </row>
    <row r="11891" spans="28:28" x14ac:dyDescent="0.25">
      <c r="AB11891" s="3" t="str">
        <v>strike = 0.065995, dCalldT = 0.000311, localVol = 0.025170</v>
      </c>
    </row>
    <row r="11892" spans="28:28" x14ac:dyDescent="0.25">
      <c r="AB11892" s="3" t="str">
        <v>strike = 0.067553, dCalldT = 0.000293, localVol = 0.022436</v>
      </c>
    </row>
    <row r="11893" spans="28:28" x14ac:dyDescent="0.25">
      <c r="AB11893" s="3" t="str">
        <v>strike = 0.069111, dCalldT = 0.000274, localVol = 0.024005</v>
      </c>
    </row>
    <row r="11894" spans="28:28" x14ac:dyDescent="0.25">
      <c r="AB11894" s="3" t="str">
        <v>T = 5.666667, swapRate = 0.024033, k = 0, strike = -0.023081, call = 0.047256, callph = 0.047246, callmh = 0.047266, quantile = 0.010556, d2CalldK2 = 0.833332</v>
      </c>
    </row>
    <row r="11895" spans="28:28" x14ac:dyDescent="0.25">
      <c r="AB11895" s="3" t="str">
        <v>T = 5.666667, swapRate = 0.024033, k = 1, strike = -0.021511, call = 0.045703, callph = 0.045693, callmh = 0.045713, quantile = 0.011954, d2CalldK2 = 0.949478</v>
      </c>
    </row>
    <row r="11896" spans="28:28" x14ac:dyDescent="0.25">
      <c r="AB11896" s="3" t="str">
        <v>T = 5.666667, swapRate = 0.024033, k = 2, strike = -0.019940, call = 0.044152, callph = 0.044142, callmh = 0.044162, quantile = 0.013547, d2CalldK2 = 1.082529</v>
      </c>
    </row>
    <row r="11897" spans="28:28" x14ac:dyDescent="0.25">
      <c r="AB11897" s="3" t="str">
        <v>T = 5.666667, swapRate = 0.024033, k = 3, strike = -0.018370, call = 0.042605, callph = 0.042595, callmh = 0.042614, quantile = 0.015364, d2CalldK2 = 1.235017</v>
      </c>
    </row>
    <row r="11898" spans="28:28" x14ac:dyDescent="0.25">
      <c r="AB11898" s="3" t="str">
        <v>T = 5.666667, swapRate = 0.024033, k = 4, strike = -0.016799, call = 0.041060, callph = 0.041050, callmh = 0.041070, quantile = 0.017438, d2CalldK2 = 1.409846</v>
      </c>
    </row>
    <row r="11899" spans="28:28" x14ac:dyDescent="0.25">
      <c r="AB11899" s="3" t="str">
        <v>T = 5.666667, swapRate = 0.024033, k = 5, strike = -0.015229, call = 0.039518, callph = 0.039509, callmh = 0.039528, quantile = 0.019806, d2CalldK2 = 1.610356</v>
      </c>
    </row>
    <row r="11900" spans="28:28" x14ac:dyDescent="0.25">
      <c r="AB11900" s="3" t="str">
        <v>T = 5.666667, swapRate = 0.024033, k = 6, strike = -0.013658, call = 0.037981, callph = 0.037971, callmh = 0.037991, quantile = 0.022511, d2CalldK2 = 1.840376</v>
      </c>
    </row>
    <row r="11901" spans="28:28" x14ac:dyDescent="0.25">
      <c r="AB11901" s="3" t="str">
        <v>T = 5.666667, swapRate = 0.024033, k = 7, strike = -0.012088, call = 0.036448, callph = 0.036439, callmh = 0.036458, quantile = 0.025604, d2CalldK2 = 2.104289</v>
      </c>
    </row>
    <row r="11902" spans="28:28" x14ac:dyDescent="0.25">
      <c r="AB11902" s="3" t="str">
        <v>T = 5.666667, swapRate = 0.024033, k = 8, strike = -0.010517, call = 0.034921, callph = 0.034911, callmh = 0.034931, quantile = 0.029141, d2CalldK2 = 2.407106</v>
      </c>
    </row>
    <row r="11903" spans="28:28" x14ac:dyDescent="0.25">
      <c r="AB11903" s="3" t="str">
        <v>T = 5.666667, swapRate = 0.024033, k = 9, strike = -0.008947, call = 0.033399, callph = 0.033390, callmh = 0.033409, quantile = 0.033188, d2CalldK2 = 2.754540</v>
      </c>
    </row>
    <row r="11904" spans="28:28" x14ac:dyDescent="0.25">
      <c r="AB11904" s="3" t="str">
        <v>T = 5.666667, swapRate = 0.024033, k = 10, strike = -0.007376, call = 0.031884, callph = 0.031875, callmh = 0.031894, quantile = 0.037820, d2CalldK2 = 3.153084</v>
      </c>
    </row>
    <row r="11905" spans="28:28" x14ac:dyDescent="0.25">
      <c r="AB11905" s="3" t="str">
        <v>T = 5.666667, swapRate = 0.024033, k = 11, strike = -0.005806, call = 0.030377, callph = 0.030368, callmh = 0.030387, quantile = 0.043122, d2CalldK2 = 3.610090</v>
      </c>
    </row>
    <row r="11906" spans="28:28" x14ac:dyDescent="0.25">
      <c r="AB11906" s="3" t="str">
        <v>T = 5.666667, swapRate = 0.024033, k = 12, strike = -0.004235, call = 0.028879, callph = 0.028870, callmh = 0.028889, quantile = 0.049194, d2CalldK2 = 4.133842</v>
      </c>
    </row>
    <row r="11907" spans="28:28" x14ac:dyDescent="0.25">
      <c r="AB11907" s="3" t="str">
        <v>T = 5.666667, swapRate = 0.024033, k = 13, strike = -0.002665, call = 0.027392, callph = 0.027382, callmh = 0.027401, quantile = 0.056146, d2CalldK2 = 4.733625</v>
      </c>
    </row>
    <row r="11908" spans="28:28" x14ac:dyDescent="0.25">
      <c r="AB11908" s="3" t="str">
        <v>T = 5.666667, swapRate = 0.024033, k = 14, strike = -0.001095, call = 0.025915, callph = 0.025906, callmh = 0.025925, quantile = 0.064107, d2CalldK2 = 5.419764</v>
      </c>
    </row>
    <row r="11909" spans="28:28" x14ac:dyDescent="0.25">
      <c r="AB11909" s="3" t="str">
        <v>T = 5.666667, swapRate = 0.024033, k = 15, strike = 0.000476, call = 0.024453, callph = 0.024443, callmh = 0.024462, quantile = 0.073221, d2CalldK2 = 6.203639</v>
      </c>
    </row>
    <row r="11910" spans="28:28" x14ac:dyDescent="0.25">
      <c r="AB11910" s="3" t="str">
        <v>T = 5.666667, swapRate = 0.024033, k = 16, strike = 0.002046, call = 0.023005, callph = 0.022996, callmh = 0.023014, quantile = 0.083650, d2CalldK2 = 7.097644</v>
      </c>
    </row>
    <row r="11911" spans="28:28" x14ac:dyDescent="0.25">
      <c r="AB11911" s="3" t="str">
        <v>T = 5.666667, swapRate = 0.024033, k = 17, strike = 0.003617, call = 0.021575, callph = 0.021566, callmh = 0.021584, quantile = 0.095579, d2CalldK2 = 8.115070</v>
      </c>
    </row>
    <row r="11912" spans="28:28" x14ac:dyDescent="0.25">
      <c r="AB11912" s="3" t="str">
        <v>T = 5.666667, swapRate = 0.024033, k = 18, strike = 0.005187, call = 0.020165, callph = 0.020156, callmh = 0.020174, quantile = 0.109211, d2CalldK2 = 9.269876</v>
      </c>
    </row>
    <row r="11913" spans="28:28" x14ac:dyDescent="0.25">
      <c r="AB11913" s="3" t="str">
        <v>T = 5.666667, swapRate = 0.024033, k = 19, strike = 0.006758, call = 0.018778, callph = 0.018769, callmh = 0.018787, quantile = 0.124774, d2CalldK2 = 10.576299</v>
      </c>
    </row>
    <row r="11914" spans="28:28" x14ac:dyDescent="0.25">
      <c r="AB11914" s="3" t="str">
        <v>T = 5.666667, swapRate = 0.024033, k = 20, strike = 0.008328, call = 0.017417, callph = 0.017409, callmh = 0.017426, quantile = 0.142517, d2CalldK2 = 12.048253</v>
      </c>
    </row>
    <row r="11915" spans="28:28" x14ac:dyDescent="0.25">
      <c r="AB11915" s="3" t="str">
        <v>T = 5.666667, swapRate = 0.024033, k = 21, strike = 0.009899, call = 0.016086, callph = 0.016078, callmh = 0.016095, quantile = 0.162711, d2CalldK2 = 13.698425</v>
      </c>
    </row>
    <row r="11916" spans="28:28" x14ac:dyDescent="0.25">
      <c r="AB11916" s="3" t="str">
        <v>T = 5.666667, swapRate = 0.024033, k = 22, strike = 0.011469, call = 0.014789, callph = 0.014781, callmh = 0.014797, quantile = 0.185642, d2CalldK2 = 15.536980</v>
      </c>
    </row>
    <row r="11917" spans="28:28" x14ac:dyDescent="0.25">
      <c r="AB11917" s="3" t="str">
        <v>T = 5.666667, swapRate = 0.024033, k = 23, strike = 0.013040, call = 0.013530, callph = 0.013522, callmh = 0.013538, quantile = 0.211613, d2CalldK2 = 17.569751</v>
      </c>
    </row>
    <row r="11918" spans="28:28" x14ac:dyDescent="0.25">
      <c r="AB11918" s="3" t="str">
        <v>T = 5.666667, swapRate = 0.024033, k = 24, strike = 0.014610, call = 0.012314, callph = 0.012307, callmh = 0.012322, quantile = 0.240929, d2CalldK2 = 19.795793</v>
      </c>
    </row>
    <row r="11919" spans="28:28" x14ac:dyDescent="0.25">
      <c r="AB11919" s="3" t="str">
        <v>T = 5.666667, swapRate = 0.024033, k = 25, strike = 0.016181, call = 0.011148, callph = 0.011140, callmh = 0.011155, quantile = 0.273886, d2CalldK2 = 22.204134</v>
      </c>
    </row>
    <row r="11920" spans="28:28" x14ac:dyDescent="0.25">
      <c r="AB11920" s="3" t="str">
        <v>T = 5.666667, swapRate = 0.024033, k = 26, strike = 0.017751, call = 0.010036, callph = 0.010029, callmh = 0.010043, quantile = 0.310754, d2CalldK2 = 24.769610</v>
      </c>
    </row>
    <row r="11921" spans="28:28" x14ac:dyDescent="0.25">
      <c r="AB11921" s="3" t="str">
        <v>T = 5.666667, swapRate = 0.024033, k = 27, strike = 0.019322, call = 0.008985, callph = 0.008978, callmh = 0.008991, quantile = 0.351746, d2CalldK2 = 27.447700</v>
      </c>
    </row>
    <row r="11922" spans="28:28" x14ac:dyDescent="0.25">
      <c r="AB11922" s="3" t="str">
        <v>T = 5.666667, swapRate = 0.024033, k = 28, strike = 0.020892, call = 0.008002, callph = 0.007996, callmh = 0.008008, quantile = 0.396989, d2CalldK2 = 30.168410</v>
      </c>
    </row>
    <row r="11923" spans="28:28" x14ac:dyDescent="0.25">
      <c r="AB11923" s="3" t="str">
        <v>T = 5.666667, swapRate = 0.024033, k = 29, strike = 0.022463, call = 0.007093, callph = 0.007088, callmh = 0.007099, quantile = 0.446473, d2CalldK2 = 32.829508</v>
      </c>
    </row>
    <row r="11924" spans="28:28" x14ac:dyDescent="0.25">
      <c r="AB11924" s="3" t="str">
        <v>T = 5.666667, swapRate = 0.024033, k = 30, strike = 0.024033, call = 0.006265, callph = 0.006260, callmh = 0.006270, quantile = 0.500000, d2CalldK2 = 35.284969</v>
      </c>
    </row>
    <row r="11925" spans="28:28" x14ac:dyDescent="0.25">
      <c r="AB11925" s="3" t="str">
        <v>T = 5.666667, swapRate = 0.024033, k = 31, strike = 0.025604, call = 0.005523, callph = 0.005518, callmh = 0.005527, quantile = 0.553527, d2CalldK2 = 32.829508</v>
      </c>
    </row>
    <row r="11926" spans="28:28" x14ac:dyDescent="0.25">
      <c r="AB11926" s="3" t="str">
        <v>T = 5.666667, swapRate = 0.024033, k = 32, strike = 0.027174, call = 0.004861, callph = 0.004857, callmh = 0.004865, quantile = 0.603011, d2CalldK2 = 30.168410</v>
      </c>
    </row>
    <row r="11927" spans="28:28" x14ac:dyDescent="0.25">
      <c r="AB11927" s="3" t="str">
        <v>T = 5.666667, swapRate = 0.024033, k = 33, strike = 0.028745, call = 0.004273, callph = 0.004270, callmh = 0.004277, quantile = 0.648254, d2CalldK2 = 27.447700</v>
      </c>
    </row>
    <row r="11928" spans="28:28" x14ac:dyDescent="0.25">
      <c r="AB11928" s="3" t="str">
        <v>T = 5.666667, swapRate = 0.024033, k = 34, strike = 0.030315, call = 0.003754, callph = 0.003751, callmh = 0.003757, quantile = 0.689246, d2CalldK2 = 24.769610</v>
      </c>
    </row>
    <row r="11929" spans="28:28" x14ac:dyDescent="0.25">
      <c r="AB11929" s="3" t="str">
        <v>T = 5.666667, swapRate = 0.024033, k = 35, strike = 0.031885, call = 0.003295, callph = 0.003292, callmh = 0.003298, quantile = 0.726114, d2CalldK2 = 22.204134</v>
      </c>
    </row>
    <row r="11930" spans="28:28" x14ac:dyDescent="0.25">
      <c r="AB11930" s="3" t="str">
        <v>T = 5.666667, swapRate = 0.024033, k = 36, strike = 0.033456, call = 0.002891, callph = 0.002889, callmh = 0.002894, quantile = 0.759071, d2CalldK2 = 19.795793</v>
      </c>
    </row>
    <row r="11931" spans="28:28" x14ac:dyDescent="0.25">
      <c r="AB11931" s="3" t="str">
        <v>T = 5.666667, swapRate = 0.024033, k = 37, strike = 0.035026, call = 0.002537, callph = 0.002534, callmh = 0.002539, quantile = 0.788387, d2CalldK2 = 17.569751</v>
      </c>
    </row>
    <row r="11932" spans="28:28" x14ac:dyDescent="0.25">
      <c r="AB11932" s="3" t="str">
        <v>T = 5.666667, swapRate = 0.024033, k = 38, strike = 0.036597, call = 0.002225, callph = 0.002223, callmh = 0.002227, quantile = 0.814358, d2CalldK2 = 15.536980</v>
      </c>
    </row>
    <row r="11933" spans="28:28" x14ac:dyDescent="0.25">
      <c r="AB11933" s="3" t="str">
        <v>T = 5.666667, swapRate = 0.024033, k = 39, strike = 0.038167, call = 0.001952, callph = 0.001950, callmh = 0.001954, quantile = 0.837289, d2CalldK2 = 13.698425</v>
      </c>
    </row>
    <row r="11934" spans="28:28" x14ac:dyDescent="0.25">
      <c r="AB11934" s="3" t="str">
        <v>T = 5.666667, swapRate = 0.024033, k = 40, strike = 0.039738, call = 0.001713, callph = 0.001711, callmh = 0.001714, quantile = 0.857483, d2CalldK2 = 12.048253</v>
      </c>
    </row>
    <row r="11935" spans="28:28" x14ac:dyDescent="0.25">
      <c r="AB11935" s="3" t="str">
        <v>T = 5.666667, swapRate = 0.024033, k = 41, strike = 0.041308, call = 0.001503, callph = 0.001502, callmh = 0.001504, quantile = 0.875226, d2CalldK2 = 10.576299</v>
      </c>
    </row>
    <row r="11936" spans="28:28" x14ac:dyDescent="0.25">
      <c r="AB11936" s="3" t="str">
        <v>T = 5.666667, swapRate = 0.024033, k = 42, strike = 0.042879, call = 0.001319, callph = 0.001318, callmh = 0.001321, quantile = 0.890789, d2CalldK2 = 9.269876</v>
      </c>
    </row>
    <row r="11937" spans="28:28" x14ac:dyDescent="0.25">
      <c r="AB11937" s="3" t="str">
        <v>T = 5.666667, swapRate = 0.024033, k = 43, strike = 0.044449, call = 0.001159, callph = 0.001158, callmh = 0.001160, quantile = 0.904421, d2CalldK2 = 8.115071</v>
      </c>
    </row>
    <row r="11938" spans="28:28" x14ac:dyDescent="0.25">
      <c r="AB11938" s="3" t="str">
        <v>T = 5.666667, swapRate = 0.024033, k = 44, strike = 0.046020, call = 0.001018, callph = 0.001018, callmh = 0.001019, quantile = 0.916350, d2CalldK2 = 7.097645</v>
      </c>
    </row>
    <row r="11939" spans="28:28" x14ac:dyDescent="0.25">
      <c r="AB11939" s="3" t="str">
        <v>T = 5.666667, swapRate = 0.024033, k = 45, strike = 0.047590, call = 0.000895, callph = 0.000895, callmh = 0.000896, quantile = 0.926779, d2CalldK2 = 6.203639</v>
      </c>
    </row>
    <row r="11940" spans="28:28" x14ac:dyDescent="0.25">
      <c r="AB11940" s="3" t="str">
        <v>T = 5.666667, swapRate = 0.024033, k = 46, strike = 0.049161, call = 0.000788, callph = 0.000787, callmh = 0.000788, quantile = 0.935893, d2CalldK2 = 5.419764</v>
      </c>
    </row>
    <row r="11941" spans="28:28" x14ac:dyDescent="0.25">
      <c r="AB11941" s="3" t="str">
        <v>T = 5.666667, swapRate = 0.024033, k = 47, strike = 0.050731, call = 0.000693, callph = 0.000693, callmh = 0.000694, quantile = 0.943854, d2CalldK2 = 4.733625</v>
      </c>
    </row>
    <row r="11942" spans="28:28" x14ac:dyDescent="0.25">
      <c r="AB11942" s="3" t="str">
        <v>T = 5.666667, swapRate = 0.024033, k = 48, strike = 0.052302, call = 0.000611, callph = 0.000610, callmh = 0.000611, quantile = 0.950806, d2CalldK2 = 4.133842</v>
      </c>
    </row>
    <row r="11943" spans="28:28" x14ac:dyDescent="0.25">
      <c r="AB11943" s="3" t="str">
        <v>T = 5.666667, swapRate = 0.024033, k = 49, strike = 0.053872, call = 0.000538, callph = 0.000538, callmh = 0.000539, quantile = 0.956878, d2CalldK2 = 3.610090</v>
      </c>
    </row>
    <row r="11944" spans="28:28" x14ac:dyDescent="0.25">
      <c r="AB11944" s="3" t="str">
        <v>T = 5.666667, swapRate = 0.024033, k = 50, strike = 0.055443, call = 0.000475, callph = 0.000475, callmh = 0.000475, quantile = 0.962180, d2CalldK2 = 3.153084</v>
      </c>
    </row>
    <row r="11945" spans="28:28" x14ac:dyDescent="0.25">
      <c r="AB11945" s="3" t="str">
        <v>T = 5.666667, swapRate = 0.024033, k = 51, strike = 0.057013, call = 0.000419, callph = 0.000419, callmh = 0.000420, quantile = 0.966812, d2CalldK2 = 2.754540</v>
      </c>
    </row>
    <row r="11946" spans="28:28" x14ac:dyDescent="0.25">
      <c r="AB11946" s="3" t="str">
        <v>T = 5.666667, swapRate = 0.024033, k = 52, strike = 0.058584, call = 0.000370, callph = 0.000370, callmh = 0.000371, quantile = 0.970859, d2CalldK2 = 2.407106</v>
      </c>
    </row>
    <row r="11947" spans="28:28" x14ac:dyDescent="0.25">
      <c r="AB11947" s="3" t="str">
        <v>T = 5.666667, swapRate = 0.024033, k = 53, strike = 0.060154, call = 0.000328, callph = 0.000327, callmh = 0.000328, quantile = 0.974396, d2CalldK2 = 2.104289</v>
      </c>
    </row>
    <row r="11948" spans="28:28" x14ac:dyDescent="0.25">
      <c r="AB11948" s="3" t="str">
        <v>T = 5.666667, swapRate = 0.024033, k = 54, strike = 0.061724, call = 0.000290, callph = 0.000290, callmh = 0.000290, quantile = 0.977489, d2CalldK2 = 1.840376</v>
      </c>
    </row>
    <row r="11949" spans="28:28" x14ac:dyDescent="0.25">
      <c r="AB11949" s="3" t="str">
        <v>T = 5.666667, swapRate = 0.024033, k = 55, strike = 0.063295, call = 0.000257, callph = 0.000256, callmh = 0.000257, quantile = 0.980194, d2CalldK2 = 1.610356</v>
      </c>
    </row>
    <row r="11950" spans="28:28" x14ac:dyDescent="0.25">
      <c r="AB11950" s="3" t="str">
        <v>T = 5.666667, swapRate = 0.024033, k = 56, strike = 0.064865, call = 0.000227, callph = 0.000227, callmh = 0.000228, quantile = 0.982562, d2CalldK2 = 1.409846</v>
      </c>
    </row>
    <row r="11951" spans="28:28" x14ac:dyDescent="0.25">
      <c r="AB11951" s="3" t="str">
        <v>T = 5.666667, swapRate = 0.024033, k = 57, strike = 0.066436, call = 0.000202, callph = 0.000202, callmh = 0.000202, quantile = 0.984636, d2CalldK2 = 1.235017</v>
      </c>
    </row>
    <row r="11952" spans="28:28" x14ac:dyDescent="0.25">
      <c r="AB11952" s="3" t="str">
        <v>T = 5.666667, swapRate = 0.024033, k = 58, strike = 0.068006, call = 0.000179, callph = 0.000179, callmh = 0.000179, quantile = 0.986453, d2CalldK2 = 1.082529</v>
      </c>
    </row>
    <row r="11953" spans="28:28" x14ac:dyDescent="0.25">
      <c r="AB11953" s="3" t="str">
        <v>T = 5.666667, swapRate = 0.024033, k = 59, strike = 0.069577, call = 0.000159, callph = 0.000159, callmh = 0.000159, quantile = 0.988046, d2CalldK2 = 0.949478</v>
      </c>
    </row>
    <row r="11954" spans="28:28" x14ac:dyDescent="0.25">
      <c r="AB11954" s="3" t="str">
        <v>T = 5.666667, swapRate = 0.024033, k = 60, strike = 0.071147, call = 0.000141, callph = 0.000141, callmh = 0.000141, quantile = 0.989444, d2CalldK2 = 0.833333</v>
      </c>
    </row>
    <row r="11955" spans="28:28" x14ac:dyDescent="0.25">
      <c r="AB11955" s="3" t="str">
        <v>strike = -0.021511, d2CalldK2 = 0.949478, d2CalldK2mc = 0.853084</v>
      </c>
    </row>
    <row r="11956" spans="28:28" x14ac:dyDescent="0.25">
      <c r="AB11956" s="3" t="str">
        <v>strike = -0.019940, d2CalldK2 = 1.082529, d2CalldK2mc = 1.110034</v>
      </c>
    </row>
    <row r="11957" spans="28:28" x14ac:dyDescent="0.25">
      <c r="AB11957" s="3" t="str">
        <v>strike = -0.018370, d2CalldK2 = 1.235017, d2CalldK2mc = 0.712417</v>
      </c>
    </row>
    <row r="11958" spans="28:28" x14ac:dyDescent="0.25">
      <c r="AB11958" s="3" t="str">
        <v>strike = -0.016799, d2CalldK2 = 1.409846, d2CalldK2mc = 1.363758</v>
      </c>
    </row>
    <row r="11959" spans="28:28" x14ac:dyDescent="0.25">
      <c r="AB11959" s="3" t="str">
        <v>strike = -0.015229, d2CalldK2 = 1.610356, d2CalldK2mc = 2.299751</v>
      </c>
    </row>
    <row r="11960" spans="28:28" x14ac:dyDescent="0.25">
      <c r="AB11960" s="3" t="str">
        <v>strike = -0.013658, d2CalldK2 = 1.840376, d2CalldK2mc = 2.762535</v>
      </c>
    </row>
    <row r="11961" spans="28:28" x14ac:dyDescent="0.25">
      <c r="AB11961" s="3" t="str">
        <v>strike = -0.012088, d2CalldK2 = 2.104289, d2CalldK2mc = 2.588992</v>
      </c>
    </row>
    <row r="11962" spans="28:28" x14ac:dyDescent="0.25">
      <c r="AB11962" s="3" t="str">
        <v>strike = -0.010517, d2CalldK2 = 2.407106, d2CalldK2mc = 2.092576</v>
      </c>
    </row>
    <row r="11963" spans="28:28" x14ac:dyDescent="0.25">
      <c r="AB11963" s="3" t="str">
        <v>strike = -0.008947, d2CalldK2 = 2.754540, d2CalldK2mc = 1.892351</v>
      </c>
    </row>
    <row r="11964" spans="28:28" x14ac:dyDescent="0.25">
      <c r="AB11964" s="3" t="str">
        <v>strike = -0.007376, d2CalldK2 = 3.153084, d2CalldK2mc = 2.674971</v>
      </c>
    </row>
    <row r="11965" spans="28:28" x14ac:dyDescent="0.25">
      <c r="AB11965" s="3" t="str">
        <v>strike = -0.005806, d2CalldK2 = 3.610090, d2CalldK2mc = 3.610906</v>
      </c>
    </row>
    <row r="11966" spans="28:28" x14ac:dyDescent="0.25">
      <c r="AB11966" s="3" t="str">
        <v>strike = -0.004235, d2CalldK2 = 4.133842, d2CalldK2mc = 5.021038</v>
      </c>
    </row>
    <row r="11967" spans="28:28" x14ac:dyDescent="0.25">
      <c r="AB11967" s="3" t="str">
        <v>strike = -0.002665, d2CalldK2 = 4.733625, d2CalldK2mc = 5.138106</v>
      </c>
    </row>
    <row r="11968" spans="28:28" x14ac:dyDescent="0.25">
      <c r="AB11968" s="3" t="str">
        <v>strike = -0.001095, d2CalldK2 = 5.419764, d2CalldK2mc = 5.922508</v>
      </c>
    </row>
    <row r="11969" spans="28:28" x14ac:dyDescent="0.25">
      <c r="AB11969" s="3" t="str">
        <v>strike = 0.000476, d2CalldK2 = 6.203639, d2CalldK2mc = 5.449578</v>
      </c>
    </row>
    <row r="11970" spans="28:28" x14ac:dyDescent="0.25">
      <c r="AB11970" s="3" t="str">
        <v>strike = 0.002046, d2CalldK2 = 7.097644, d2CalldK2mc = 7.023474</v>
      </c>
    </row>
    <row r="11971" spans="28:28" x14ac:dyDescent="0.25">
      <c r="AB11971" s="3" t="str">
        <v>strike = 0.003617, d2CalldK2 = 8.115070, d2CalldK2mc = 9.662632</v>
      </c>
    </row>
    <row r="11972" spans="28:28" x14ac:dyDescent="0.25">
      <c r="AB11972" s="3" t="str">
        <v>strike = 0.005187, d2CalldK2 = 9.269876, d2CalldK2mc = 9.902882</v>
      </c>
    </row>
    <row r="11973" spans="28:28" x14ac:dyDescent="0.25">
      <c r="AB11973" s="3" t="str">
        <v>strike = 0.006758, d2CalldK2 = 10.576299, d2CalldK2mc = 11.014290</v>
      </c>
    </row>
    <row r="11974" spans="28:28" x14ac:dyDescent="0.25">
      <c r="AB11974" s="3" t="str">
        <v>strike = 0.008328, d2CalldK2 = 12.048253, d2CalldK2mc = 9.961017</v>
      </c>
    </row>
    <row r="11975" spans="28:28" x14ac:dyDescent="0.25">
      <c r="AB11975" s="3" t="str">
        <v>strike = 0.009899, d2CalldK2 = 13.698425, d2CalldK2mc = 14.348777</v>
      </c>
    </row>
    <row r="11976" spans="28:28" x14ac:dyDescent="0.25">
      <c r="AB11976" s="3" t="str">
        <v>strike = 0.011469, d2CalldK2 = 15.536980, d2CalldK2mc = 15.326746</v>
      </c>
    </row>
    <row r="11977" spans="28:28" x14ac:dyDescent="0.25">
      <c r="AB11977" s="3" t="str">
        <v>strike = 0.013040, d2CalldK2 = 17.569751, d2CalldK2mc = 17.771476</v>
      </c>
    </row>
    <row r="11978" spans="28:28" x14ac:dyDescent="0.25">
      <c r="AB11978" s="3" t="str">
        <v>strike = 0.014610, d2CalldK2 = 19.795793, d2CalldK2mc = 18.739352</v>
      </c>
    </row>
    <row r="11979" spans="28:28" x14ac:dyDescent="0.25">
      <c r="AB11979" s="3" t="str">
        <v>strike = 0.016181, d2CalldK2 = 22.204134, d2CalldK2mc = 20.865032</v>
      </c>
    </row>
    <row r="11980" spans="28:28" x14ac:dyDescent="0.25">
      <c r="AB11980" s="3" t="str">
        <v>strike = 0.017751, d2CalldK2 = 24.769610, d2CalldK2mc = 24.958645</v>
      </c>
    </row>
    <row r="11981" spans="28:28" x14ac:dyDescent="0.25">
      <c r="AB11981" s="3" t="str">
        <v>strike = 0.019322, d2CalldK2 = 27.447700, d2CalldK2mc = 28.688642</v>
      </c>
    </row>
    <row r="11982" spans="28:28" x14ac:dyDescent="0.25">
      <c r="AB11982" s="3" t="str">
        <v>strike = 0.020892, d2CalldK2 = 30.168410, d2CalldK2mc = 31.072614</v>
      </c>
    </row>
    <row r="11983" spans="28:28" x14ac:dyDescent="0.25">
      <c r="AB11983" s="3" t="str">
        <v>strike = 0.022463, d2CalldK2 = 32.829508, d2CalldK2mc = 32.590410</v>
      </c>
    </row>
    <row r="11984" spans="28:28" x14ac:dyDescent="0.25">
      <c r="AB11984" s="3" t="str">
        <v>strike = 0.024033, d2CalldK2 = 35.284969, d2CalldK2mc = 34.790900</v>
      </c>
    </row>
    <row r="11985" spans="28:28" x14ac:dyDescent="0.25">
      <c r="AB11985" s="3" t="str">
        <v>strike = 0.025604, d2CalldK2 = 32.829508, d2CalldK2mc = 32.535318</v>
      </c>
    </row>
    <row r="11986" spans="28:28" x14ac:dyDescent="0.25">
      <c r="AB11986" s="3" t="str">
        <v>strike = 0.027174, d2CalldK2 = 30.168410, d2CalldK2mc = 27.586548</v>
      </c>
    </row>
    <row r="11987" spans="28:28" x14ac:dyDescent="0.25">
      <c r="AB11987" s="3" t="str">
        <v>strike = 0.028745, d2CalldK2 = 27.447700, d2CalldK2mc = 27.619516</v>
      </c>
    </row>
    <row r="11988" spans="28:28" x14ac:dyDescent="0.25">
      <c r="AB11988" s="3" t="str">
        <v>strike = 0.030315, d2CalldK2 = 24.769610, d2CalldK2mc = 25.808323</v>
      </c>
    </row>
    <row r="11989" spans="28:28" x14ac:dyDescent="0.25">
      <c r="AB11989" s="3" t="str">
        <v>strike = 0.031885, d2CalldK2 = 22.204134, d2CalldK2mc = 21.395514</v>
      </c>
    </row>
    <row r="11990" spans="28:28" x14ac:dyDescent="0.25">
      <c r="AB11990" s="3" t="str">
        <v>strike = 0.033456, d2CalldK2 = 19.795793, d2CalldK2mc = 18.911999</v>
      </c>
    </row>
    <row r="11991" spans="28:28" x14ac:dyDescent="0.25">
      <c r="AB11991" s="3" t="str">
        <v>strike = 0.035026, d2CalldK2 = 17.569751, d2CalldK2mc = 18.198368</v>
      </c>
    </row>
    <row r="11992" spans="28:28" x14ac:dyDescent="0.25">
      <c r="AB11992" s="3" t="str">
        <v>strike = 0.036597, d2CalldK2 = 15.536980, d2CalldK2mc = 16.924714</v>
      </c>
    </row>
    <row r="11993" spans="28:28" x14ac:dyDescent="0.25">
      <c r="AB11993" s="3" t="str">
        <v>strike = 0.038167, d2CalldK2 = 13.698425, d2CalldK2mc = 13.892394</v>
      </c>
    </row>
    <row r="11994" spans="28:28" x14ac:dyDescent="0.25">
      <c r="AB11994" s="3" t="str">
        <v>strike = 0.039738, d2CalldK2 = 12.048253, d2CalldK2mc = 11.590689</v>
      </c>
    </row>
    <row r="11995" spans="28:28" x14ac:dyDescent="0.25">
      <c r="AB11995" s="3" t="str">
        <v>strike = 0.041308, d2CalldK2 = 10.576299, d2CalldK2mc = 9.809348</v>
      </c>
    </row>
    <row r="11996" spans="28:28" x14ac:dyDescent="0.25">
      <c r="AB11996" s="3" t="str">
        <v>strike = 0.042879, d2CalldK2 = 9.269876, d2CalldK2mc = 9.041203</v>
      </c>
    </row>
    <row r="11997" spans="28:28" x14ac:dyDescent="0.25">
      <c r="AB11997" s="3" t="str">
        <v>strike = 0.044449, d2CalldK2 = 8.115071, d2CalldK2mc = 8.402221</v>
      </c>
    </row>
    <row r="11998" spans="28:28" x14ac:dyDescent="0.25">
      <c r="AB11998" s="3" t="str">
        <v>strike = 0.046020, d2CalldK2 = 7.097645, d2CalldK2mc = 7.101701</v>
      </c>
    </row>
    <row r="11999" spans="28:28" x14ac:dyDescent="0.25">
      <c r="AB11999" s="3" t="str">
        <v>strike = 0.047590, d2CalldK2 = 6.203639, d2CalldK2mc = 6.792428</v>
      </c>
    </row>
    <row r="12000" spans="28:28" x14ac:dyDescent="0.25">
      <c r="AB12000" s="3" t="str">
        <v>strike = 0.049161, d2CalldK2 = 5.419764, d2CalldK2mc = 6.039565</v>
      </c>
    </row>
    <row r="12001" spans="28:28" x14ac:dyDescent="0.25">
      <c r="AB12001" s="3" t="str">
        <v>strike = 0.050731, d2CalldK2 = 4.733625, d2CalldK2mc = 5.294361</v>
      </c>
    </row>
    <row r="12002" spans="28:28" x14ac:dyDescent="0.25">
      <c r="AB12002" s="3" t="str">
        <v>strike = 0.052302, d2CalldK2 = 4.133842, d2CalldK2mc = 3.381289</v>
      </c>
    </row>
    <row r="12003" spans="28:28" x14ac:dyDescent="0.25">
      <c r="AB12003" s="3" t="str">
        <v>strike = 0.053872, d2CalldK2 = 3.610090, d2CalldK2mc = 3.975361</v>
      </c>
    </row>
    <row r="12004" spans="28:28" x14ac:dyDescent="0.25">
      <c r="AB12004" s="3" t="str">
        <v>strike = 0.055443, d2CalldK2 = 3.153084, d2CalldK2mc = 3.165052</v>
      </c>
    </row>
    <row r="12005" spans="28:28" x14ac:dyDescent="0.25">
      <c r="AB12005" s="3" t="str">
        <v>strike = 0.057013, d2CalldK2 = 2.754540, d2CalldK2mc = 2.895708</v>
      </c>
    </row>
    <row r="12006" spans="28:28" x14ac:dyDescent="0.25">
      <c r="AB12006" s="3" t="str">
        <v>strike = 0.058584, d2CalldK2 = 2.407106, d2CalldK2mc = 2.320407</v>
      </c>
    </row>
    <row r="12007" spans="28:28" x14ac:dyDescent="0.25">
      <c r="AB12007" s="3" t="str">
        <v>strike = 0.060154, d2CalldK2 = 2.104289, d2CalldK2mc = 2.066161</v>
      </c>
    </row>
    <row r="12008" spans="28:28" x14ac:dyDescent="0.25">
      <c r="AB12008" s="3" t="str">
        <v>strike = 0.061724, d2CalldK2 = 1.840376, d2CalldK2mc = 2.254199</v>
      </c>
    </row>
    <row r="12009" spans="28:28" x14ac:dyDescent="0.25">
      <c r="AB12009" s="3" t="str">
        <v>strike = 0.063295, d2CalldK2 = 1.610356, d2CalldK2mc = 1.724700</v>
      </c>
    </row>
    <row r="12010" spans="28:28" x14ac:dyDescent="0.25">
      <c r="AB12010" s="3" t="str">
        <v>strike = 0.064865, d2CalldK2 = 1.409846, d2CalldK2mc = 1.471168</v>
      </c>
    </row>
    <row r="12011" spans="28:28" x14ac:dyDescent="0.25">
      <c r="AB12011" s="3" t="str">
        <v>strike = 0.066436, d2CalldK2 = 1.235017, d2CalldK2mc = 1.335115</v>
      </c>
    </row>
    <row r="12012" spans="28:28" x14ac:dyDescent="0.25">
      <c r="AB12012" s="3" t="str">
        <v>strike = 0.068006, d2CalldK2 = 1.082529, d2CalldK2mc = 1.260247</v>
      </c>
    </row>
    <row r="12013" spans="28:28" x14ac:dyDescent="0.25">
      <c r="AB12013" s="3" t="str">
        <v>strike = 0.069577, d2CalldK2 = 0.949478, d2CalldK2mc = 0.572211</v>
      </c>
    </row>
    <row r="12014" spans="28:28" x14ac:dyDescent="0.25">
      <c r="AB12014" s="3" t="str">
        <v>T = 5.666667, fixingDate = 0, swapRate = 0.024033, annuity = 8.581553, stdDev = 0.015705, avgCalcStrikes = 7.961548</v>
      </c>
    </row>
    <row r="12015" spans="28:28" x14ac:dyDescent="0.25">
      <c r="AB12015" s="3" t="str">
        <v>strike = -0.021511, dCalldT = 0.000079, localVol = 0.013635</v>
      </c>
    </row>
    <row r="12016" spans="28:28" x14ac:dyDescent="0.25">
      <c r="AB12016" s="3" t="str">
        <v>strike = -0.019940, dCalldT = 0.000111, localVol = 0.014134</v>
      </c>
    </row>
    <row r="12017" spans="28:28" x14ac:dyDescent="0.25">
      <c r="AB12017" s="3" t="str">
        <v>strike = -0.018370, dCalldT = 0.000142, localVol = 0.019994</v>
      </c>
    </row>
    <row r="12018" spans="28:28" x14ac:dyDescent="0.25">
      <c r="AB12018" s="3" t="str">
        <v>strike = -0.016799, dCalldT = 0.000190, localVol = 0.016701</v>
      </c>
    </row>
    <row r="12019" spans="28:28" x14ac:dyDescent="0.25">
      <c r="AB12019" s="3" t="str">
        <v>strike = -0.015229, dCalldT = 0.000240, localVol = 0.014454</v>
      </c>
    </row>
    <row r="12020" spans="28:28" x14ac:dyDescent="0.25">
      <c r="AB12020" s="3" t="str">
        <v>strike = -0.013658, dCalldT = 0.000271, localVol = 0.014002</v>
      </c>
    </row>
    <row r="12021" spans="28:28" x14ac:dyDescent="0.25">
      <c r="AB12021" s="3" t="str">
        <v>strike = -0.012088, dCalldT = 0.000275, localVol = 0.014576</v>
      </c>
    </row>
    <row r="12022" spans="28:28" x14ac:dyDescent="0.25">
      <c r="AB12022" s="3" t="str">
        <v>strike = -0.010517, dCalldT = 0.000266, localVol = 0.015944</v>
      </c>
    </row>
    <row r="12023" spans="28:28" x14ac:dyDescent="0.25">
      <c r="AB12023" s="3" t="str">
        <v>strike = -0.008947, dCalldT = 0.000267, localVol = 0.016809</v>
      </c>
    </row>
    <row r="12024" spans="28:28" x14ac:dyDescent="0.25">
      <c r="AB12024" s="3" t="str">
        <v>strike = -0.007376, dCalldT = 0.000295, localVol = 0.014860</v>
      </c>
    </row>
    <row r="12025" spans="28:28" x14ac:dyDescent="0.25">
      <c r="AB12025" s="3" t="str">
        <v>strike = -0.005806, dCalldT = 0.000339, localVol = 0.013696</v>
      </c>
    </row>
    <row r="12026" spans="28:28" x14ac:dyDescent="0.25">
      <c r="AB12026" s="3" t="str">
        <v>strike = -0.004235, dCalldT = 0.000383, localVol = 0.012354</v>
      </c>
    </row>
    <row r="12027" spans="28:28" x14ac:dyDescent="0.25">
      <c r="AB12027" s="3" t="str">
        <v>strike = -0.002665, dCalldT = 0.000403, localVol = 0.012519</v>
      </c>
    </row>
    <row r="12028" spans="28:28" x14ac:dyDescent="0.25">
      <c r="AB12028" s="3" t="str">
        <v>strike = -0.001095, dCalldT = 0.000411, localVol = 0.011787</v>
      </c>
    </row>
    <row r="12029" spans="28:28" x14ac:dyDescent="0.25">
      <c r="AB12029" s="3" t="str">
        <v>strike = 0.000476, dCalldT = 0.000406, localVol = 0.012213</v>
      </c>
    </row>
    <row r="12030" spans="28:28" x14ac:dyDescent="0.25">
      <c r="AB12030" s="3" t="str">
        <v>strike = 0.002046, dCalldT = 0.000425, localVol = 0.011000</v>
      </c>
    </row>
    <row r="12031" spans="28:28" x14ac:dyDescent="0.25">
      <c r="AB12031" s="3" t="str">
        <v>strike = 0.003617, dCalldT = 0.000447, localVol = 0.009615</v>
      </c>
    </row>
    <row r="12032" spans="28:28" x14ac:dyDescent="0.25">
      <c r="AB12032" s="3" t="str">
        <v>strike = 0.005187, dCalldT = 0.000424, localVol = 0.009249</v>
      </c>
    </row>
    <row r="12033" spans="28:28" x14ac:dyDescent="0.25">
      <c r="AB12033" s="3" t="str">
        <v>strike = 0.006758, dCalldT = 0.000382, localVol = 0.008333</v>
      </c>
    </row>
    <row r="12034" spans="28:28" x14ac:dyDescent="0.25">
      <c r="AB12034" s="3" t="str">
        <v>strike = 0.008328, dCalldT = 0.000329, localVol = 0.008126</v>
      </c>
    </row>
    <row r="12035" spans="28:28" x14ac:dyDescent="0.25">
      <c r="AB12035" s="3" t="str">
        <v>strike = 0.009899, dCalldT = 0.000337, localVol = 0.006857</v>
      </c>
    </row>
    <row r="12036" spans="28:28" x14ac:dyDescent="0.25">
      <c r="AB12036" s="3" t="str">
        <v>strike = 0.011469, dCalldT = 0.000326, localVol = 0.006526</v>
      </c>
    </row>
    <row r="12037" spans="28:28" x14ac:dyDescent="0.25">
      <c r="AB12037" s="3" t="str">
        <v>strike = 0.013040, dCalldT = 0.000321, localVol = 0.006012</v>
      </c>
    </row>
    <row r="12038" spans="28:28" x14ac:dyDescent="0.25">
      <c r="AB12038" s="3" t="str">
        <v>strike = 0.014610, dCalldT = 0.000309, localVol = 0.005743</v>
      </c>
    </row>
    <row r="12039" spans="28:28" x14ac:dyDescent="0.25">
      <c r="AB12039" s="3" t="str">
        <v>strike = 0.016181, dCalldT = 0.000327, localVol = 0.005595</v>
      </c>
    </row>
    <row r="12040" spans="28:28" x14ac:dyDescent="0.25">
      <c r="AB12040" s="3" t="str">
        <v>strike = 0.017751, dCalldT = 0.000382, localVol = 0.005530</v>
      </c>
    </row>
    <row r="12041" spans="28:28" x14ac:dyDescent="0.25">
      <c r="AB12041" s="3" t="str">
        <v>strike = 0.019322, dCalldT = 0.000428, localVol = 0.005464</v>
      </c>
    </row>
    <row r="12042" spans="28:28" x14ac:dyDescent="0.25">
      <c r="AB12042" s="3" t="str">
        <v>strike = 0.020892, dCalldT = 0.000435, localVol = 0.005291</v>
      </c>
    </row>
    <row r="12043" spans="28:28" x14ac:dyDescent="0.25">
      <c r="AB12043" s="3" t="str">
        <v>strike = 0.022463, dCalldT = 0.000411, localVol = 0.005023</v>
      </c>
    </row>
    <row r="12044" spans="28:28" x14ac:dyDescent="0.25">
      <c r="AB12044" s="3" t="str">
        <v>strike = 0.024033, dCalldT = 0.000390, localVol = 0.004737</v>
      </c>
    </row>
    <row r="12045" spans="28:28" x14ac:dyDescent="0.25">
      <c r="AB12045" s="3" t="str">
        <v>strike = 0.025604, dCalldT = 0.000357, localVol = 0.004686</v>
      </c>
    </row>
    <row r="12046" spans="28:28" x14ac:dyDescent="0.25">
      <c r="AB12046" s="3" t="str">
        <v>strike = 0.027174, dCalldT = 0.000329, localVol = 0.004882</v>
      </c>
    </row>
    <row r="12047" spans="28:28" x14ac:dyDescent="0.25">
      <c r="AB12047" s="3" t="str">
        <v>strike = 0.028745, dCalldT = 0.000373, localVol = 0.005196</v>
      </c>
    </row>
    <row r="12048" spans="28:28" x14ac:dyDescent="0.25">
      <c r="AB12048" s="3" t="str">
        <v>strike = 0.030315, dCalldT = 0.000409, localVol = 0.005627</v>
      </c>
    </row>
    <row r="12049" spans="28:28" x14ac:dyDescent="0.25">
      <c r="AB12049" s="3" t="str">
        <v>strike = 0.031885, dCalldT = 0.000411, localVol = 0.006198</v>
      </c>
    </row>
    <row r="12050" spans="28:28" x14ac:dyDescent="0.25">
      <c r="AB12050" s="3" t="str">
        <v>strike = 0.033456, dCalldT = 0.000435, localVol = 0.006783</v>
      </c>
    </row>
    <row r="12051" spans="28:28" x14ac:dyDescent="0.25">
      <c r="AB12051" s="3" t="str">
        <v>strike = 0.035026, dCalldT = 0.000484, localVol = 0.007291</v>
      </c>
    </row>
    <row r="12052" spans="28:28" x14ac:dyDescent="0.25">
      <c r="AB12052" s="3" t="str">
        <v>strike = 0.036597, dCalldT = 0.000513, localVol = 0.007785</v>
      </c>
    </row>
    <row r="12053" spans="28:28" x14ac:dyDescent="0.25">
      <c r="AB12053" s="3" t="str">
        <v>strike = 0.038167, dCalldT = 0.000500, localVol = 0.008487</v>
      </c>
    </row>
    <row r="12054" spans="28:28" x14ac:dyDescent="0.25">
      <c r="AB12054" s="3" t="str">
        <v>strike = 0.039738, dCalldT = 0.000482, localVol = 0.009120</v>
      </c>
    </row>
    <row r="12055" spans="28:28" x14ac:dyDescent="0.25">
      <c r="AB12055" s="3" t="str">
        <v>strike = 0.041308, dCalldT = 0.000477, localVol = 0.009866</v>
      </c>
    </row>
    <row r="12056" spans="28:28" x14ac:dyDescent="0.25">
      <c r="AB12056" s="3" t="str">
        <v>strike = 0.042879, dCalldT = 0.000496, localVol = 0.010475</v>
      </c>
    </row>
    <row r="12057" spans="28:28" x14ac:dyDescent="0.25">
      <c r="AB12057" s="3" t="str">
        <v>strike = 0.044449, dCalldT = 0.000522, localVol = 0.011149</v>
      </c>
    </row>
    <row r="12058" spans="28:28" x14ac:dyDescent="0.25">
      <c r="AB12058" s="3" t="str">
        <v>strike = 0.046020, dCalldT = 0.000541, localVol = 0.012342</v>
      </c>
    </row>
    <row r="12059" spans="28:28" x14ac:dyDescent="0.25">
      <c r="AB12059" s="3" t="str">
        <v>strike = 0.047590, dCalldT = 0.000560, localVol = 0.012845</v>
      </c>
    </row>
    <row r="12060" spans="28:28" x14ac:dyDescent="0.25">
      <c r="AB12060" s="3" t="str">
        <v>strike = 0.049161, dCalldT = 0.000564, localVol = 0.013662</v>
      </c>
    </row>
    <row r="12061" spans="28:28" x14ac:dyDescent="0.25">
      <c r="AB12061" s="3" t="str">
        <v>strike = 0.050731, dCalldT = 0.000550, localVol = 0.014410</v>
      </c>
    </row>
    <row r="12062" spans="28:28" x14ac:dyDescent="0.25">
      <c r="AB12062" s="3" t="str">
        <v>strike = 0.052302, dCalldT = 0.000520, localVol = 0.017545</v>
      </c>
    </row>
    <row r="12063" spans="28:28" x14ac:dyDescent="0.25">
      <c r="AB12063" s="3" t="str">
        <v>strike = 0.053872, dCalldT = 0.000515, localVol = 0.016091</v>
      </c>
    </row>
    <row r="12064" spans="28:28" x14ac:dyDescent="0.25">
      <c r="AB12064" s="3" t="str">
        <v>strike = 0.055443, dCalldT = 0.000499, localVol = 0.017762</v>
      </c>
    </row>
    <row r="12065" spans="28:28" x14ac:dyDescent="0.25">
      <c r="AB12065" s="3" t="str">
        <v>strike = 0.057013, dCalldT = 0.000485, localVol = 0.018297</v>
      </c>
    </row>
    <row r="12066" spans="28:28" x14ac:dyDescent="0.25">
      <c r="AB12066" s="3" t="str">
        <v>strike = 0.058584, dCalldT = 0.000467, localVol = 0.020065</v>
      </c>
    </row>
    <row r="12067" spans="28:28" x14ac:dyDescent="0.25">
      <c r="AB12067" s="3" t="str">
        <v>strike = 0.060154, dCalldT = 0.000453, localVol = 0.020943</v>
      </c>
    </row>
    <row r="12068" spans="28:28" x14ac:dyDescent="0.25">
      <c r="AB12068" s="3" t="str">
        <v>strike = 0.061724, dCalldT = 0.000441, localVol = 0.019788</v>
      </c>
    </row>
    <row r="12069" spans="28:28" x14ac:dyDescent="0.25">
      <c r="AB12069" s="3" t="str">
        <v>strike = 0.063295, dCalldT = 0.000418, localVol = 0.022024</v>
      </c>
    </row>
    <row r="12070" spans="28:28" x14ac:dyDescent="0.25">
      <c r="AB12070" s="3" t="str">
        <v>strike = 0.064865, dCalldT = 0.000393, localVol = 0.023108</v>
      </c>
    </row>
    <row r="12071" spans="28:28" x14ac:dyDescent="0.25">
      <c r="AB12071" s="3" t="str">
        <v>strike = 0.066436, dCalldT = 0.000366, localVol = 0.023426</v>
      </c>
    </row>
    <row r="12072" spans="28:28" x14ac:dyDescent="0.25">
      <c r="AB12072" s="3" t="str">
        <v>strike = 0.068006, dCalldT = 0.000338, localVol = 0.023152</v>
      </c>
    </row>
    <row r="12073" spans="28:28" x14ac:dyDescent="0.25">
      <c r="AB12073" s="3" t="str">
        <v>strike = 0.069577, dCalldT = 0.000305, localVol = 0.032632</v>
      </c>
    </row>
    <row r="12074" spans="28:28" x14ac:dyDescent="0.25">
      <c r="AB12074" s="3" t="str">
        <v>T = 5.750000, swapRate = 0.024155, k = 0, strike = -0.023332, call = 0.047631, callph = 0.047621, callmh = 0.047641, quantile = 0.010636, d2CalldK2 = 0.828919</v>
      </c>
    </row>
    <row r="12075" spans="28:28" x14ac:dyDescent="0.25">
      <c r="AB12075" s="3" t="str">
        <v>T = 5.750000, swapRate = 0.024155, k = 1, strike = -0.021749, call = 0.046066, callph = 0.046056, callmh = 0.046076, quantile = 0.012037, d2CalldK2 = 0.943996</v>
      </c>
    </row>
    <row r="12076" spans="28:28" x14ac:dyDescent="0.25">
      <c r="AB12076" s="3" t="str">
        <v>T = 5.750000, swapRate = 0.024155, k = 2, strike = -0.020166, call = 0.044503, callph = 0.044493, callmh = 0.044513, quantile = 0.013633, d2CalldK2 = 1.075782</v>
      </c>
    </row>
    <row r="12077" spans="28:28" x14ac:dyDescent="0.25">
      <c r="AB12077" s="3" t="str">
        <v>T = 5.750000, swapRate = 0.024155, k = 3, strike = -0.018583, call = 0.042943, callph = 0.042934, callmh = 0.042953, quantile = 0.015453, d2CalldK2 = 1.226774</v>
      </c>
    </row>
    <row r="12078" spans="28:28" x14ac:dyDescent="0.25">
      <c r="AB12078" s="3" t="str">
        <v>T = 5.750000, swapRate = 0.024155, k = 4, strike = -0.017000, call = 0.041387, callph = 0.041377, callmh = 0.041396, quantile = 0.017528, d2CalldK2 = 1.399843</v>
      </c>
    </row>
    <row r="12079" spans="28:28" x14ac:dyDescent="0.25">
      <c r="AB12079" s="3" t="str">
        <v>T = 5.750000, swapRate = 0.024155, k = 5, strike = -0.015417, call = 0.039833, callph = 0.039823, callmh = 0.039843, quantile = 0.019898, d2CalldK2 = 1.598286</v>
      </c>
    </row>
    <row r="12080" spans="28:28" x14ac:dyDescent="0.25">
      <c r="AB12080" s="3" t="str">
        <v>T = 5.750000, swapRate = 0.024155, k = 6, strike = -0.013834, call = 0.038284, callph = 0.038274, callmh = 0.038294, quantile = 0.022604, d2CalldK2 = 1.825887</v>
      </c>
    </row>
    <row r="12081" spans="28:28" x14ac:dyDescent="0.25">
      <c r="AB12081" s="3" t="str">
        <v>T = 5.750000, swapRate = 0.024155, k = 7, strike = -0.012252, call = 0.036739, callph = 0.036730, callmh = 0.036749, quantile = 0.025696, d2CalldK2 = 2.086980</v>
      </c>
    </row>
    <row r="12082" spans="28:28" x14ac:dyDescent="0.25">
      <c r="AB12082" s="3" t="str">
        <v>T = 5.750000, swapRate = 0.024155, k = 8, strike = -0.010669, call = 0.035200, callph = 0.035190, callmh = 0.035210, quantile = 0.029231, d2CalldK2 = 2.386519</v>
      </c>
    </row>
    <row r="12083" spans="28:28" x14ac:dyDescent="0.25">
      <c r="AB12083" s="3" t="str">
        <v>T = 5.750000, swapRate = 0.024155, k = 9, strike = -0.009086, call = 0.033666, callph = 0.033657, callmh = 0.033676, quantile = 0.033274, d2CalldK2 = 2.730156</v>
      </c>
    </row>
    <row r="12084" spans="28:28" x14ac:dyDescent="0.25">
      <c r="AB12084" s="3" t="str">
        <v>T = 5.750000, swapRate = 0.024155, k = 10, strike = -0.007503, call = 0.032140, callph = 0.032130, callmh = 0.032149, quantile = 0.037900, d2CalldK2 = 3.124318</v>
      </c>
    </row>
    <row r="12085" spans="28:28" x14ac:dyDescent="0.25">
      <c r="AB12085" s="3" t="str">
        <v>T = 5.750000, swapRate = 0.024155, k = 11, strike = -0.005920, call = 0.030621, callph = 0.030611, callmh = 0.030630, quantile = 0.043195, d2CalldK2 = 3.576290</v>
      </c>
    </row>
    <row r="12086" spans="28:28" x14ac:dyDescent="0.25">
      <c r="AB12086" s="3" t="str">
        <v>T = 5.750000, swapRate = 0.024155, k = 12, strike = -0.004337, call = 0.029111, callph = 0.029102, callmh = 0.029121, quantile = 0.049257, d2CalldK2 = 4.094286</v>
      </c>
    </row>
    <row r="12087" spans="28:28" x14ac:dyDescent="0.25">
      <c r="AB12087" s="3" t="str">
        <v>T = 5.750000, swapRate = 0.024155, k = 13, strike = -0.002754, call = 0.027612, callph = 0.027602, callmh = 0.027621, quantile = 0.056197, d2CalldK2 = 4.687521</v>
      </c>
    </row>
    <row r="12088" spans="28:28" x14ac:dyDescent="0.25">
      <c r="AB12088" s="3" t="str">
        <v>T = 5.750000, swapRate = 0.024155, k = 14, strike = -0.001171, call = 0.026124, callph = 0.026114, callmh = 0.026133, quantile = 0.064141, d2CalldK2 = 5.366254</v>
      </c>
    </row>
    <row r="12089" spans="28:28" x14ac:dyDescent="0.25">
      <c r="AB12089" s="3" t="str">
        <v>T = 5.750000, swapRate = 0.024155, k = 15, strike = 0.000412, call = 0.024649, callph = 0.024640, callmh = 0.024659, quantile = 0.073236, d2CalldK2 = 6.141811</v>
      </c>
    </row>
    <row r="12090" spans="28:28" x14ac:dyDescent="0.25">
      <c r="AB12090" s="3" t="str">
        <v>T = 5.750000, swapRate = 0.024155, k = 16, strike = 0.001994, call = 0.023191, callph = 0.023181, callmh = 0.023200, quantile = 0.083643, d2CalldK2 = 7.026546</v>
      </c>
    </row>
    <row r="12091" spans="28:28" x14ac:dyDescent="0.25">
      <c r="AB12091" s="3" t="str">
        <v>T = 5.750000, swapRate = 0.024155, k = 17, strike = 0.003577, call = 0.021749, callph = 0.021740, callmh = 0.021758, quantile = 0.095545, d2CalldK2 = 8.033735</v>
      </c>
    </row>
    <row r="12092" spans="28:28" x14ac:dyDescent="0.25">
      <c r="AB12092" s="3" t="str">
        <v>T = 5.750000, swapRate = 0.024155, k = 18, strike = 0.005160, call = 0.020328, callph = 0.020319, callmh = 0.020337, quantile = 0.109147, d2CalldK2 = 9.177358</v>
      </c>
    </row>
    <row r="12093" spans="28:28" x14ac:dyDescent="0.25">
      <c r="AB12093" s="3" t="str">
        <v>T = 5.750000, swapRate = 0.024155, k = 19, strike = 0.006743, call = 0.018930, callph = 0.018921, callmh = 0.018939, quantile = 0.124678, d2CalldK2 = 10.471726</v>
      </c>
    </row>
    <row r="12094" spans="28:28" x14ac:dyDescent="0.25">
      <c r="AB12094" s="3" t="str">
        <v>T = 5.750000, swapRate = 0.024155, k = 20, strike = 0.008326, call = 0.017558, callph = 0.017550, callmh = 0.017567, quantile = 0.142385, d2CalldK2 = 11.930891</v>
      </c>
    </row>
    <row r="12095" spans="28:28" x14ac:dyDescent="0.25">
      <c r="AB12095" s="3" t="str">
        <v>T = 5.750000, swapRate = 0.024155, k = 21, strike = 0.009909, call = 0.016216, callph = 0.016208, callmh = 0.016225, quantile = 0.162542, d2CalldK2 = 13.567764</v>
      </c>
    </row>
    <row r="12096" spans="28:28" x14ac:dyDescent="0.25">
      <c r="AB12096" s="3" t="str">
        <v>T = 5.750000, swapRate = 0.024155, k = 22, strike = 0.011492, call = 0.014909, callph = 0.014900, callmh = 0.014917, quantile = 0.185437, d2CalldK2 = 15.392837</v>
      </c>
    </row>
    <row r="12097" spans="28:28" x14ac:dyDescent="0.25">
      <c r="AB12097" s="3" t="str">
        <v>T = 5.750000, swapRate = 0.024155, k = 23, strike = 0.013075, call = 0.013639, callph = 0.013631, callmh = 0.013647, quantile = 0.211375, d2CalldK2 = 17.412400</v>
      </c>
    </row>
    <row r="12098" spans="28:28" x14ac:dyDescent="0.25">
      <c r="AB12098" s="3" t="str">
        <v>T = 5.750000, swapRate = 0.024155, k = 24, strike = 0.014657, call = 0.012414, callph = 0.012406, callmh = 0.012421, quantile = 0.240663, d2CalldK2 = 19.626098</v>
      </c>
    </row>
    <row r="12099" spans="28:28" x14ac:dyDescent="0.25">
      <c r="AB12099" s="3" t="str">
        <v>T = 5.750000, swapRate = 0.024155, k = 25, strike = 0.016240, call = 0.011237, callph = 0.011230, callmh = 0.011245, quantile = 0.273603, d2CalldK2 = 22.023691</v>
      </c>
    </row>
    <row r="12100" spans="28:28" x14ac:dyDescent="0.25">
      <c r="AB12100" s="3" t="str">
        <v>T = 5.750000, swapRate = 0.024155, k = 26, strike = 0.017823, call = 0.010116, callph = 0.010109, callmh = 0.010123, quantile = 0.310469, d2CalldK2 = 24.580868</v>
      </c>
    </row>
    <row r="12101" spans="28:28" x14ac:dyDescent="0.25">
      <c r="AB12101" s="3" t="str">
        <v>T = 5.750000, swapRate = 0.024155, k = 27, strike = 0.019406, call = 0.009057, callph = 0.009050, callmh = 0.009063, quantile = 0.351482, d2CalldK2 = 27.254025</v>
      </c>
    </row>
    <row r="12102" spans="28:28" x14ac:dyDescent="0.25">
      <c r="AB12102" s="3" t="str">
        <v>T = 5.750000, swapRate = 0.024155, k = 28, strike = 0.020989, call = 0.008065, callph = 0.008059, callmh = 0.008071, quantile = 0.396774, d2CalldK2 = 29.974044</v>
      </c>
    </row>
    <row r="12103" spans="28:28" x14ac:dyDescent="0.25">
      <c r="AB12103" s="3" t="str">
        <v>T = 5.750000, swapRate = 0.024155, k = 29, strike = 0.022572, call = 0.007149, callph = 0.007144, callmh = 0.007155, quantile = 0.446344, d2CalldK2 = 32.639341</v>
      </c>
    </row>
    <row r="12104" spans="28:28" x14ac:dyDescent="0.25">
      <c r="AB12104" s="3" t="str">
        <v>T = 5.750000, swapRate = 0.024155, k = 30, strike = 0.024155, call = 0.006315, callph = 0.006310, callmh = 0.006320, quantile = 0.500000, d2CalldK2 = 35.104046</v>
      </c>
    </row>
    <row r="12105" spans="28:28" x14ac:dyDescent="0.25">
      <c r="AB12105" s="3" t="str">
        <v>T = 5.750000, swapRate = 0.024155, k = 31, strike = 0.025738, call = 0.005566, callph = 0.005562, callmh = 0.005571, quantile = 0.553656, d2CalldK2 = 32.639341</v>
      </c>
    </row>
    <row r="12106" spans="28:28" x14ac:dyDescent="0.25">
      <c r="AB12106" s="3" t="str">
        <v>T = 5.750000, swapRate = 0.024155, k = 32, strike = 0.027320, call = 0.004900, callph = 0.004896, callmh = 0.004904, quantile = 0.603226, d2CalldK2 = 29.974044</v>
      </c>
    </row>
    <row r="12107" spans="28:28" x14ac:dyDescent="0.25">
      <c r="AB12107" s="3" t="str">
        <v>T = 5.750000, swapRate = 0.024155, k = 33, strike = 0.028903, call = 0.004308, callph = 0.004304, callmh = 0.004311, quantile = 0.648518, d2CalldK2 = 27.254025</v>
      </c>
    </row>
    <row r="12108" spans="28:28" x14ac:dyDescent="0.25">
      <c r="AB12108" s="3" t="str">
        <v>T = 5.750000, swapRate = 0.024155, k = 34, strike = 0.030486, call = 0.003785, callph = 0.003782, callmh = 0.003788, quantile = 0.689531, d2CalldK2 = 24.580868</v>
      </c>
    </row>
    <row r="12109" spans="28:28" x14ac:dyDescent="0.25">
      <c r="AB12109" s="3" t="str">
        <v>T = 5.750000, swapRate = 0.024155, k = 35, strike = 0.032069, call = 0.003323, callph = 0.003320, callmh = 0.003326, quantile = 0.726397, d2CalldK2 = 22.023691</v>
      </c>
    </row>
    <row r="12110" spans="28:28" x14ac:dyDescent="0.25">
      <c r="AB12110" s="3" t="str">
        <v>T = 5.750000, swapRate = 0.024155, k = 36, strike = 0.033652, call = 0.002916, callph = 0.002914, callmh = 0.002919, quantile = 0.759337, d2CalldK2 = 19.626098</v>
      </c>
    </row>
    <row r="12111" spans="28:28" x14ac:dyDescent="0.25">
      <c r="AB12111" s="3" t="str">
        <v>T = 5.750000, swapRate = 0.024155, k = 37, strike = 0.035235, call = 0.002559, callph = 0.002557, callmh = 0.002561, quantile = 0.788625, d2CalldK2 = 17.412400</v>
      </c>
    </row>
    <row r="12112" spans="28:28" x14ac:dyDescent="0.25">
      <c r="AB12112" s="3" t="str">
        <v>T = 5.750000, swapRate = 0.024155, k = 38, strike = 0.036818, call = 0.002245, callph = 0.002244, callmh = 0.002247, quantile = 0.814563, d2CalldK2 = 15.392837</v>
      </c>
    </row>
    <row r="12113" spans="28:28" x14ac:dyDescent="0.25">
      <c r="AB12113" s="3" t="str">
        <v>T = 5.750000, swapRate = 0.024155, k = 39, strike = 0.038401, call = 0.001970, callph = 0.001969, callmh = 0.001972, quantile = 0.837458, d2CalldK2 = 13.567764</v>
      </c>
    </row>
    <row r="12114" spans="28:28" x14ac:dyDescent="0.25">
      <c r="AB12114" s="3" t="str">
        <v>T = 5.750000, swapRate = 0.024155, k = 40, strike = 0.039983, call = 0.001729, callph = 0.001728, callmh = 0.001731, quantile = 0.857615, d2CalldK2 = 11.930891</v>
      </c>
    </row>
    <row r="12115" spans="28:28" x14ac:dyDescent="0.25">
      <c r="AB12115" s="3" t="str">
        <v>T = 5.750000, swapRate = 0.024155, k = 41, strike = 0.041566, call = 0.001518, callph = 0.001517, callmh = 0.001520, quantile = 0.875322, d2CalldK2 = 10.471726</v>
      </c>
    </row>
    <row r="12116" spans="28:28" x14ac:dyDescent="0.25">
      <c r="AB12116" s="3" t="str">
        <v>T = 5.750000, swapRate = 0.024155, k = 42, strike = 0.043149, call = 0.001334, callph = 0.001333, callmh = 0.001335, quantile = 0.890853, d2CalldK2 = 9.177358</v>
      </c>
    </row>
    <row r="12117" spans="28:28" x14ac:dyDescent="0.25">
      <c r="AB12117" s="3" t="str">
        <v>T = 5.750000, swapRate = 0.024155, k = 43, strike = 0.044732, call = 0.001172, callph = 0.001171, callmh = 0.001173, quantile = 0.904455, d2CalldK2 = 8.033735</v>
      </c>
    </row>
    <row r="12118" spans="28:28" x14ac:dyDescent="0.25">
      <c r="AB12118" s="3" t="str">
        <v>T = 5.750000, swapRate = 0.024155, k = 44, strike = 0.046315, call = 0.001030, callph = 0.001029, callmh = 0.001031, quantile = 0.916357, d2CalldK2 = 7.026546</v>
      </c>
    </row>
    <row r="12119" spans="28:28" x14ac:dyDescent="0.25">
      <c r="AB12119" s="3" t="str">
        <v>T = 5.750000, swapRate = 0.024155, k = 45, strike = 0.047898, call = 0.000906, callph = 0.000906, callmh = 0.000907, quantile = 0.926764, d2CalldK2 = 6.141811</v>
      </c>
    </row>
    <row r="12120" spans="28:28" x14ac:dyDescent="0.25">
      <c r="AB12120" s="3" t="str">
        <v>T = 5.750000, swapRate = 0.024155, k = 46, strike = 0.049481, call = 0.000798, callph = 0.000797, callmh = 0.000798, quantile = 0.935859, d2CalldK2 = 5.366254</v>
      </c>
    </row>
    <row r="12121" spans="28:28" x14ac:dyDescent="0.25">
      <c r="AB12121" s="3" t="str">
        <v>T = 5.750000, swapRate = 0.024155, k = 47, strike = 0.051064, call = 0.000703, callph = 0.000702, callmh = 0.000703, quantile = 0.943803, d2CalldK2 = 4.687521</v>
      </c>
    </row>
    <row r="12122" spans="28:28" x14ac:dyDescent="0.25">
      <c r="AB12122" s="3" t="str">
        <v>T = 5.750000, swapRate = 0.024155, k = 48, strike = 0.052647, call = 0.000619, callph = 0.000619, callmh = 0.000620, quantile = 0.950743, d2CalldK2 = 4.094286</v>
      </c>
    </row>
    <row r="12123" spans="28:28" x14ac:dyDescent="0.25">
      <c r="AB12123" s="3" t="str">
        <v>T = 5.750000, swapRate = 0.024155, k = 49, strike = 0.054229, call = 0.000546, callph = 0.000546, callmh = 0.000547, quantile = 0.956805, d2CalldK2 = 3.576290</v>
      </c>
    </row>
    <row r="12124" spans="28:28" x14ac:dyDescent="0.25">
      <c r="AB12124" s="3" t="str">
        <v>T = 5.750000, swapRate = 0.024155, k = 50, strike = 0.055812, call = 0.000482, callph = 0.000482, callmh = 0.000482, quantile = 0.962100, d2CalldK2 = 3.124318</v>
      </c>
    </row>
    <row r="12125" spans="28:28" x14ac:dyDescent="0.25">
      <c r="AB12125" s="3" t="str">
        <v>T = 5.750000, swapRate = 0.024155, k = 51, strike = 0.057395, call = 0.000426, callph = 0.000426, callmh = 0.000426, quantile = 0.966726, d2CalldK2 = 2.730156</v>
      </c>
    </row>
    <row r="12126" spans="28:28" x14ac:dyDescent="0.25">
      <c r="AB12126" s="3" t="str">
        <v>T = 5.750000, swapRate = 0.024155, k = 52, strike = 0.058978, call = 0.000376, callph = 0.000376, callmh = 0.000377, quantile = 0.970769, d2CalldK2 = 2.386519</v>
      </c>
    </row>
    <row r="12127" spans="28:28" x14ac:dyDescent="0.25">
      <c r="AB12127" s="3" t="str">
        <v>T = 5.750000, swapRate = 0.024155, k = 53, strike = 0.060561, call = 0.000333, callph = 0.000333, callmh = 0.000333, quantile = 0.974304, d2CalldK2 = 2.086980</v>
      </c>
    </row>
    <row r="12128" spans="28:28" x14ac:dyDescent="0.25">
      <c r="AB12128" s="3" t="str">
        <v>T = 5.750000, swapRate = 0.024155, k = 54, strike = 0.062144, call = 0.000295, callph = 0.000295, callmh = 0.000295, quantile = 0.977396, d2CalldK2 = 1.825887</v>
      </c>
    </row>
    <row r="12129" spans="28:28" x14ac:dyDescent="0.25">
      <c r="AB12129" s="3" t="str">
        <v>T = 5.750000, swapRate = 0.024155, k = 55, strike = 0.063727, call = 0.000261, callph = 0.000261, callmh = 0.000261, quantile = 0.980102, d2CalldK2 = 1.598286</v>
      </c>
    </row>
    <row r="12130" spans="28:28" x14ac:dyDescent="0.25">
      <c r="AB12130" s="3" t="str">
        <v>T = 5.750000, swapRate = 0.024155, k = 56, strike = 0.065310, call = 0.000232, callph = 0.000232, callmh = 0.000232, quantile = 0.982472, d2CalldK2 = 1.399843</v>
      </c>
    </row>
    <row r="12131" spans="28:28" x14ac:dyDescent="0.25">
      <c r="AB12131" s="3" t="str">
        <v>T = 5.750000, swapRate = 0.024155, k = 57, strike = 0.066892, call = 0.000206, callph = 0.000205, callmh = 0.000206, quantile = 0.984547, d2CalldK2 = 1.226774</v>
      </c>
    </row>
    <row r="12132" spans="28:28" x14ac:dyDescent="0.25">
      <c r="AB12132" s="3" t="str">
        <v>T = 5.750000, swapRate = 0.024155, k = 58, strike = 0.068475, call = 0.000183, callph = 0.000183, callmh = 0.000183, quantile = 0.986367, d2CalldK2 = 1.075782</v>
      </c>
    </row>
    <row r="12133" spans="28:28" x14ac:dyDescent="0.25">
      <c r="AB12133" s="3" t="str">
        <v>T = 5.750000, swapRate = 0.024155, k = 59, strike = 0.070058, call = 0.000162, callph = 0.000162, callmh = 0.000162, quantile = 0.987963, d2CalldK2 = 0.943996</v>
      </c>
    </row>
    <row r="12134" spans="28:28" x14ac:dyDescent="0.25">
      <c r="AB12134" s="3" t="str">
        <v>T = 5.750000, swapRate = 0.024155, k = 60, strike = 0.071641, call = 0.000144, callph = 0.000144, callmh = 0.000145, quantile = 0.989364, d2CalldK2 = 0.828920</v>
      </c>
    </row>
    <row r="12135" spans="28:28" x14ac:dyDescent="0.25">
      <c r="AB12135" s="3" t="str">
        <v>strike = -0.021749, d2CalldK2 = 0.943996, d2CalldK2mc = 0.810462</v>
      </c>
    </row>
    <row r="12136" spans="28:28" x14ac:dyDescent="0.25">
      <c r="AB12136" s="3" t="str">
        <v>strike = -0.020166, d2CalldK2 = 1.075782, d2CalldK2mc = 1.126919</v>
      </c>
    </row>
    <row r="12137" spans="28:28" x14ac:dyDescent="0.25">
      <c r="AB12137" s="3" t="str">
        <v>strike = -0.018583, d2CalldK2 = 1.226774, d2CalldK2mc = 1.038999</v>
      </c>
    </row>
    <row r="12138" spans="28:28" x14ac:dyDescent="0.25">
      <c r="AB12138" s="3" t="str">
        <v>strike = -0.017000, d2CalldK2 = 1.399843, d2CalldK2mc = 1.170451</v>
      </c>
    </row>
    <row r="12139" spans="28:28" x14ac:dyDescent="0.25">
      <c r="AB12139" s="3" t="str">
        <v>strike = -0.015417, d2CalldK2 = 1.598286, d2CalldK2mc = 1.507464</v>
      </c>
    </row>
    <row r="12140" spans="28:28" x14ac:dyDescent="0.25">
      <c r="AB12140" s="3" t="str">
        <v>strike = -0.013834, d2CalldK2 = 1.825887, d2CalldK2mc = 2.271215</v>
      </c>
    </row>
    <row r="12141" spans="28:28" x14ac:dyDescent="0.25">
      <c r="AB12141" s="3" t="str">
        <v>strike = -0.012252, d2CalldK2 = 2.086980, d2CalldK2mc = 2.408961</v>
      </c>
    </row>
    <row r="12142" spans="28:28" x14ac:dyDescent="0.25">
      <c r="AB12142" s="3" t="str">
        <v>strike = -0.010669, d2CalldK2 = 2.386519, d2CalldK2mc = 2.827801</v>
      </c>
    </row>
    <row r="12143" spans="28:28" x14ac:dyDescent="0.25">
      <c r="AB12143" s="3" t="str">
        <v>strike = -0.009086, d2CalldK2 = 2.730156, d2CalldK2mc = 2.639339</v>
      </c>
    </row>
    <row r="12144" spans="28:28" x14ac:dyDescent="0.25">
      <c r="AB12144" s="3" t="str">
        <v>strike = -0.007503, d2CalldK2 = 3.124318, d2CalldK2mc = 2.476888</v>
      </c>
    </row>
    <row r="12145" spans="28:28" x14ac:dyDescent="0.25">
      <c r="AB12145" s="3" t="str">
        <v>strike = -0.005920, d2CalldK2 = 3.576290, d2CalldK2mc = 3.604291</v>
      </c>
    </row>
    <row r="12146" spans="28:28" x14ac:dyDescent="0.25">
      <c r="AB12146" s="3" t="str">
        <v>strike = -0.004337, d2CalldK2 = 4.094286, d2CalldK2mc = 4.756938</v>
      </c>
    </row>
    <row r="12147" spans="28:28" x14ac:dyDescent="0.25">
      <c r="AB12147" s="3" t="str">
        <v>strike = -0.002754, d2CalldK2 = 4.687521, d2CalldK2mc = 5.276338</v>
      </c>
    </row>
    <row r="12148" spans="28:28" x14ac:dyDescent="0.25">
      <c r="AB12148" s="3" t="str">
        <v>strike = -0.001171, d2CalldK2 = 5.366254, d2CalldK2mc = 4.829195</v>
      </c>
    </row>
    <row r="12149" spans="28:28" x14ac:dyDescent="0.25">
      <c r="AB12149" s="3" t="str">
        <v>strike = 0.000412, d2CalldK2 = 6.141811, d2CalldK2mc = 6.250381</v>
      </c>
    </row>
    <row r="12150" spans="28:28" x14ac:dyDescent="0.25">
      <c r="AB12150" s="3" t="str">
        <v>strike = 0.001994, d2CalldK2 = 7.026546, d2CalldK2mc = 6.964637</v>
      </c>
    </row>
    <row r="12151" spans="28:28" x14ac:dyDescent="0.25">
      <c r="AB12151" s="3" t="str">
        <v>strike = 0.003577, d2CalldK2 = 8.033735, d2CalldK2mc = 8.084493</v>
      </c>
    </row>
    <row r="12152" spans="28:28" x14ac:dyDescent="0.25">
      <c r="AB12152" s="3" t="str">
        <v>strike = 0.005160, d2CalldK2 = 9.177358, d2CalldK2mc = 9.632237</v>
      </c>
    </row>
    <row r="12153" spans="28:28" x14ac:dyDescent="0.25">
      <c r="AB12153" s="3" t="str">
        <v>strike = 0.006743, d2CalldK2 = 10.471726, d2CalldK2mc = 10.703624</v>
      </c>
    </row>
    <row r="12154" spans="28:28" x14ac:dyDescent="0.25">
      <c r="AB12154" s="3" t="str">
        <v>strike = 0.008326, d2CalldK2 = 11.930891, d2CalldK2mc = 10.266305</v>
      </c>
    </row>
    <row r="12155" spans="28:28" x14ac:dyDescent="0.25">
      <c r="AB12155" s="3" t="str">
        <v>strike = 0.009909, d2CalldK2 = 13.567764, d2CalldK2mc = 14.148296</v>
      </c>
    </row>
    <row r="12156" spans="28:28" x14ac:dyDescent="0.25">
      <c r="AB12156" s="3" t="str">
        <v>strike = 0.011492, d2CalldK2 = 15.392837, d2CalldK2mc = 15.797591</v>
      </c>
    </row>
    <row r="12157" spans="28:28" x14ac:dyDescent="0.25">
      <c r="AB12157" s="3" t="str">
        <v>strike = 0.013075, d2CalldK2 = 17.412400, d2CalldK2mc = 16.631999</v>
      </c>
    </row>
    <row r="12158" spans="28:28" x14ac:dyDescent="0.25">
      <c r="AB12158" s="3" t="str">
        <v>strike = 0.014657, d2CalldK2 = 19.626098, d2CalldK2mc = 19.322784</v>
      </c>
    </row>
    <row r="12159" spans="28:28" x14ac:dyDescent="0.25">
      <c r="AB12159" s="3" t="str">
        <v>strike = 0.016240, d2CalldK2 = 22.023691, d2CalldK2mc = 22.451411</v>
      </c>
    </row>
    <row r="12160" spans="28:28" x14ac:dyDescent="0.25">
      <c r="AB12160" s="3" t="str">
        <v>strike = 0.017823, d2CalldK2 = 24.580868, d2CalldK2mc = 25.578533</v>
      </c>
    </row>
    <row r="12161" spans="28:28" x14ac:dyDescent="0.25">
      <c r="AB12161" s="3" t="str">
        <v>strike = 0.019406, d2CalldK2 = 27.254025, d2CalldK2mc = 27.294284</v>
      </c>
    </row>
    <row r="12162" spans="28:28" x14ac:dyDescent="0.25">
      <c r="AB12162" s="3" t="str">
        <v>strike = 0.020989, d2CalldK2 = 29.974044, d2CalldK2mc = 30.329242</v>
      </c>
    </row>
    <row r="12163" spans="28:28" x14ac:dyDescent="0.25">
      <c r="AB12163" s="3" t="str">
        <v>strike = 0.022572, d2CalldK2 = 32.639341, d2CalldK2mc = 33.027391</v>
      </c>
    </row>
    <row r="12164" spans="28:28" x14ac:dyDescent="0.25">
      <c r="AB12164" s="3" t="str">
        <v>strike = 0.024155, d2CalldK2 = 35.104046, d2CalldK2mc = 34.225548</v>
      </c>
    </row>
    <row r="12165" spans="28:28" x14ac:dyDescent="0.25">
      <c r="AB12165" s="3" t="str">
        <v>strike = 0.025738, d2CalldK2 = 32.639341, d2CalldK2mc = 32.922751</v>
      </c>
    </row>
    <row r="12166" spans="28:28" x14ac:dyDescent="0.25">
      <c r="AB12166" s="3" t="str">
        <v>strike = 0.027320, d2CalldK2 = 29.974044, d2CalldK2mc = 28.381025</v>
      </c>
    </row>
    <row r="12167" spans="28:28" x14ac:dyDescent="0.25">
      <c r="AB12167" s="3" t="str">
        <v>strike = 0.028903, d2CalldK2 = 27.254025, d2CalldK2mc = 27.487789</v>
      </c>
    </row>
    <row r="12168" spans="28:28" x14ac:dyDescent="0.25">
      <c r="AB12168" s="3" t="str">
        <v>strike = 0.030486, d2CalldK2 = 24.580868, d2CalldK2mc = 25.439597</v>
      </c>
    </row>
    <row r="12169" spans="28:28" x14ac:dyDescent="0.25">
      <c r="AB12169" s="3" t="str">
        <v>strike = 0.032069, d2CalldK2 = 22.023691, d2CalldK2mc = 21.554129</v>
      </c>
    </row>
    <row r="12170" spans="28:28" x14ac:dyDescent="0.25">
      <c r="AB12170" s="3" t="str">
        <v>strike = 0.033652, d2CalldK2 = 19.626098, d2CalldK2mc = 18.927240</v>
      </c>
    </row>
    <row r="12171" spans="28:28" x14ac:dyDescent="0.25">
      <c r="AB12171" s="3" t="str">
        <v>strike = 0.035235, d2CalldK2 = 17.412400, d2CalldK2mc = 16.848462</v>
      </c>
    </row>
    <row r="12172" spans="28:28" x14ac:dyDescent="0.25">
      <c r="AB12172" s="3" t="str">
        <v>strike = 0.036818, d2CalldK2 = 15.392837, d2CalldK2mc = 16.761779</v>
      </c>
    </row>
    <row r="12173" spans="28:28" x14ac:dyDescent="0.25">
      <c r="AB12173" s="3" t="str">
        <v>strike = 0.038401, d2CalldK2 = 13.567764, d2CalldK2mc = 13.031659</v>
      </c>
    </row>
    <row r="12174" spans="28:28" x14ac:dyDescent="0.25">
      <c r="AB12174" s="3" t="str">
        <v>strike = 0.039983, d2CalldK2 = 11.930891, d2CalldK2mc = 11.749787</v>
      </c>
    </row>
    <row r="12175" spans="28:28" x14ac:dyDescent="0.25">
      <c r="AB12175" s="3" t="str">
        <v>strike = 0.041566, d2CalldK2 = 10.471726, d2CalldK2mc = 10.155544</v>
      </c>
    </row>
    <row r="12176" spans="28:28" x14ac:dyDescent="0.25">
      <c r="AB12176" s="3" t="str">
        <v>strike = 0.043149, d2CalldK2 = 9.177358, d2CalldK2mc = 9.173581</v>
      </c>
    </row>
    <row r="12177" spans="28:28" x14ac:dyDescent="0.25">
      <c r="AB12177" s="3" t="str">
        <v>strike = 0.044732, d2CalldK2 = 8.033735, d2CalldK2mc = 7.593305</v>
      </c>
    </row>
    <row r="12178" spans="28:28" x14ac:dyDescent="0.25">
      <c r="AB12178" s="3" t="str">
        <v>strike = 0.046315, d2CalldK2 = 7.026546, d2CalldK2mc = 7.639571</v>
      </c>
    </row>
    <row r="12179" spans="28:28" x14ac:dyDescent="0.25">
      <c r="AB12179" s="3" t="str">
        <v>strike = 0.047898, d2CalldK2 = 6.141811, d2CalldK2mc = 6.143422</v>
      </c>
    </row>
    <row r="12180" spans="28:28" x14ac:dyDescent="0.25">
      <c r="AB12180" s="3" t="str">
        <v>strike = 0.049481, d2CalldK2 = 5.366254, d2CalldK2mc = 5.260373</v>
      </c>
    </row>
    <row r="12181" spans="28:28" x14ac:dyDescent="0.25">
      <c r="AB12181" s="3" t="str">
        <v>strike = 0.051064, d2CalldK2 = 4.687521, d2CalldK2mc = 5.112397</v>
      </c>
    </row>
    <row r="12182" spans="28:28" x14ac:dyDescent="0.25">
      <c r="AB12182" s="3" t="str">
        <v>strike = 0.052647, d2CalldK2 = 4.094286, d2CalldK2mc = 4.012450</v>
      </c>
    </row>
    <row r="12183" spans="28:28" x14ac:dyDescent="0.25">
      <c r="AB12183" s="3" t="str">
        <v>strike = 0.054229, d2CalldK2 = 3.576290, d2CalldK2mc = 3.371125</v>
      </c>
    </row>
    <row r="12184" spans="28:28" x14ac:dyDescent="0.25">
      <c r="AB12184" s="3" t="str">
        <v>strike = 0.055812, d2CalldK2 = 3.124318, d2CalldK2mc = 3.244602</v>
      </c>
    </row>
    <row r="12185" spans="28:28" x14ac:dyDescent="0.25">
      <c r="AB12185" s="3" t="str">
        <v>strike = 0.057395, d2CalldK2 = 2.730156, d2CalldK2mc = 3.027778</v>
      </c>
    </row>
    <row r="12186" spans="28:28" x14ac:dyDescent="0.25">
      <c r="AB12186" s="3" t="str">
        <v>strike = 0.058978, d2CalldK2 = 2.386519, d2CalldK2mc = 2.141916</v>
      </c>
    </row>
    <row r="12187" spans="28:28" x14ac:dyDescent="0.25">
      <c r="AB12187" s="3" t="str">
        <v>strike = 0.060561, d2CalldK2 = 2.086980, d2CalldK2mc = 2.245506</v>
      </c>
    </row>
    <row r="12188" spans="28:28" x14ac:dyDescent="0.25">
      <c r="AB12188" s="3" t="str">
        <v>strike = 0.062144, d2CalldK2 = 1.825887, d2CalldK2mc = 1.994753</v>
      </c>
    </row>
    <row r="12189" spans="28:28" x14ac:dyDescent="0.25">
      <c r="AB12189" s="3" t="str">
        <v>strike = 0.063727, d2CalldK2 = 1.598286, d2CalldK2mc = 1.542268</v>
      </c>
    </row>
    <row r="12190" spans="28:28" x14ac:dyDescent="0.25">
      <c r="AB12190" s="3" t="str">
        <v>strike = 0.065310, d2CalldK2 = 1.399843, d2CalldK2mc = 1.901184</v>
      </c>
    </row>
    <row r="12191" spans="28:28" x14ac:dyDescent="0.25">
      <c r="AB12191" s="3" t="str">
        <v>strike = 0.066892, d2CalldK2 = 1.226774, d2CalldK2mc = 1.533493</v>
      </c>
    </row>
    <row r="12192" spans="28:28" x14ac:dyDescent="0.25">
      <c r="AB12192" s="3" t="str">
        <v>strike = 0.068475, d2CalldK2 = 1.075782, d2CalldK2mc = 0.860763</v>
      </c>
    </row>
    <row r="12193" spans="28:28" x14ac:dyDescent="0.25">
      <c r="AB12193" s="3" t="str">
        <v>strike = 0.070058, d2CalldK2 = 0.943996, d2CalldK2mc = 0.848462</v>
      </c>
    </row>
    <row r="12194" spans="28:28" x14ac:dyDescent="0.25">
      <c r="AB12194" s="3" t="str">
        <v>T = 5.750000, fixingDate = 0, swapRate = 0.024155, annuity = 8.566741, stdDev = 0.015829, avgCalcStrikes = 7.923828</v>
      </c>
    </row>
    <row r="12195" spans="28:28" x14ac:dyDescent="0.25">
      <c r="AB12195" s="3" t="str">
        <v>strike = -0.021749, dCalldT = 0.000135, localVol = 0.018257</v>
      </c>
    </row>
    <row r="12196" spans="28:28" x14ac:dyDescent="0.25">
      <c r="AB12196" s="3" t="str">
        <v>strike = -0.020166, dCalldT = 0.000161, localVol = 0.016914</v>
      </c>
    </row>
    <row r="12197" spans="28:28" x14ac:dyDescent="0.25">
      <c r="AB12197" s="3" t="str">
        <v>strike = -0.018583, dCalldT = 0.000187, localVol = 0.018949</v>
      </c>
    </row>
    <row r="12198" spans="28:28" x14ac:dyDescent="0.25">
      <c r="AB12198" s="3" t="str">
        <v>strike = -0.017000, dCalldT = 0.000218, localVol = 0.019316</v>
      </c>
    </row>
    <row r="12199" spans="28:28" x14ac:dyDescent="0.25">
      <c r="AB12199" s="3" t="str">
        <v>strike = -0.015417, dCalldT = 0.000258, localVol = 0.018500</v>
      </c>
    </row>
    <row r="12200" spans="28:28" x14ac:dyDescent="0.25">
      <c r="AB12200" s="3" t="str">
        <v>strike = -0.013834, dCalldT = 0.000301, localVol = 0.016286</v>
      </c>
    </row>
    <row r="12201" spans="28:28" x14ac:dyDescent="0.25">
      <c r="AB12201" s="3" t="str">
        <v>strike = -0.012252, dCalldT = 0.000332, localVol = 0.016604</v>
      </c>
    </row>
    <row r="12202" spans="28:28" x14ac:dyDescent="0.25">
      <c r="AB12202" s="3" t="str">
        <v>strike = -0.010669, dCalldT = 0.000354, localVol = 0.015830</v>
      </c>
    </row>
    <row r="12203" spans="28:28" x14ac:dyDescent="0.25">
      <c r="AB12203" s="3" t="str">
        <v>strike = -0.009086, dCalldT = 0.000364, localVol = 0.016616</v>
      </c>
    </row>
    <row r="12204" spans="28:28" x14ac:dyDescent="0.25">
      <c r="AB12204" s="3" t="str">
        <v>strike = -0.007503, dCalldT = 0.000378, localVol = 0.017478</v>
      </c>
    </row>
    <row r="12205" spans="28:28" x14ac:dyDescent="0.25">
      <c r="AB12205" s="3" t="str">
        <v>strike = -0.005920, dCalldT = 0.000413, localVol = 0.015136</v>
      </c>
    </row>
    <row r="12206" spans="28:28" x14ac:dyDescent="0.25">
      <c r="AB12206" s="3" t="str">
        <v>strike = -0.004337, dCalldT = 0.000448, localVol = 0.013722</v>
      </c>
    </row>
    <row r="12207" spans="28:28" x14ac:dyDescent="0.25">
      <c r="AB12207" s="3" t="str">
        <v>strike = -0.002754, dCalldT = 0.000464, localVol = 0.013263</v>
      </c>
    </row>
    <row r="12208" spans="28:28" x14ac:dyDescent="0.25">
      <c r="AB12208" s="3" t="str">
        <v>strike = -0.001171, dCalldT = 0.000464, localVol = 0.013861</v>
      </c>
    </row>
    <row r="12209" spans="28:28" x14ac:dyDescent="0.25">
      <c r="AB12209" s="3" t="str">
        <v>strike = 0.000412, dCalldT = 0.000481, localVol = 0.012406</v>
      </c>
    </row>
    <row r="12210" spans="28:28" x14ac:dyDescent="0.25">
      <c r="AB12210" s="3" t="str">
        <v>strike = 0.001994, dCalldT = 0.000496, localVol = 0.011935</v>
      </c>
    </row>
    <row r="12211" spans="28:28" x14ac:dyDescent="0.25">
      <c r="AB12211" s="3" t="str">
        <v>strike = 0.003577, dCalldT = 0.000514, localVol = 0.011276</v>
      </c>
    </row>
    <row r="12212" spans="28:28" x14ac:dyDescent="0.25">
      <c r="AB12212" s="3" t="str">
        <v>strike = 0.005160, dCalldT = 0.000531, localVol = 0.010503</v>
      </c>
    </row>
    <row r="12213" spans="28:28" x14ac:dyDescent="0.25">
      <c r="AB12213" s="3" t="str">
        <v>strike = 0.006743, dCalldT = 0.000536, localVol = 0.010005</v>
      </c>
    </row>
    <row r="12214" spans="28:28" x14ac:dyDescent="0.25">
      <c r="AB12214" s="3" t="str">
        <v>strike = 0.008326, dCalldT = 0.000534, localVol = 0.010196</v>
      </c>
    </row>
    <row r="12215" spans="28:28" x14ac:dyDescent="0.25">
      <c r="AB12215" s="3" t="str">
        <v>strike = 0.009909, dCalldT = 0.000582, localVol = 0.009070</v>
      </c>
    </row>
    <row r="12216" spans="28:28" x14ac:dyDescent="0.25">
      <c r="AB12216" s="3" t="str">
        <v>strike = 0.011492, dCalldT = 0.000613, localVol = 0.008807</v>
      </c>
    </row>
    <row r="12217" spans="28:28" x14ac:dyDescent="0.25">
      <c r="AB12217" s="3" t="str">
        <v>strike = 0.013075, dCalldT = 0.000631, localVol = 0.008708</v>
      </c>
    </row>
    <row r="12218" spans="28:28" x14ac:dyDescent="0.25">
      <c r="AB12218" s="3" t="str">
        <v>strike = 0.014657, dCalldT = 0.000671, localVol = 0.008334</v>
      </c>
    </row>
    <row r="12219" spans="28:28" x14ac:dyDescent="0.25">
      <c r="AB12219" s="3" t="str">
        <v>strike = 0.016240, dCalldT = 0.000719, localVol = 0.008003</v>
      </c>
    </row>
    <row r="12220" spans="28:28" x14ac:dyDescent="0.25">
      <c r="AB12220" s="3" t="str">
        <v>strike = 0.017823, dCalldT = 0.000752, localVol = 0.007668</v>
      </c>
    </row>
    <row r="12221" spans="28:28" x14ac:dyDescent="0.25">
      <c r="AB12221" s="3" t="str">
        <v>strike = 0.019406, dCalldT = 0.000752, localVol = 0.007425</v>
      </c>
    </row>
    <row r="12222" spans="28:28" x14ac:dyDescent="0.25">
      <c r="AB12222" s="3" t="str">
        <v>strike = 0.020989, dCalldT = 0.000748, localVol = 0.007023</v>
      </c>
    </row>
    <row r="12223" spans="28:28" x14ac:dyDescent="0.25">
      <c r="AB12223" s="3" t="str">
        <v>strike = 0.022572, dCalldT = 0.000729, localVol = 0.006646</v>
      </c>
    </row>
    <row r="12224" spans="28:28" x14ac:dyDescent="0.25">
      <c r="AB12224" s="3" t="str">
        <v>strike = 0.024155, dCalldT = 0.000695, localVol = 0.006372</v>
      </c>
    </row>
    <row r="12225" spans="28:28" x14ac:dyDescent="0.25">
      <c r="AB12225" s="3" t="str">
        <v>strike = 0.025738, dCalldT = 0.000659, localVol = 0.006329</v>
      </c>
    </row>
    <row r="12226" spans="28:28" x14ac:dyDescent="0.25">
      <c r="AB12226" s="3" t="str">
        <v>strike = 0.027320, dCalldT = 0.000611, localVol = 0.006563</v>
      </c>
    </row>
    <row r="12227" spans="28:28" x14ac:dyDescent="0.25">
      <c r="AB12227" s="3" t="str">
        <v>strike = 0.028903, dCalldT = 0.000607, localVol = 0.006647</v>
      </c>
    </row>
    <row r="12228" spans="28:28" x14ac:dyDescent="0.25">
      <c r="AB12228" s="3" t="str">
        <v>strike = 0.030486, dCalldT = 0.000593, localVol = 0.006827</v>
      </c>
    </row>
    <row r="12229" spans="28:28" x14ac:dyDescent="0.25">
      <c r="AB12229" s="3" t="str">
        <v>strike = 0.032069, dCalldT = 0.000550, localVol = 0.007143</v>
      </c>
    </row>
    <row r="12230" spans="28:28" x14ac:dyDescent="0.25">
      <c r="AB12230" s="3" t="str">
        <v>strike = 0.033652, dCalldT = 0.000519, localVol = 0.007405</v>
      </c>
    </row>
    <row r="12231" spans="28:28" x14ac:dyDescent="0.25">
      <c r="AB12231" s="3" t="str">
        <v>strike = 0.035235, dCalldT = 0.000508, localVol = 0.007762</v>
      </c>
    </row>
    <row r="12232" spans="28:28" x14ac:dyDescent="0.25">
      <c r="AB12232" s="3" t="str">
        <v>strike = 0.036818, dCalldT = 0.000512, localVol = 0.007816</v>
      </c>
    </row>
    <row r="12233" spans="28:28" x14ac:dyDescent="0.25">
      <c r="AB12233" s="3" t="str">
        <v>strike = 0.038401, dCalldT = 0.000475, localVol = 0.008536</v>
      </c>
    </row>
    <row r="12234" spans="28:28" x14ac:dyDescent="0.25">
      <c r="AB12234" s="3" t="str">
        <v>strike = 0.039983, dCalldT = 0.000454, localVol = 0.008786</v>
      </c>
    </row>
    <row r="12235" spans="28:28" x14ac:dyDescent="0.25">
      <c r="AB12235" s="3" t="str">
        <v>strike = 0.041566, dCalldT = 0.000438, localVol = 0.009287</v>
      </c>
    </row>
    <row r="12236" spans="28:28" x14ac:dyDescent="0.25">
      <c r="AB12236" s="3" t="str">
        <v>strike = 0.043149, dCalldT = 0.000432, localVol = 0.009710</v>
      </c>
    </row>
    <row r="12237" spans="28:28" x14ac:dyDescent="0.25">
      <c r="AB12237" s="3" t="str">
        <v>strike = 0.044732, dCalldT = 0.000428, localVol = 0.010616</v>
      </c>
    </row>
    <row r="12238" spans="28:28" x14ac:dyDescent="0.25">
      <c r="AB12238" s="3" t="str">
        <v>strike = 0.046315, dCalldT = 0.000437, localVol = 0.010701</v>
      </c>
    </row>
    <row r="12239" spans="28:28" x14ac:dyDescent="0.25">
      <c r="AB12239" s="3" t="str">
        <v>strike = 0.047898, dCalldT = 0.000430, localVol = 0.011826</v>
      </c>
    </row>
    <row r="12240" spans="28:28" x14ac:dyDescent="0.25">
      <c r="AB12240" s="3" t="str">
        <v>strike = 0.049481, dCalldT = 0.000423, localVol = 0.012679</v>
      </c>
    </row>
    <row r="12241" spans="28:28" x14ac:dyDescent="0.25">
      <c r="AB12241" s="3" t="str">
        <v>strike = 0.051064, dCalldT = 0.000420, localVol = 0.012826</v>
      </c>
    </row>
    <row r="12242" spans="28:28" x14ac:dyDescent="0.25">
      <c r="AB12242" s="3" t="str">
        <v>strike = 0.052647, dCalldT = 0.000407, localVol = 0.014236</v>
      </c>
    </row>
    <row r="12243" spans="28:28" x14ac:dyDescent="0.25">
      <c r="AB12243" s="3" t="str">
        <v>strike = 0.054229, dCalldT = 0.000396, localVol = 0.015335</v>
      </c>
    </row>
    <row r="12244" spans="28:28" x14ac:dyDescent="0.25">
      <c r="AB12244" s="3" t="str">
        <v>strike = 0.055812, dCalldT = 0.000394, localVol = 0.015575</v>
      </c>
    </row>
    <row r="12245" spans="28:28" x14ac:dyDescent="0.25">
      <c r="AB12245" s="3" t="str">
        <v>strike = 0.057395, dCalldT = 0.000388, localVol = 0.016015</v>
      </c>
    </row>
    <row r="12246" spans="28:28" x14ac:dyDescent="0.25">
      <c r="AB12246" s="3" t="str">
        <v>strike = 0.058978, dCalldT = 0.000375, localVol = 0.018718</v>
      </c>
    </row>
    <row r="12247" spans="28:28" x14ac:dyDescent="0.25">
      <c r="AB12247" s="3" t="str">
        <v>strike = 0.060561, dCalldT = 0.000371, localVol = 0.018168</v>
      </c>
    </row>
    <row r="12248" spans="28:28" x14ac:dyDescent="0.25">
      <c r="AB12248" s="3" t="str">
        <v>strike = 0.062144, dCalldT = 0.000362, localVol = 0.019058</v>
      </c>
    </row>
    <row r="12249" spans="28:28" x14ac:dyDescent="0.25">
      <c r="AB12249" s="3" t="str">
        <v>strike = 0.063727, dCalldT = 0.000350, localVol = 0.021300</v>
      </c>
    </row>
    <row r="12250" spans="28:28" x14ac:dyDescent="0.25">
      <c r="AB12250" s="3" t="str">
        <v>strike = 0.065310, dCalldT = 0.000340, localVol = 0.018913</v>
      </c>
    </row>
    <row r="12251" spans="28:28" x14ac:dyDescent="0.25">
      <c r="AB12251" s="3" t="str">
        <v>strike = 0.066892, dCalldT = 0.000316, localVol = 0.020302</v>
      </c>
    </row>
    <row r="12252" spans="28:28" x14ac:dyDescent="0.25">
      <c r="AB12252" s="3" t="str">
        <v>strike = 0.068475, dCalldT = 0.000284, localVol = 0.025672</v>
      </c>
    </row>
    <row r="12253" spans="28:28" x14ac:dyDescent="0.25">
      <c r="AB12253" s="3" t="str">
        <v>strike = 0.070058, dCalldT = 0.000258, localVol = 0.024684</v>
      </c>
    </row>
    <row r="12254" spans="28:28" x14ac:dyDescent="0.25">
      <c r="AB12254" s="3" t="str">
        <v>T = 5.833333, swapRate = 0.024260, k = 0, strike = -0.023597, call = 0.048004, callph = 0.047994, callmh = 0.048014, quantile = 0.010716, d2CalldK2 = 0.824603</v>
      </c>
    </row>
    <row r="12255" spans="28:28" x14ac:dyDescent="0.25">
      <c r="AB12255" s="3" t="str">
        <v>T = 5.833333, swapRate = 0.024260, k = 1, strike = -0.022001, call = 0.046427, callph = 0.046417, callmh = 0.046437, quantile = 0.012120, d2CalldK2 = 0.938633</v>
      </c>
    </row>
    <row r="12256" spans="28:28" x14ac:dyDescent="0.25">
      <c r="AB12256" s="3" t="str">
        <v>T = 5.833333, swapRate = 0.024260, k = 2, strike = -0.020406, call = 0.044852, callph = 0.044842, callmh = 0.044862, quantile = 0.013719, d2CalldK2 = 1.069179</v>
      </c>
    </row>
    <row r="12257" spans="28:28" x14ac:dyDescent="0.25">
      <c r="AB12257" s="3" t="str">
        <v>T = 5.833333, swapRate = 0.024260, k = 3, strike = -0.018811, call = 0.043280, callph = 0.043270, callmh = 0.043290, quantile = 0.015541, d2CalldK2 = 1.218707</v>
      </c>
    </row>
    <row r="12258" spans="28:28" x14ac:dyDescent="0.25">
      <c r="AB12258" s="3" t="str">
        <v>T = 5.833333, swapRate = 0.024260, k = 4, strike = -0.017216, call = 0.041712, callph = 0.041702, callmh = 0.041721, quantile = 0.017619, d2CalldK2 = 1.390052</v>
      </c>
    </row>
    <row r="12259" spans="28:28" x14ac:dyDescent="0.25">
      <c r="AB12259" s="3" t="str">
        <v>T = 5.833333, swapRate = 0.024260, k = 5, strike = -0.015621, call = 0.040146, callph = 0.040136, callmh = 0.040156, quantile = 0.019989, d2CalldK2 = 1.586472</v>
      </c>
    </row>
    <row r="12260" spans="28:28" x14ac:dyDescent="0.25">
      <c r="AB12260" s="3" t="str">
        <v>T = 5.833333, swapRate = 0.024260, k = 6, strike = -0.014025, call = 0.038585, callph = 0.038575, callmh = 0.038595, quantile = 0.022696, d2CalldK2 = 1.811706</v>
      </c>
    </row>
    <row r="12261" spans="28:28" x14ac:dyDescent="0.25">
      <c r="AB12261" s="3" t="str">
        <v>T = 5.833333, swapRate = 0.024260, k = 7, strike = -0.012430, call = 0.037028, callph = 0.037019, callmh = 0.037038, quantile = 0.025787, d2CalldK2 = 2.070037</v>
      </c>
    </row>
    <row r="12262" spans="28:28" x14ac:dyDescent="0.25">
      <c r="AB12262" s="3" t="str">
        <v>T = 5.833333, swapRate = 0.024260, k = 8, strike = -0.010835, call = 0.035477, callph = 0.035467, callmh = 0.035487, quantile = 0.029320, d2CalldK2 = 2.366365</v>
      </c>
    </row>
    <row r="12263" spans="28:28" x14ac:dyDescent="0.25">
      <c r="AB12263" s="3" t="str">
        <v>T = 5.833333, swapRate = 0.024260, k = 9, strike = -0.009240, call = 0.033932, callph = 0.033922, callmh = 0.033942, quantile = 0.033360, d2CalldK2 = 2.706283</v>
      </c>
    </row>
    <row r="12264" spans="28:28" x14ac:dyDescent="0.25">
      <c r="AB12264" s="3" t="str">
        <v>T = 5.833333, swapRate = 0.024260, k = 10, strike = -0.007644, call = 0.032393, callph = 0.032384, callmh = 0.032403, quantile = 0.037981, d2CalldK2 = 3.096155</v>
      </c>
    </row>
    <row r="12265" spans="28:28" x14ac:dyDescent="0.25">
      <c r="AB12265" s="3" t="str">
        <v>T = 5.833333, swapRate = 0.024260, k = 11, strike = -0.006049, call = 0.030863, callph = 0.030853, callmh = 0.030873, quantile = 0.043268, d2CalldK2 = 3.543195</v>
      </c>
    </row>
    <row r="12266" spans="28:28" x14ac:dyDescent="0.25">
      <c r="AB12266" s="3" t="str">
        <v>T = 5.833333, swapRate = 0.024260, k = 12, strike = -0.004454, call = 0.029341, callph = 0.029332, callmh = 0.029351, quantile = 0.049320, d2CalldK2 = 4.055551</v>
      </c>
    </row>
    <row r="12267" spans="28:28" x14ac:dyDescent="0.25">
      <c r="AB12267" s="3" t="str">
        <v>T = 5.833333, swapRate = 0.024260, k = 13, strike = -0.002859, call = 0.027830, callph = 0.027821, callmh = 0.027840, quantile = 0.056247, d2CalldK2 = 4.642367</v>
      </c>
    </row>
    <row r="12268" spans="28:28" x14ac:dyDescent="0.25">
      <c r="AB12268" s="3" t="str">
        <v>T = 5.833333, swapRate = 0.024260, k = 14, strike = -0.001264, call = 0.026331, callph = 0.026322, callmh = 0.026340, quantile = 0.064176, d2CalldK2 = 5.313840</v>
      </c>
    </row>
    <row r="12269" spans="28:28" x14ac:dyDescent="0.25">
      <c r="AB12269" s="3" t="str">
        <v>T = 5.833333, swapRate = 0.024260, k = 15, strike = 0.000332, call = 0.024845, callph = 0.024836, callmh = 0.024855, quantile = 0.073251, d2CalldK2 = 6.081240</v>
      </c>
    </row>
    <row r="12270" spans="28:28" x14ac:dyDescent="0.25">
      <c r="AB12270" s="3" t="str">
        <v>T = 5.833333, swapRate = 0.024260, k = 16, strike = 0.001927, call = 0.023375, callph = 0.023366, callmh = 0.023384, quantile = 0.083635, d2CalldK2 = 6.956880</v>
      </c>
    </row>
    <row r="12271" spans="28:28" x14ac:dyDescent="0.25">
      <c r="AB12271" s="3" t="str">
        <v>T = 5.833333, swapRate = 0.024260, k = 17, strike = 0.003522, call = 0.021923, callph = 0.021913, callmh = 0.021932, quantile = 0.095511, d2CalldK2 = 7.954023</v>
      </c>
    </row>
    <row r="12272" spans="28:28" x14ac:dyDescent="0.25">
      <c r="AB12272" s="3" t="str">
        <v>T = 5.833333, swapRate = 0.024260, k = 18, strike = 0.005117, call = 0.020490, callph = 0.020481, callmh = 0.020499, quantile = 0.109084, d2CalldK2 = 9.086670</v>
      </c>
    </row>
    <row r="12273" spans="28:28" x14ac:dyDescent="0.25">
      <c r="AB12273" s="3" t="str">
        <v>T = 5.833333, swapRate = 0.024260, k = 19, strike = 0.006712, call = 0.019081, callph = 0.019072, callmh = 0.019090, quantile = 0.124581, d2CalldK2 = 10.369201</v>
      </c>
    </row>
    <row r="12274" spans="28:28" x14ac:dyDescent="0.25">
      <c r="AB12274" s="3" t="str">
        <v>T = 5.833333, swapRate = 0.024260, k = 20, strike = 0.008308, call = 0.017698, callph = 0.017690, callmh = 0.017707, quantile = 0.142253, d2CalldK2 = 11.815805</v>
      </c>
    </row>
    <row r="12275" spans="28:28" x14ac:dyDescent="0.25">
      <c r="AB12275" s="3" t="str">
        <v>T = 5.833333, swapRate = 0.024260, k = 21, strike = 0.009903, call = 0.016346, callph = 0.016337, callmh = 0.016354, quantile = 0.162373, d2CalldK2 = 13.439616</v>
      </c>
    </row>
    <row r="12276" spans="28:28" x14ac:dyDescent="0.25">
      <c r="AB12276" s="3" t="str">
        <v>T = 5.833333, swapRate = 0.024260, k = 22, strike = 0.011498, call = 0.015028, callph = 0.015019, callmh = 0.015036, quantile = 0.185231, d2CalldK2 = 15.251454</v>
      </c>
    </row>
    <row r="12277" spans="28:28" x14ac:dyDescent="0.25">
      <c r="AB12277" s="3" t="str">
        <v>T = 5.833333, swapRate = 0.024260, k = 23, strike = 0.013093, call = 0.013748, callph = 0.013740, callmh = 0.013756, quantile = 0.211135, d2CalldK2 = 17.258062</v>
      </c>
    </row>
    <row r="12278" spans="28:28" x14ac:dyDescent="0.25">
      <c r="AB12278" s="3" t="str">
        <v>T = 5.833333, swapRate = 0.024260, k = 24, strike = 0.014688, call = 0.012512, callph = 0.012505, callmh = 0.012520, quantile = 0.240396, d2CalldK2 = 19.459681</v>
      </c>
    </row>
    <row r="12279" spans="28:28" x14ac:dyDescent="0.25">
      <c r="AB12279" s="3" t="str">
        <v>T = 5.833333, swapRate = 0.024260, k = 25, strike = 0.016284, call = 0.011327, callph = 0.011319, callmh = 0.011334, quantile = 0.273318, d2CalldK2 = 21.846808</v>
      </c>
    </row>
    <row r="12280" spans="28:28" x14ac:dyDescent="0.25">
      <c r="AB12280" s="3" t="str">
        <v>T = 5.833333, swapRate = 0.024260, k = 26, strike = 0.017879, call = 0.010196, callph = 0.010189, callmh = 0.010203, quantile = 0.310183, d2CalldK2 = 24.395994</v>
      </c>
    </row>
    <row r="12281" spans="28:28" x14ac:dyDescent="0.25">
      <c r="AB12281" s="3" t="str">
        <v>T = 5.833333, swapRate = 0.024260, k = 27, strike = 0.019474, call = 0.009128, callph = 0.009121, callmh = 0.009134, quantile = 0.351216, d2CalldK2 = 27.064573</v>
      </c>
    </row>
    <row r="12282" spans="28:28" x14ac:dyDescent="0.25">
      <c r="AB12282" s="3" t="str">
        <v>T = 5.833333, swapRate = 0.024260, k = 28, strike = 0.021069, call = 0.008129, callph = 0.008123, callmh = 0.008135, quantile = 0.396558, d2CalldK2 = 29.784322</v>
      </c>
    </row>
    <row r="12283" spans="28:28" x14ac:dyDescent="0.25">
      <c r="AB12283" s="3" t="str">
        <v>T = 5.833333, swapRate = 0.024260, k = 29, strike = 0.022664, call = 0.007205, callph = 0.007199, callmh = 0.007211, quantile = 0.446214, d2CalldK2 = 32.454330</v>
      </c>
    </row>
    <row r="12284" spans="28:28" x14ac:dyDescent="0.25">
      <c r="AB12284" s="3" t="str">
        <v>T = 5.833333, swapRate = 0.024260, k = 30, strike = 0.024260, call = 0.006364, callph = 0.006359, callmh = 0.006369, quantile = 0.500000, d2CalldK2 = 34.928896</v>
      </c>
    </row>
    <row r="12285" spans="28:28" x14ac:dyDescent="0.25">
      <c r="AB12285" s="3" t="str">
        <v>T = 5.833333, swapRate = 0.024260, k = 31, strike = 0.025855, call = 0.005610, callph = 0.005605, callmh = 0.005614, quantile = 0.553786, d2CalldK2 = 32.454330</v>
      </c>
    </row>
    <row r="12286" spans="28:28" x14ac:dyDescent="0.25">
      <c r="AB12286" s="3" t="str">
        <v>T = 5.833333, swapRate = 0.024260, k = 32, strike = 0.027450, call = 0.004938, callph = 0.004934, callmh = 0.004942, quantile = 0.603442, d2CalldK2 = 29.784322</v>
      </c>
    </row>
    <row r="12287" spans="28:28" x14ac:dyDescent="0.25">
      <c r="AB12287" s="3" t="str">
        <v>T = 5.833333, swapRate = 0.024260, k = 33, strike = 0.029045, call = 0.004342, callph = 0.004339, callmh = 0.004346, quantile = 0.648784, d2CalldK2 = 27.064573</v>
      </c>
    </row>
    <row r="12288" spans="28:28" x14ac:dyDescent="0.25">
      <c r="AB12288" s="3" t="str">
        <v>T = 5.833333, swapRate = 0.024260, k = 34, strike = 0.030641, call = 0.003815, callph = 0.003812, callmh = 0.003818, quantile = 0.689817, d2CalldK2 = 24.395994</v>
      </c>
    </row>
    <row r="12289" spans="28:28" x14ac:dyDescent="0.25">
      <c r="AB12289" s="3" t="str">
        <v>T = 5.833333, swapRate = 0.024260, k = 35, strike = 0.032236, call = 0.003350, callph = 0.003348, callmh = 0.003353, quantile = 0.726682, d2CalldK2 = 21.846808</v>
      </c>
    </row>
    <row r="12290" spans="28:28" x14ac:dyDescent="0.25">
      <c r="AB12290" s="3" t="str">
        <v>T = 5.833333, swapRate = 0.024260, k = 36, strike = 0.033831, call = 0.002941, callph = 0.002939, callmh = 0.002944, quantile = 0.759604, d2CalldK2 = 19.459681</v>
      </c>
    </row>
    <row r="12291" spans="28:28" x14ac:dyDescent="0.25">
      <c r="AB12291" s="3" t="str">
        <v>T = 5.833333, swapRate = 0.024260, k = 37, strike = 0.035426, call = 0.002582, callph = 0.002579, callmh = 0.002584, quantile = 0.788865, d2CalldK2 = 17.258062</v>
      </c>
    </row>
    <row r="12292" spans="28:28" x14ac:dyDescent="0.25">
      <c r="AB12292" s="3" t="str">
        <v>T = 5.833333, swapRate = 0.024260, k = 38, strike = 0.037021, call = 0.002266, callph = 0.002264, callmh = 0.002268, quantile = 0.814769, d2CalldK2 = 15.251454</v>
      </c>
    </row>
    <row r="12293" spans="28:28" x14ac:dyDescent="0.25">
      <c r="AB12293" s="3" t="str">
        <v>T = 5.833333, swapRate = 0.024260, k = 39, strike = 0.038617, call = 0.001989, callph = 0.001987, callmh = 0.001991, quantile = 0.837627, d2CalldK2 = 13.439615</v>
      </c>
    </row>
    <row r="12294" spans="28:28" x14ac:dyDescent="0.25">
      <c r="AB12294" s="3" t="str">
        <v>T = 5.833333, swapRate = 0.024260, k = 40, strike = 0.040212, call = 0.001746, callph = 0.001745, callmh = 0.001748, quantile = 0.857747, d2CalldK2 = 11.815805</v>
      </c>
    </row>
    <row r="12295" spans="28:28" x14ac:dyDescent="0.25">
      <c r="AB12295" s="3" t="str">
        <v>T = 5.833333, swapRate = 0.024260, k = 41, strike = 0.041807, call = 0.001534, callph = 0.001533, callmh = 0.001535, quantile = 0.875419, d2CalldK2 = 10.369201</v>
      </c>
    </row>
    <row r="12296" spans="28:28" x14ac:dyDescent="0.25">
      <c r="AB12296" s="3" t="str">
        <v>T = 5.833333, swapRate = 0.024260, k = 42, strike = 0.043402, call = 0.001348, callph = 0.001347, callmh = 0.001349, quantile = 0.890916, d2CalldK2 = 9.086670</v>
      </c>
    </row>
    <row r="12297" spans="28:28" x14ac:dyDescent="0.25">
      <c r="AB12297" s="3" t="str">
        <v>T = 5.833333, swapRate = 0.024260, k = 43, strike = 0.044997, call = 0.001185, callph = 0.001184, callmh = 0.001186, quantile = 0.904489, d2CalldK2 = 7.954023</v>
      </c>
    </row>
    <row r="12298" spans="28:28" x14ac:dyDescent="0.25">
      <c r="AB12298" s="3" t="str">
        <v>T = 5.833333, swapRate = 0.024260, k = 44, strike = 0.046593, call = 0.001042, callph = 0.001041, callmh = 0.001043, quantile = 0.916365, d2CalldK2 = 6.956880</v>
      </c>
    </row>
    <row r="12299" spans="28:28" x14ac:dyDescent="0.25">
      <c r="AB12299" s="3" t="str">
        <v>T = 5.833333, swapRate = 0.024260, k = 45, strike = 0.048188, call = 0.000917, callph = 0.000916, callmh = 0.000918, quantile = 0.926749, d2CalldK2 = 6.081240</v>
      </c>
    </row>
    <row r="12300" spans="28:28" x14ac:dyDescent="0.25">
      <c r="AB12300" s="3" t="str">
        <v>T = 5.833333, swapRate = 0.024260, k = 46, strike = 0.049783, call = 0.000808, callph = 0.000807, callmh = 0.000808, quantile = 0.935824, d2CalldK2 = 5.313840</v>
      </c>
    </row>
    <row r="12301" spans="28:28" x14ac:dyDescent="0.25">
      <c r="AB12301" s="3" t="str">
        <v>T = 5.833333, swapRate = 0.024260, k = 47, strike = 0.051378, call = 0.000712, callph = 0.000711, callmh = 0.000712, quantile = 0.943753, d2CalldK2 = 4.642367</v>
      </c>
    </row>
    <row r="12302" spans="28:28" x14ac:dyDescent="0.25">
      <c r="AB12302" s="3" t="str">
        <v>T = 5.833333, swapRate = 0.024260, k = 48, strike = 0.052973, call = 0.000628, callph = 0.000627, callmh = 0.000628, quantile = 0.950680, d2CalldK2 = 4.055551</v>
      </c>
    </row>
    <row r="12303" spans="28:28" x14ac:dyDescent="0.25">
      <c r="AB12303" s="3" t="str">
        <v>T = 5.833333, swapRate = 0.024260, k = 49, strike = 0.054569, call = 0.000554, callph = 0.000554, callmh = 0.000554, quantile = 0.956732, d2CalldK2 = 3.543195</v>
      </c>
    </row>
    <row r="12304" spans="28:28" x14ac:dyDescent="0.25">
      <c r="AB12304" s="3" t="str">
        <v>T = 5.833333, swapRate = 0.024260, k = 50, strike = 0.056164, call = 0.000489, callph = 0.000489, callmh = 0.000490, quantile = 0.962019, d2CalldK2 = 3.096154</v>
      </c>
    </row>
    <row r="12305" spans="28:28" x14ac:dyDescent="0.25">
      <c r="AB12305" s="3" t="str">
        <v>T = 5.833333, swapRate = 0.024260, k = 51, strike = 0.057759, call = 0.000432, callph = 0.000432, callmh = 0.000433, quantile = 0.966640, d2CalldK2 = 2.706283</v>
      </c>
    </row>
    <row r="12306" spans="28:28" x14ac:dyDescent="0.25">
      <c r="AB12306" s="3" t="str">
        <v>T = 5.833333, swapRate = 0.024260, k = 52, strike = 0.059354, call = 0.000383, callph = 0.000382, callmh = 0.000383, quantile = 0.970680, d2CalldK2 = 2.366365</v>
      </c>
    </row>
    <row r="12307" spans="28:28" x14ac:dyDescent="0.25">
      <c r="AB12307" s="3" t="str">
        <v>T = 5.833333, swapRate = 0.024260, k = 53, strike = 0.060950, call = 0.000339, callph = 0.000338, callmh = 0.000339, quantile = 0.974213, d2CalldK2 = 2.070037</v>
      </c>
    </row>
    <row r="12308" spans="28:28" x14ac:dyDescent="0.25">
      <c r="AB12308" s="3" t="str">
        <v>T = 5.833333, swapRate = 0.024260, k = 54, strike = 0.062545, call = 0.000300, callph = 0.000300, callmh = 0.000300, quantile = 0.977304, d2CalldK2 = 1.811706</v>
      </c>
    </row>
    <row r="12309" spans="28:28" x14ac:dyDescent="0.25">
      <c r="AB12309" s="3" t="str">
        <v>T = 5.833333, swapRate = 0.024260, k = 55, strike = 0.064140, call = 0.000266, callph = 0.000266, callmh = 0.000266, quantile = 0.980011, d2CalldK2 = 1.586472</v>
      </c>
    </row>
    <row r="12310" spans="28:28" x14ac:dyDescent="0.25">
      <c r="AB12310" s="3" t="str">
        <v>T = 5.833333, swapRate = 0.024260, k = 56, strike = 0.065735, call = 0.000236, callph = 0.000236, callmh = 0.000236, quantile = 0.982381, d2CalldK2 = 1.390052</v>
      </c>
    </row>
    <row r="12311" spans="28:28" x14ac:dyDescent="0.25">
      <c r="AB12311" s="3" t="str">
        <v>T = 5.833333, swapRate = 0.024260, k = 57, strike = 0.067330, call = 0.000210, callph = 0.000210, callmh = 0.000210, quantile = 0.984459, d2CalldK2 = 1.218707</v>
      </c>
    </row>
    <row r="12312" spans="28:28" x14ac:dyDescent="0.25">
      <c r="AB12312" s="3" t="str">
        <v>T = 5.833333, swapRate = 0.024260, k = 58, strike = 0.068926, call = 0.000186, callph = 0.000186, callmh = 0.000186, quantile = 0.986281, d2CalldK2 = 1.069179</v>
      </c>
    </row>
    <row r="12313" spans="28:28" x14ac:dyDescent="0.25">
      <c r="AB12313" s="3" t="str">
        <v>T = 5.833333, swapRate = 0.024260, k = 59, strike = 0.070521, call = 0.000166, callph = 0.000166, callmh = 0.000166, quantile = 0.987880, d2CalldK2 = 0.938633</v>
      </c>
    </row>
    <row r="12314" spans="28:28" x14ac:dyDescent="0.25">
      <c r="AB12314" s="3" t="str">
        <v>T = 5.833333, swapRate = 0.024260, k = 60, strike = 0.072116, call = 0.000148, callph = 0.000147, callmh = 0.000148, quantile = 0.989284, d2CalldK2 = 0.824603</v>
      </c>
    </row>
    <row r="12315" spans="28:28" x14ac:dyDescent="0.25">
      <c r="AB12315" s="3" t="str">
        <v>strike = -0.022001, d2CalldK2 = 0.938633, d2CalldK2mc = 0.823279</v>
      </c>
    </row>
    <row r="12316" spans="28:28" x14ac:dyDescent="0.25">
      <c r="AB12316" s="3" t="str">
        <v>strike = -0.020406, d2CalldK2 = 1.069179, d2CalldK2mc = 1.479636</v>
      </c>
    </row>
    <row r="12317" spans="28:28" x14ac:dyDescent="0.25">
      <c r="AB12317" s="3" t="str">
        <v>strike = -0.018811, d2CalldK2 = 1.218707, d2CalldK2mc = 1.076957</v>
      </c>
    </row>
    <row r="12318" spans="28:28" x14ac:dyDescent="0.25">
      <c r="AB12318" s="3" t="str">
        <v>strike = -0.017216, d2CalldK2 = 1.390052, d2CalldK2mc = 1.485996</v>
      </c>
    </row>
    <row r="12319" spans="28:28" x14ac:dyDescent="0.25">
      <c r="AB12319" s="3" t="str">
        <v>strike = -0.015621, d2CalldK2 = 1.586472, d2CalldK2mc = 1.830395</v>
      </c>
    </row>
    <row r="12320" spans="28:28" x14ac:dyDescent="0.25">
      <c r="AB12320" s="3" t="str">
        <v>strike = -0.014025, d2CalldK2 = 1.811706, d2CalldK2mc = 2.363886</v>
      </c>
    </row>
    <row r="12321" spans="28:28" x14ac:dyDescent="0.25">
      <c r="AB12321" s="3" t="str">
        <v>strike = -0.012430, d2CalldK2 = 2.070037, d2CalldK2mc = 1.525865</v>
      </c>
    </row>
    <row r="12322" spans="28:28" x14ac:dyDescent="0.25">
      <c r="AB12322" s="3" t="str">
        <v>strike = -0.010835, d2CalldK2 = 2.366365, d2CalldK2mc = 2.948742</v>
      </c>
    </row>
    <row r="12323" spans="28:28" x14ac:dyDescent="0.25">
      <c r="AB12323" s="3" t="str">
        <v>strike = -0.009240, d2CalldK2 = 2.706283, d2CalldK2mc = 2.977141</v>
      </c>
    </row>
    <row r="12324" spans="28:28" x14ac:dyDescent="0.25">
      <c r="AB12324" s="3" t="str">
        <v>strike = -0.007644, d2CalldK2 = 3.096155, d2CalldK2mc = 2.589796</v>
      </c>
    </row>
    <row r="12325" spans="28:28" x14ac:dyDescent="0.25">
      <c r="AB12325" s="3" t="str">
        <v>strike = -0.006049, d2CalldK2 = 3.543195, d2CalldK2mc = 4.036825</v>
      </c>
    </row>
    <row r="12326" spans="28:28" x14ac:dyDescent="0.25">
      <c r="AB12326" s="3" t="str">
        <v>strike = -0.004454, d2CalldK2 = 4.055551, d2CalldK2mc = 3.963439</v>
      </c>
    </row>
    <row r="12327" spans="28:28" x14ac:dyDescent="0.25">
      <c r="AB12327" s="3" t="str">
        <v>strike = -0.002859, d2CalldK2 = 4.642367, d2CalldK2mc = 4.132887</v>
      </c>
    </row>
    <row r="12328" spans="28:28" x14ac:dyDescent="0.25">
      <c r="AB12328" s="3" t="str">
        <v>strike = -0.001264, d2CalldK2 = 5.313840, d2CalldK2mc = 5.153171</v>
      </c>
    </row>
    <row r="12329" spans="28:28" x14ac:dyDescent="0.25">
      <c r="AB12329" s="3" t="str">
        <v>strike = 0.000332, d2CalldK2 = 6.081240, d2CalldK2mc = 6.206958</v>
      </c>
    </row>
    <row r="12330" spans="28:28" x14ac:dyDescent="0.25">
      <c r="AB12330" s="3" t="str">
        <v>strike = 0.001927, d2CalldK2 = 6.956880, d2CalldK2mc = 7.537388</v>
      </c>
    </row>
    <row r="12331" spans="28:28" x14ac:dyDescent="0.25">
      <c r="AB12331" s="3" t="str">
        <v>strike = 0.003522, d2CalldK2 = 7.954023, d2CalldK2mc = 7.981680</v>
      </c>
    </row>
    <row r="12332" spans="28:28" x14ac:dyDescent="0.25">
      <c r="AB12332" s="3" t="str">
        <v>strike = 0.005117, d2CalldK2 = 9.086670, d2CalldK2mc = 10.272590</v>
      </c>
    </row>
    <row r="12333" spans="28:28" x14ac:dyDescent="0.25">
      <c r="AB12333" s="3" t="str">
        <v>strike = 0.006712, d2CalldK2 = 10.369201, d2CalldK2mc = 10.133867</v>
      </c>
    </row>
    <row r="12334" spans="28:28" x14ac:dyDescent="0.25">
      <c r="AB12334" s="3" t="str">
        <v>strike = 0.008308, d2CalldK2 = 11.815805, d2CalldK2mc = 11.410167</v>
      </c>
    </row>
    <row r="12335" spans="28:28" x14ac:dyDescent="0.25">
      <c r="AB12335" s="3" t="str">
        <v>strike = 0.009903, d2CalldK2 = 13.439616, d2CalldK2mc = 14.576086</v>
      </c>
    </row>
    <row r="12336" spans="28:28" x14ac:dyDescent="0.25">
      <c r="AB12336" s="3" t="str">
        <v>strike = 0.011498, d2CalldK2 = 15.251454, d2CalldK2mc = 14.534170</v>
      </c>
    </row>
    <row r="12337" spans="28:28" x14ac:dyDescent="0.25">
      <c r="AB12337" s="3" t="str">
        <v>strike = 0.013093, d2CalldK2 = 17.258062, d2CalldK2mc = 16.669976</v>
      </c>
    </row>
    <row r="12338" spans="28:28" x14ac:dyDescent="0.25">
      <c r="AB12338" s="3" t="str">
        <v>strike = 0.014688, d2CalldK2 = 19.459681, d2CalldK2mc = 18.401793</v>
      </c>
    </row>
    <row r="12339" spans="28:28" x14ac:dyDescent="0.25">
      <c r="AB12339" s="3" t="str">
        <v>strike = 0.016284, d2CalldK2 = 21.846808, d2CalldK2mc = 21.665984</v>
      </c>
    </row>
    <row r="12340" spans="28:28" x14ac:dyDescent="0.25">
      <c r="AB12340" s="3" t="str">
        <v>strike = 0.017879, d2CalldK2 = 24.395994, d2CalldK2mc = 24.968317</v>
      </c>
    </row>
    <row r="12341" spans="28:28" x14ac:dyDescent="0.25">
      <c r="AB12341" s="3" t="str">
        <v>strike = 0.019474, d2CalldK2 = 27.064573, d2CalldK2mc = 27.702784</v>
      </c>
    </row>
    <row r="12342" spans="28:28" x14ac:dyDescent="0.25">
      <c r="AB12342" s="3" t="str">
        <v>strike = 0.021069, d2CalldK2 = 29.784322, d2CalldK2mc = 28.009432</v>
      </c>
    </row>
    <row r="12343" spans="28:28" x14ac:dyDescent="0.25">
      <c r="AB12343" s="3" t="str">
        <v>strike = 0.022664, d2CalldK2 = 32.454330, d2CalldK2mc = 33.406634</v>
      </c>
    </row>
    <row r="12344" spans="28:28" x14ac:dyDescent="0.25">
      <c r="AB12344" s="3" t="str">
        <v>strike = 0.024260, d2CalldK2 = 34.928896, d2CalldK2mc = 33.011003</v>
      </c>
    </row>
    <row r="12345" spans="28:28" x14ac:dyDescent="0.25">
      <c r="AB12345" s="3" t="str">
        <v>strike = 0.025855, d2CalldK2 = 32.454330, d2CalldK2mc = 34.258665</v>
      </c>
    </row>
    <row r="12346" spans="28:28" x14ac:dyDescent="0.25">
      <c r="AB12346" s="3" t="str">
        <v>strike = 0.027450, d2CalldK2 = 29.784322, d2CalldK2mc = 27.965378</v>
      </c>
    </row>
    <row r="12347" spans="28:28" x14ac:dyDescent="0.25">
      <c r="AB12347" s="3" t="str">
        <v>strike = 0.029045, d2CalldK2 = 27.064573, d2CalldK2mc = 26.575006</v>
      </c>
    </row>
    <row r="12348" spans="28:28" x14ac:dyDescent="0.25">
      <c r="AB12348" s="3" t="str">
        <v>strike = 0.030641, d2CalldK2 = 24.395994, d2CalldK2mc = 25.171169</v>
      </c>
    </row>
    <row r="12349" spans="28:28" x14ac:dyDescent="0.25">
      <c r="AB12349" s="3" t="str">
        <v>strike = 0.032236, d2CalldK2 = 21.846808, d2CalldK2mc = 22.458045</v>
      </c>
    </row>
    <row r="12350" spans="28:28" x14ac:dyDescent="0.25">
      <c r="AB12350" s="3" t="str">
        <v>strike = 0.033831, d2CalldK2 = 19.459681, d2CalldK2mc = 19.381689</v>
      </c>
    </row>
    <row r="12351" spans="28:28" x14ac:dyDescent="0.25">
      <c r="AB12351" s="3" t="str">
        <v>strike = 0.035426, d2CalldK2 = 17.258062, d2CalldK2mc = 16.838211</v>
      </c>
    </row>
    <row r="12352" spans="28:28" x14ac:dyDescent="0.25">
      <c r="AB12352" s="3" t="str">
        <v>strike = 0.037021, d2CalldK2 = 15.251454, d2CalldK2mc = 16.034488</v>
      </c>
    </row>
    <row r="12353" spans="28:28" x14ac:dyDescent="0.25">
      <c r="AB12353" s="3" t="str">
        <v>strike = 0.038617, d2CalldK2 = 13.439615, d2CalldK2mc = 12.605435</v>
      </c>
    </row>
    <row r="12354" spans="28:28" x14ac:dyDescent="0.25">
      <c r="AB12354" s="3" t="str">
        <v>strike = 0.040212, d2CalldK2 = 11.815805, d2CalldK2mc = 11.947848</v>
      </c>
    </row>
    <row r="12355" spans="28:28" x14ac:dyDescent="0.25">
      <c r="AB12355" s="3" t="str">
        <v>strike = 0.041807, d2CalldK2 = 10.369201, d2CalldK2mc = 9.937135</v>
      </c>
    </row>
    <row r="12356" spans="28:28" x14ac:dyDescent="0.25">
      <c r="AB12356" s="3" t="str">
        <v>strike = 0.043402, d2CalldK2 = 9.086670, d2CalldK2mc = 8.976164</v>
      </c>
    </row>
    <row r="12357" spans="28:28" x14ac:dyDescent="0.25">
      <c r="AB12357" s="3" t="str">
        <v>strike = 0.044997, d2CalldK2 = 7.954023, d2CalldK2mc = 7.320715</v>
      </c>
    </row>
    <row r="12358" spans="28:28" x14ac:dyDescent="0.25">
      <c r="AB12358" s="3" t="str">
        <v>strike = 0.046593, d2CalldK2 = 6.956880, d2CalldK2mc = 6.741199</v>
      </c>
    </row>
    <row r="12359" spans="28:28" x14ac:dyDescent="0.25">
      <c r="AB12359" s="3" t="str">
        <v>strike = 0.048188, d2CalldK2 = 6.081240, d2CalldK2mc = 6.664182</v>
      </c>
    </row>
    <row r="12360" spans="28:28" x14ac:dyDescent="0.25">
      <c r="AB12360" s="3" t="str">
        <v>strike = 0.049783, d2CalldK2 = 5.313840, d2CalldK2mc = 5.654235</v>
      </c>
    </row>
    <row r="12361" spans="28:28" x14ac:dyDescent="0.25">
      <c r="AB12361" s="3" t="str">
        <v>strike = 0.051378, d2CalldK2 = 4.642367, d2CalldK2mc = 4.773426</v>
      </c>
    </row>
    <row r="12362" spans="28:28" x14ac:dyDescent="0.25">
      <c r="AB12362" s="3" t="str">
        <v>strike = 0.052973, d2CalldK2 = 4.055551, d2CalldK2mc = 4.021143</v>
      </c>
    </row>
    <row r="12363" spans="28:28" x14ac:dyDescent="0.25">
      <c r="AB12363" s="3" t="str">
        <v>strike = 0.054569, d2CalldK2 = 3.543195, d2CalldK2mc = 3.780923</v>
      </c>
    </row>
    <row r="12364" spans="28:28" x14ac:dyDescent="0.25">
      <c r="AB12364" s="3" t="str">
        <v>strike = 0.056164, d2CalldK2 = 3.096154, d2CalldK2mc = 3.036485</v>
      </c>
    </row>
    <row r="12365" spans="28:28" x14ac:dyDescent="0.25">
      <c r="AB12365" s="3" t="str">
        <v>strike = 0.057759, d2CalldK2 = 2.706283, d2CalldK2mc = 3.170916</v>
      </c>
    </row>
    <row r="12366" spans="28:28" x14ac:dyDescent="0.25">
      <c r="AB12366" s="3" t="str">
        <v>strike = 0.059354, d2CalldK2 = 2.366365, d2CalldK2mc = 2.135015</v>
      </c>
    </row>
    <row r="12367" spans="28:28" x14ac:dyDescent="0.25">
      <c r="AB12367" s="3" t="str">
        <v>strike = 0.060950, d2CalldK2 = 2.070037, d2CalldK2mc = 2.119610</v>
      </c>
    </row>
    <row r="12368" spans="28:28" x14ac:dyDescent="0.25">
      <c r="AB12368" s="3" t="str">
        <v>strike = 0.062545, d2CalldK2 = 1.811706, d2CalldK2mc = 2.122675</v>
      </c>
    </row>
    <row r="12369" spans="28:28" x14ac:dyDescent="0.25">
      <c r="AB12369" s="3" t="str">
        <v>strike = 0.064140, d2CalldK2 = 1.586472, d2CalldK2mc = 1.998603</v>
      </c>
    </row>
    <row r="12370" spans="28:28" x14ac:dyDescent="0.25">
      <c r="AB12370" s="3" t="str">
        <v>strike = 0.065735, d2CalldK2 = 1.390052, d2CalldK2mc = 1.644342</v>
      </c>
    </row>
    <row r="12371" spans="28:28" x14ac:dyDescent="0.25">
      <c r="AB12371" s="3" t="str">
        <v>strike = 0.067330, d2CalldK2 = 1.218707, d2CalldK2mc = 1.397660</v>
      </c>
    </row>
    <row r="12372" spans="28:28" x14ac:dyDescent="0.25">
      <c r="AB12372" s="3" t="str">
        <v>strike = 0.068926, d2CalldK2 = 1.069179, d2CalldK2mc = 1.022080</v>
      </c>
    </row>
    <row r="12373" spans="28:28" x14ac:dyDescent="0.25">
      <c r="AB12373" s="3" t="str">
        <v>strike = 0.070521, d2CalldK2 = 0.938633, d2CalldK2mc = 0.860405</v>
      </c>
    </row>
    <row r="12374" spans="28:28" x14ac:dyDescent="0.25">
      <c r="AB12374" s="3" t="str">
        <v>T = 5.833333, fixingDate = 0, swapRate = 0.024260, annuity = 8.545404, stdDev = 0.015952, avgCalcStrikes = 7.985962</v>
      </c>
    </row>
    <row r="12375" spans="28:28" x14ac:dyDescent="0.25">
      <c r="AB12375" s="3" t="str">
        <v>strike = -0.022001, dCalldT = 0.000233, localVol = 0.023794</v>
      </c>
    </row>
    <row r="12376" spans="28:28" x14ac:dyDescent="0.25">
      <c r="AB12376" s="3" t="str">
        <v>strike = -0.020406, dCalldT = 0.000259, localVol = 0.018700</v>
      </c>
    </row>
    <row r="12377" spans="28:28" x14ac:dyDescent="0.25">
      <c r="AB12377" s="3" t="str">
        <v>strike = -0.018811, dCalldT = 0.000273, localVol = 0.022499</v>
      </c>
    </row>
    <row r="12378" spans="28:28" x14ac:dyDescent="0.25">
      <c r="AB12378" s="3" t="str">
        <v>strike = -0.017216, dCalldT = 0.000292, localVol = 0.019810</v>
      </c>
    </row>
    <row r="12379" spans="28:28" x14ac:dyDescent="0.25">
      <c r="AB12379" s="3" t="str">
        <v>strike = -0.015621, dCalldT = 0.000309, localVol = 0.018360</v>
      </c>
    </row>
    <row r="12380" spans="28:28" x14ac:dyDescent="0.25">
      <c r="AB12380" s="3" t="str">
        <v>strike = -0.014025, dCalldT = 0.000319, localVol = 0.016426</v>
      </c>
    </row>
    <row r="12381" spans="28:28" x14ac:dyDescent="0.25">
      <c r="AB12381" s="3" t="str">
        <v>strike = -0.012430, dCalldT = 0.000313, localVol = 0.020268</v>
      </c>
    </row>
    <row r="12382" spans="28:28" x14ac:dyDescent="0.25">
      <c r="AB12382" s="3" t="str">
        <v>strike = -0.010835, dCalldT = 0.000326, localVol = 0.014859</v>
      </c>
    </row>
    <row r="12383" spans="28:28" x14ac:dyDescent="0.25">
      <c r="AB12383" s="3" t="str">
        <v>strike = -0.009240, dCalldT = 0.000321, localVol = 0.014684</v>
      </c>
    </row>
    <row r="12384" spans="28:28" x14ac:dyDescent="0.25">
      <c r="AB12384" s="3" t="str">
        <v>strike = -0.007644, dCalldT = 0.000309, localVol = 0.015454</v>
      </c>
    </row>
    <row r="12385" spans="28:28" x14ac:dyDescent="0.25">
      <c r="AB12385" s="3" t="str">
        <v>strike = -0.006049, dCalldT = 0.000314, localVol = 0.012476</v>
      </c>
    </row>
    <row r="12386" spans="28:28" x14ac:dyDescent="0.25">
      <c r="AB12386" s="3" t="str">
        <v>strike = -0.004454, dCalldT = 0.000305, localVol = 0.012409</v>
      </c>
    </row>
    <row r="12387" spans="28:28" x14ac:dyDescent="0.25">
      <c r="AB12387" s="3" t="str">
        <v>strike = -0.002859, dCalldT = 0.000300, localVol = 0.012053</v>
      </c>
    </row>
    <row r="12388" spans="28:28" x14ac:dyDescent="0.25">
      <c r="AB12388" s="3" t="str">
        <v>strike = -0.001264, dCalldT = 0.000312, localVol = 0.011004</v>
      </c>
    </row>
    <row r="12389" spans="28:28" x14ac:dyDescent="0.25">
      <c r="AB12389" s="3" t="str">
        <v>strike = 0.000332, dCalldT = 0.000330, localVol = 0.010309</v>
      </c>
    </row>
    <row r="12390" spans="28:28" x14ac:dyDescent="0.25">
      <c r="AB12390" s="3" t="str">
        <v>strike = 0.001927, dCalldT = 0.000345, localVol = 0.009567</v>
      </c>
    </row>
    <row r="12391" spans="28:28" x14ac:dyDescent="0.25">
      <c r="AB12391" s="3" t="str">
        <v>strike = 0.003522, dCalldT = 0.000343, localVol = 0.009277</v>
      </c>
    </row>
    <row r="12392" spans="28:28" x14ac:dyDescent="0.25">
      <c r="AB12392" s="3" t="str">
        <v>strike = 0.005117, dCalldT = 0.000342, localVol = 0.008160</v>
      </c>
    </row>
    <row r="12393" spans="28:28" x14ac:dyDescent="0.25">
      <c r="AB12393" s="3" t="str">
        <v>strike = 0.006712, dCalldT = 0.000305, localVol = 0.007759</v>
      </c>
    </row>
    <row r="12394" spans="28:28" x14ac:dyDescent="0.25">
      <c r="AB12394" s="3" t="str">
        <v>strike = 0.008308, dCalldT = 0.000276, localVol = 0.006953</v>
      </c>
    </row>
    <row r="12395" spans="28:28" x14ac:dyDescent="0.25">
      <c r="AB12395" s="3" t="str">
        <v>strike = 0.009903, dCalldT = 0.000259, localVol = 0.005964</v>
      </c>
    </row>
    <row r="12396" spans="28:28" x14ac:dyDescent="0.25">
      <c r="AB12396" s="3" t="str">
        <v>strike = 0.011498, dCalldT = 0.000208, localVol = 0.005348</v>
      </c>
    </row>
    <row r="12397" spans="28:28" x14ac:dyDescent="0.25">
      <c r="AB12397" s="3" t="str">
        <v>strike = 0.013093, dCalldT = 0.000178, localVol = 0.004619</v>
      </c>
    </row>
    <row r="12398" spans="28:28" x14ac:dyDescent="0.25">
      <c r="AB12398" s="3" t="str">
        <v>strike = 0.014688, dCalldT = 0.000165, localVol = 0.004233</v>
      </c>
    </row>
    <row r="12399" spans="28:28" x14ac:dyDescent="0.25">
      <c r="AB12399" s="3" t="str">
        <v>strike = 0.016284, dCalldT = 0.000183, localVol = 0.004106</v>
      </c>
    </row>
    <row r="12400" spans="28:28" x14ac:dyDescent="0.25">
      <c r="AB12400" s="3" t="str">
        <v>strike = 0.017879, dCalldT = 0.000204, localVol = 0.004042</v>
      </c>
    </row>
    <row r="12401" spans="28:28" x14ac:dyDescent="0.25">
      <c r="AB12401" s="3" t="str">
        <v>strike = 0.019474, dCalldT = 0.000205, localVol = 0.003848</v>
      </c>
    </row>
    <row r="12402" spans="28:28" x14ac:dyDescent="0.25">
      <c r="AB12402" s="3" t="str">
        <v>strike = 0.021069, dCalldT = 0.000184, localVol = 0.003620</v>
      </c>
    </row>
    <row r="12403" spans="28:28" x14ac:dyDescent="0.25">
      <c r="AB12403" s="3" t="str">
        <v>strike = 0.022664, dCalldT = 0.000212, localVol = 0.003567</v>
      </c>
    </row>
    <row r="12404" spans="28:28" x14ac:dyDescent="0.25">
      <c r="AB12404" s="3" t="str">
        <v>strike = 0.024260, dCalldT = 0.000208, localVol = 0.003552</v>
      </c>
    </row>
    <row r="12405" spans="28:28" x14ac:dyDescent="0.25">
      <c r="AB12405" s="3" t="str">
        <v>strike = 0.025855, dCalldT = 0.000235, localVol = 0.003703</v>
      </c>
    </row>
    <row r="12406" spans="28:28" x14ac:dyDescent="0.25">
      <c r="AB12406" s="3" t="str">
        <v>strike = 0.027450, dCalldT = 0.000202, localVol = 0.003804</v>
      </c>
    </row>
    <row r="12407" spans="28:28" x14ac:dyDescent="0.25">
      <c r="AB12407" s="3" t="str">
        <v>strike = 0.029045, dCalldT = 0.000222, localVol = 0.004085</v>
      </c>
    </row>
    <row r="12408" spans="28:28" x14ac:dyDescent="0.25">
      <c r="AB12408" s="3" t="str">
        <v>strike = 0.030641, dCalldT = 0.000253, localVol = 0.004481</v>
      </c>
    </row>
    <row r="12409" spans="28:28" x14ac:dyDescent="0.25">
      <c r="AB12409" s="3" t="str">
        <v>strike = 0.032236, dCalldT = 0.000258, localVol = 0.004789</v>
      </c>
    </row>
    <row r="12410" spans="28:28" x14ac:dyDescent="0.25">
      <c r="AB12410" s="3" t="str">
        <v>strike = 0.033831, dCalldT = 0.000242, localVol = 0.004992</v>
      </c>
    </row>
    <row r="12411" spans="28:28" x14ac:dyDescent="0.25">
      <c r="AB12411" s="3" t="str">
        <v>strike = 0.035426, dCalldT = 0.000226, localVol = 0.005186</v>
      </c>
    </row>
    <row r="12412" spans="28:28" x14ac:dyDescent="0.25">
      <c r="AB12412" s="3" t="str">
        <v>strike = 0.037021, dCalldT = 0.000223, localVol = 0.005276</v>
      </c>
    </row>
    <row r="12413" spans="28:28" x14ac:dyDescent="0.25">
      <c r="AB12413" s="3" t="str">
        <v>strike = 0.038617, dCalldT = 0.000195, localVol = 0.005569</v>
      </c>
    </row>
    <row r="12414" spans="28:28" x14ac:dyDescent="0.25">
      <c r="AB12414" s="3" t="str">
        <v>strike = 0.040212, dCalldT = 0.000193, localVol = 0.005687</v>
      </c>
    </row>
    <row r="12415" spans="28:28" x14ac:dyDescent="0.25">
      <c r="AB12415" s="3" t="str">
        <v>strike = 0.041807, dCalldT = 0.000187, localVol = 0.006137</v>
      </c>
    </row>
    <row r="12416" spans="28:28" x14ac:dyDescent="0.25">
      <c r="AB12416" s="3" t="str">
        <v>strike = 0.043402, dCalldT = 0.000195, localVol = 0.006588</v>
      </c>
    </row>
    <row r="12417" spans="28:28" x14ac:dyDescent="0.25">
      <c r="AB12417" s="3" t="str">
        <v>strike = 0.044997, dCalldT = 0.000207, localVol = 0.007512</v>
      </c>
    </row>
    <row r="12418" spans="28:28" x14ac:dyDescent="0.25">
      <c r="AB12418" s="3" t="str">
        <v>strike = 0.046593, dCalldT = 0.000239, localVol = 0.008413</v>
      </c>
    </row>
    <row r="12419" spans="28:28" x14ac:dyDescent="0.25">
      <c r="AB12419" s="3" t="str">
        <v>strike = 0.048188, dCalldT = 0.000278, localVol = 0.009138</v>
      </c>
    </row>
    <row r="12420" spans="28:28" x14ac:dyDescent="0.25">
      <c r="AB12420" s="3" t="str">
        <v>strike = 0.049783, dCalldT = 0.000301, localVol = 0.010322</v>
      </c>
    </row>
    <row r="12421" spans="28:28" x14ac:dyDescent="0.25">
      <c r="AB12421" s="3" t="str">
        <v>strike = 0.051378, dCalldT = 0.000315, localVol = 0.011487</v>
      </c>
    </row>
    <row r="12422" spans="28:28" x14ac:dyDescent="0.25">
      <c r="AB12422" s="3" t="str">
        <v>strike = 0.052973, dCalldT = 0.000326, localVol = 0.012731</v>
      </c>
    </row>
    <row r="12423" spans="28:28" x14ac:dyDescent="0.25">
      <c r="AB12423" s="3" t="str">
        <v>strike = 0.054569, dCalldT = 0.000339, localVol = 0.013393</v>
      </c>
    </row>
    <row r="12424" spans="28:28" x14ac:dyDescent="0.25">
      <c r="AB12424" s="3" t="str">
        <v>strike = 0.056164, dCalldT = 0.000346, localVol = 0.015101</v>
      </c>
    </row>
    <row r="12425" spans="28:28" x14ac:dyDescent="0.25">
      <c r="AB12425" s="3" t="str">
        <v>strike = 0.057759, dCalldT = 0.000356, localVol = 0.014992</v>
      </c>
    </row>
    <row r="12426" spans="28:28" x14ac:dyDescent="0.25">
      <c r="AB12426" s="3" t="str">
        <v>strike = 0.059354, dCalldT = 0.000353, localVol = 0.018194</v>
      </c>
    </row>
    <row r="12427" spans="28:28" x14ac:dyDescent="0.25">
      <c r="AB12427" s="3" t="str">
        <v>strike = 0.060950, dCalldT = 0.000359, localVol = 0.018393</v>
      </c>
    </row>
    <row r="12428" spans="28:28" x14ac:dyDescent="0.25">
      <c r="AB12428" s="3" t="str">
        <v>strike = 0.062545, dCalldT = 0.000363, localVol = 0.018500</v>
      </c>
    </row>
    <row r="12429" spans="28:28" x14ac:dyDescent="0.25">
      <c r="AB12429" s="3" t="str">
        <v>strike = 0.064140, dCalldT = 0.000359, localVol = 0.018964</v>
      </c>
    </row>
    <row r="12430" spans="28:28" x14ac:dyDescent="0.25">
      <c r="AB12430" s="3" t="str">
        <v>strike = 0.065735, dCalldT = 0.000344, localVol = 0.020451</v>
      </c>
    </row>
    <row r="12431" spans="28:28" x14ac:dyDescent="0.25">
      <c r="AB12431" s="3" t="str">
        <v>strike = 0.067330, dCalldT = 0.000321, localVol = 0.021448</v>
      </c>
    </row>
    <row r="12432" spans="28:28" x14ac:dyDescent="0.25">
      <c r="AB12432" s="3" t="str">
        <v>strike = 0.068926, dCalldT = 0.000294, localVol = 0.024001</v>
      </c>
    </row>
    <row r="12433" spans="28:28" x14ac:dyDescent="0.25">
      <c r="AB12433" s="3" t="str">
        <v>strike = 0.070521, dCalldT = 0.000269, localVol = 0.025028</v>
      </c>
    </row>
    <row r="12434" spans="28:28" x14ac:dyDescent="0.25">
      <c r="AB12434" s="3" t="str">
        <v>T = 5.916667, swapRate = 0.024360, k = 0, strike = -0.023864, call = 0.048375, callph = 0.048365, callmh = 0.048385, quantile = 0.010794, d2CalldK2 = 0.820318</v>
      </c>
    </row>
    <row r="12435" spans="28:28" x14ac:dyDescent="0.25">
      <c r="AB12435" s="3" t="str">
        <v>T = 5.916667, swapRate = 0.024360, k = 1, strike = -0.022256, call = 0.046786, callph = 0.046776, callmh = 0.046796, quantile = 0.012202, d2CalldK2 = 0.933322</v>
      </c>
    </row>
    <row r="12436" spans="28:28" x14ac:dyDescent="0.25">
      <c r="AB12436" s="3" t="str">
        <v>T = 5.916667, swapRate = 0.024360, k = 2, strike = -0.020649, call = 0.045199, callph = 0.045189, callmh = 0.045209, quantile = 0.013804, d2CalldK2 = 1.062654</v>
      </c>
    </row>
    <row r="12437" spans="28:28" x14ac:dyDescent="0.25">
      <c r="AB12437" s="3" t="str">
        <v>T = 5.916667, swapRate = 0.024360, k = 3, strike = -0.019041, call = 0.043615, callph = 0.043605, callmh = 0.043625, quantile = 0.015628, d2CalldK2 = 1.210749</v>
      </c>
    </row>
    <row r="12438" spans="28:28" x14ac:dyDescent="0.25">
      <c r="AB12438" s="3" t="str">
        <v>T = 5.916667, swapRate = 0.024360, k = 4, strike = -0.017434, call = 0.042035, callph = 0.042025, callmh = 0.042044, quantile = 0.017708, d2CalldK2 = 1.380408</v>
      </c>
    </row>
    <row r="12439" spans="28:28" x14ac:dyDescent="0.25">
      <c r="AB12439" s="3" t="str">
        <v>T = 5.916667, swapRate = 0.024360, k = 5, strike = -0.015827, call = 0.040457, callph = 0.040448, callmh = 0.040467, quantile = 0.020079, d2CalldK2 = 1.574851</v>
      </c>
    </row>
    <row r="12440" spans="28:28" x14ac:dyDescent="0.25">
      <c r="AB12440" s="3" t="str">
        <v>T = 5.916667, swapRate = 0.024360, k = 6, strike = -0.014219, call = 0.038884, callph = 0.038875, callmh = 0.038894, quantile = 0.022786, d2CalldK2 = 1.797772</v>
      </c>
    </row>
    <row r="12441" spans="28:28" x14ac:dyDescent="0.25">
      <c r="AB12441" s="3" t="str">
        <v>T = 5.916667, swapRate = 0.024360, k = 7, strike = -0.012612, call = 0.037316, callph = 0.037306, callmh = 0.037326, quantile = 0.025876, d2CalldK2 = 2.053408</v>
      </c>
    </row>
    <row r="12442" spans="28:28" x14ac:dyDescent="0.25">
      <c r="AB12442" s="3" t="str">
        <v>T = 5.916667, swapRate = 0.024360, k = 8, strike = -0.011004, call = 0.035753, callph = 0.035743, callmh = 0.035763, quantile = 0.029408, d2CalldK2 = 2.346605</v>
      </c>
    </row>
    <row r="12443" spans="28:28" x14ac:dyDescent="0.25">
      <c r="AB12443" s="3" t="str">
        <v>T = 5.916667, swapRate = 0.024360, k = 9, strike = -0.009397, call = 0.034196, callph = 0.034186, callmh = 0.034205, quantile = 0.033444, d2CalldK2 = 2.682897</v>
      </c>
    </row>
    <row r="12444" spans="28:28" x14ac:dyDescent="0.25">
      <c r="AB12444" s="3" t="str">
        <v>T = 5.916667, swapRate = 0.024360, k = 10, strike = -0.007789, call = 0.032646, callph = 0.032636, callmh = 0.032655, quantile = 0.038059, d2CalldK2 = 3.068585</v>
      </c>
    </row>
    <row r="12445" spans="28:28" x14ac:dyDescent="0.25">
      <c r="AB12445" s="3" t="str">
        <v>T = 5.916667, swapRate = 0.024360, k = 11, strike = -0.006182, call = 0.031104, callph = 0.031094, callmh = 0.031113, quantile = 0.043339, d2CalldK2 = 3.510820</v>
      </c>
    </row>
    <row r="12446" spans="28:28" x14ac:dyDescent="0.25">
      <c r="AB12446" s="3" t="str">
        <v>T = 5.916667, swapRate = 0.024360, k = 12, strike = -0.004574, call = 0.029571, callph = 0.029561, callmh = 0.029580, quantile = 0.049381, d2CalldK2 = 4.017680</v>
      </c>
    </row>
    <row r="12447" spans="28:28" x14ac:dyDescent="0.25">
      <c r="AB12447" s="3" t="str">
        <v>T = 5.916667, swapRate = 0.024360, k = 13, strike = -0.002967, call = 0.028048, callph = 0.028038, callmh = 0.028057, quantile = 0.056295, d2CalldK2 = 4.598244</v>
      </c>
    </row>
    <row r="12448" spans="28:28" x14ac:dyDescent="0.25">
      <c r="AB12448" s="3" t="str">
        <v>T = 5.916667, swapRate = 0.024360, k = 14, strike = -0.001359, call = 0.026537, callph = 0.026528, callmh = 0.026546, quantile = 0.064209, d2CalldK2 = 5.262645</v>
      </c>
    </row>
    <row r="12449" spans="28:28" x14ac:dyDescent="0.25">
      <c r="AB12449" s="3" t="str">
        <v>T = 5.916667, swapRate = 0.024360, k = 15, strike = 0.000248, call = 0.025040, callph = 0.025031, callmh = 0.025049, quantile = 0.073265, d2CalldK2 = 6.022098</v>
      </c>
    </row>
    <row r="12450" spans="28:28" x14ac:dyDescent="0.25">
      <c r="AB12450" s="3" t="str">
        <v>T = 5.916667, swapRate = 0.024360, k = 16, strike = 0.001856, call = 0.023558, callph = 0.023549, callmh = 0.023568, quantile = 0.083627, d2CalldK2 = 6.888878</v>
      </c>
    </row>
    <row r="12451" spans="28:28" x14ac:dyDescent="0.25">
      <c r="AB12451" s="3" t="str">
        <v>T = 5.916667, swapRate = 0.024360, k = 17, strike = 0.003463, call = 0.022095, callph = 0.022086, callmh = 0.022104, quantile = 0.095477, d2CalldK2 = 7.876230</v>
      </c>
    </row>
    <row r="12452" spans="28:28" x14ac:dyDescent="0.25">
      <c r="AB12452" s="3" t="str">
        <v>T = 5.916667, swapRate = 0.024360, k = 18, strike = 0.005070, call = 0.020651, callph = 0.020642, callmh = 0.020660, quantile = 0.109021, d2CalldK2 = 8.998174</v>
      </c>
    </row>
    <row r="12453" spans="28:28" x14ac:dyDescent="0.25">
      <c r="AB12453" s="3" t="str">
        <v>T = 5.916667, swapRate = 0.024360, k = 19, strike = 0.006678, call = 0.019231, callph = 0.019223, callmh = 0.019240, quantile = 0.124486, d2CalldK2 = 10.269157</v>
      </c>
    </row>
    <row r="12454" spans="28:28" x14ac:dyDescent="0.25">
      <c r="AB12454" s="3" t="str">
        <v>T = 5.916667, swapRate = 0.024360, k = 20, strike = 0.008285, call = 0.017838, callph = 0.017829, callmh = 0.017846, quantile = 0.142123, d2CalldK2 = 11.703497</v>
      </c>
    </row>
    <row r="12455" spans="28:28" x14ac:dyDescent="0.25">
      <c r="AB12455" s="3" t="str">
        <v>T = 5.916667, swapRate = 0.024360, k = 21, strike = 0.009893, call = 0.016475, callph = 0.016466, callmh = 0.016483, quantile = 0.162206, d2CalldK2 = 13.314541</v>
      </c>
    </row>
    <row r="12456" spans="28:28" x14ac:dyDescent="0.25">
      <c r="AB12456" s="3" t="str">
        <v>T = 5.916667, swapRate = 0.024360, k = 22, strike = 0.011500, call = 0.015146, callph = 0.015138, callmh = 0.015154, quantile = 0.185029, d2CalldK2 = 15.113424</v>
      </c>
    </row>
    <row r="12457" spans="28:28" x14ac:dyDescent="0.25">
      <c r="AB12457" s="3" t="str">
        <v>T = 5.916667, swapRate = 0.024360, k = 23, strike = 0.013108, call = 0.013856, callph = 0.013848, callmh = 0.013864, quantile = 0.210899, d2CalldK2 = 17.107325</v>
      </c>
    </row>
    <row r="12458" spans="28:28" x14ac:dyDescent="0.25">
      <c r="AB12458" s="3" t="str">
        <v>T = 5.916667, swapRate = 0.024360, k = 24, strike = 0.014715, call = 0.012611, callph = 0.012603, callmh = 0.012618, quantile = 0.240133, d2CalldK2 = 19.297056</v>
      </c>
    </row>
    <row r="12459" spans="28:28" x14ac:dyDescent="0.25">
      <c r="AB12459" s="3" t="str">
        <v>T = 5.916667, swapRate = 0.024360, k = 25, strike = 0.016323, call = 0.011415, callph = 0.011408, callmh = 0.011422, quantile = 0.273039, d2CalldK2 = 21.673829</v>
      </c>
    </row>
    <row r="12460" spans="28:28" x14ac:dyDescent="0.25">
      <c r="AB12460" s="3" t="str">
        <v>T = 5.916667, swapRate = 0.024360, k = 26, strike = 0.017930, call = 0.010276, callph = 0.010269, callmh = 0.010283, quantile = 0.309901, d2CalldK2 = 24.215031</v>
      </c>
    </row>
    <row r="12461" spans="28:28" x14ac:dyDescent="0.25">
      <c r="AB12461" s="3" t="str">
        <v>T = 5.916667, swapRate = 0.024360, k = 27, strike = 0.019538, call = 0.009199, callph = 0.009192, callmh = 0.009205, quantile = 0.350954, d2CalldK2 = 26.878903</v>
      </c>
    </row>
    <row r="12462" spans="28:28" x14ac:dyDescent="0.25">
      <c r="AB12462" s="3" t="str">
        <v>T = 5.916667, swapRate = 0.024360, k = 28, strike = 0.021145, call = 0.008191, callph = 0.008185, callmh = 0.008197, quantile = 0.396345, d2CalldK2 = 29.598096</v>
      </c>
    </row>
    <row r="12463" spans="28:28" x14ac:dyDescent="0.25">
      <c r="AB12463" s="3" t="str">
        <v>T = 5.916667, swapRate = 0.024360, k = 29, strike = 0.022753, call = 0.007260, callph = 0.007255, callmh = 0.007266, quantile = 0.446087, d2CalldK2 = 32.272356</v>
      </c>
    </row>
    <row r="12464" spans="28:28" x14ac:dyDescent="0.25">
      <c r="AB12464" s="3" t="str">
        <v>T = 5.916667, swapRate = 0.024360, k = 30, strike = 0.024360, call = 0.006413, callph = 0.006408, callmh = 0.006418, quantile = 0.500000, d2CalldK2 = 34.756160</v>
      </c>
    </row>
    <row r="12465" spans="28:28" x14ac:dyDescent="0.25">
      <c r="AB12465" s="3" t="str">
        <v>T = 5.916667, swapRate = 0.024360, k = 31, strike = 0.025968, call = 0.005653, callph = 0.005649, callmh = 0.005657, quantile = 0.553913, d2CalldK2 = 32.272356</v>
      </c>
    </row>
    <row r="12466" spans="28:28" x14ac:dyDescent="0.25">
      <c r="AB12466" s="3" t="str">
        <v>T = 5.916667, swapRate = 0.024360, k = 32, strike = 0.027575, call = 0.004976, callph = 0.004973, callmh = 0.004980, quantile = 0.603655, d2CalldK2 = 29.598096</v>
      </c>
    </row>
    <row r="12467" spans="28:28" x14ac:dyDescent="0.25">
      <c r="AB12467" s="3" t="str">
        <v>T = 5.916667, swapRate = 0.024360, k = 33, strike = 0.029182, call = 0.004376, callph = 0.004373, callmh = 0.004380, quantile = 0.649046, d2CalldK2 = 26.878903</v>
      </c>
    </row>
    <row r="12468" spans="28:28" x14ac:dyDescent="0.25">
      <c r="AB12468" s="3" t="str">
        <v>T = 5.916667, swapRate = 0.024360, k = 34, strike = 0.030790, call = 0.003846, callph = 0.003843, callmh = 0.003849, quantile = 0.690099, d2CalldK2 = 24.215031</v>
      </c>
    </row>
    <row r="12469" spans="28:28" x14ac:dyDescent="0.25">
      <c r="AB12469" s="3" t="str">
        <v>T = 5.916667, swapRate = 0.024360, k = 35, strike = 0.032397, call = 0.003378, callph = 0.003375, callmh = 0.003381, quantile = 0.726961, d2CalldK2 = 21.673829</v>
      </c>
    </row>
    <row r="12470" spans="28:28" x14ac:dyDescent="0.25">
      <c r="AB12470" s="3" t="str">
        <v>T = 5.916667, swapRate = 0.024360, k = 36, strike = 0.034005, call = 0.002966, callph = 0.002964, callmh = 0.002968, quantile = 0.759867, d2CalldK2 = 19.297056</v>
      </c>
    </row>
    <row r="12471" spans="28:28" x14ac:dyDescent="0.25">
      <c r="AB12471" s="3" t="str">
        <v>T = 5.916667, swapRate = 0.024360, k = 37, strike = 0.035612, call = 0.002604, callph = 0.002602, callmh = 0.002606, quantile = 0.789101, d2CalldK2 = 17.107325</v>
      </c>
    </row>
    <row r="12472" spans="28:28" x14ac:dyDescent="0.25">
      <c r="AB12472" s="3" t="str">
        <v>T = 5.916667, swapRate = 0.024360, k = 38, strike = 0.037220, call = 0.002286, callph = 0.002284, callmh = 0.002288, quantile = 0.814971, d2CalldK2 = 15.113424</v>
      </c>
    </row>
    <row r="12473" spans="28:28" x14ac:dyDescent="0.25">
      <c r="AB12473" s="3" t="str">
        <v>T = 5.916667, swapRate = 0.024360, k = 39, strike = 0.038827, call = 0.002007, callph = 0.002006, callmh = 0.002009, quantile = 0.837794, d2CalldK2 = 13.314541</v>
      </c>
    </row>
    <row r="12474" spans="28:28" x14ac:dyDescent="0.25">
      <c r="AB12474" s="3" t="str">
        <v>T = 5.916667, swapRate = 0.024360, k = 40, strike = 0.040435, call = 0.001763, callph = 0.001762, callmh = 0.001765, quantile = 0.857877, d2CalldK2 = 11.703498</v>
      </c>
    </row>
    <row r="12475" spans="28:28" x14ac:dyDescent="0.25">
      <c r="AB12475" s="3" t="str">
        <v>T = 5.916667, swapRate = 0.024360, k = 41, strike = 0.042042, call = 0.001549, callph = 0.001548, callmh = 0.001550, quantile = 0.875514, d2CalldK2 = 10.269157</v>
      </c>
    </row>
    <row r="12476" spans="28:28" x14ac:dyDescent="0.25">
      <c r="AB12476" s="3" t="str">
        <v>T = 5.916667, swapRate = 0.024360, k = 42, strike = 0.043650, call = 0.001362, callph = 0.001361, callmh = 0.001363, quantile = 0.890979, d2CalldK2 = 8.998174</v>
      </c>
    </row>
    <row r="12477" spans="28:28" x14ac:dyDescent="0.25">
      <c r="AB12477" s="3" t="str">
        <v>T = 5.916667, swapRate = 0.024360, k = 43, strike = 0.045257, call = 0.001198, callph = 0.001197, callmh = 0.001199, quantile = 0.904523, d2CalldK2 = 7.876230</v>
      </c>
    </row>
    <row r="12478" spans="28:28" x14ac:dyDescent="0.25">
      <c r="AB12478" s="3" t="str">
        <v>T = 5.916667, swapRate = 0.024360, k = 44, strike = 0.046865, call = 0.001054, callph = 0.001053, callmh = 0.001055, quantile = 0.916373, d2CalldK2 = 6.888877</v>
      </c>
    </row>
    <row r="12479" spans="28:28" x14ac:dyDescent="0.25">
      <c r="AB12479" s="3" t="str">
        <v>T = 5.916667, swapRate = 0.024360, k = 45, strike = 0.048472, call = 0.000928, callph = 0.000927, callmh = 0.000929, quantile = 0.926735, d2CalldK2 = 6.022098</v>
      </c>
    </row>
    <row r="12480" spans="28:28" x14ac:dyDescent="0.25">
      <c r="AB12480" s="3" t="str">
        <v>T = 5.916667, swapRate = 0.024360, k = 46, strike = 0.050080, call = 0.000818, callph = 0.000817, callmh = 0.000818, quantile = 0.935791, d2CalldK2 = 5.262645</v>
      </c>
    </row>
    <row r="12481" spans="28:28" x14ac:dyDescent="0.25">
      <c r="AB12481" s="3" t="str">
        <v>T = 5.916667, swapRate = 0.024360, k = 47, strike = 0.051687, call = 0.000721, callph = 0.000720, callmh = 0.000722, quantile = 0.943705, d2CalldK2 = 4.598244</v>
      </c>
    </row>
    <row r="12482" spans="28:28" x14ac:dyDescent="0.25">
      <c r="AB12482" s="3" t="str">
        <v>T = 5.916667, swapRate = 0.024360, k = 48, strike = 0.053294, call = 0.000636, callph = 0.000636, callmh = 0.000637, quantile = 0.950619, d2CalldK2 = 4.017681</v>
      </c>
    </row>
    <row r="12483" spans="28:28" x14ac:dyDescent="0.25">
      <c r="AB12483" s="3" t="str">
        <v>T = 5.916667, swapRate = 0.024360, k = 49, strike = 0.054902, call = 0.000562, callph = 0.000561, callmh = 0.000562, quantile = 0.956661, d2CalldK2 = 3.510820</v>
      </c>
    </row>
    <row r="12484" spans="28:28" x14ac:dyDescent="0.25">
      <c r="AB12484" s="3" t="str">
        <v>T = 5.916667, swapRate = 0.024360, k = 50, strike = 0.056509, call = 0.000496, callph = 0.000496, callmh = 0.000497, quantile = 0.961941, d2CalldK2 = 3.068585</v>
      </c>
    </row>
    <row r="12485" spans="28:28" x14ac:dyDescent="0.25">
      <c r="AB12485" s="3" t="str">
        <v>T = 5.916667, swapRate = 0.024360, k = 51, strike = 0.058117, call = 0.000439, callph = 0.000439, callmh = 0.000439, quantile = 0.966556, d2CalldK2 = 2.682896</v>
      </c>
    </row>
    <row r="12486" spans="28:28" x14ac:dyDescent="0.25">
      <c r="AB12486" s="3" t="str">
        <v>T = 5.916667, swapRate = 0.024360, k = 52, strike = 0.059724, call = 0.000389, callph = 0.000388, callmh = 0.000389, quantile = 0.970592, d2CalldK2 = 2.346605</v>
      </c>
    </row>
    <row r="12487" spans="28:28" x14ac:dyDescent="0.25">
      <c r="AB12487" s="3" t="str">
        <v>T = 5.916667, swapRate = 0.024360, k = 53, strike = 0.061332, call = 0.000344, callph = 0.000344, callmh = 0.000344, quantile = 0.974124, d2CalldK2 = 2.053408</v>
      </c>
    </row>
    <row r="12488" spans="28:28" x14ac:dyDescent="0.25">
      <c r="AB12488" s="3" t="str">
        <v>T = 5.916667, swapRate = 0.024360, k = 54, strike = 0.062939, call = 0.000305, callph = 0.000305, callmh = 0.000305, quantile = 0.977214, d2CalldK2 = 1.797772</v>
      </c>
    </row>
    <row r="12489" spans="28:28" x14ac:dyDescent="0.25">
      <c r="AB12489" s="3" t="str">
        <v>T = 5.916667, swapRate = 0.024360, k = 55, strike = 0.064547, call = 0.000271, callph = 0.000271, callmh = 0.000271, quantile = 0.979921, d2CalldK2 = 1.574851</v>
      </c>
    </row>
    <row r="12490" spans="28:28" x14ac:dyDescent="0.25">
      <c r="AB12490" s="3" t="str">
        <v>T = 5.916667, swapRate = 0.024360, k = 56, strike = 0.066154, call = 0.000240, callph = 0.000240, callmh = 0.000241, quantile = 0.982292, d2CalldK2 = 1.380408</v>
      </c>
    </row>
    <row r="12491" spans="28:28" x14ac:dyDescent="0.25">
      <c r="AB12491" s="3" t="str">
        <v>T = 5.916667, swapRate = 0.024360, k = 57, strike = 0.067762, call = 0.000214, callph = 0.000214, callmh = 0.000214, quantile = 0.984372, d2CalldK2 = 1.210749</v>
      </c>
    </row>
    <row r="12492" spans="28:28" x14ac:dyDescent="0.25">
      <c r="AB12492" s="3" t="str">
        <v>T = 5.916667, swapRate = 0.024360, k = 58, strike = 0.069369, call = 0.000190, callph = 0.000190, callmh = 0.000190, quantile = 0.986196, d2CalldK2 = 1.062654</v>
      </c>
    </row>
    <row r="12493" spans="28:28" x14ac:dyDescent="0.25">
      <c r="AB12493" s="3" t="str">
        <v>T = 5.916667, swapRate = 0.024360, k = 59, strike = 0.070977, call = 0.000169, callph = 0.000169, callmh = 0.000169, quantile = 0.987798, d2CalldK2 = 0.933322</v>
      </c>
    </row>
    <row r="12494" spans="28:28" x14ac:dyDescent="0.25">
      <c r="AB12494" s="3" t="str">
        <v>T = 5.916667, swapRate = 0.024360, k = 60, strike = 0.072584, call = 0.000151, callph = 0.000151, callmh = 0.000151, quantile = 0.989206, d2CalldK2 = 0.820318</v>
      </c>
    </row>
    <row r="12495" spans="28:28" x14ac:dyDescent="0.25">
      <c r="AB12495" s="3" t="str">
        <v>strike = -0.022256, d2CalldK2 = 0.933322, d2CalldK2mc = 0.873673</v>
      </c>
    </row>
    <row r="12496" spans="28:28" x14ac:dyDescent="0.25">
      <c r="AB12496" s="3" t="str">
        <v>strike = -0.020649, d2CalldK2 = 1.062654, d2CalldK2mc = 1.299181</v>
      </c>
    </row>
    <row r="12497" spans="28:28" x14ac:dyDescent="0.25">
      <c r="AB12497" s="3" t="str">
        <v>strike = -0.019041, d2CalldK2 = 1.210749, d2CalldK2mc = 0.858361</v>
      </c>
    </row>
    <row r="12498" spans="28:28" x14ac:dyDescent="0.25">
      <c r="AB12498" s="3" t="str">
        <v>strike = -0.017434, d2CalldK2 = 1.380408, d2CalldK2mc = 1.483103</v>
      </c>
    </row>
    <row r="12499" spans="28:28" x14ac:dyDescent="0.25">
      <c r="AB12499" s="3" t="str">
        <v>strike = -0.015827, d2CalldK2 = 1.574851, d2CalldK2mc = 2.077664</v>
      </c>
    </row>
    <row r="12500" spans="28:28" x14ac:dyDescent="0.25">
      <c r="AB12500" s="3" t="str">
        <v>strike = -0.014219, d2CalldK2 = 1.797772, d2CalldK2mc = 2.490266</v>
      </c>
    </row>
    <row r="12501" spans="28:28" x14ac:dyDescent="0.25">
      <c r="AB12501" s="3" t="str">
        <v>strike = -0.012612, d2CalldK2 = 2.053408, d2CalldK2mc = 2.227912</v>
      </c>
    </row>
    <row r="12502" spans="28:28" x14ac:dyDescent="0.25">
      <c r="AB12502" s="3" t="str">
        <v>strike = -0.011004, d2CalldK2 = 2.346605, d2CalldK2mc = 2.194098</v>
      </c>
    </row>
    <row r="12503" spans="28:28" x14ac:dyDescent="0.25">
      <c r="AB12503" s="3" t="str">
        <v>strike = -0.009397, d2CalldK2 = 2.682897, d2CalldK2mc = 2.594095</v>
      </c>
    </row>
    <row r="12504" spans="28:28" x14ac:dyDescent="0.25">
      <c r="AB12504" s="3" t="str">
        <v>strike = -0.007789, d2CalldK2 = 3.068585, d2CalldK2mc = 3.264762</v>
      </c>
    </row>
    <row r="12505" spans="28:28" x14ac:dyDescent="0.25">
      <c r="AB12505" s="3" t="str">
        <v>strike = -0.006182, d2CalldK2 = 3.510820, d2CalldK2mc = 3.387944</v>
      </c>
    </row>
    <row r="12506" spans="28:28" x14ac:dyDescent="0.25">
      <c r="AB12506" s="3" t="str">
        <v>strike = -0.004574, d2CalldK2 = 4.017680, d2CalldK2mc = 3.659892</v>
      </c>
    </row>
    <row r="12507" spans="28:28" x14ac:dyDescent="0.25">
      <c r="AB12507" s="3" t="str">
        <v>strike = -0.002967, d2CalldK2 = 4.598244, d2CalldK2mc = 4.825861</v>
      </c>
    </row>
    <row r="12508" spans="28:28" x14ac:dyDescent="0.25">
      <c r="AB12508" s="3" t="str">
        <v>strike = -0.001359, d2CalldK2 = 5.262645, d2CalldK2mc = 4.899688</v>
      </c>
    </row>
    <row r="12509" spans="28:28" x14ac:dyDescent="0.25">
      <c r="AB12509" s="3" t="str">
        <v>strike = 0.000248, d2CalldK2 = 6.022098, d2CalldK2mc = 6.755903</v>
      </c>
    </row>
    <row r="12510" spans="28:28" x14ac:dyDescent="0.25">
      <c r="AB12510" s="3" t="str">
        <v>strike = 0.001856, d2CalldK2 = 6.888878, d2CalldK2mc = 6.535649</v>
      </c>
    </row>
    <row r="12511" spans="28:28" x14ac:dyDescent="0.25">
      <c r="AB12511" s="3" t="str">
        <v>strike = 0.003463, d2CalldK2 = 7.876230, d2CalldK2mc = 7.669985</v>
      </c>
    </row>
    <row r="12512" spans="28:28" x14ac:dyDescent="0.25">
      <c r="AB12512" s="3" t="str">
        <v>strike = 0.005070, d2CalldK2 = 8.998174, d2CalldK2mc = 8.925407</v>
      </c>
    </row>
    <row r="12513" spans="28:28" x14ac:dyDescent="0.25">
      <c r="AB12513" s="3" t="str">
        <v>strike = 0.006678, d2CalldK2 = 10.269157, d2CalldK2mc = 11.007149</v>
      </c>
    </row>
    <row r="12514" spans="28:28" x14ac:dyDescent="0.25">
      <c r="AB12514" s="3" t="str">
        <v>strike = 0.008285, d2CalldK2 = 11.703497, d2CalldK2mc = 10.665358</v>
      </c>
    </row>
    <row r="12515" spans="28:28" x14ac:dyDescent="0.25">
      <c r="AB12515" s="3" t="str">
        <v>strike = 0.009893, d2CalldK2 = 13.314541, d2CalldK2mc = 13.201415</v>
      </c>
    </row>
    <row r="12516" spans="28:28" x14ac:dyDescent="0.25">
      <c r="AB12516" s="3" t="str">
        <v>strike = 0.011500, d2CalldK2 = 15.113424, d2CalldK2mc = 16.426921</v>
      </c>
    </row>
    <row r="12517" spans="28:28" x14ac:dyDescent="0.25">
      <c r="AB12517" s="3" t="str">
        <v>strike = 0.013108, d2CalldK2 = 17.107325, d2CalldK2mc = 15.686042</v>
      </c>
    </row>
    <row r="12518" spans="28:28" x14ac:dyDescent="0.25">
      <c r="AB12518" s="3" t="str">
        <v>strike = 0.014715, d2CalldK2 = 19.297056, d2CalldK2mc = 18.444751</v>
      </c>
    </row>
    <row r="12519" spans="28:28" x14ac:dyDescent="0.25">
      <c r="AB12519" s="3" t="str">
        <v>strike = 0.016323, d2CalldK2 = 21.673829, d2CalldK2mc = 21.467786</v>
      </c>
    </row>
    <row r="12520" spans="28:28" x14ac:dyDescent="0.25">
      <c r="AB12520" s="3" t="str">
        <v>strike = 0.017930, d2CalldK2 = 24.215031, d2CalldK2mc = 24.670971</v>
      </c>
    </row>
    <row r="12521" spans="28:28" x14ac:dyDescent="0.25">
      <c r="AB12521" s="3" t="str">
        <v>strike = 0.019538, d2CalldK2 = 26.878903, d2CalldK2mc = 27.882268</v>
      </c>
    </row>
    <row r="12522" spans="28:28" x14ac:dyDescent="0.25">
      <c r="AB12522" s="3" t="str">
        <v>strike = 0.021145, d2CalldK2 = 29.598096, d2CalldK2mc = 29.950281</v>
      </c>
    </row>
    <row r="12523" spans="28:28" x14ac:dyDescent="0.25">
      <c r="AB12523" s="3" t="str">
        <v>strike = 0.022753, d2CalldK2 = 32.272356, d2CalldK2mc = 33.573612</v>
      </c>
    </row>
    <row r="12524" spans="28:28" x14ac:dyDescent="0.25">
      <c r="AB12524" s="3" t="str">
        <v>strike = 0.024360, d2CalldK2 = 34.756160, d2CalldK2mc = 34.266816</v>
      </c>
    </row>
    <row r="12525" spans="28:28" x14ac:dyDescent="0.25">
      <c r="AB12525" s="3" t="str">
        <v>strike = 0.025968, d2CalldK2 = 32.272356, d2CalldK2mc = 32.931077</v>
      </c>
    </row>
    <row r="12526" spans="28:28" x14ac:dyDescent="0.25">
      <c r="AB12526" s="3" t="str">
        <v>strike = 0.027575, d2CalldK2 = 29.598096, d2CalldK2mc = 27.376736</v>
      </c>
    </row>
    <row r="12527" spans="28:28" x14ac:dyDescent="0.25">
      <c r="AB12527" s="3" t="str">
        <v>strike = 0.029182, d2CalldK2 = 26.878903, d2CalldK2mc = 26.700986</v>
      </c>
    </row>
    <row r="12528" spans="28:28" x14ac:dyDescent="0.25">
      <c r="AB12528" s="3" t="str">
        <v>strike = 0.030790, d2CalldK2 = 24.215031, d2CalldK2mc = 24.853159</v>
      </c>
    </row>
    <row r="12529" spans="28:28" x14ac:dyDescent="0.25">
      <c r="AB12529" s="3" t="str">
        <v>strike = 0.032397, d2CalldK2 = 21.673829, d2CalldK2mc = 21.215223</v>
      </c>
    </row>
    <row r="12530" spans="28:28" x14ac:dyDescent="0.25">
      <c r="AB12530" s="3" t="str">
        <v>strike = 0.034005, d2CalldK2 = 19.297056, d2CalldK2mc = 18.599963</v>
      </c>
    </row>
    <row r="12531" spans="28:28" x14ac:dyDescent="0.25">
      <c r="AB12531" s="3" t="str">
        <v>strike = 0.035612, d2CalldK2 = 17.107325, d2CalldK2mc = 17.343904</v>
      </c>
    </row>
    <row r="12532" spans="28:28" x14ac:dyDescent="0.25">
      <c r="AB12532" s="3" t="str">
        <v>strike = 0.037220, d2CalldK2 = 15.113424, d2CalldK2mc = 15.611886</v>
      </c>
    </row>
    <row r="12533" spans="28:28" x14ac:dyDescent="0.25">
      <c r="AB12533" s="3" t="str">
        <v>strike = 0.038827, d2CalldK2 = 13.314541, d2CalldK2mc = 13.702880</v>
      </c>
    </row>
    <row r="12534" spans="28:28" x14ac:dyDescent="0.25">
      <c r="AB12534" s="3" t="str">
        <v>strike = 0.040435, d2CalldK2 = 11.703498, d2CalldK2mc = 11.413094</v>
      </c>
    </row>
    <row r="12535" spans="28:28" x14ac:dyDescent="0.25">
      <c r="AB12535" s="3" t="str">
        <v>strike = 0.042042, d2CalldK2 = 10.269157, d2CalldK2mc = 9.185097</v>
      </c>
    </row>
    <row r="12536" spans="28:28" x14ac:dyDescent="0.25">
      <c r="AB12536" s="3" t="str">
        <v>strike = 0.043650, d2CalldK2 = 8.998174, d2CalldK2mc = 8.764439</v>
      </c>
    </row>
    <row r="12537" spans="28:28" x14ac:dyDescent="0.25">
      <c r="AB12537" s="3" t="str">
        <v>strike = 0.045257, d2CalldK2 = 7.876230, d2CalldK2mc = 8.824497</v>
      </c>
    </row>
    <row r="12538" spans="28:28" x14ac:dyDescent="0.25">
      <c r="AB12538" s="3" t="str">
        <v>strike = 0.046865, d2CalldK2 = 6.888877, d2CalldK2mc = 7.037295</v>
      </c>
    </row>
    <row r="12539" spans="28:28" x14ac:dyDescent="0.25">
      <c r="AB12539" s="3" t="str">
        <v>strike = 0.048472, d2CalldK2 = 6.022098, d2CalldK2mc = 6.519502</v>
      </c>
    </row>
    <row r="12540" spans="28:28" x14ac:dyDescent="0.25">
      <c r="AB12540" s="3" t="str">
        <v>strike = 0.050080, d2CalldK2 = 5.262645, d2CalldK2mc = 4.904624</v>
      </c>
    </row>
    <row r="12541" spans="28:28" x14ac:dyDescent="0.25">
      <c r="AB12541" s="3" t="str">
        <v>strike = 0.051687, d2CalldK2 = 4.598244, d2CalldK2mc = 4.765004</v>
      </c>
    </row>
    <row r="12542" spans="28:28" x14ac:dyDescent="0.25">
      <c r="AB12542" s="3" t="str">
        <v>strike = 0.053294, d2CalldK2 = 4.017681, d2CalldK2mc = 3.889176</v>
      </c>
    </row>
    <row r="12543" spans="28:28" x14ac:dyDescent="0.25">
      <c r="AB12543" s="3" t="str">
        <v>strike = 0.054902, d2CalldK2 = 3.510820, d2CalldK2mc = 3.024253</v>
      </c>
    </row>
    <row r="12544" spans="28:28" x14ac:dyDescent="0.25">
      <c r="AB12544" s="3" t="str">
        <v>strike = 0.056509, d2CalldK2 = 3.068585, d2CalldK2mc = 2.964905</v>
      </c>
    </row>
    <row r="12545" spans="28:28" x14ac:dyDescent="0.25">
      <c r="AB12545" s="3" t="str">
        <v>strike = 0.058117, d2CalldK2 = 2.682896, d2CalldK2mc = 2.877785</v>
      </c>
    </row>
    <row r="12546" spans="28:28" x14ac:dyDescent="0.25">
      <c r="AB12546" s="3" t="str">
        <v>strike = 0.059724, d2CalldK2 = 2.346605, d2CalldK2mc = 2.406366</v>
      </c>
    </row>
    <row r="12547" spans="28:28" x14ac:dyDescent="0.25">
      <c r="AB12547" s="3" t="str">
        <v>strike = 0.061332, d2CalldK2 = 2.053408, d2CalldK2mc = 2.310230</v>
      </c>
    </row>
    <row r="12548" spans="28:28" x14ac:dyDescent="0.25">
      <c r="AB12548" s="3" t="str">
        <v>strike = 0.062939, d2CalldK2 = 1.797772, d2CalldK2mc = 1.717785</v>
      </c>
    </row>
    <row r="12549" spans="28:28" x14ac:dyDescent="0.25">
      <c r="AB12549" s="3" t="str">
        <v>strike = 0.064547, d2CalldK2 = 1.574851, d2CalldK2mc = 1.928136</v>
      </c>
    </row>
    <row r="12550" spans="28:28" x14ac:dyDescent="0.25">
      <c r="AB12550" s="3" t="str">
        <v>strike = 0.066154, d2CalldK2 = 1.380408, d2CalldK2mc = 1.539553</v>
      </c>
    </row>
    <row r="12551" spans="28:28" x14ac:dyDescent="0.25">
      <c r="AB12551" s="3" t="str">
        <v>strike = 0.067762, d2CalldK2 = 1.210749, d2CalldK2mc = 1.098649</v>
      </c>
    </row>
    <row r="12552" spans="28:28" x14ac:dyDescent="0.25">
      <c r="AB12552" s="3" t="str">
        <v>strike = 0.069369, d2CalldK2 = 1.062654, d2CalldK2mc = 0.917014</v>
      </c>
    </row>
    <row r="12553" spans="28:28" x14ac:dyDescent="0.25">
      <c r="AB12553" s="3" t="str">
        <v>strike = 0.070977, d2CalldK2 = 0.933322, d2CalldK2mc = 0.938165</v>
      </c>
    </row>
    <row r="12554" spans="28:28" x14ac:dyDescent="0.25">
      <c r="AB12554" s="3" t="str">
        <v>T = 5.916667, fixingDate = 0, swapRate = 0.024360, annuity = 8.528728, stdDev = 0.016075, avgCalcStrikes = 7.930054</v>
      </c>
    </row>
    <row r="12555" spans="28:28" x14ac:dyDescent="0.25">
      <c r="AB12555" s="3" t="str">
        <v>strike = -0.022256, dCalldT = 0.000298, localVol = 0.026105</v>
      </c>
    </row>
    <row r="12556" spans="28:28" x14ac:dyDescent="0.25">
      <c r="AB12556" s="3" t="str">
        <v>strike = -0.020649, dCalldT = 0.000328, localVol = 0.022486</v>
      </c>
    </row>
    <row r="12557" spans="28:28" x14ac:dyDescent="0.25">
      <c r="AB12557" s="3" t="str">
        <v>strike = -0.019041, dCalldT = 0.000353, localVol = 0.028664</v>
      </c>
    </row>
    <row r="12558" spans="28:28" x14ac:dyDescent="0.25">
      <c r="AB12558" s="3" t="str">
        <v>strike = -0.017434, dCalldT = 0.000389, localVol = 0.022890</v>
      </c>
    </row>
    <row r="12559" spans="28:28" x14ac:dyDescent="0.25">
      <c r="AB12559" s="3" t="str">
        <v>strike = -0.015827, dCalldT = 0.000422, localVol = 0.020158</v>
      </c>
    </row>
    <row r="12560" spans="28:28" x14ac:dyDescent="0.25">
      <c r="AB12560" s="3" t="str">
        <v>strike = -0.014219, dCalldT = 0.000441, localVol = 0.018820</v>
      </c>
    </row>
    <row r="12561" spans="28:28" x14ac:dyDescent="0.25">
      <c r="AB12561" s="3" t="str">
        <v>strike = -0.012612, dCalldT = 0.000439, localVol = 0.019862</v>
      </c>
    </row>
    <row r="12562" spans="28:28" x14ac:dyDescent="0.25">
      <c r="AB12562" s="3" t="str">
        <v>strike = -0.011004, dCalldT = 0.000433, localVol = 0.019878</v>
      </c>
    </row>
    <row r="12563" spans="28:28" x14ac:dyDescent="0.25">
      <c r="AB12563" s="3" t="str">
        <v>strike = -0.009397, dCalldT = 0.000433, localVol = 0.018278</v>
      </c>
    </row>
    <row r="12564" spans="28:28" x14ac:dyDescent="0.25">
      <c r="AB12564" s="3" t="str">
        <v>strike = -0.007789, dCalldT = 0.000437, localVol = 0.016363</v>
      </c>
    </row>
    <row r="12565" spans="28:28" x14ac:dyDescent="0.25">
      <c r="AB12565" s="3" t="str">
        <v>strike = -0.006182, dCalldT = 0.000436, localVol = 0.016041</v>
      </c>
    </row>
    <row r="12566" spans="28:28" x14ac:dyDescent="0.25">
      <c r="AB12566" s="3" t="str">
        <v>strike = -0.004574, dCalldT = 0.000440, localVol = 0.015501</v>
      </c>
    </row>
    <row r="12567" spans="28:28" x14ac:dyDescent="0.25">
      <c r="AB12567" s="3" t="str">
        <v>strike = -0.002967, dCalldT = 0.000456, localVol = 0.013744</v>
      </c>
    </row>
    <row r="12568" spans="28:28" x14ac:dyDescent="0.25">
      <c r="AB12568" s="3" t="str">
        <v>strike = -0.001359, dCalldT = 0.000466, localVol = 0.013793</v>
      </c>
    </row>
    <row r="12569" spans="28:28" x14ac:dyDescent="0.25">
      <c r="AB12569" s="3" t="str">
        <v>strike = 0.000248, dCalldT = 0.000489, localVol = 0.012029</v>
      </c>
    </row>
    <row r="12570" spans="28:28" x14ac:dyDescent="0.25">
      <c r="AB12570" s="3" t="str">
        <v>strike = 0.001856, dCalldT = 0.000490, localVol = 0.012243</v>
      </c>
    </row>
    <row r="12571" spans="28:28" x14ac:dyDescent="0.25">
      <c r="AB12571" s="3" t="str">
        <v>strike = 0.003463, dCalldT = 0.000503, localVol = 0.011451</v>
      </c>
    </row>
    <row r="12572" spans="28:28" x14ac:dyDescent="0.25">
      <c r="AB12572" s="3" t="str">
        <v>strike = 0.005070, dCalldT = 0.000523, localVol = 0.010828</v>
      </c>
    </row>
    <row r="12573" spans="28:28" x14ac:dyDescent="0.25">
      <c r="AB12573" s="3" t="str">
        <v>strike = 0.006678, dCalldT = 0.000547, localVol = 0.009966</v>
      </c>
    </row>
    <row r="12574" spans="28:28" x14ac:dyDescent="0.25">
      <c r="AB12574" s="3" t="str">
        <v>strike = 0.008285, dCalldT = 0.000548, localVol = 0.010134</v>
      </c>
    </row>
    <row r="12575" spans="28:28" x14ac:dyDescent="0.25">
      <c r="AB12575" s="3" t="str">
        <v>strike = 0.009893, dCalldT = 0.000581, localVol = 0.009383</v>
      </c>
    </row>
    <row r="12576" spans="28:28" x14ac:dyDescent="0.25">
      <c r="AB12576" s="3" t="str">
        <v>strike = 0.011500, dCalldT = 0.000618, localVol = 0.008675</v>
      </c>
    </row>
    <row r="12577" spans="28:28" x14ac:dyDescent="0.25">
      <c r="AB12577" s="3" t="str">
        <v>strike = 0.013108, dCalldT = 0.000614, localVol = 0.008846</v>
      </c>
    </row>
    <row r="12578" spans="28:28" x14ac:dyDescent="0.25">
      <c r="AB12578" s="3" t="str">
        <v>strike = 0.014715, dCalldT = 0.000652, localVol = 0.008411</v>
      </c>
    </row>
    <row r="12579" spans="28:28" x14ac:dyDescent="0.25">
      <c r="AB12579" s="3" t="str">
        <v>strike = 0.016323, dCalldT = 0.000716, localVol = 0.008168</v>
      </c>
    </row>
    <row r="12580" spans="28:28" x14ac:dyDescent="0.25">
      <c r="AB12580" s="3" t="str">
        <v>strike = 0.017930, dCalldT = 0.000784, localVol = 0.007973</v>
      </c>
    </row>
    <row r="12581" spans="28:28" x14ac:dyDescent="0.25">
      <c r="AB12581" s="3" t="str">
        <v>strike = 0.019538, dCalldT = 0.000835, localVol = 0.007741</v>
      </c>
    </row>
    <row r="12582" spans="28:28" x14ac:dyDescent="0.25">
      <c r="AB12582" s="3" t="str">
        <v>strike = 0.021145, dCalldT = 0.000852, localVol = 0.007544</v>
      </c>
    </row>
    <row r="12583" spans="28:28" x14ac:dyDescent="0.25">
      <c r="AB12583" s="3" t="str">
        <v>strike = 0.022753, dCalldT = 0.000854, localVol = 0.007134</v>
      </c>
    </row>
    <row r="12584" spans="28:28" x14ac:dyDescent="0.25">
      <c r="AB12584" s="3" t="str">
        <v>strike = 0.024360, dCalldT = 0.000812, localVol = 0.006885</v>
      </c>
    </row>
    <row r="12585" spans="28:28" x14ac:dyDescent="0.25">
      <c r="AB12585" s="3" t="str">
        <v>strike = 0.025968, dCalldT = 0.000757, localVol = 0.006780</v>
      </c>
    </row>
    <row r="12586" spans="28:28" x14ac:dyDescent="0.25">
      <c r="AB12586" s="3" t="str">
        <v>strike = 0.027575, dCalldT = 0.000677, localVol = 0.007033</v>
      </c>
    </row>
    <row r="12587" spans="28:28" x14ac:dyDescent="0.25">
      <c r="AB12587" s="3" t="str">
        <v>strike = 0.029182, dCalldT = 0.000662, localVol = 0.007044</v>
      </c>
    </row>
    <row r="12588" spans="28:28" x14ac:dyDescent="0.25">
      <c r="AB12588" s="3" t="str">
        <v>strike = 0.030790, dCalldT = 0.000650, localVol = 0.007233</v>
      </c>
    </row>
    <row r="12589" spans="28:28" x14ac:dyDescent="0.25">
      <c r="AB12589" s="3" t="str">
        <v>strike = 0.032397, dCalldT = 0.000615, localVol = 0.007616</v>
      </c>
    </row>
    <row r="12590" spans="28:28" x14ac:dyDescent="0.25">
      <c r="AB12590" s="3" t="str">
        <v>strike = 0.034005, dCalldT = 0.000593, localVol = 0.007983</v>
      </c>
    </row>
    <row r="12591" spans="28:28" x14ac:dyDescent="0.25">
      <c r="AB12591" s="3" t="str">
        <v>strike = 0.035612, dCalldT = 0.000590, localVol = 0.008249</v>
      </c>
    </row>
    <row r="12592" spans="28:28" x14ac:dyDescent="0.25">
      <c r="AB12592" s="3" t="str">
        <v>strike = 0.037220, dCalldT = 0.000579, localVol = 0.008614</v>
      </c>
    </row>
    <row r="12593" spans="28:28" x14ac:dyDescent="0.25">
      <c r="AB12593" s="3" t="str">
        <v>strike = 0.038827, dCalldT = 0.000552, localVol = 0.008979</v>
      </c>
    </row>
    <row r="12594" spans="28:28" x14ac:dyDescent="0.25">
      <c r="AB12594" s="3" t="str">
        <v>strike = 0.040435, dCalldT = 0.000513, localVol = 0.009485</v>
      </c>
    </row>
    <row r="12595" spans="28:28" x14ac:dyDescent="0.25">
      <c r="AB12595" s="3" t="str">
        <v>strike = 0.042042, dCalldT = 0.000484, localVol = 0.010263</v>
      </c>
    </row>
    <row r="12596" spans="28:28" x14ac:dyDescent="0.25">
      <c r="AB12596" s="3" t="str">
        <v>strike = 0.043650, dCalldT = 0.000488, localVol = 0.010555</v>
      </c>
    </row>
    <row r="12597" spans="28:28" x14ac:dyDescent="0.25">
      <c r="AB12597" s="3" t="str">
        <v>strike = 0.045257, dCalldT = 0.000501, localVol = 0.010652</v>
      </c>
    </row>
    <row r="12598" spans="28:28" x14ac:dyDescent="0.25">
      <c r="AB12598" s="3" t="str">
        <v>strike = 0.046865, dCalldT = 0.000485, localVol = 0.011735</v>
      </c>
    </row>
    <row r="12599" spans="28:28" x14ac:dyDescent="0.25">
      <c r="AB12599" s="3" t="str">
        <v>strike = 0.048472, dCalldT = 0.000465, localVol = 0.011943</v>
      </c>
    </row>
    <row r="12600" spans="28:28" x14ac:dyDescent="0.25">
      <c r="AB12600" s="3" t="str">
        <v>strike = 0.050080, dCalldT = 0.000431, localVol = 0.013258</v>
      </c>
    </row>
    <row r="12601" spans="28:28" x14ac:dyDescent="0.25">
      <c r="AB12601" s="3" t="str">
        <v>strike = 0.051687, dCalldT = 0.000409, localVol = 0.013110</v>
      </c>
    </row>
    <row r="12602" spans="28:28" x14ac:dyDescent="0.25">
      <c r="AB12602" s="3" t="str">
        <v>strike = 0.053294, dCalldT = 0.000384, localVol = 0.014051</v>
      </c>
    </row>
    <row r="12603" spans="28:28" x14ac:dyDescent="0.25">
      <c r="AB12603" s="3" t="str">
        <v>strike = 0.054902, dCalldT = 0.000364, localVol = 0.015505</v>
      </c>
    </row>
    <row r="12604" spans="28:28" x14ac:dyDescent="0.25">
      <c r="AB12604" s="3" t="str">
        <v>strike = 0.056509, dCalldT = 0.000359, localVol = 0.015570</v>
      </c>
    </row>
    <row r="12605" spans="28:28" x14ac:dyDescent="0.25">
      <c r="AB12605" s="3" t="str">
        <v>strike = 0.058117, dCalldT = 0.000360, localVol = 0.015810</v>
      </c>
    </row>
    <row r="12606" spans="28:28" x14ac:dyDescent="0.25">
      <c r="AB12606" s="3" t="str">
        <v>strike = 0.059724, dCalldT = 0.000355, localVol = 0.017178</v>
      </c>
    </row>
    <row r="12607" spans="28:28" x14ac:dyDescent="0.25">
      <c r="AB12607" s="3" t="str">
        <v>strike = 0.061332, dCalldT = 0.000350, localVol = 0.017397</v>
      </c>
    </row>
    <row r="12608" spans="28:28" x14ac:dyDescent="0.25">
      <c r="AB12608" s="3" t="str">
        <v>strike = 0.062939, dCalldT = 0.000337, localVol = 0.019816</v>
      </c>
    </row>
    <row r="12609" spans="28:28" x14ac:dyDescent="0.25">
      <c r="AB12609" s="3" t="str">
        <v>strike = 0.064547, dCalldT = 0.000328, localVol = 0.018456</v>
      </c>
    </row>
    <row r="12610" spans="28:28" x14ac:dyDescent="0.25">
      <c r="AB12610" s="3" t="str">
        <v>strike = 0.066154, dCalldT = 0.000309, localVol = 0.020050</v>
      </c>
    </row>
    <row r="12611" spans="28:28" x14ac:dyDescent="0.25">
      <c r="AB12611" s="3" t="str">
        <v>strike = 0.067762, dCalldT = 0.000286, localVol = 0.022835</v>
      </c>
    </row>
    <row r="12612" spans="28:28" x14ac:dyDescent="0.25">
      <c r="AB12612" s="3" t="str">
        <v>strike = 0.069369, dCalldT = 0.000268, localVol = 0.024164</v>
      </c>
    </row>
    <row r="12613" spans="28:28" x14ac:dyDescent="0.25">
      <c r="AB12613" s="3" t="str">
        <v>strike = 0.070977, dCalldT = 0.000254, localVol = 0.023283</v>
      </c>
    </row>
    <row r="12614" spans="28:28" x14ac:dyDescent="0.25">
      <c r="AB12614" s="3" t="str">
        <v>T = 6.000000, swapRate = 0.024469, k = 0, strike = -0.024120, call = 0.048743, callph = 0.048734, callmh = 0.048753, quantile = 0.010873, d2CalldK2 = 0.816125</v>
      </c>
    </row>
    <row r="12615" spans="28:28" x14ac:dyDescent="0.25">
      <c r="AB12615" s="3" t="str">
        <v>T = 6.000000, swapRate = 0.024469, k = 1, strike = -0.022501, call = 0.047142, callph = 0.047133, callmh = 0.047152, quantile = 0.012283, d2CalldK2 = 0.928123</v>
      </c>
    </row>
    <row r="12616" spans="28:28" x14ac:dyDescent="0.25">
      <c r="AB12616" s="3" t="str">
        <v>T = 6.000000, swapRate = 0.024469, k = 2, strike = -0.020881, call = 0.045544, callph = 0.045534, callmh = 0.045554, quantile = 0.013888, d2CalldK2 = 1.056265</v>
      </c>
    </row>
    <row r="12617" spans="28:28" x14ac:dyDescent="0.25">
      <c r="AB12617" s="3" t="str">
        <v>T = 6.000000, swapRate = 0.024469, k = 3, strike = -0.019261, call = 0.043948, callph = 0.043938, callmh = 0.043958, quantile = 0.015715, d2CalldK2 = 1.202956</v>
      </c>
    </row>
    <row r="12618" spans="28:28" x14ac:dyDescent="0.25">
      <c r="AB12618" s="3" t="str">
        <v>T = 6.000000, swapRate = 0.024469, k = 4, strike = -0.017642, call = 0.042356, callph = 0.042346, callmh = 0.042366, quantile = 0.017796, d2CalldK2 = 1.370964</v>
      </c>
    </row>
    <row r="12619" spans="28:28" x14ac:dyDescent="0.25">
      <c r="AB12619" s="3" t="str">
        <v>T = 6.000000, swapRate = 0.024469, k = 5, strike = -0.016022, call = 0.040767, callph = 0.040757, callmh = 0.040777, quantile = 0.020169, d2CalldK2 = 1.563469</v>
      </c>
    </row>
    <row r="12620" spans="28:28" x14ac:dyDescent="0.25">
      <c r="AB12620" s="3" t="str">
        <v>T = 6.000000, swapRate = 0.024469, k = 6, strike = -0.014402, call = 0.039182, callph = 0.039172, callmh = 0.039192, quantile = 0.022876, d2CalldK2 = 1.784125</v>
      </c>
    </row>
    <row r="12621" spans="28:28" x14ac:dyDescent="0.25">
      <c r="AB12621" s="3" t="str">
        <v>T = 6.000000, swapRate = 0.024469, k = 7, strike = -0.012783, call = 0.037602, callph = 0.037592, callmh = 0.037612, quantile = 0.025966, d2CalldK2 = 2.037120</v>
      </c>
    </row>
    <row r="12622" spans="28:28" x14ac:dyDescent="0.25">
      <c r="AB12622" s="3" t="str">
        <v>T = 6.000000, swapRate = 0.024469, k = 8, strike = -0.011163, call = 0.036027, callph = 0.036017, callmh = 0.036037, quantile = 0.029495, d2CalldK2 = 2.327248</v>
      </c>
    </row>
    <row r="12623" spans="28:28" x14ac:dyDescent="0.25">
      <c r="AB12623" s="3" t="str">
        <v>T = 6.000000, swapRate = 0.024469, k = 9, strike = -0.009543, call = 0.034458, callph = 0.034449, callmh = 0.034468, quantile = 0.033528, d2CalldK2 = 2.659986</v>
      </c>
    </row>
    <row r="12624" spans="28:28" x14ac:dyDescent="0.25">
      <c r="AB12624" s="3" t="str">
        <v>T = 6.000000, swapRate = 0.024469, k = 10, strike = -0.007924, call = 0.032897, callph = 0.032887, callmh = 0.032906, quantile = 0.038138, d2CalldK2 = 3.041575</v>
      </c>
    </row>
    <row r="12625" spans="28:28" x14ac:dyDescent="0.25">
      <c r="AB12625" s="3" t="str">
        <v>T = 6.000000, swapRate = 0.024469, k = 11, strike = -0.006304, call = 0.031343, callph = 0.031333, callmh = 0.031352, quantile = 0.043410, d2CalldK2 = 3.479100</v>
      </c>
    </row>
    <row r="12626" spans="28:28" x14ac:dyDescent="0.25">
      <c r="AB12626" s="3" t="str">
        <v>T = 6.000000, swapRate = 0.024469, k = 12, strike = -0.004684, call = 0.029798, callph = 0.029789, callmh = 0.029808, quantile = 0.049442, d2CalldK2 = 3.980572</v>
      </c>
    </row>
    <row r="12627" spans="28:28" x14ac:dyDescent="0.25">
      <c r="AB12627" s="3" t="str">
        <v>T = 6.000000, swapRate = 0.024469, k = 13, strike = -0.003065, call = 0.028264, callph = 0.028255, callmh = 0.028274, quantile = 0.056344, d2CalldK2 = 4.555004</v>
      </c>
    </row>
    <row r="12628" spans="28:28" x14ac:dyDescent="0.25">
      <c r="AB12628" s="3" t="str">
        <v>T = 6.000000, swapRate = 0.024469, k = 14, strike = -0.001445, call = 0.026742, callph = 0.026733, callmh = 0.026751, quantile = 0.064242, d2CalldK2 = 5.212467</v>
      </c>
    </row>
    <row r="12629" spans="28:28" x14ac:dyDescent="0.25">
      <c r="AB12629" s="3" t="str">
        <v>T = 6.000000, swapRate = 0.024469, k = 15, strike = 0.000175, call = 0.025234, callph = 0.025224, callmh = 0.025243, quantile = 0.073280, d2CalldK2 = 5.964121</v>
      </c>
    </row>
    <row r="12630" spans="28:28" x14ac:dyDescent="0.25">
      <c r="AB12630" s="3" t="str">
        <v>T = 6.000000, swapRate = 0.024469, k = 16, strike = 0.001794, call = 0.023741, callph = 0.023732, callmh = 0.023750, quantile = 0.083619, d2CalldK2 = 6.822203</v>
      </c>
    </row>
    <row r="12631" spans="28:28" x14ac:dyDescent="0.25">
      <c r="AB12631" s="3" t="str">
        <v>T = 6.000000, swapRate = 0.024469, k = 17, strike = 0.003414, call = 0.022266, callph = 0.022257, callmh = 0.022275, quantile = 0.095443, d2CalldK2 = 7.799941</v>
      </c>
    </row>
    <row r="12632" spans="28:28" x14ac:dyDescent="0.25">
      <c r="AB12632" s="3" t="str">
        <v>T = 6.000000, swapRate = 0.024469, k = 18, strike = 0.005033, call = 0.020812, callph = 0.020803, callmh = 0.020821, quantile = 0.108958, d2CalldK2 = 8.911372</v>
      </c>
    </row>
    <row r="12633" spans="28:28" x14ac:dyDescent="0.25">
      <c r="AB12633" s="3" t="str">
        <v>T = 6.000000, swapRate = 0.024469, k = 19, strike = 0.006653, call = 0.019381, callph = 0.019372, callmh = 0.019389, quantile = 0.124390, d2CalldK2 = 10.171009</v>
      </c>
    </row>
    <row r="12634" spans="28:28" x14ac:dyDescent="0.25">
      <c r="AB12634" s="3" t="str">
        <v>T = 6.000000, swapRate = 0.024469, k = 20, strike = 0.008273, call = 0.017976, callph = 0.017968, callmh = 0.017985, quantile = 0.141992, d2CalldK2 = 11.593298</v>
      </c>
    </row>
    <row r="12635" spans="28:28" x14ac:dyDescent="0.25">
      <c r="AB12635" s="3" t="str">
        <v>T = 6.000000, swapRate = 0.024469, k = 21, strike = 0.009892, call = 0.016603, callph = 0.016594, callmh = 0.016611, quantile = 0.162039, d2CalldK2 = 13.191795</v>
      </c>
    </row>
    <row r="12636" spans="28:28" x14ac:dyDescent="0.25">
      <c r="AB12636" s="3" t="str">
        <v>T = 6.000000, swapRate = 0.024469, k = 22, strike = 0.011512, call = 0.015264, callph = 0.015255, callmh = 0.015272, quantile = 0.184826, d2CalldK2 = 14.977950</v>
      </c>
    </row>
    <row r="12637" spans="28:28" x14ac:dyDescent="0.25">
      <c r="AB12637" s="3" t="str">
        <v>T = 6.000000, swapRate = 0.024469, k = 23, strike = 0.013132, call = 0.013964, callph = 0.013956, callmh = 0.013972, quantile = 0.210663, d2CalldK2 = 16.959380</v>
      </c>
    </row>
    <row r="12638" spans="28:28" x14ac:dyDescent="0.25">
      <c r="AB12638" s="3" t="str">
        <v>T = 6.000000, swapRate = 0.024469, k = 24, strike = 0.014751, call = 0.012708, callph = 0.012701, callmh = 0.012716, quantile = 0.239869, d2CalldK2 = 19.137472</v>
      </c>
    </row>
    <row r="12639" spans="28:28" x14ac:dyDescent="0.25">
      <c r="AB12639" s="3" t="str">
        <v>T = 6.000000, swapRate = 0.024469, k = 25, strike = 0.016371, call = 0.011503, callph = 0.011496, callmh = 0.011511, quantile = 0.272757, d2CalldK2 = 21.504154</v>
      </c>
    </row>
    <row r="12640" spans="28:28" x14ac:dyDescent="0.25">
      <c r="AB12640" s="3" t="str">
        <v>T = 6.000000, swapRate = 0.024469, k = 26, strike = 0.017991, call = 0.010355, callph = 0.010348, callmh = 0.010362, quantile = 0.309618, d2CalldK2 = 24.037664</v>
      </c>
    </row>
    <row r="12641" spans="28:28" x14ac:dyDescent="0.25">
      <c r="AB12641" s="3" t="str">
        <v>T = 6.000000, swapRate = 0.024469, k = 27, strike = 0.019610, call = 0.009269, callph = 0.009263, callmh = 0.009276, quantile = 0.350691, d2CalldK2 = 26.697165</v>
      </c>
    </row>
    <row r="12642" spans="28:28" x14ac:dyDescent="0.25">
      <c r="AB12642" s="3" t="str">
        <v>T = 6.000000, swapRate = 0.024469, k = 28, strike = 0.021230, call = 0.008254, callph = 0.008248, callmh = 0.008260, quantile = 0.396131, d2CalldK2 = 29.416205</v>
      </c>
    </row>
    <row r="12643" spans="28:28" x14ac:dyDescent="0.25">
      <c r="AB12643" s="3" t="str">
        <v>T = 6.000000, swapRate = 0.024469, k = 29, strike = 0.022850, call = 0.007316, callph = 0.007310, callmh = 0.007321, quantile = 0.445958, d2CalldK2 = 32.095212</v>
      </c>
    </row>
    <row r="12644" spans="28:28" x14ac:dyDescent="0.25">
      <c r="AB12644" s="3" t="str">
        <v>T = 6.000000, swapRate = 0.024469, k = 30, strike = 0.024469, call = 0.006461, callph = 0.006456, callmh = 0.006466, quantile = 0.500000, d2CalldK2 = 34.588852</v>
      </c>
    </row>
    <row r="12645" spans="28:28" x14ac:dyDescent="0.25">
      <c r="AB12645" s="3" t="str">
        <v>T = 6.000000, swapRate = 0.024469, k = 31, strike = 0.026089, call = 0.005696, callph = 0.005691, callmh = 0.005700, quantile = 0.554042, d2CalldK2 = 32.095213</v>
      </c>
    </row>
    <row r="12646" spans="28:28" x14ac:dyDescent="0.25">
      <c r="AB12646" s="3" t="str">
        <v>T = 6.000000, swapRate = 0.024469, k = 32, strike = 0.027709, call = 0.005015, callph = 0.005011, callmh = 0.005019, quantile = 0.603869, d2CalldK2 = 29.416205</v>
      </c>
    </row>
    <row r="12647" spans="28:28" x14ac:dyDescent="0.25">
      <c r="AB12647" s="3" t="str">
        <v>T = 6.000000, swapRate = 0.024469, k = 33, strike = 0.029328, call = 0.004410, callph = 0.004407, callmh = 0.004414, quantile = 0.649309, d2CalldK2 = 26.697165</v>
      </c>
    </row>
    <row r="12648" spans="28:28" x14ac:dyDescent="0.25">
      <c r="AB12648" s="3" t="str">
        <v>T = 6.000000, swapRate = 0.024469, k = 34, strike = 0.030948, call = 0.003876, callph = 0.003873, callmh = 0.003879, quantile = 0.690382, d2CalldK2 = 24.037664</v>
      </c>
    </row>
    <row r="12649" spans="28:28" x14ac:dyDescent="0.25">
      <c r="AB12649" s="3" t="str">
        <v>T = 6.000000, swapRate = 0.024469, k = 35, strike = 0.032568, call = 0.003405, callph = 0.003402, callmh = 0.003408, quantile = 0.727243, d2CalldK2 = 21.504154</v>
      </c>
    </row>
    <row r="12650" spans="28:28" x14ac:dyDescent="0.25">
      <c r="AB12650" s="3" t="str">
        <v>T = 6.000000, swapRate = 0.024469, k = 36, strike = 0.034187, call = 0.002991, callph = 0.002988, callmh = 0.002993, quantile = 0.760131, d2CalldK2 = 19.137472</v>
      </c>
    </row>
    <row r="12651" spans="28:28" x14ac:dyDescent="0.25">
      <c r="AB12651" s="3" t="str">
        <v>T = 6.000000, swapRate = 0.024469, k = 37, strike = 0.035807, call = 0.002626, callph = 0.002624, callmh = 0.002628, quantile = 0.789337, d2CalldK2 = 16.959380</v>
      </c>
    </row>
    <row r="12652" spans="28:28" x14ac:dyDescent="0.25">
      <c r="AB12652" s="3" t="str">
        <v>T = 6.000000, swapRate = 0.024469, k = 38, strike = 0.037427, call = 0.002306, callph = 0.002304, callmh = 0.002308, quantile = 0.815174, d2CalldK2 = 14.977950</v>
      </c>
    </row>
    <row r="12653" spans="28:28" x14ac:dyDescent="0.25">
      <c r="AB12653" s="3" t="str">
        <v>T = 6.000000, swapRate = 0.024469, k = 39, strike = 0.039046, call = 0.002026, callph = 0.002024, callmh = 0.002027, quantile = 0.837961, d2CalldK2 = 13.191795</v>
      </c>
    </row>
    <row r="12654" spans="28:28" x14ac:dyDescent="0.25">
      <c r="AB12654" s="3" t="str">
        <v>T = 6.000000, swapRate = 0.024469, k = 40, strike = 0.040666, call = 0.001780, callph = 0.001779, callmh = 0.001781, quantile = 0.858008, d2CalldK2 = 11.593297</v>
      </c>
    </row>
    <row r="12655" spans="28:28" x14ac:dyDescent="0.25">
      <c r="AB12655" s="3" t="str">
        <v>T = 6.000000, swapRate = 0.024469, k = 41, strike = 0.042285, call = 0.001565, callph = 0.001563, callmh = 0.001566, quantile = 0.875610, d2CalldK2 = 10.171009</v>
      </c>
    </row>
    <row r="12656" spans="28:28" x14ac:dyDescent="0.25">
      <c r="AB12656" s="3" t="str">
        <v>T = 6.000000, swapRate = 0.024469, k = 42, strike = 0.043905, call = 0.001376, callph = 0.001375, callmh = 0.001377, quantile = 0.891042, d2CalldK2 = 8.911372</v>
      </c>
    </row>
    <row r="12657" spans="28:28" x14ac:dyDescent="0.25">
      <c r="AB12657" s="3" t="str">
        <v>T = 6.000000, swapRate = 0.024469, k = 43, strike = 0.045525, call = 0.001211, callph = 0.001210, callmh = 0.001212, quantile = 0.904557, d2CalldK2 = 7.799941</v>
      </c>
    </row>
    <row r="12658" spans="28:28" x14ac:dyDescent="0.25">
      <c r="AB12658" s="3" t="str">
        <v>T = 6.000000, swapRate = 0.024469, k = 44, strike = 0.047144, call = 0.001066, callph = 0.001065, callmh = 0.001067, quantile = 0.916381, d2CalldK2 = 6.822203</v>
      </c>
    </row>
    <row r="12659" spans="28:28" x14ac:dyDescent="0.25">
      <c r="AB12659" s="3" t="str">
        <v>T = 6.000000, swapRate = 0.024469, k = 45, strike = 0.048764, call = 0.000939, callph = 0.000938, callmh = 0.000940, quantile = 0.926720, d2CalldK2 = 5.964121</v>
      </c>
    </row>
    <row r="12660" spans="28:28" x14ac:dyDescent="0.25">
      <c r="AB12660" s="3" t="str">
        <v>T = 6.000000, swapRate = 0.024469, k = 46, strike = 0.050384, call = 0.000828, callph = 0.000827, callmh = 0.000828, quantile = 0.935758, d2CalldK2 = 5.212467</v>
      </c>
    </row>
    <row r="12661" spans="28:28" x14ac:dyDescent="0.25">
      <c r="AB12661" s="3" t="str">
        <v>T = 6.000000, swapRate = 0.024469, k = 47, strike = 0.052003, call = 0.000730, callph = 0.000730, callmh = 0.000731, quantile = 0.943656, d2CalldK2 = 4.555004</v>
      </c>
    </row>
    <row r="12662" spans="28:28" x14ac:dyDescent="0.25">
      <c r="AB12662" s="3" t="str">
        <v>T = 6.000000, swapRate = 0.024469, k = 48, strike = 0.053623, call = 0.000645, callph = 0.000644, callmh = 0.000645, quantile = 0.950558, d2CalldK2 = 3.980572</v>
      </c>
    </row>
    <row r="12663" spans="28:28" x14ac:dyDescent="0.25">
      <c r="AB12663" s="3" t="str">
        <v>T = 6.000000, swapRate = 0.024469, k = 49, strike = 0.055243, call = 0.000570, callph = 0.000569, callmh = 0.000570, quantile = 0.956590, d2CalldK2 = 3.479100</v>
      </c>
    </row>
    <row r="12664" spans="28:28" x14ac:dyDescent="0.25">
      <c r="AB12664" s="3" t="str">
        <v>T = 6.000000, swapRate = 0.024469, k = 50, strike = 0.056862, call = 0.000504, callph = 0.000503, callmh = 0.000504, quantile = 0.961862, d2CalldK2 = 3.041575</v>
      </c>
    </row>
    <row r="12665" spans="28:28" x14ac:dyDescent="0.25">
      <c r="AB12665" s="3" t="str">
        <v>T = 6.000000, swapRate = 0.024469, k = 51, strike = 0.058482, call = 0.000446, callph = 0.000445, callmh = 0.000446, quantile = 0.966472, d2CalldK2 = 2.659987</v>
      </c>
    </row>
    <row r="12666" spans="28:28" x14ac:dyDescent="0.25">
      <c r="AB12666" s="3" t="str">
        <v>T = 6.000000, swapRate = 0.024469, k = 52, strike = 0.060102, call = 0.000395, callph = 0.000394, callmh = 0.000395, quantile = 0.970505, d2CalldK2 = 2.327248</v>
      </c>
    </row>
    <row r="12667" spans="28:28" x14ac:dyDescent="0.25">
      <c r="AB12667" s="3" t="str">
        <v>T = 6.000000, swapRate = 0.024469, k = 53, strike = 0.061721, call = 0.000350, callph = 0.000350, callmh = 0.000350, quantile = 0.974034, d2CalldK2 = 2.037120</v>
      </c>
    </row>
    <row r="12668" spans="28:28" x14ac:dyDescent="0.25">
      <c r="AB12668" s="3" t="str">
        <v>T = 6.000000, swapRate = 0.024469, k = 54, strike = 0.063341, call = 0.000310, callph = 0.000310, callmh = 0.000311, quantile = 0.977124, d2CalldK2 = 1.784125</v>
      </c>
    </row>
    <row r="12669" spans="28:28" x14ac:dyDescent="0.25">
      <c r="AB12669" s="3" t="str">
        <v>T = 6.000000, swapRate = 0.024469, k = 55, strike = 0.064961, call = 0.000276, callph = 0.000275, callmh = 0.000276, quantile = 0.979831, d2CalldK2 = 1.563469</v>
      </c>
    </row>
    <row r="12670" spans="28:28" x14ac:dyDescent="0.25">
      <c r="AB12670" s="3" t="str">
        <v>T = 6.000000, swapRate = 0.024469, k = 56, strike = 0.066580, call = 0.000245, callph = 0.000245, callmh = 0.000245, quantile = 0.982204, d2CalldK2 = 1.370964</v>
      </c>
    </row>
    <row r="12671" spans="28:28" x14ac:dyDescent="0.25">
      <c r="AB12671" s="3" t="str">
        <v>T = 6.000000, swapRate = 0.024469, k = 57, strike = 0.068200, call = 0.000218, callph = 0.000218, callmh = 0.000218, quantile = 0.984285, d2CalldK2 = 1.202956</v>
      </c>
    </row>
    <row r="12672" spans="28:28" x14ac:dyDescent="0.25">
      <c r="AB12672" s="3" t="str">
        <v>T = 6.000000, swapRate = 0.024469, k = 58, strike = 0.069820, call = 0.000194, callph = 0.000194, callmh = 0.000194, quantile = 0.986112, d2CalldK2 = 1.056265</v>
      </c>
    </row>
    <row r="12673" spans="28:28" x14ac:dyDescent="0.25">
      <c r="AB12673" s="3" t="str">
        <v>T = 6.000000, swapRate = 0.024469, k = 59, strike = 0.071439, call = 0.000173, callph = 0.000173, callmh = 0.000173, quantile = 0.987717, d2CalldK2 = 0.928123</v>
      </c>
    </row>
    <row r="12674" spans="28:28" x14ac:dyDescent="0.25">
      <c r="AB12674" s="3" t="str">
        <v>T = 6.000000, swapRate = 0.024469, k = 60, strike = 0.073059, call = 0.000154, callph = 0.000154, callmh = 0.000154, quantile = 0.989127, d2CalldK2 = 0.816125</v>
      </c>
    </row>
    <row r="12675" spans="28:28" x14ac:dyDescent="0.25">
      <c r="AB12675" s="3" t="str">
        <v>strike = -0.022501, d2CalldK2 = 0.928123, d2CalldK2mc = 0.872013</v>
      </c>
    </row>
    <row r="12676" spans="28:28" x14ac:dyDescent="0.25">
      <c r="AB12676" s="3" t="str">
        <v>strike = -0.020881, d2CalldK2 = 1.056265, d2CalldK2mc = 0.966125</v>
      </c>
    </row>
    <row r="12677" spans="28:28" x14ac:dyDescent="0.25">
      <c r="AB12677" s="3" t="str">
        <v>strike = -0.019261, d2CalldK2 = 1.202956, d2CalldK2mc = 0.894493</v>
      </c>
    </row>
    <row r="12678" spans="28:28" x14ac:dyDescent="0.25">
      <c r="AB12678" s="3" t="str">
        <v>strike = -0.017642, d2CalldK2 = 1.370964, d2CalldK2mc = 1.616936</v>
      </c>
    </row>
    <row r="12679" spans="28:28" x14ac:dyDescent="0.25">
      <c r="AB12679" s="3" t="str">
        <v>strike = -0.016022, d2CalldK2 = 1.563469, d2CalldK2mc = 1.448978</v>
      </c>
    </row>
    <row r="12680" spans="28:28" x14ac:dyDescent="0.25">
      <c r="AB12680" s="3" t="str">
        <v>strike = -0.014402, d2CalldK2 = 1.784125, d2CalldK2mc = 2.526572</v>
      </c>
    </row>
    <row r="12681" spans="28:28" x14ac:dyDescent="0.25">
      <c r="AB12681" s="3" t="str">
        <v>strike = -0.012783, d2CalldK2 = 2.037120, d2CalldK2mc = 2.601044</v>
      </c>
    </row>
    <row r="12682" spans="28:28" x14ac:dyDescent="0.25">
      <c r="AB12682" s="3" t="str">
        <v>strike = -0.011163, d2CalldK2 = 2.327248, d2CalldK2mc = 2.609380</v>
      </c>
    </row>
    <row r="12683" spans="28:28" x14ac:dyDescent="0.25">
      <c r="AB12683" s="3" t="str">
        <v>strike = -0.009543, d2CalldK2 = 2.659986, d2CalldK2mc = 2.469934</v>
      </c>
    </row>
    <row r="12684" spans="28:28" x14ac:dyDescent="0.25">
      <c r="AB12684" s="3" t="str">
        <v>strike = -0.007924, d2CalldK2 = 3.041575, d2CalldK2mc = 2.591117</v>
      </c>
    </row>
    <row r="12685" spans="28:28" x14ac:dyDescent="0.25">
      <c r="AB12685" s="3" t="str">
        <v>strike = -0.006304, d2CalldK2 = 3.479100, d2CalldK2mc = 3.310649</v>
      </c>
    </row>
    <row r="12686" spans="28:28" x14ac:dyDescent="0.25">
      <c r="AB12686" s="3" t="str">
        <v>strike = -0.004684, d2CalldK2 = 3.980572, d2CalldK2mc = 4.077176</v>
      </c>
    </row>
    <row r="12687" spans="28:28" x14ac:dyDescent="0.25">
      <c r="AB12687" s="3" t="str">
        <v>strike = -0.003065, d2CalldK2 = 4.555004, d2CalldK2mc = 4.052405</v>
      </c>
    </row>
    <row r="12688" spans="28:28" x14ac:dyDescent="0.25">
      <c r="AB12688" s="3" t="str">
        <v>strike = -0.001445, d2CalldK2 = 5.212467, d2CalldK2mc = 4.905292</v>
      </c>
    </row>
    <row r="12689" spans="28:28" x14ac:dyDescent="0.25">
      <c r="AB12689" s="3" t="str">
        <v>strike = 0.000175, d2CalldK2 = 5.964121, d2CalldK2mc = 5.743763</v>
      </c>
    </row>
    <row r="12690" spans="28:28" x14ac:dyDescent="0.25">
      <c r="AB12690" s="3" t="str">
        <v>strike = 0.001794, d2CalldK2 = 6.822203, d2CalldK2mc = 7.211956</v>
      </c>
    </row>
    <row r="12691" spans="28:28" x14ac:dyDescent="0.25">
      <c r="AB12691" s="3" t="str">
        <v>strike = 0.003414, d2CalldK2 = 7.799941, d2CalldK2mc = 8.290234</v>
      </c>
    </row>
    <row r="12692" spans="28:28" x14ac:dyDescent="0.25">
      <c r="AB12692" s="3" t="str">
        <v>strike = 0.005033, d2CalldK2 = 8.911372, d2CalldK2mc = 8.726037</v>
      </c>
    </row>
    <row r="12693" spans="28:28" x14ac:dyDescent="0.25">
      <c r="AB12693" s="3" t="str">
        <v>strike = 0.006653, d2CalldK2 = 10.171009, d2CalldK2mc = 10.573268</v>
      </c>
    </row>
    <row r="12694" spans="28:28" x14ac:dyDescent="0.25">
      <c r="AB12694" s="3" t="str">
        <v>strike = 0.008273, d2CalldK2 = 11.593298, d2CalldK2mc = 11.977929</v>
      </c>
    </row>
    <row r="12695" spans="28:28" x14ac:dyDescent="0.25">
      <c r="AB12695" s="3" t="str">
        <v>strike = 0.009892, d2CalldK2 = 13.191795, d2CalldK2mc = 13.369387</v>
      </c>
    </row>
    <row r="12696" spans="28:28" x14ac:dyDescent="0.25">
      <c r="AB12696" s="3" t="str">
        <v>strike = 0.011512, d2CalldK2 = 14.977950, d2CalldK2mc = 15.121951</v>
      </c>
    </row>
    <row r="12697" spans="28:28" x14ac:dyDescent="0.25">
      <c r="AB12697" s="3" t="str">
        <v>strike = 0.013132, d2CalldK2 = 16.959380, d2CalldK2mc = 15.925828</v>
      </c>
    </row>
    <row r="12698" spans="28:28" x14ac:dyDescent="0.25">
      <c r="AB12698" s="3" t="str">
        <v>strike = 0.014751, d2CalldK2 = 19.137472, d2CalldK2mc = 17.995638</v>
      </c>
    </row>
    <row r="12699" spans="28:28" x14ac:dyDescent="0.25">
      <c r="AB12699" s="3" t="str">
        <v>strike = 0.016371, d2CalldK2 = 21.504154, d2CalldK2mc = 22.771179</v>
      </c>
    </row>
    <row r="12700" spans="28:28" x14ac:dyDescent="0.25">
      <c r="AB12700" s="3" t="str">
        <v>strike = 0.017991, d2CalldK2 = 24.037664, d2CalldK2mc = 24.985902</v>
      </c>
    </row>
    <row r="12701" spans="28:28" x14ac:dyDescent="0.25">
      <c r="AB12701" s="3" t="str">
        <v>strike = 0.019610, d2CalldK2 = 26.697165, d2CalldK2mc = 26.874816</v>
      </c>
    </row>
    <row r="12702" spans="28:28" x14ac:dyDescent="0.25">
      <c r="AB12702" s="3" t="str">
        <v>strike = 0.021230, d2CalldK2 = 29.416205, d2CalldK2mc = 29.847685</v>
      </c>
    </row>
    <row r="12703" spans="28:28" x14ac:dyDescent="0.25">
      <c r="AB12703" s="3" t="str">
        <v>strike = 0.022850, d2CalldK2 = 32.095212, d2CalldK2mc = 31.451027</v>
      </c>
    </row>
    <row r="12704" spans="28:28" x14ac:dyDescent="0.25">
      <c r="AB12704" s="3" t="str">
        <v>strike = 0.024469, d2CalldK2 = 34.588852, d2CalldK2mc = 33.100217</v>
      </c>
    </row>
    <row r="12705" spans="28:28" x14ac:dyDescent="0.25">
      <c r="AB12705" s="3" t="str">
        <v>strike = 0.026089, d2CalldK2 = 32.095213, d2CalldK2mc = 31.833547</v>
      </c>
    </row>
    <row r="12706" spans="28:28" x14ac:dyDescent="0.25">
      <c r="AB12706" s="3" t="str">
        <v>strike = 0.027709, d2CalldK2 = 29.416205, d2CalldK2mc = 27.616187</v>
      </c>
    </row>
    <row r="12707" spans="28:28" x14ac:dyDescent="0.25">
      <c r="AB12707" s="3" t="str">
        <v>strike = 0.029328, d2CalldK2 = 26.697165, d2CalldK2mc = 28.450404</v>
      </c>
    </row>
    <row r="12708" spans="28:28" x14ac:dyDescent="0.25">
      <c r="AB12708" s="3" t="str">
        <v>strike = 0.030948, d2CalldK2 = 24.037664, d2CalldK2mc = 27.072897</v>
      </c>
    </row>
    <row r="12709" spans="28:28" x14ac:dyDescent="0.25">
      <c r="AB12709" s="3" t="str">
        <v>strike = 0.032568, d2CalldK2 = 21.504154, d2CalldK2mc = 20.796332</v>
      </c>
    </row>
    <row r="12710" spans="28:28" x14ac:dyDescent="0.25">
      <c r="AB12710" s="3" t="str">
        <v>strike = 0.034187, d2CalldK2 = 19.137472, d2CalldK2mc = 18.492475</v>
      </c>
    </row>
    <row r="12711" spans="28:28" x14ac:dyDescent="0.25">
      <c r="AB12711" s="3" t="str">
        <v>strike = 0.035807, d2CalldK2 = 16.959380, d2CalldK2mc = 16.250118</v>
      </c>
    </row>
    <row r="12712" spans="28:28" x14ac:dyDescent="0.25">
      <c r="AB12712" s="3" t="str">
        <v>strike = 0.037427, d2CalldK2 = 14.977950, d2CalldK2mc = 14.022614</v>
      </c>
    </row>
    <row r="12713" spans="28:28" x14ac:dyDescent="0.25">
      <c r="AB12713" s="3" t="str">
        <v>strike = 0.039046, d2CalldK2 = 13.191795, d2CalldK2mc = 13.212603</v>
      </c>
    </row>
    <row r="12714" spans="28:28" x14ac:dyDescent="0.25">
      <c r="AB12714" s="3" t="str">
        <v>strike = 0.040666, d2CalldK2 = 11.593297, d2CalldK2mc = 10.564233</v>
      </c>
    </row>
    <row r="12715" spans="28:28" x14ac:dyDescent="0.25">
      <c r="AB12715" s="3" t="str">
        <v>strike = 0.042285, d2CalldK2 = 10.171009, d2CalldK2mc = 9.815673</v>
      </c>
    </row>
    <row r="12716" spans="28:28" x14ac:dyDescent="0.25">
      <c r="AB12716" s="3" t="str">
        <v>strike = 0.043905, d2CalldK2 = 8.911372, d2CalldK2mc = 10.089486</v>
      </c>
    </row>
    <row r="12717" spans="28:28" x14ac:dyDescent="0.25">
      <c r="AB12717" s="3" t="str">
        <v>strike = 0.045525, d2CalldK2 = 7.799941, d2CalldK2mc = 8.103397</v>
      </c>
    </row>
    <row r="12718" spans="28:28" x14ac:dyDescent="0.25">
      <c r="AB12718" s="3" t="str">
        <v>strike = 0.047144, d2CalldK2 = 6.822203, d2CalldK2mc = 7.370506</v>
      </c>
    </row>
    <row r="12719" spans="28:28" x14ac:dyDescent="0.25">
      <c r="AB12719" s="3" t="str">
        <v>strike = 0.048764, d2CalldK2 = 5.964121, d2CalldK2mc = 6.060504</v>
      </c>
    </row>
    <row r="12720" spans="28:28" x14ac:dyDescent="0.25">
      <c r="AB12720" s="3" t="str">
        <v>strike = 0.050384, d2CalldK2 = 5.212467, d2CalldK2mc = 4.766854</v>
      </c>
    </row>
    <row r="12721" spans="28:28" x14ac:dyDescent="0.25">
      <c r="AB12721" s="3" t="str">
        <v>strike = 0.052003, d2CalldK2 = 4.555004, d2CalldK2mc = 5.189954</v>
      </c>
    </row>
    <row r="12722" spans="28:28" x14ac:dyDescent="0.25">
      <c r="AB12722" s="3" t="str">
        <v>strike = 0.053623, d2CalldK2 = 3.980572, d2CalldK2mc = 3.896873</v>
      </c>
    </row>
    <row r="12723" spans="28:28" x14ac:dyDescent="0.25">
      <c r="AB12723" s="3" t="str">
        <v>strike = 0.055243, d2CalldK2 = 3.479100, d2CalldK2mc = 3.276931</v>
      </c>
    </row>
    <row r="12724" spans="28:28" x14ac:dyDescent="0.25">
      <c r="AB12724" s="3" t="str">
        <v>strike = 0.056862, d2CalldK2 = 3.041575, d2CalldK2mc = 3.061088</v>
      </c>
    </row>
    <row r="12725" spans="28:28" x14ac:dyDescent="0.25">
      <c r="AB12725" s="3" t="str">
        <v>strike = 0.058482, d2CalldK2 = 2.659987, d2CalldK2mc = 2.764306</v>
      </c>
    </row>
    <row r="12726" spans="28:28" x14ac:dyDescent="0.25">
      <c r="AB12726" s="3" t="str">
        <v>strike = 0.060102, d2CalldK2 = 2.327248, d2CalldK2mc = 2.566216</v>
      </c>
    </row>
    <row r="12727" spans="28:28" x14ac:dyDescent="0.25">
      <c r="AB12727" s="3" t="str">
        <v>strike = 0.061721, d2CalldK2 = 2.037120, d2CalldK2mc = 2.204420</v>
      </c>
    </row>
    <row r="12728" spans="28:28" x14ac:dyDescent="0.25">
      <c r="AB12728" s="3" t="str">
        <v>strike = 0.063341, d2CalldK2 = 1.784125, d2CalldK2mc = 1.571736</v>
      </c>
    </row>
    <row r="12729" spans="28:28" x14ac:dyDescent="0.25">
      <c r="AB12729" s="3" t="str">
        <v>strike = 0.064961, d2CalldK2 = 1.563469, d2CalldK2mc = 1.444869</v>
      </c>
    </row>
    <row r="12730" spans="28:28" x14ac:dyDescent="0.25">
      <c r="AB12730" s="3" t="str">
        <v>strike = 0.066580, d2CalldK2 = 1.370964, d2CalldK2mc = 1.245978</v>
      </c>
    </row>
    <row r="12731" spans="28:28" x14ac:dyDescent="0.25">
      <c r="AB12731" s="3" t="str">
        <v>strike = 0.068200, d2CalldK2 = 1.202956, d2CalldK2mc = 0.977161</v>
      </c>
    </row>
    <row r="12732" spans="28:28" x14ac:dyDescent="0.25">
      <c r="AB12732" s="3" t="str">
        <v>strike = 0.069820, d2CalldK2 = 1.056265, d2CalldK2mc = 0.993595</v>
      </c>
    </row>
    <row r="12733" spans="28:28" x14ac:dyDescent="0.25">
      <c r="AB12733" s="3" t="str">
        <v>strike = 0.071439, d2CalldK2 = 0.928123, d2CalldK2mc = 0.898804</v>
      </c>
    </row>
    <row r="12734" spans="28:28" x14ac:dyDescent="0.25">
      <c r="AB12734" s="3" t="str">
        <v>T = 6.000000, fixingDate = 0, swapRate = 0.024469, annuity = 8.514371, stdDev = 0.016197, avgCalcStrikes = 7.931396</v>
      </c>
    </row>
    <row r="12735" spans="28:28" x14ac:dyDescent="0.25">
      <c r="AB12735" s="3" t="str">
        <v>strike = -0.022501, dCalldT = 0.000082, localVol = 0.013686</v>
      </c>
    </row>
    <row r="12736" spans="28:28" x14ac:dyDescent="0.25">
      <c r="AB12736" s="3" t="str">
        <v>strike = -0.020881, dCalldT = 0.000110, localVol = 0.015057</v>
      </c>
    </row>
    <row r="12737" spans="28:28" x14ac:dyDescent="0.25">
      <c r="AB12737" s="3" t="str">
        <v>strike = -0.019261, dCalldT = 0.000141, localVol = 0.017752</v>
      </c>
    </row>
    <row r="12738" spans="28:28" x14ac:dyDescent="0.25">
      <c r="AB12738" s="3" t="str">
        <v>strike = -0.017642, dCalldT = 0.000183, localVol = 0.015039</v>
      </c>
    </row>
    <row r="12739" spans="28:28" x14ac:dyDescent="0.25">
      <c r="AB12739" s="3" t="str">
        <v>strike = -0.016022, dCalldT = 0.000218, localVol = 0.017342</v>
      </c>
    </row>
    <row r="12740" spans="28:28" x14ac:dyDescent="0.25">
      <c r="AB12740" s="3" t="str">
        <v>strike = -0.014402, dCalldT = 0.000257, localVol = 0.014275</v>
      </c>
    </row>
    <row r="12741" spans="28:28" x14ac:dyDescent="0.25">
      <c r="AB12741" s="3" t="str">
        <v>strike = -0.012783, dCalldT = 0.000275, localVol = 0.014529</v>
      </c>
    </row>
    <row r="12742" spans="28:28" x14ac:dyDescent="0.25">
      <c r="AB12742" s="3" t="str">
        <v>strike = -0.011163, dCalldT = 0.000275, localVol = 0.014516</v>
      </c>
    </row>
    <row r="12743" spans="28:28" x14ac:dyDescent="0.25">
      <c r="AB12743" s="3" t="str">
        <v>strike = -0.009543, dCalldT = 0.000267, localVol = 0.014716</v>
      </c>
    </row>
    <row r="12744" spans="28:28" x14ac:dyDescent="0.25">
      <c r="AB12744" s="3" t="str">
        <v>strike = -0.007924, dCalldT = 0.000267, localVol = 0.014358</v>
      </c>
    </row>
    <row r="12745" spans="28:28" x14ac:dyDescent="0.25">
      <c r="AB12745" s="3" t="str">
        <v>strike = -0.006304, dCalldT = 0.000282, localVol = 0.013053</v>
      </c>
    </row>
    <row r="12746" spans="28:28" x14ac:dyDescent="0.25">
      <c r="AB12746" s="3" t="str">
        <v>strike = -0.004684, dCalldT = 0.000303, localVol = 0.012200</v>
      </c>
    </row>
    <row r="12747" spans="28:28" x14ac:dyDescent="0.25">
      <c r="AB12747" s="3" t="str">
        <v>strike = -0.003065, dCalldT = 0.000323, localVol = 0.012626</v>
      </c>
    </row>
    <row r="12748" spans="28:28" x14ac:dyDescent="0.25">
      <c r="AB12748" s="3" t="str">
        <v>strike = -0.001445, dCalldT = 0.000360, localVol = 0.012108</v>
      </c>
    </row>
    <row r="12749" spans="28:28" x14ac:dyDescent="0.25">
      <c r="AB12749" s="3" t="str">
        <v>strike = 0.000175, dCalldT = 0.000407, localVol = 0.011903</v>
      </c>
    </row>
    <row r="12750" spans="28:28" x14ac:dyDescent="0.25">
      <c r="AB12750" s="3" t="str">
        <v>strike = 0.001794, dCalldT = 0.000462, localVol = 0.011323</v>
      </c>
    </row>
    <row r="12751" spans="28:28" x14ac:dyDescent="0.25">
      <c r="AB12751" s="3" t="str">
        <v>strike = 0.003414, dCalldT = 0.000507, localVol = 0.011054</v>
      </c>
    </row>
    <row r="12752" spans="28:28" x14ac:dyDescent="0.25">
      <c r="AB12752" s="3" t="str">
        <v>strike = 0.005033, dCalldT = 0.000536, localVol = 0.011086</v>
      </c>
    </row>
    <row r="12753" spans="28:28" x14ac:dyDescent="0.25">
      <c r="AB12753" s="3" t="str">
        <v>strike = 0.006653, dCalldT = 0.000572, localVol = 0.010406</v>
      </c>
    </row>
    <row r="12754" spans="28:28" x14ac:dyDescent="0.25">
      <c r="AB12754" s="3" t="str">
        <v>strike = 0.008273, dCalldT = 0.000597, localVol = 0.009980</v>
      </c>
    </row>
    <row r="12755" spans="28:28" x14ac:dyDescent="0.25">
      <c r="AB12755" s="3" t="str">
        <v>strike = 0.009892, dCalldT = 0.000609, localVol = 0.009543</v>
      </c>
    </row>
    <row r="12756" spans="28:28" x14ac:dyDescent="0.25">
      <c r="AB12756" s="3" t="str">
        <v>strike = 0.011512, dCalldT = 0.000615, localVol = 0.009022</v>
      </c>
    </row>
    <row r="12757" spans="28:28" x14ac:dyDescent="0.25">
      <c r="AB12757" s="3" t="str">
        <v>strike = 0.013132, dCalldT = 0.000617, localVol = 0.008802</v>
      </c>
    </row>
    <row r="12758" spans="28:28" x14ac:dyDescent="0.25">
      <c r="AB12758" s="3" t="str">
        <v>strike = 0.014751, dCalldT = 0.000650, localVol = 0.008500</v>
      </c>
    </row>
    <row r="12759" spans="28:28" x14ac:dyDescent="0.25">
      <c r="AB12759" s="3" t="str">
        <v>strike = 0.016371, dCalldT = 0.000718, localVol = 0.007940</v>
      </c>
    </row>
    <row r="12760" spans="28:28" x14ac:dyDescent="0.25">
      <c r="AB12760" s="3" t="str">
        <v>strike = 0.017991, dCalldT = 0.000744, localVol = 0.007715</v>
      </c>
    </row>
    <row r="12761" spans="28:28" x14ac:dyDescent="0.25">
      <c r="AB12761" s="3" t="str">
        <v>strike = 0.019610, dCalldT = 0.000737, localVol = 0.007406</v>
      </c>
    </row>
    <row r="12762" spans="28:28" x14ac:dyDescent="0.25">
      <c r="AB12762" s="3" t="str">
        <v>strike = 0.021230, dCalldT = 0.000722, localVol = 0.006953</v>
      </c>
    </row>
    <row r="12763" spans="28:28" x14ac:dyDescent="0.25">
      <c r="AB12763" s="3" t="str">
        <v>strike = 0.022850, dCalldT = 0.000689, localVol = 0.006619</v>
      </c>
    </row>
    <row r="12764" spans="28:28" x14ac:dyDescent="0.25">
      <c r="AB12764" s="3" t="str">
        <v>strike = 0.024469, dCalldT = 0.000673, localVol = 0.006376</v>
      </c>
    </row>
    <row r="12765" spans="28:28" x14ac:dyDescent="0.25">
      <c r="AB12765" s="3" t="str">
        <v>strike = 0.026089, dCalldT = 0.000675, localVol = 0.006510</v>
      </c>
    </row>
    <row r="12766" spans="28:28" x14ac:dyDescent="0.25">
      <c r="AB12766" s="3" t="str">
        <v>strike = 0.027709, dCalldT = 0.000681, localVol = 0.007022</v>
      </c>
    </row>
    <row r="12767" spans="28:28" x14ac:dyDescent="0.25">
      <c r="AB12767" s="3" t="str">
        <v>strike = 0.029328, dCalldT = 0.000740, localVol = 0.007212</v>
      </c>
    </row>
    <row r="12768" spans="28:28" x14ac:dyDescent="0.25">
      <c r="AB12768" s="3" t="str">
        <v>strike = 0.030948, dCalldT = 0.000741, localVol = 0.007398</v>
      </c>
    </row>
    <row r="12769" spans="28:28" x14ac:dyDescent="0.25">
      <c r="AB12769" s="3" t="str">
        <v>strike = 0.032568, dCalldT = 0.000644, localVol = 0.007867</v>
      </c>
    </row>
    <row r="12770" spans="28:28" x14ac:dyDescent="0.25">
      <c r="AB12770" s="3" t="str">
        <v>strike = 0.034187, dCalldT = 0.000567, localVol = 0.007828</v>
      </c>
    </row>
    <row r="12771" spans="28:28" x14ac:dyDescent="0.25">
      <c r="AB12771" s="3" t="str">
        <v>strike = 0.035807, dCalldT = 0.000508, localVol = 0.007911</v>
      </c>
    </row>
    <row r="12772" spans="28:28" x14ac:dyDescent="0.25">
      <c r="AB12772" s="3" t="str">
        <v>strike = 0.037427, dCalldT = 0.000472, localVol = 0.008203</v>
      </c>
    </row>
    <row r="12773" spans="28:28" x14ac:dyDescent="0.25">
      <c r="AB12773" s="3" t="str">
        <v>strike = 0.039046, dCalldT = 0.000465, localVol = 0.008386</v>
      </c>
    </row>
    <row r="12774" spans="28:28" x14ac:dyDescent="0.25">
      <c r="AB12774" s="3" t="str">
        <v>strike = 0.040666, dCalldT = 0.000457, localVol = 0.009299</v>
      </c>
    </row>
    <row r="12775" spans="28:28" x14ac:dyDescent="0.25">
      <c r="AB12775" s="3" t="str">
        <v>strike = 0.042285, dCalldT = 0.000482, localVol = 0.009905</v>
      </c>
    </row>
    <row r="12776" spans="28:28" x14ac:dyDescent="0.25">
      <c r="AB12776" s="3" t="str">
        <v>strike = 0.043905, dCalldT = 0.000518, localVol = 0.010133</v>
      </c>
    </row>
    <row r="12777" spans="28:28" x14ac:dyDescent="0.25">
      <c r="AB12777" s="3" t="str">
        <v>strike = 0.045525, dCalldT = 0.000518, localVol = 0.011309</v>
      </c>
    </row>
    <row r="12778" spans="28:28" x14ac:dyDescent="0.25">
      <c r="AB12778" s="3" t="str">
        <v>strike = 0.047144, dCalldT = 0.000510, localVol = 0.011760</v>
      </c>
    </row>
    <row r="12779" spans="28:28" x14ac:dyDescent="0.25">
      <c r="AB12779" s="3" t="str">
        <v>strike = 0.048764, dCalldT = 0.000485, localVol = 0.012651</v>
      </c>
    </row>
    <row r="12780" spans="28:28" x14ac:dyDescent="0.25">
      <c r="AB12780" s="3" t="str">
        <v>strike = 0.050384, dCalldT = 0.000458, localVol = 0.013867</v>
      </c>
    </row>
    <row r="12781" spans="28:28" x14ac:dyDescent="0.25">
      <c r="AB12781" s="3" t="str">
        <v>strike = 0.052003, dCalldT = 0.000447, localVol = 0.013123</v>
      </c>
    </row>
    <row r="12782" spans="28:28" x14ac:dyDescent="0.25">
      <c r="AB12782" s="3" t="str">
        <v>strike = 0.053623, dCalldT = 0.000417, localVol = 0.014623</v>
      </c>
    </row>
    <row r="12783" spans="28:28" x14ac:dyDescent="0.25">
      <c r="AB12783" s="3" t="str">
        <v>strike = 0.055243, dCalldT = 0.000390, localVol = 0.015431</v>
      </c>
    </row>
    <row r="12784" spans="28:28" x14ac:dyDescent="0.25">
      <c r="AB12784" s="3" t="str">
        <v>strike = 0.056862, dCalldT = 0.000371, localVol = 0.015574</v>
      </c>
    </row>
    <row r="12785" spans="28:28" x14ac:dyDescent="0.25">
      <c r="AB12785" s="3" t="str">
        <v>strike = 0.058482, dCalldT = 0.000353, localVol = 0.015978</v>
      </c>
    </row>
    <row r="12786" spans="28:28" x14ac:dyDescent="0.25">
      <c r="AB12786" s="3" t="str">
        <v>strike = 0.060102, dCalldT = 0.000332, localVol = 0.016092</v>
      </c>
    </row>
    <row r="12787" spans="28:28" x14ac:dyDescent="0.25">
      <c r="AB12787" s="3" t="str">
        <v>strike = 0.061721, dCalldT = 0.000305, localVol = 0.016641</v>
      </c>
    </row>
    <row r="12788" spans="28:28" x14ac:dyDescent="0.25">
      <c r="AB12788" s="3" t="str">
        <v>strike = 0.063341, dCalldT = 0.000274, localVol = 0.018669</v>
      </c>
    </row>
    <row r="12789" spans="28:28" x14ac:dyDescent="0.25">
      <c r="AB12789" s="3" t="str">
        <v>strike = 0.064961, dCalldT = 0.000250, localVol = 0.018611</v>
      </c>
    </row>
    <row r="12790" spans="28:28" x14ac:dyDescent="0.25">
      <c r="AB12790" s="3" t="str">
        <v>strike = 0.066580, dCalldT = 0.000231, localVol = 0.019265</v>
      </c>
    </row>
    <row r="12791" spans="28:28" x14ac:dyDescent="0.25">
      <c r="AB12791" s="3" t="str">
        <v>strike = 0.068200, dCalldT = 0.000217, localVol = 0.021072</v>
      </c>
    </row>
    <row r="12792" spans="28:28" x14ac:dyDescent="0.25">
      <c r="AB12792" s="3" t="str">
        <v>strike = 0.069820, dCalldT = 0.000211, localVol = 0.020589</v>
      </c>
    </row>
    <row r="12793" spans="28:28" x14ac:dyDescent="0.25">
      <c r="AB12793" s="3" t="str">
        <v>strike = 0.071439, dCalldT = 0.000207, localVol = 0.021459</v>
      </c>
    </row>
    <row r="12794" spans="28:28" x14ac:dyDescent="0.25">
      <c r="AB12794" s="3" t="str">
        <v>T = 6.083333, swapRate = 0.024567, k = 0, strike = -0.024384, call = 0.049108, callph = 0.049098, callmh = 0.049118, quantile = 0.010951, d2CalldK2 = 0.812022</v>
      </c>
    </row>
    <row r="12795" spans="28:28" x14ac:dyDescent="0.25">
      <c r="AB12795" s="3" t="str">
        <v>T = 6.083333, swapRate = 0.024567, k = 1, strike = -0.022753, call = 0.047495, callph = 0.047486, callmh = 0.047505, quantile = 0.012365, d2CalldK2 = 0.923038</v>
      </c>
    </row>
    <row r="12796" spans="28:28" x14ac:dyDescent="0.25">
      <c r="AB12796" s="3" t="str">
        <v>T = 6.083333, swapRate = 0.024567, k = 2, strike = -0.021121, call = 0.045885, callph = 0.045875, callmh = 0.045895, quantile = 0.013972, d2CalldK2 = 1.050019</v>
      </c>
    </row>
    <row r="12797" spans="28:28" x14ac:dyDescent="0.25">
      <c r="AB12797" s="3" t="str">
        <v>T = 6.083333, swapRate = 0.024567, k = 3, strike = -0.019489, call = 0.044278, callph = 0.044268, callmh = 0.044288, quantile = 0.015801, d2CalldK2 = 1.195340</v>
      </c>
    </row>
    <row r="12798" spans="28:28" x14ac:dyDescent="0.25">
      <c r="AB12798" s="3" t="str">
        <v>T = 6.083333, swapRate = 0.024567, k = 4, strike = -0.017858, call = 0.042674, callph = 0.042664, callmh = 0.042683, quantile = 0.017884, d2CalldK2 = 1.361737</v>
      </c>
    </row>
    <row r="12799" spans="28:28" x14ac:dyDescent="0.25">
      <c r="AB12799" s="3" t="str">
        <v>T = 6.083333, swapRate = 0.024567, k = 5, strike = -0.016226, call = 0.041073, callph = 0.041063, callmh = 0.041083, quantile = 0.020258, d2CalldK2 = 1.552354</v>
      </c>
    </row>
    <row r="12800" spans="28:28" x14ac:dyDescent="0.25">
      <c r="AB12800" s="3" t="str">
        <v>T = 6.083333, swapRate = 0.024567, k = 6, strike = -0.014594, call = 0.039476, callph = 0.039467, callmh = 0.039486, quantile = 0.022965, d2CalldK2 = 1.770802</v>
      </c>
    </row>
    <row r="12801" spans="28:28" x14ac:dyDescent="0.25">
      <c r="AB12801" s="3" t="str">
        <v>T = 6.083333, swapRate = 0.024567, k = 7, strike = -0.012962, call = 0.037885, callph = 0.037875, callmh = 0.037894, quantile = 0.026054, d2CalldK2 = 2.021223</v>
      </c>
    </row>
    <row r="12802" spans="28:28" x14ac:dyDescent="0.25">
      <c r="AB12802" s="3" t="str">
        <v>T = 6.083333, swapRate = 0.024567, k = 8, strike = -0.011331, call = 0.036298, callph = 0.036289, callmh = 0.036308, quantile = 0.029581, d2CalldK2 = 2.308360</v>
      </c>
    </row>
    <row r="12803" spans="28:28" x14ac:dyDescent="0.25">
      <c r="AB12803" s="3" t="str">
        <v>T = 6.083333, swapRate = 0.024567, k = 9, strike = -0.009699, call = 0.034718, callph = 0.034708, callmh = 0.034728, quantile = 0.033610, d2CalldK2 = 2.637637</v>
      </c>
    </row>
    <row r="12804" spans="28:28" x14ac:dyDescent="0.25">
      <c r="AB12804" s="3" t="str">
        <v>T = 6.083333, swapRate = 0.024567, k = 10, strike = -0.008067, call = 0.033145, callph = 0.033135, callmh = 0.033154, quantile = 0.038215, d2CalldK2 = 3.015231</v>
      </c>
    </row>
    <row r="12805" spans="28:28" x14ac:dyDescent="0.25">
      <c r="AB12805" s="3" t="str">
        <v>T = 6.083333, swapRate = 0.024567, k = 11, strike = -0.006436, call = 0.031580, callph = 0.031570, callmh = 0.031589, quantile = 0.043480, d2CalldK2 = 3.448166</v>
      </c>
    </row>
    <row r="12806" spans="28:28" x14ac:dyDescent="0.25">
      <c r="AB12806" s="3" t="str">
        <v>T = 6.083333, swapRate = 0.024567, k = 12, strike = -0.004804, call = 0.030024, callph = 0.030014, callmh = 0.030033, quantile = 0.049502, d2CalldK2 = 3.944390</v>
      </c>
    </row>
    <row r="12807" spans="28:28" x14ac:dyDescent="0.25">
      <c r="AB12807" s="3" t="str">
        <v>T = 6.083333, swapRate = 0.024567, k = 13, strike = -0.003172, call = 0.028478, callph = 0.028469, callmh = 0.028488, quantile = 0.056392, d2CalldK2 = 4.512848</v>
      </c>
    </row>
    <row r="12808" spans="28:28" x14ac:dyDescent="0.25">
      <c r="AB12808" s="3" t="str">
        <v>T = 6.083333, swapRate = 0.024567, k = 14, strike = -0.001541, call = 0.026945, callph = 0.026936, callmh = 0.026954, quantile = 0.064274, d2CalldK2 = 5.163551</v>
      </c>
    </row>
    <row r="12809" spans="28:28" x14ac:dyDescent="0.25">
      <c r="AB12809" s="3" t="str">
        <v>T = 6.083333, swapRate = 0.024567, k = 15, strike = 0.000091, call = 0.025425, callph = 0.025416, callmh = 0.025435, quantile = 0.073293, d2CalldK2 = 5.907606</v>
      </c>
    </row>
    <row r="12810" spans="28:28" x14ac:dyDescent="0.25">
      <c r="AB12810" s="3" t="str">
        <v>T = 6.083333, swapRate = 0.024567, k = 16, strike = 0.001723, call = 0.023921, callph = 0.023912, callmh = 0.023931, quantile = 0.083611, d2CalldK2 = 6.757211</v>
      </c>
    </row>
    <row r="12811" spans="28:28" x14ac:dyDescent="0.25">
      <c r="AB12811" s="3" t="str">
        <v>T = 6.083333, swapRate = 0.024567, k = 17, strike = 0.003355, call = 0.022436, callph = 0.022426, callmh = 0.022445, quantile = 0.095409, d2CalldK2 = 7.725578</v>
      </c>
    </row>
    <row r="12812" spans="28:28" x14ac:dyDescent="0.25">
      <c r="AB12812" s="3" t="str">
        <v>T = 6.083333, swapRate = 0.024567, k = 18, strike = 0.004986, call = 0.020970, callph = 0.020961, callmh = 0.020979, quantile = 0.108895, d2CalldK2 = 8.826761</v>
      </c>
    </row>
    <row r="12813" spans="28:28" x14ac:dyDescent="0.25">
      <c r="AB12813" s="3" t="str">
        <v>T = 6.083333, swapRate = 0.024567, k = 19, strike = 0.006618, call = 0.019529, callph = 0.019520, callmh = 0.019537, quantile = 0.124295, d2CalldK2 = 10.075332</v>
      </c>
    </row>
    <row r="12814" spans="28:28" x14ac:dyDescent="0.25">
      <c r="AB12814" s="3" t="str">
        <v>T = 6.083333, swapRate = 0.024567, k = 20, strike = 0.008250, call = 0.018114, callph = 0.018105, callmh = 0.018122, quantile = 0.141863, d2CalldK2 = 11.485866</v>
      </c>
    </row>
    <row r="12815" spans="28:28" x14ac:dyDescent="0.25">
      <c r="AB12815" s="3" t="str">
        <v>T = 6.083333, swapRate = 0.024567, k = 21, strike = 0.009881, call = 0.016729, callph = 0.016721, callmh = 0.016738, quantile = 0.161874, d2CalldK2 = 13.072124</v>
      </c>
    </row>
    <row r="12816" spans="28:28" x14ac:dyDescent="0.25">
      <c r="AB12816" s="3" t="str">
        <v>T = 6.083333, swapRate = 0.024567, k = 22, strike = 0.011513, call = 0.015380, callph = 0.015372, callmh = 0.015388, quantile = 0.184624, d2CalldK2 = 14.845864</v>
      </c>
    </row>
    <row r="12817" spans="28:28" x14ac:dyDescent="0.25">
      <c r="AB12817" s="3" t="str">
        <v>T = 6.083333, swapRate = 0.024567, k = 23, strike = 0.013145, call = 0.014070, callph = 0.014062, callmh = 0.014078, quantile = 0.210428, d2CalldK2 = 16.815129</v>
      </c>
    </row>
    <row r="12818" spans="28:28" x14ac:dyDescent="0.25">
      <c r="AB12818" s="3" t="str">
        <v>T = 6.083333, swapRate = 0.024567, k = 24, strike = 0.014776, call = 0.012805, callph = 0.012798, callmh = 0.012813, quantile = 0.239606, d2CalldK2 = 18.981874</v>
      </c>
    </row>
    <row r="12819" spans="28:28" x14ac:dyDescent="0.25">
      <c r="AB12819" s="3" t="str">
        <v>T = 6.083333, swapRate = 0.024567, k = 25, strike = 0.016408, call = 0.011591, callph = 0.011583, callmh = 0.011598, quantile = 0.272477, d2CalldK2 = 21.338736</v>
      </c>
    </row>
    <row r="12820" spans="28:28" x14ac:dyDescent="0.25">
      <c r="AB12820" s="3" t="str">
        <v>T = 6.083333, swapRate = 0.024567, k = 26, strike = 0.018040, call = 0.010433, callph = 0.010426, callmh = 0.010440, quantile = 0.309336, d2CalldK2 = 23.864792</v>
      </c>
    </row>
    <row r="12821" spans="28:28" x14ac:dyDescent="0.25">
      <c r="AB12821" s="3" t="str">
        <v>T = 6.083333, swapRate = 0.024567, k = 27, strike = 0.019672, call = 0.009339, callph = 0.009333, callmh = 0.009346, quantile = 0.350428, d2CalldK2 = 26.520122</v>
      </c>
    </row>
    <row r="12822" spans="28:28" x14ac:dyDescent="0.25">
      <c r="AB12822" s="3" t="str">
        <v>T = 6.083333, swapRate = 0.024567, k = 28, strike = 0.021303, call = 0.008316, callph = 0.008310, callmh = 0.008322, quantile = 0.395917, d2CalldK2 = 29.239168</v>
      </c>
    </row>
    <row r="12823" spans="28:28" x14ac:dyDescent="0.25">
      <c r="AB12823" s="3" t="str">
        <v>T = 6.083333, swapRate = 0.024567, k = 29, strike = 0.022935, call = 0.007370, callph = 0.007365, callmh = 0.007376, quantile = 0.445829, d2CalldK2 = 31.923040</v>
      </c>
    </row>
    <row r="12824" spans="28:28" x14ac:dyDescent="0.25">
      <c r="AB12824" s="3" t="str">
        <v>T = 6.083333, swapRate = 0.024567, k = 30, strike = 0.024567, call = 0.006510, callph = 0.006505, callmh = 0.006515, quantile = 0.500000, d2CalldK2 = 34.426597</v>
      </c>
    </row>
    <row r="12825" spans="28:28" x14ac:dyDescent="0.25">
      <c r="AB12825" s="3" t="str">
        <v>T = 6.083333, swapRate = 0.024567, k = 31, strike = 0.026198, call = 0.005738, callph = 0.005734, callmh = 0.005743, quantile = 0.554171, d2CalldK2 = 31.923040</v>
      </c>
    </row>
    <row r="12826" spans="28:28" x14ac:dyDescent="0.25">
      <c r="AB12826" s="3" t="str">
        <v>T = 6.083333, swapRate = 0.024567, k = 32, strike = 0.027830, call = 0.005052, callph = 0.005048, callmh = 0.005056, quantile = 0.604083, d2CalldK2 = 29.239168</v>
      </c>
    </row>
    <row r="12827" spans="28:28" x14ac:dyDescent="0.25">
      <c r="AB12827" s="3" t="str">
        <v>T = 6.083333, swapRate = 0.024567, k = 33, strike = 0.029462, call = 0.004444, callph = 0.004441, callmh = 0.004448, quantile = 0.649572, d2CalldK2 = 26.520122</v>
      </c>
    </row>
    <row r="12828" spans="28:28" x14ac:dyDescent="0.25">
      <c r="AB12828" s="3" t="str">
        <v>T = 6.083333, swapRate = 0.024567, k = 34, strike = 0.031093, call = 0.003906, callph = 0.003903, callmh = 0.003909, quantile = 0.690664, d2CalldK2 = 23.864792</v>
      </c>
    </row>
    <row r="12829" spans="28:28" x14ac:dyDescent="0.25">
      <c r="AB12829" s="3" t="str">
        <v>T = 6.083333, swapRate = 0.024567, k = 35, strike = 0.032725, call = 0.003432, callph = 0.003429, callmh = 0.003435, quantile = 0.727523, d2CalldK2 = 21.338736</v>
      </c>
    </row>
    <row r="12830" spans="28:28" x14ac:dyDescent="0.25">
      <c r="AB12830" s="3" t="str">
        <v>T = 6.083333, swapRate = 0.024567, k = 36, strike = 0.034357, call = 0.003015, callph = 0.003013, callmh = 0.003017, quantile = 0.760394, d2CalldK2 = 18.981873</v>
      </c>
    </row>
    <row r="12831" spans="28:28" x14ac:dyDescent="0.25">
      <c r="AB12831" s="3" t="str">
        <v>T = 6.083333, swapRate = 0.024567, k = 37, strike = 0.035989, call = 0.002648, callph = 0.002646, callmh = 0.002650, quantile = 0.789572, d2CalldK2 = 16.815129</v>
      </c>
    </row>
    <row r="12832" spans="28:28" x14ac:dyDescent="0.25">
      <c r="AB12832" s="3" t="str">
        <v>T = 6.083333, swapRate = 0.024567, k = 38, strike = 0.037620, call = 0.002326, callph = 0.002325, callmh = 0.002328, quantile = 0.815376, d2CalldK2 = 14.845864</v>
      </c>
    </row>
    <row r="12833" spans="28:28" x14ac:dyDescent="0.25">
      <c r="AB12833" s="3" t="str">
        <v>T = 6.083333, swapRate = 0.024567, k = 39, strike = 0.039252, call = 0.002044, callph = 0.002042, callmh = 0.002046, quantile = 0.838126, d2CalldK2 = 13.072124</v>
      </c>
    </row>
    <row r="12834" spans="28:28" x14ac:dyDescent="0.25">
      <c r="AB12834" s="3" t="str">
        <v>T = 6.083333, swapRate = 0.024567, k = 40, strike = 0.040884, call = 0.001797, callph = 0.001795, callmh = 0.001798, quantile = 0.858137, d2CalldK2 = 11.485866</v>
      </c>
    </row>
    <row r="12835" spans="28:28" x14ac:dyDescent="0.25">
      <c r="AB12835" s="3" t="str">
        <v>T = 6.083333, swapRate = 0.024567, k = 41, strike = 0.042515, call = 0.001580, callph = 0.001579, callmh = 0.001581, quantile = 0.875705, d2CalldK2 = 10.075332</v>
      </c>
    </row>
    <row r="12836" spans="28:28" x14ac:dyDescent="0.25">
      <c r="AB12836" s="3" t="str">
        <v>T = 6.083333, swapRate = 0.024567, k = 42, strike = 0.044147, call = 0.001390, callph = 0.001389, callmh = 0.001391, quantile = 0.891105, d2CalldK2 = 8.826760</v>
      </c>
    </row>
    <row r="12837" spans="28:28" x14ac:dyDescent="0.25">
      <c r="AB12837" s="3" t="str">
        <v>T = 6.083333, swapRate = 0.024567, k = 43, strike = 0.045779, call = 0.001223, callph = 0.001222, callmh = 0.001224, quantile = 0.904591, d2CalldK2 = 7.725578</v>
      </c>
    </row>
    <row r="12838" spans="28:28" x14ac:dyDescent="0.25">
      <c r="AB12838" s="3" t="str">
        <v>T = 6.083333, swapRate = 0.024567, k = 44, strike = 0.047410, call = 0.001078, callph = 0.001077, callmh = 0.001078, quantile = 0.916389, d2CalldK2 = 6.757211</v>
      </c>
    </row>
    <row r="12839" spans="28:28" x14ac:dyDescent="0.25">
      <c r="AB12839" s="3" t="str">
        <v>T = 6.083333, swapRate = 0.024567, k = 45, strike = 0.049042, call = 0.000950, callph = 0.000949, callmh = 0.000950, quantile = 0.926707, d2CalldK2 = 5.907606</v>
      </c>
    </row>
    <row r="12840" spans="28:28" x14ac:dyDescent="0.25">
      <c r="AB12840" s="3" t="str">
        <v>T = 6.083333, swapRate = 0.024567, k = 46, strike = 0.050674, call = 0.000838, callph = 0.000837, callmh = 0.000838, quantile = 0.935726, d2CalldK2 = 5.163551</v>
      </c>
    </row>
    <row r="12841" spans="28:28" x14ac:dyDescent="0.25">
      <c r="AB12841" s="3" t="str">
        <v>T = 6.083333, swapRate = 0.024567, k = 47, strike = 0.052306, call = 0.000739, callph = 0.000739, callmh = 0.000740, quantile = 0.943608, d2CalldK2 = 4.512848</v>
      </c>
    </row>
    <row r="12842" spans="28:28" x14ac:dyDescent="0.25">
      <c r="AB12842" s="3" t="str">
        <v>T = 6.083333, swapRate = 0.024567, k = 48, strike = 0.053937, call = 0.000653, callph = 0.000653, callmh = 0.000654, quantile = 0.950498, d2CalldK2 = 3.944390</v>
      </c>
    </row>
    <row r="12843" spans="28:28" x14ac:dyDescent="0.25">
      <c r="AB12843" s="3" t="str">
        <v>T = 6.083333, swapRate = 0.024567, k = 49, strike = 0.055569, call = 0.000577, callph = 0.000577, callmh = 0.000578, quantile = 0.956520, d2CalldK2 = 3.448167</v>
      </c>
    </row>
    <row r="12844" spans="28:28" x14ac:dyDescent="0.25">
      <c r="AB12844" s="3" t="str">
        <v>T = 6.083333, swapRate = 0.024567, k = 50, strike = 0.057201, call = 0.000511, callph = 0.000510, callmh = 0.000511, quantile = 0.961785, d2CalldK2 = 3.015231</v>
      </c>
    </row>
    <row r="12845" spans="28:28" x14ac:dyDescent="0.25">
      <c r="AB12845" s="3" t="str">
        <v>T = 6.083333, swapRate = 0.024567, k = 51, strike = 0.058832, call = 0.000452, callph = 0.000452, callmh = 0.000453, quantile = 0.966390, d2CalldK2 = 2.637637</v>
      </c>
    </row>
    <row r="12846" spans="28:28" x14ac:dyDescent="0.25">
      <c r="AB12846" s="3" t="str">
        <v>T = 6.083333, swapRate = 0.024567, k = 52, strike = 0.060464, call = 0.000401, callph = 0.000401, callmh = 0.000401, quantile = 0.970419, d2CalldK2 = 2.308360</v>
      </c>
    </row>
    <row r="12847" spans="28:28" x14ac:dyDescent="0.25">
      <c r="AB12847" s="3" t="str">
        <v>T = 6.083333, swapRate = 0.024567, k = 53, strike = 0.062096, call = 0.000355, callph = 0.000355, callmh = 0.000356, quantile = 0.973946, d2CalldK2 = 2.021223</v>
      </c>
    </row>
    <row r="12848" spans="28:28" x14ac:dyDescent="0.25">
      <c r="AB12848" s="3" t="str">
        <v>T = 6.083333, swapRate = 0.024567, k = 54, strike = 0.063728, call = 0.000316, callph = 0.000315, callmh = 0.000316, quantile = 0.977035, d2CalldK2 = 1.770802</v>
      </c>
    </row>
    <row r="12849" spans="28:28" x14ac:dyDescent="0.25">
      <c r="AB12849" s="3" t="str">
        <v>T = 6.083333, swapRate = 0.024567, k = 55, strike = 0.065359, call = 0.000280, callph = 0.000280, callmh = 0.000281, quantile = 0.979742, d2CalldK2 = 1.552354</v>
      </c>
    </row>
    <row r="12850" spans="28:28" x14ac:dyDescent="0.25">
      <c r="AB12850" s="3" t="str">
        <v>T = 6.083333, swapRate = 0.024567, k = 56, strike = 0.066991, call = 0.000249, callph = 0.000249, callmh = 0.000249, quantile = 0.982116, d2CalldK2 = 1.361737</v>
      </c>
    </row>
    <row r="12851" spans="28:28" x14ac:dyDescent="0.25">
      <c r="AB12851" s="3" t="str">
        <v>T = 6.083333, swapRate = 0.024567, k = 57, strike = 0.068623, call = 0.000222, callph = 0.000222, callmh = 0.000222, quantile = 0.984199, d2CalldK2 = 1.195340</v>
      </c>
    </row>
    <row r="12852" spans="28:28" x14ac:dyDescent="0.25">
      <c r="AB12852" s="3" t="str">
        <v>T = 6.083333, swapRate = 0.024567, k = 58, strike = 0.070254, call = 0.000198, callph = 0.000197, callmh = 0.000198, quantile = 0.986028, d2CalldK2 = 1.050019</v>
      </c>
    </row>
    <row r="12853" spans="28:28" x14ac:dyDescent="0.25">
      <c r="AB12853" s="3" t="str">
        <v>T = 6.083333, swapRate = 0.024567, k = 59, strike = 0.071886, call = 0.000176, callph = 0.000176, callmh = 0.000176, quantile = 0.987635, d2CalldK2 = 0.923038</v>
      </c>
    </row>
    <row r="12854" spans="28:28" x14ac:dyDescent="0.25">
      <c r="AB12854" s="3" t="str">
        <v>T = 6.083333, swapRate = 0.024567, k = 60, strike = 0.073518, call = 0.000157, callph = 0.000157, callmh = 0.000157, quantile = 0.989049, d2CalldK2 = 0.812022</v>
      </c>
    </row>
    <row r="12855" spans="28:28" x14ac:dyDescent="0.25">
      <c r="AB12855" s="3" t="str">
        <v>strike = -0.022753, d2CalldK2 = 0.923038, d2CalldK2mc = 0.881199</v>
      </c>
    </row>
    <row r="12856" spans="28:28" x14ac:dyDescent="0.25">
      <c r="AB12856" s="3" t="str">
        <v>strike = -0.021121, d2CalldK2 = 1.050019, d2CalldK2mc = 0.989623</v>
      </c>
    </row>
    <row r="12857" spans="28:28" x14ac:dyDescent="0.25">
      <c r="AB12857" s="3" t="str">
        <v>strike = -0.019489, d2CalldK2 = 1.195340, d2CalldK2mc = 1.435899</v>
      </c>
    </row>
    <row r="12858" spans="28:28" x14ac:dyDescent="0.25">
      <c r="AB12858" s="3" t="str">
        <v>strike = -0.017858, d2CalldK2 = 1.361737, d2CalldK2mc = 1.340893</v>
      </c>
    </row>
    <row r="12859" spans="28:28" x14ac:dyDescent="0.25">
      <c r="AB12859" s="3" t="str">
        <v>strike = -0.016226, d2CalldK2 = 1.552354, d2CalldK2mc = 1.819234</v>
      </c>
    </row>
    <row r="12860" spans="28:28" x14ac:dyDescent="0.25">
      <c r="AB12860" s="3" t="str">
        <v>strike = -0.014594, d2CalldK2 = 1.770802, d2CalldK2mc = 2.262965</v>
      </c>
    </row>
    <row r="12861" spans="28:28" x14ac:dyDescent="0.25">
      <c r="AB12861" s="3" t="str">
        <v>strike = -0.012962, d2CalldK2 = 2.021223, d2CalldK2mc = 2.143298</v>
      </c>
    </row>
    <row r="12862" spans="28:28" x14ac:dyDescent="0.25">
      <c r="AB12862" s="3" t="str">
        <v>strike = -0.011331, d2CalldK2 = 2.308360, d2CalldK2mc = 2.054650</v>
      </c>
    </row>
    <row r="12863" spans="28:28" x14ac:dyDescent="0.25">
      <c r="AB12863" s="3" t="str">
        <v>strike = -0.009699, d2CalldK2 = 2.637637, d2CalldK2mc = 3.062236</v>
      </c>
    </row>
    <row r="12864" spans="28:28" x14ac:dyDescent="0.25">
      <c r="AB12864" s="3" t="str">
        <v>strike = -0.008067, d2CalldK2 = 3.015231, d2CalldK2mc = 3.051800</v>
      </c>
    </row>
    <row r="12865" spans="28:28" x14ac:dyDescent="0.25">
      <c r="AB12865" s="3" t="str">
        <v>strike = -0.006436, d2CalldK2 = 3.448166, d2CalldK2mc = 2.720409</v>
      </c>
    </row>
    <row r="12866" spans="28:28" x14ac:dyDescent="0.25">
      <c r="AB12866" s="3" t="str">
        <v>strike = -0.004804, d2CalldK2 = 3.944390, d2CalldK2mc = 4.305220</v>
      </c>
    </row>
    <row r="12867" spans="28:28" x14ac:dyDescent="0.25">
      <c r="AB12867" s="3" t="str">
        <v>strike = -0.003172, d2CalldK2 = 4.512848, d2CalldK2mc = 4.967511</v>
      </c>
    </row>
    <row r="12868" spans="28:28" x14ac:dyDescent="0.25">
      <c r="AB12868" s="3" t="str">
        <v>strike = -0.001541, d2CalldK2 = 5.163551, d2CalldK2mc = 6.051711</v>
      </c>
    </row>
    <row r="12869" spans="28:28" x14ac:dyDescent="0.25">
      <c r="AB12869" s="3" t="str">
        <v>strike = 0.000091, d2CalldK2 = 5.907606, d2CalldK2mc = 5.534096</v>
      </c>
    </row>
    <row r="12870" spans="28:28" x14ac:dyDescent="0.25">
      <c r="AB12870" s="3" t="str">
        <v>strike = 0.001723, d2CalldK2 = 6.757211, d2CalldK2mc = 5.963575</v>
      </c>
    </row>
    <row r="12871" spans="28:28" x14ac:dyDescent="0.25">
      <c r="AB12871" s="3" t="str">
        <v>strike = 0.003355, d2CalldK2 = 7.725578, d2CalldK2mc = 8.574665</v>
      </c>
    </row>
    <row r="12872" spans="28:28" x14ac:dyDescent="0.25">
      <c r="AB12872" s="3" t="str">
        <v>strike = 0.004986, d2CalldK2 = 8.826761, d2CalldK2mc = 8.375196</v>
      </c>
    </row>
    <row r="12873" spans="28:28" x14ac:dyDescent="0.25">
      <c r="AB12873" s="3" t="str">
        <v>strike = 0.006618, d2CalldK2 = 10.075332, d2CalldK2mc = 10.661525</v>
      </c>
    </row>
    <row r="12874" spans="28:28" x14ac:dyDescent="0.25">
      <c r="AB12874" s="3" t="str">
        <v>strike = 0.008250, d2CalldK2 = 11.485866, d2CalldK2mc = 10.245487</v>
      </c>
    </row>
    <row r="12875" spans="28:28" x14ac:dyDescent="0.25">
      <c r="AB12875" s="3" t="str">
        <v>strike = 0.009881, d2CalldK2 = 13.072124, d2CalldK2mc = 13.969118</v>
      </c>
    </row>
    <row r="12876" spans="28:28" x14ac:dyDescent="0.25">
      <c r="AB12876" s="3" t="str">
        <v>strike = 0.011513, d2CalldK2 = 14.845864, d2CalldK2mc = 15.541297</v>
      </c>
    </row>
    <row r="12877" spans="28:28" x14ac:dyDescent="0.25">
      <c r="AB12877" s="3" t="str">
        <v>strike = 0.013145, d2CalldK2 = 16.815129, d2CalldK2mc = 16.494864</v>
      </c>
    </row>
    <row r="12878" spans="28:28" x14ac:dyDescent="0.25">
      <c r="AB12878" s="3" t="str">
        <v>strike = 0.014776, d2CalldK2 = 18.981874, d2CalldK2mc = 17.179450</v>
      </c>
    </row>
    <row r="12879" spans="28:28" x14ac:dyDescent="0.25">
      <c r="AB12879" s="3" t="str">
        <v>strike = 0.016408, d2CalldK2 = 21.338736, d2CalldK2mc = 22.141446</v>
      </c>
    </row>
    <row r="12880" spans="28:28" x14ac:dyDescent="0.25">
      <c r="AB12880" s="3" t="str">
        <v>strike = 0.018040, d2CalldK2 = 23.864792, d2CalldK2mc = 23.614148</v>
      </c>
    </row>
    <row r="12881" spans="28:28" x14ac:dyDescent="0.25">
      <c r="AB12881" s="3" t="str">
        <v>strike = 0.019672, d2CalldK2 = 26.520122, d2CalldK2mc = 27.776538</v>
      </c>
    </row>
    <row r="12882" spans="28:28" x14ac:dyDescent="0.25">
      <c r="AB12882" s="3" t="str">
        <v>strike = 0.021303, d2CalldK2 = 29.239168, d2CalldK2mc = 28.259210</v>
      </c>
    </row>
    <row r="12883" spans="28:28" x14ac:dyDescent="0.25">
      <c r="AB12883" s="3" t="str">
        <v>strike = 0.022935, d2CalldK2 = 31.923040, d2CalldK2mc = 31.956484</v>
      </c>
    </row>
    <row r="12884" spans="28:28" x14ac:dyDescent="0.25">
      <c r="AB12884" s="3" t="str">
        <v>strike = 0.024567, d2CalldK2 = 34.426597, d2CalldK2mc = 34.449858</v>
      </c>
    </row>
    <row r="12885" spans="28:28" x14ac:dyDescent="0.25">
      <c r="AB12885" s="3" t="str">
        <v>strike = 0.026198, d2CalldK2 = 31.923040, d2CalldK2mc = 32.154052</v>
      </c>
    </row>
    <row r="12886" spans="28:28" x14ac:dyDescent="0.25">
      <c r="AB12886" s="3" t="str">
        <v>strike = 0.027830, d2CalldK2 = 29.239168, d2CalldK2mc = 26.356455</v>
      </c>
    </row>
    <row r="12887" spans="28:28" x14ac:dyDescent="0.25">
      <c r="AB12887" s="3" t="str">
        <v>strike = 0.029462, d2CalldK2 = 26.520122, d2CalldK2mc = 26.323265</v>
      </c>
    </row>
    <row r="12888" spans="28:28" x14ac:dyDescent="0.25">
      <c r="AB12888" s="3" t="str">
        <v>strike = 0.031093, d2CalldK2 = 23.864792, d2CalldK2mc = 23.995252</v>
      </c>
    </row>
    <row r="12889" spans="28:28" x14ac:dyDescent="0.25">
      <c r="AB12889" s="3" t="str">
        <v>strike = 0.032725, d2CalldK2 = 21.338736, d2CalldK2mc = 21.383302</v>
      </c>
    </row>
    <row r="12890" spans="28:28" x14ac:dyDescent="0.25">
      <c r="AB12890" s="3" t="str">
        <v>strike = 0.034357, d2CalldK2 = 18.981873, d2CalldK2mc = 18.942021</v>
      </c>
    </row>
    <row r="12891" spans="28:28" x14ac:dyDescent="0.25">
      <c r="AB12891" s="3" t="str">
        <v>strike = 0.035989, d2CalldK2 = 16.815129, d2CalldK2mc = 16.510573</v>
      </c>
    </row>
    <row r="12892" spans="28:28" x14ac:dyDescent="0.25">
      <c r="AB12892" s="3" t="str">
        <v>strike = 0.037620, d2CalldK2 = 14.845864, d2CalldK2mc = 15.633850</v>
      </c>
    </row>
    <row r="12893" spans="28:28" x14ac:dyDescent="0.25">
      <c r="AB12893" s="3" t="str">
        <v>strike = 0.039252, d2CalldK2 = 13.072124, d2CalldK2mc = 13.541130</v>
      </c>
    </row>
    <row r="12894" spans="28:28" x14ac:dyDescent="0.25">
      <c r="AB12894" s="3" t="str">
        <v>strike = 0.040884, d2CalldK2 = 11.485866, d2CalldK2mc = 11.266434</v>
      </c>
    </row>
    <row r="12895" spans="28:28" x14ac:dyDescent="0.25">
      <c r="AB12895" s="3" t="str">
        <v>strike = 0.042515, d2CalldK2 = 10.075332, d2CalldK2mc = 10.031891</v>
      </c>
    </row>
    <row r="12896" spans="28:28" x14ac:dyDescent="0.25">
      <c r="AB12896" s="3" t="str">
        <v>strike = 0.044147, d2CalldK2 = 8.826760, d2CalldK2mc = 9.240987</v>
      </c>
    </row>
    <row r="12897" spans="28:28" x14ac:dyDescent="0.25">
      <c r="AB12897" s="3" t="str">
        <v>strike = 0.045779, d2CalldK2 = 7.725578, d2CalldK2mc = 8.139691</v>
      </c>
    </row>
    <row r="12898" spans="28:28" x14ac:dyDescent="0.25">
      <c r="AB12898" s="3" t="str">
        <v>strike = 0.047410, d2CalldK2 = 6.757211, d2CalldK2mc = 6.663480</v>
      </c>
    </row>
    <row r="12899" spans="28:28" x14ac:dyDescent="0.25">
      <c r="AB12899" s="3" t="str">
        <v>strike = 0.049042, d2CalldK2 = 5.907606, d2CalldK2mc = 6.882120</v>
      </c>
    </row>
    <row r="12900" spans="28:28" x14ac:dyDescent="0.25">
      <c r="AB12900" s="3" t="str">
        <v>strike = 0.050674, d2CalldK2 = 5.163551, d2CalldK2mc = 5.094821</v>
      </c>
    </row>
    <row r="12901" spans="28:28" x14ac:dyDescent="0.25">
      <c r="AB12901" s="3" t="str">
        <v>strike = 0.052306, d2CalldK2 = 4.512848, d2CalldK2mc = 4.129569</v>
      </c>
    </row>
    <row r="12902" spans="28:28" x14ac:dyDescent="0.25">
      <c r="AB12902" s="3" t="str">
        <v>strike = 0.053937, d2CalldK2 = 3.944390, d2CalldK2mc = 3.974525</v>
      </c>
    </row>
    <row r="12903" spans="28:28" x14ac:dyDescent="0.25">
      <c r="AB12903" s="3" t="str">
        <v>strike = 0.055569, d2CalldK2 = 3.448167, d2CalldK2mc = 3.291434</v>
      </c>
    </row>
    <row r="12904" spans="28:28" x14ac:dyDescent="0.25">
      <c r="AB12904" s="3" t="str">
        <v>strike = 0.057201, d2CalldK2 = 3.015231, d2CalldK2mc = 3.329927</v>
      </c>
    </row>
    <row r="12905" spans="28:28" x14ac:dyDescent="0.25">
      <c r="AB12905" s="3" t="str">
        <v>strike = 0.058832, d2CalldK2 = 2.637637, d2CalldK2mc = 2.579796</v>
      </c>
    </row>
    <row r="12906" spans="28:28" x14ac:dyDescent="0.25">
      <c r="AB12906" s="3" t="str">
        <v>strike = 0.060464, d2CalldK2 = 2.308360, d2CalldK2mc = 2.234038</v>
      </c>
    </row>
    <row r="12907" spans="28:28" x14ac:dyDescent="0.25">
      <c r="AB12907" s="3" t="str">
        <v>strike = 0.062096, d2CalldK2 = 2.021223, d2CalldK2mc = 1.839602</v>
      </c>
    </row>
    <row r="12908" spans="28:28" x14ac:dyDescent="0.25">
      <c r="AB12908" s="3" t="str">
        <v>strike = 0.063728, d2CalldK2 = 1.770802, d2CalldK2mc = 1.822894</v>
      </c>
    </row>
    <row r="12909" spans="28:28" x14ac:dyDescent="0.25">
      <c r="AB12909" s="3" t="str">
        <v>strike = 0.065359, d2CalldK2 = 1.552354, d2CalldK2mc = 1.539302</v>
      </c>
    </row>
    <row r="12910" spans="28:28" x14ac:dyDescent="0.25">
      <c r="AB12910" s="3" t="str">
        <v>strike = 0.066991, d2CalldK2 = 1.361737, d2CalldK2mc = 1.199535</v>
      </c>
    </row>
    <row r="12911" spans="28:28" x14ac:dyDescent="0.25">
      <c r="AB12911" s="3" t="str">
        <v>strike = 0.068623, d2CalldK2 = 1.195340, d2CalldK2mc = 1.283339</v>
      </c>
    </row>
    <row r="12912" spans="28:28" x14ac:dyDescent="0.25">
      <c r="AB12912" s="3" t="str">
        <v>strike = 0.070254, d2CalldK2 = 1.050019, d2CalldK2mc = 1.078358</v>
      </c>
    </row>
    <row r="12913" spans="28:28" x14ac:dyDescent="0.25">
      <c r="AB12913" s="3" t="str">
        <v>strike = 0.071886, d2CalldK2 = 0.923038, d2CalldK2mc = 0.919581</v>
      </c>
    </row>
    <row r="12914" spans="28:28" x14ac:dyDescent="0.25">
      <c r="AB12914" s="3" t="str">
        <v>T = 6.083333, fixingDate = 0, swapRate = 0.024567, annuity = 8.492988, stdDev = 0.016317, avgCalcStrikes = 7.972290</v>
      </c>
    </row>
    <row r="12915" spans="28:28" x14ac:dyDescent="0.25">
      <c r="AB12915" s="3" t="str">
        <v>strike = -0.022753, dCalldT = 0.000109, localVol = 0.015746</v>
      </c>
    </row>
    <row r="12916" spans="28:28" x14ac:dyDescent="0.25">
      <c r="AB12916" s="3" t="str">
        <v>strike = -0.021121, dCalldT = 0.000142, localVol = 0.016925</v>
      </c>
    </row>
    <row r="12917" spans="28:28" x14ac:dyDescent="0.25">
      <c r="AB12917" s="3" t="str">
        <v>strike = -0.019489, dCalldT = 0.000177, localVol = 0.015697</v>
      </c>
    </row>
    <row r="12918" spans="28:28" x14ac:dyDescent="0.25">
      <c r="AB12918" s="3" t="str">
        <v>strike = -0.017858, dCalldT = 0.000205, localVol = 0.017493</v>
      </c>
    </row>
    <row r="12919" spans="28:28" x14ac:dyDescent="0.25">
      <c r="AB12919" s="3" t="str">
        <v>strike = -0.016226, dCalldT = 0.000235, localVol = 0.016070</v>
      </c>
    </row>
    <row r="12920" spans="28:28" x14ac:dyDescent="0.25">
      <c r="AB12920" s="3" t="str">
        <v>strike = -0.014594, dCalldT = 0.000257, localVol = 0.015071</v>
      </c>
    </row>
    <row r="12921" spans="28:28" x14ac:dyDescent="0.25">
      <c r="AB12921" s="3" t="str">
        <v>strike = -0.012962, dCalldT = 0.000264, localVol = 0.015704</v>
      </c>
    </row>
    <row r="12922" spans="28:28" x14ac:dyDescent="0.25">
      <c r="AB12922" s="3" t="str">
        <v>strike = -0.011331, dCalldT = 0.000269, localVol = 0.016172</v>
      </c>
    </row>
    <row r="12923" spans="28:28" x14ac:dyDescent="0.25">
      <c r="AB12923" s="3" t="str">
        <v>strike = -0.009699, dCalldT = 0.000282, localVol = 0.013576</v>
      </c>
    </row>
    <row r="12924" spans="28:28" x14ac:dyDescent="0.25">
      <c r="AB12924" s="3" t="str">
        <v>strike = -0.008067, dCalldT = 0.000283, localVol = 0.013624</v>
      </c>
    </row>
    <row r="12925" spans="28:28" x14ac:dyDescent="0.25">
      <c r="AB12925" s="3" t="str">
        <v>strike = -0.006436, dCalldT = 0.000284, localVol = 0.014455</v>
      </c>
    </row>
    <row r="12926" spans="28:28" x14ac:dyDescent="0.25">
      <c r="AB12926" s="3" t="str">
        <v>strike = -0.004804, dCalldT = 0.000310, localVol = 0.011992</v>
      </c>
    </row>
    <row r="12927" spans="28:28" x14ac:dyDescent="0.25">
      <c r="AB12927" s="3" t="str">
        <v>strike = -0.003172, dCalldT = 0.000325, localVol = 0.011431</v>
      </c>
    </row>
    <row r="12928" spans="28:28" x14ac:dyDescent="0.25">
      <c r="AB12928" s="3" t="str">
        <v>strike = -0.001541, dCalldT = 0.000326, localVol = 0.010383</v>
      </c>
    </row>
    <row r="12929" spans="28:28" x14ac:dyDescent="0.25">
      <c r="AB12929" s="3" t="str">
        <v>strike = 0.000091, dCalldT = 0.000301, localVol = 0.010422</v>
      </c>
    </row>
    <row r="12930" spans="28:28" x14ac:dyDescent="0.25">
      <c r="AB12930" s="3" t="str">
        <v>strike = 0.001723, dCalldT = 0.000288, localVol = 0.009827</v>
      </c>
    </row>
    <row r="12931" spans="28:28" x14ac:dyDescent="0.25">
      <c r="AB12931" s="3" t="str">
        <v>strike = 0.003355, dCalldT = 0.000302, localVol = 0.008389</v>
      </c>
    </row>
    <row r="12932" spans="28:28" x14ac:dyDescent="0.25">
      <c r="AB12932" s="3" t="str">
        <v>strike = 0.004986, dCalldT = 0.000289, localVol = 0.008311</v>
      </c>
    </row>
    <row r="12933" spans="28:28" x14ac:dyDescent="0.25">
      <c r="AB12933" s="3" t="str">
        <v>strike = 0.006618, dCalldT = 0.000292, localVol = 0.007401</v>
      </c>
    </row>
    <row r="12934" spans="28:28" x14ac:dyDescent="0.25">
      <c r="AB12934" s="3" t="str">
        <v>strike = 0.008250, dCalldT = 0.000276, localVol = 0.007347</v>
      </c>
    </row>
    <row r="12935" spans="28:28" x14ac:dyDescent="0.25">
      <c r="AB12935" s="3" t="str">
        <v>strike = 0.009881, dCalldT = 0.000301, localVol = 0.006563</v>
      </c>
    </row>
    <row r="12936" spans="28:28" x14ac:dyDescent="0.25">
      <c r="AB12936" s="3" t="str">
        <v>strike = 0.011513, dCalldT = 0.000297, localVol = 0.006178</v>
      </c>
    </row>
    <row r="12937" spans="28:28" x14ac:dyDescent="0.25">
      <c r="AB12937" s="3" t="str">
        <v>strike = 0.013145, dCalldT = 0.000270, localVol = 0.005717</v>
      </c>
    </row>
    <row r="12938" spans="28:28" x14ac:dyDescent="0.25">
      <c r="AB12938" s="3" t="str">
        <v>strike = 0.014776, dCalldT = 0.000252, localVol = 0.005416</v>
      </c>
    </row>
    <row r="12939" spans="28:28" x14ac:dyDescent="0.25">
      <c r="AB12939" s="3" t="str">
        <v>strike = 0.016408, dCalldT = 0.000290, localVol = 0.005123</v>
      </c>
    </row>
    <row r="12940" spans="28:28" x14ac:dyDescent="0.25">
      <c r="AB12940" s="3" t="str">
        <v>strike = 0.018040, dCalldT = 0.000301, localVol = 0.005053</v>
      </c>
    </row>
    <row r="12941" spans="28:28" x14ac:dyDescent="0.25">
      <c r="AB12941" s="3" t="str">
        <v>strike = 0.019672, dCalldT = 0.000318, localVol = 0.004785</v>
      </c>
    </row>
    <row r="12942" spans="28:28" x14ac:dyDescent="0.25">
      <c r="AB12942" s="3" t="str">
        <v>strike = 0.021303, dCalldT = 0.000291, localVol = 0.004540</v>
      </c>
    </row>
    <row r="12943" spans="28:28" x14ac:dyDescent="0.25">
      <c r="AB12943" s="3" t="str">
        <v>strike = 0.022935, dCalldT = 0.000292, localVol = 0.004277</v>
      </c>
    </row>
    <row r="12944" spans="28:28" x14ac:dyDescent="0.25">
      <c r="AB12944" s="3" t="str">
        <v>strike = 0.024567, dCalldT = 0.000288, localVol = 0.004092</v>
      </c>
    </row>
    <row r="12945" spans="28:28" x14ac:dyDescent="0.25">
      <c r="AB12945" s="3" t="str">
        <v>strike = 0.026198, dCalldT = 0.000255, localVol = 0.003980</v>
      </c>
    </row>
    <row r="12946" spans="28:28" x14ac:dyDescent="0.25">
      <c r="AB12946" s="3" t="str">
        <v>strike = 0.027830, dCalldT = 0.000210, localVol = 0.003989</v>
      </c>
    </row>
    <row r="12947" spans="28:28" x14ac:dyDescent="0.25">
      <c r="AB12947" s="3" t="str">
        <v>strike = 0.029462, dCalldT = 0.000253, localVol = 0.004387</v>
      </c>
    </row>
    <row r="12948" spans="28:28" x14ac:dyDescent="0.25">
      <c r="AB12948" s="3" t="str">
        <v>strike = 0.031093, dCalldT = 0.000300, localVol = 0.005001</v>
      </c>
    </row>
    <row r="12949" spans="28:28" x14ac:dyDescent="0.25">
      <c r="AB12949" s="3" t="str">
        <v>strike = 0.032725, dCalldT = 0.000340, localVol = 0.005641</v>
      </c>
    </row>
    <row r="12950" spans="28:28" x14ac:dyDescent="0.25">
      <c r="AB12950" s="3" t="str">
        <v>strike = 0.034357, dCalldT = 0.000377, localVol = 0.006309</v>
      </c>
    </row>
    <row r="12951" spans="28:28" x14ac:dyDescent="0.25">
      <c r="AB12951" s="3" t="str">
        <v>strike = 0.035989, dCalldT = 0.000414, localVol = 0.007079</v>
      </c>
    </row>
    <row r="12952" spans="28:28" x14ac:dyDescent="0.25">
      <c r="AB12952" s="3" t="str">
        <v>strike = 0.037620, dCalldT = 0.000459, localVol = 0.007664</v>
      </c>
    </row>
    <row r="12953" spans="28:28" x14ac:dyDescent="0.25">
      <c r="AB12953" s="3" t="str">
        <v>strike = 0.039252, dCalldT = 0.000479, localVol = 0.008412</v>
      </c>
    </row>
    <row r="12954" spans="28:28" x14ac:dyDescent="0.25">
      <c r="AB12954" s="3" t="str">
        <v>strike = 0.040884, dCalldT = 0.000484, localVol = 0.009268</v>
      </c>
    </row>
    <row r="12955" spans="28:28" x14ac:dyDescent="0.25">
      <c r="AB12955" s="3" t="str">
        <v>strike = 0.042515, dCalldT = 0.000496, localVol = 0.009944</v>
      </c>
    </row>
    <row r="12956" spans="28:28" x14ac:dyDescent="0.25">
      <c r="AB12956" s="3" t="str">
        <v>strike = 0.044147, dCalldT = 0.000510, localVol = 0.010507</v>
      </c>
    </row>
    <row r="12957" spans="28:28" x14ac:dyDescent="0.25">
      <c r="AB12957" s="3" t="str">
        <v>strike = 0.045779, dCalldT = 0.000512, localVol = 0.011212</v>
      </c>
    </row>
    <row r="12958" spans="28:28" x14ac:dyDescent="0.25">
      <c r="AB12958" s="3" t="str">
        <v>strike = 0.047410, dCalldT = 0.000501, localVol = 0.012260</v>
      </c>
    </row>
    <row r="12959" spans="28:28" x14ac:dyDescent="0.25">
      <c r="AB12959" s="3" t="str">
        <v>strike = 0.049042, dCalldT = 0.000494, localVol = 0.011982</v>
      </c>
    </row>
    <row r="12960" spans="28:28" x14ac:dyDescent="0.25">
      <c r="AB12960" s="3" t="str">
        <v>strike = 0.050674, dCalldT = 0.000457, localVol = 0.013396</v>
      </c>
    </row>
    <row r="12961" spans="28:28" x14ac:dyDescent="0.25">
      <c r="AB12961" s="3" t="str">
        <v>strike = 0.052306, dCalldT = 0.000424, localVol = 0.014324</v>
      </c>
    </row>
    <row r="12962" spans="28:28" x14ac:dyDescent="0.25">
      <c r="AB12962" s="3" t="str">
        <v>strike = 0.053937, dCalldT = 0.000404, localVol = 0.014250</v>
      </c>
    </row>
    <row r="12963" spans="28:28" x14ac:dyDescent="0.25">
      <c r="AB12963" s="3" t="str">
        <v>strike = 0.055569, dCalldT = 0.000384, localVol = 0.015268</v>
      </c>
    </row>
    <row r="12964" spans="28:28" x14ac:dyDescent="0.25">
      <c r="AB12964" s="3" t="str">
        <v>strike = 0.057201, dCalldT = 0.000370, localVol = 0.014905</v>
      </c>
    </row>
    <row r="12965" spans="28:28" x14ac:dyDescent="0.25">
      <c r="AB12965" s="3" t="str">
        <v>strike = 0.058832, dCalldT = 0.000347, localVol = 0.016406</v>
      </c>
    </row>
    <row r="12966" spans="28:28" x14ac:dyDescent="0.25">
      <c r="AB12966" s="3" t="str">
        <v>strike = 0.060464, dCalldT = 0.000327, localVol = 0.017120</v>
      </c>
    </row>
    <row r="12967" spans="28:28" x14ac:dyDescent="0.25">
      <c r="AB12967" s="3" t="str">
        <v>strike = 0.062096, dCalldT = 0.000311, localVol = 0.018388</v>
      </c>
    </row>
    <row r="12968" spans="28:28" x14ac:dyDescent="0.25">
      <c r="AB12968" s="3" t="str">
        <v>strike = 0.063728, dCalldT = 0.000301, localVol = 0.018185</v>
      </c>
    </row>
    <row r="12969" spans="28:28" x14ac:dyDescent="0.25">
      <c r="AB12969" s="3" t="str">
        <v>strike = 0.065359, dCalldT = 0.000291, localVol = 0.019447</v>
      </c>
    </row>
    <row r="12970" spans="28:28" x14ac:dyDescent="0.25">
      <c r="AB12970" s="3" t="str">
        <v>strike = 0.066991, dCalldT = 0.000282, localVol = 0.021686</v>
      </c>
    </row>
    <row r="12971" spans="28:28" x14ac:dyDescent="0.25">
      <c r="AB12971" s="3" t="str">
        <v>strike = 0.068623, dCalldT = 0.000279, localVol = 0.020853</v>
      </c>
    </row>
    <row r="12972" spans="28:28" x14ac:dyDescent="0.25">
      <c r="AB12972" s="3" t="str">
        <v>strike = 0.070254, dCalldT = 0.000274, localVol = 0.022542</v>
      </c>
    </row>
    <row r="12973" spans="28:28" x14ac:dyDescent="0.25">
      <c r="AB12973" s="3" t="str">
        <v>strike = 0.071886, dCalldT = 0.000269, localVol = 0.024176</v>
      </c>
    </row>
    <row r="12974" spans="28:28" x14ac:dyDescent="0.25">
      <c r="AB12974" s="3" t="str">
        <v>T = 6.166667, swapRate = 0.024660, k = 0, strike = -0.024651, call = 0.049471, callph = 0.049461, callmh = 0.049480, quantile = 0.011028, d2CalldK2 = 0.807951</v>
      </c>
    </row>
    <row r="12975" spans="28:28" x14ac:dyDescent="0.25">
      <c r="AB12975" s="3" t="str">
        <v>T = 6.166667, swapRate = 0.024660, k = 1, strike = -0.023007, call = 0.047846, callph = 0.047836, callmh = 0.047856, quantile = 0.012444, d2CalldK2 = 0.918005</v>
      </c>
    </row>
    <row r="12976" spans="28:28" x14ac:dyDescent="0.25">
      <c r="AB12976" s="3" t="str">
        <v>T = 6.166667, swapRate = 0.024660, k = 2, strike = -0.021363, call = 0.046224, callph = 0.046214, callmh = 0.046234, quantile = 0.014054, d2CalldK2 = 1.043848</v>
      </c>
    </row>
    <row r="12977" spans="28:28" x14ac:dyDescent="0.25">
      <c r="AB12977" s="3" t="str">
        <v>T = 6.166667, swapRate = 0.024660, k = 3, strike = -0.019720, call = 0.044605, callph = 0.044595, callmh = 0.044615, quantile = 0.015886, d2CalldK2 = 1.187829</v>
      </c>
    </row>
    <row r="12978" spans="28:28" x14ac:dyDescent="0.25">
      <c r="AB12978" s="3" t="str">
        <v>T = 6.166667, swapRate = 0.024660, k = 4, strike = -0.018076, call = 0.042989, callph = 0.042979, callmh = 0.042999, quantile = 0.017970, d2CalldK2 = 1.352650</v>
      </c>
    </row>
    <row r="12979" spans="28:28" x14ac:dyDescent="0.25">
      <c r="AB12979" s="3" t="str">
        <v>T = 6.166667, swapRate = 0.024660, k = 5, strike = -0.016432, call = 0.041377, callph = 0.041367, callmh = 0.041387, quantile = 0.020345, d2CalldK2 = 1.541421</v>
      </c>
    </row>
    <row r="12980" spans="28:28" x14ac:dyDescent="0.25">
      <c r="AB12980" s="3" t="str">
        <v>T = 6.166667, swapRate = 0.024660, k = 6, strike = -0.014789, call = 0.039769, callph = 0.039759, callmh = 0.039779, quantile = 0.023053, d2CalldK2 = 1.757712</v>
      </c>
    </row>
    <row r="12981" spans="28:28" x14ac:dyDescent="0.25">
      <c r="AB12981" s="3" t="str">
        <v>T = 6.166667, swapRate = 0.024660, k = 7, strike = -0.013145, call = 0.038166, callph = 0.038156, callmh = 0.038175, quantile = 0.026141, d2CalldK2 = 2.005620</v>
      </c>
    </row>
    <row r="12982" spans="28:28" x14ac:dyDescent="0.25">
      <c r="AB12982" s="3" t="str">
        <v>T = 6.166667, swapRate = 0.024660, k = 8, strike = -0.011501, call = 0.036568, callph = 0.036558, callmh = 0.036577, quantile = 0.029666, d2CalldK2 = 2.289840</v>
      </c>
    </row>
    <row r="12983" spans="28:28" x14ac:dyDescent="0.25">
      <c r="AB12983" s="3" t="str">
        <v>T = 6.166667, swapRate = 0.024660, k = 9, strike = -0.009858, call = 0.034976, callph = 0.034966, callmh = 0.034986, quantile = 0.033691, d2CalldK2 = 2.615739</v>
      </c>
    </row>
    <row r="12984" spans="28:28" x14ac:dyDescent="0.25">
      <c r="AB12984" s="3" t="str">
        <v>T = 6.166667, swapRate = 0.024660, k = 10, strike = -0.008214, call = 0.033391, callph = 0.033382, callmh = 0.033401, quantile = 0.038291, d2CalldK2 = 2.989439</v>
      </c>
    </row>
    <row r="12985" spans="28:28" x14ac:dyDescent="0.25">
      <c r="AB12985" s="3" t="str">
        <v>T = 6.166667, swapRate = 0.024660, k = 11, strike = -0.006570, call = 0.031815, callph = 0.031805, callmh = 0.031825, quantile = 0.043549, d2CalldK2 = 3.417901</v>
      </c>
    </row>
    <row r="12986" spans="28:28" x14ac:dyDescent="0.25">
      <c r="AB12986" s="3" t="str">
        <v>T = 6.166667, swapRate = 0.024660, k = 12, strike = -0.004927, call = 0.030248, callph = 0.030238, callmh = 0.030257, quantile = 0.049561, d2CalldK2 = 3.909008</v>
      </c>
    </row>
    <row r="12987" spans="28:28" x14ac:dyDescent="0.25">
      <c r="AB12987" s="3" t="str">
        <v>T = 6.166667, swapRate = 0.024660, k = 13, strike = -0.003283, call = 0.028691, callph = 0.028682, callmh = 0.028700, quantile = 0.056438, d2CalldK2 = 4.471645</v>
      </c>
    </row>
    <row r="12988" spans="28:28" x14ac:dyDescent="0.25">
      <c r="AB12988" s="3" t="str">
        <v>T = 6.166667, swapRate = 0.024660, k = 14, strike = -0.001639, call = 0.027146, callph = 0.027137, callmh = 0.027156, quantile = 0.064305, d2CalldK2 = 5.115762</v>
      </c>
    </row>
    <row r="12989" spans="28:28" x14ac:dyDescent="0.25">
      <c r="AB12989" s="3" t="str">
        <v>T = 6.166667, swapRate = 0.024660, k = 15, strike = 0.000004, call = 0.025616, callph = 0.025606, callmh = 0.025625, quantile = 0.073306, d2CalldK2 = 5.852412</v>
      </c>
    </row>
    <row r="12990" spans="28:28" x14ac:dyDescent="0.25">
      <c r="AB12990" s="3" t="str">
        <v>T = 6.166667, swapRate = 0.024660, k = 16, strike = 0.001648, call = 0.024101, callph = 0.024092, callmh = 0.024110, quantile = 0.083602, d2CalldK2 = 6.693756</v>
      </c>
    </row>
    <row r="12991" spans="28:28" x14ac:dyDescent="0.25">
      <c r="AB12991" s="3" t="str">
        <v>T = 6.166667, swapRate = 0.024660, k = 17, strike = 0.003292, call = 0.022604, callph = 0.022595, callmh = 0.022613, quantile = 0.095375, d2CalldK2 = 7.652987</v>
      </c>
    </row>
    <row r="12992" spans="28:28" x14ac:dyDescent="0.25">
      <c r="AB12992" s="3" t="str">
        <v>T = 6.166667, swapRate = 0.024660, k = 18, strike = 0.004935, call = 0.021128, callph = 0.021119, callmh = 0.021137, quantile = 0.108832, d2CalldK2 = 8.744174</v>
      </c>
    </row>
    <row r="12993" spans="28:28" x14ac:dyDescent="0.25">
      <c r="AB12993" s="3" t="str">
        <v>T = 6.166667, swapRate = 0.024660, k = 19, strike = 0.006579, call = 0.019675, callph = 0.019667, callmh = 0.019684, quantile = 0.124201, d2CalldK2 = 9.981950</v>
      </c>
    </row>
    <row r="12994" spans="28:28" x14ac:dyDescent="0.25">
      <c r="AB12994" s="3" t="str">
        <v>T = 6.166667, swapRate = 0.024660, k = 20, strike = 0.008223, call = 0.018250, callph = 0.018241, callmh = 0.018259, quantile = 0.141734, d2CalldK2 = 11.381005</v>
      </c>
    </row>
    <row r="12995" spans="28:28" x14ac:dyDescent="0.25">
      <c r="AB12995" s="3" t="str">
        <v>T = 6.166667, swapRate = 0.024660, k = 21, strike = 0.009867, call = 0.016855, callph = 0.016847, callmh = 0.016864, quantile = 0.161710, d2CalldK2 = 12.955299</v>
      </c>
    </row>
    <row r="12996" spans="28:28" x14ac:dyDescent="0.25">
      <c r="AB12996" s="3" t="str">
        <v>T = 6.166667, swapRate = 0.024660, k = 22, strike = 0.011510, call = 0.015496, callph = 0.015488, callmh = 0.015504, quantile = 0.184426, d2CalldK2 = 14.716885</v>
      </c>
    </row>
    <row r="12997" spans="28:28" x14ac:dyDescent="0.25">
      <c r="AB12997" s="3" t="str">
        <v>T = 6.166667, swapRate = 0.024660, k = 23, strike = 0.013154, call = 0.014176, callph = 0.014168, callmh = 0.014184, quantile = 0.210197, d2CalldK2 = 16.674219</v>
      </c>
    </row>
    <row r="12998" spans="28:28" x14ac:dyDescent="0.25">
      <c r="AB12998" s="3" t="str">
        <v>T = 6.166667, swapRate = 0.024660, k = 24, strike = 0.014798, call = 0.012901, callph = 0.012894, callmh = 0.012909, quantile = 0.239348, d2CalldK2 = 18.829801</v>
      </c>
    </row>
    <row r="12999" spans="28:28" x14ac:dyDescent="0.25">
      <c r="AB12999" s="3" t="str">
        <v>T = 6.166667, swapRate = 0.024660, k = 25, strike = 0.016441, call = 0.011677, callph = 0.011670, callmh = 0.011685, quantile = 0.272202, d2CalldK2 = 21.176956</v>
      </c>
    </row>
    <row r="13000" spans="28:28" x14ac:dyDescent="0.25">
      <c r="AB13000" s="3" t="str">
        <v>T = 6.166667, swapRate = 0.024660, k = 26, strike = 0.018085, call = 0.010511, callph = 0.010504, callmh = 0.010518, quantile = 0.309059, d2CalldK2 = 23.695571</v>
      </c>
    </row>
    <row r="13001" spans="28:28" x14ac:dyDescent="0.25">
      <c r="AB13001" s="3" t="str">
        <v>T = 6.166667, swapRate = 0.024660, k = 27, strike = 0.019729, call = 0.009408, callph = 0.009402, callmh = 0.009415, quantile = 0.350171, d2CalldK2 = 26.346618</v>
      </c>
    </row>
    <row r="13002" spans="28:28" x14ac:dyDescent="0.25">
      <c r="AB13002" s="3" t="str">
        <v>T = 6.166667, swapRate = 0.024660, k = 28, strike = 0.021372, call = 0.008377, callph = 0.008371, callmh = 0.008383, quantile = 0.395707, d2CalldK2 = 29.065409</v>
      </c>
    </row>
    <row r="13003" spans="28:28" x14ac:dyDescent="0.25">
      <c r="AB13003" s="3" t="str">
        <v>T = 6.166667, swapRate = 0.024660, k = 29, strike = 0.023016, call = 0.007424, callph = 0.007419, callmh = 0.007430, quantile = 0.445703, d2CalldK2 = 31.753722</v>
      </c>
    </row>
    <row r="13004" spans="28:28" x14ac:dyDescent="0.25">
      <c r="AB13004" s="3" t="str">
        <v>T = 6.166667, swapRate = 0.024660, k = 30, strike = 0.024660, call = 0.006557, callph = 0.006552, callmh = 0.006562, quantile = 0.500000, d2CalldK2 = 34.266616</v>
      </c>
    </row>
    <row r="13005" spans="28:28" x14ac:dyDescent="0.25">
      <c r="AB13005" s="3" t="str">
        <v>T = 6.166667, swapRate = 0.024660, k = 31, strike = 0.026303, call = 0.005781, callph = 0.005776, callmh = 0.005785, quantile = 0.554297, d2CalldK2 = 31.753722</v>
      </c>
    </row>
    <row r="13006" spans="28:28" x14ac:dyDescent="0.25">
      <c r="AB13006" s="3" t="str">
        <v>T = 6.166667, swapRate = 0.024660, k = 32, strike = 0.027947, call = 0.005090, callph = 0.005086, callmh = 0.005094, quantile = 0.604293, d2CalldK2 = 29.065409</v>
      </c>
    </row>
    <row r="13007" spans="28:28" x14ac:dyDescent="0.25">
      <c r="AB13007" s="3" t="str">
        <v>T = 6.166667, swapRate = 0.024660, k = 33, strike = 0.029591, call = 0.004477, callph = 0.004474, callmh = 0.004481, quantile = 0.649829, d2CalldK2 = 26.346618</v>
      </c>
    </row>
    <row r="13008" spans="28:28" x14ac:dyDescent="0.25">
      <c r="AB13008" s="3" t="str">
        <v>T = 6.166667, swapRate = 0.024660, k = 34, strike = 0.031234, call = 0.003936, callph = 0.003933, callmh = 0.003939, quantile = 0.690941, d2CalldK2 = 23.695571</v>
      </c>
    </row>
    <row r="13009" spans="28:28" x14ac:dyDescent="0.25">
      <c r="AB13009" s="3" t="str">
        <v>T = 6.166667, swapRate = 0.024660, k = 35, strike = 0.032878, call = 0.003459, callph = 0.003456, callmh = 0.003462, quantile = 0.727798, d2CalldK2 = 21.176956</v>
      </c>
    </row>
    <row r="13010" spans="28:28" x14ac:dyDescent="0.25">
      <c r="AB13010" s="3" t="str">
        <v>T = 6.166667, swapRate = 0.024660, k = 36, strike = 0.034522, call = 0.003039, callph = 0.003037, callmh = 0.003042, quantile = 0.760652, d2CalldK2 = 18.829801</v>
      </c>
    </row>
    <row r="13011" spans="28:28" x14ac:dyDescent="0.25">
      <c r="AB13011" s="3" t="str">
        <v>T = 6.166667, swapRate = 0.024660, k = 37, strike = 0.036165, call = 0.002670, callph = 0.002668, callmh = 0.002672, quantile = 0.789803, d2CalldK2 = 16.674219</v>
      </c>
    </row>
    <row r="13012" spans="28:28" x14ac:dyDescent="0.25">
      <c r="AB13012" s="3" t="str">
        <v>T = 6.166667, swapRate = 0.024660, k = 38, strike = 0.037809, call = 0.002346, callph = 0.002345, callmh = 0.002348, quantile = 0.815574, d2CalldK2 = 14.716885</v>
      </c>
    </row>
    <row r="13013" spans="28:28" x14ac:dyDescent="0.25">
      <c r="AB13013" s="3" t="str">
        <v>T = 6.166667, swapRate = 0.024660, k = 39, strike = 0.039453, call = 0.002062, callph = 0.002061, callmh = 0.002064, quantile = 0.838290, d2CalldK2 = 12.955299</v>
      </c>
    </row>
    <row r="13014" spans="28:28" x14ac:dyDescent="0.25">
      <c r="AB13014" s="3" t="str">
        <v>T = 6.166667, swapRate = 0.024660, k = 40, strike = 0.041096, call = 0.001813, callph = 0.001812, callmh = 0.001815, quantile = 0.858266, d2CalldK2 = 11.381005</v>
      </c>
    </row>
    <row r="13015" spans="28:28" x14ac:dyDescent="0.25">
      <c r="AB13015" s="3" t="str">
        <v>T = 6.166667, swapRate = 0.024660, k = 41, strike = 0.042740, call = 0.001595, callph = 0.001594, callmh = 0.001596, quantile = 0.875799, d2CalldK2 = 9.981950</v>
      </c>
    </row>
    <row r="13016" spans="28:28" x14ac:dyDescent="0.25">
      <c r="AB13016" s="3" t="str">
        <v>T = 6.166667, swapRate = 0.024660, k = 42, strike = 0.044384, call = 0.001404, callph = 0.001403, callmh = 0.001405, quantile = 0.891168, d2CalldK2 = 8.744174</v>
      </c>
    </row>
    <row r="13017" spans="28:28" x14ac:dyDescent="0.25">
      <c r="AB13017" s="3" t="str">
        <v>T = 6.166667, swapRate = 0.024660, k = 43, strike = 0.046027, call = 0.001236, callph = 0.001235, callmh = 0.001237, quantile = 0.904625, d2CalldK2 = 7.652987</v>
      </c>
    </row>
    <row r="13018" spans="28:28" x14ac:dyDescent="0.25">
      <c r="AB13018" s="3" t="str">
        <v>T = 6.166667, swapRate = 0.024660, k = 44, strike = 0.047671, call = 0.001089, callph = 0.001088, callmh = 0.001090, quantile = 0.916398, d2CalldK2 = 6.693756</v>
      </c>
    </row>
    <row r="13019" spans="28:28" x14ac:dyDescent="0.25">
      <c r="AB13019" s="3" t="str">
        <v>T = 6.166667, swapRate = 0.024660, k = 45, strike = 0.049315, call = 0.000961, callph = 0.000960, callmh = 0.000961, quantile = 0.926694, d2CalldK2 = 5.852412</v>
      </c>
    </row>
    <row r="13020" spans="28:28" x14ac:dyDescent="0.25">
      <c r="AB13020" s="3" t="str">
        <v>T = 6.166667, swapRate = 0.024660, k = 46, strike = 0.050958, call = 0.000848, callph = 0.000847, callmh = 0.000848, quantile = 0.935695, d2CalldK2 = 5.115761</v>
      </c>
    </row>
    <row r="13021" spans="28:28" x14ac:dyDescent="0.25">
      <c r="AB13021" s="3" t="str">
        <v>T = 6.166667, swapRate = 0.024660, k = 47, strike = 0.052602, call = 0.000749, callph = 0.000748, callmh = 0.000749, quantile = 0.943562, d2CalldK2 = 4.471645</v>
      </c>
    </row>
    <row r="13022" spans="28:28" x14ac:dyDescent="0.25">
      <c r="AB13022" s="3" t="str">
        <v>T = 6.166667, swapRate = 0.024660, k = 48, strike = 0.054246, call = 0.000662, callph = 0.000661, callmh = 0.000662, quantile = 0.950439, d2CalldK2 = 3.909008</v>
      </c>
    </row>
    <row r="13023" spans="28:28" x14ac:dyDescent="0.25">
      <c r="AB13023" s="3" t="str">
        <v>T = 6.166667, swapRate = 0.024660, k = 49, strike = 0.055889, call = 0.000585, callph = 0.000585, callmh = 0.000586, quantile = 0.956451, d2CalldK2 = 3.417901</v>
      </c>
    </row>
    <row r="13024" spans="28:28" x14ac:dyDescent="0.25">
      <c r="AB13024" s="3" t="str">
        <v>T = 6.166667, swapRate = 0.024660, k = 50, strike = 0.057533, call = 0.000518, callph = 0.000518, callmh = 0.000518, quantile = 0.961709, d2CalldK2 = 2.989439</v>
      </c>
    </row>
    <row r="13025" spans="28:28" x14ac:dyDescent="0.25">
      <c r="AB13025" s="3" t="str">
        <v>T = 6.166667, swapRate = 0.024660, k = 51, strike = 0.059177, call = 0.000459, callph = 0.000459, callmh = 0.000459, quantile = 0.966309, d2CalldK2 = 2.615739</v>
      </c>
    </row>
    <row r="13026" spans="28:28" x14ac:dyDescent="0.25">
      <c r="AB13026" s="3" t="str">
        <v>T = 6.166667, swapRate = 0.024660, k = 52, strike = 0.060820, call = 0.000407, callph = 0.000407, callmh = 0.000407, quantile = 0.970334, d2CalldK2 = 2.289840</v>
      </c>
    </row>
    <row r="13027" spans="28:28" x14ac:dyDescent="0.25">
      <c r="AB13027" s="3" t="str">
        <v>T = 6.166667, swapRate = 0.024660, k = 53, strike = 0.062464, call = 0.000361, callph = 0.000361, callmh = 0.000361, quantile = 0.973859, d2CalldK2 = 2.005620</v>
      </c>
    </row>
    <row r="13028" spans="28:28" x14ac:dyDescent="0.25">
      <c r="AB13028" s="3" t="str">
        <v>T = 6.166667, swapRate = 0.024660, k = 54, strike = 0.064108, call = 0.000321, callph = 0.000321, callmh = 0.000321, quantile = 0.976947, d2CalldK2 = 1.757712</v>
      </c>
    </row>
    <row r="13029" spans="28:28" x14ac:dyDescent="0.25">
      <c r="AB13029" s="3" t="str">
        <v>T = 6.166667, swapRate = 0.024660, k = 55, strike = 0.065751, call = 0.000285, callph = 0.000285, callmh = 0.000285, quantile = 0.979655, d2CalldK2 = 1.541421</v>
      </c>
    </row>
    <row r="13030" spans="28:28" x14ac:dyDescent="0.25">
      <c r="AB13030" s="3" t="str">
        <v>T = 6.166667, swapRate = 0.024660, k = 56, strike = 0.067395, call = 0.000254, callph = 0.000253, callmh = 0.000254, quantile = 0.982030, d2CalldK2 = 1.352650</v>
      </c>
    </row>
    <row r="13031" spans="28:28" x14ac:dyDescent="0.25">
      <c r="AB13031" s="3" t="str">
        <v>T = 6.166667, swapRate = 0.024660, k = 57, strike = 0.069039, call = 0.000226, callph = 0.000226, callmh = 0.000226, quantile = 0.984114, d2CalldK2 = 1.187829</v>
      </c>
    </row>
    <row r="13032" spans="28:28" x14ac:dyDescent="0.25">
      <c r="AB13032" s="3" t="str">
        <v>T = 6.166667, swapRate = 0.024660, k = 58, strike = 0.070682, call = 0.000201, callph = 0.000201, callmh = 0.000201, quantile = 0.985946, d2CalldK2 = 1.043848</v>
      </c>
    </row>
    <row r="13033" spans="28:28" x14ac:dyDescent="0.25">
      <c r="AB13033" s="3" t="str">
        <v>T = 6.166667, swapRate = 0.024660, k = 59, strike = 0.072326, call = 0.000180, callph = 0.000179, callmh = 0.000180, quantile = 0.987556, d2CalldK2 = 0.918005</v>
      </c>
    </row>
    <row r="13034" spans="28:28" x14ac:dyDescent="0.25">
      <c r="AB13034" s="3" t="str">
        <v>T = 6.166667, swapRate = 0.024660, k = 60, strike = 0.073970, call = 0.000160, callph = 0.000160, callmh = 0.000160, quantile = 0.988972, d2CalldK2 = 0.807951</v>
      </c>
    </row>
    <row r="13035" spans="28:28" x14ac:dyDescent="0.25">
      <c r="AB13035" s="3" t="str">
        <v>strike = -0.023007, d2CalldK2 = 0.918005, d2CalldK2mc = 1.531618</v>
      </c>
    </row>
    <row r="13036" spans="28:28" x14ac:dyDescent="0.25">
      <c r="AB13036" s="3" t="str">
        <v>strike = -0.021363, d2CalldK2 = 1.043848, d2CalldK2mc = 1.008648</v>
      </c>
    </row>
    <row r="13037" spans="28:28" x14ac:dyDescent="0.25">
      <c r="AB13037" s="3" t="str">
        <v>strike = -0.019720, d2CalldK2 = 1.187829, d2CalldK2mc = 1.174890</v>
      </c>
    </row>
    <row r="13038" spans="28:28" x14ac:dyDescent="0.25">
      <c r="AB13038" s="3" t="str">
        <v>strike = -0.018076, d2CalldK2 = 1.352650, d2CalldK2mc = 1.154365</v>
      </c>
    </row>
    <row r="13039" spans="28:28" x14ac:dyDescent="0.25">
      <c r="AB13039" s="3" t="str">
        <v>strike = -0.016432, d2CalldK2 = 1.541421, d2CalldK2mc = 1.568208</v>
      </c>
    </row>
    <row r="13040" spans="28:28" x14ac:dyDescent="0.25">
      <c r="AB13040" s="3" t="str">
        <v>strike = -0.014789, d2CalldK2 = 1.757712, d2CalldK2mc = 2.020115</v>
      </c>
    </row>
    <row r="13041" spans="28:28" x14ac:dyDescent="0.25">
      <c r="AB13041" s="3" t="str">
        <v>strike = -0.013145, d2CalldK2 = 2.005620, d2CalldK2mc = 2.354386</v>
      </c>
    </row>
    <row r="13042" spans="28:28" x14ac:dyDescent="0.25">
      <c r="AB13042" s="3" t="str">
        <v>strike = -0.011501, d2CalldK2 = 2.289840, d2CalldK2mc = 1.752491</v>
      </c>
    </row>
    <row r="13043" spans="28:28" x14ac:dyDescent="0.25">
      <c r="AB13043" s="3" t="str">
        <v>strike = -0.009858, d2CalldK2 = 2.615739, d2CalldK2mc = 1.992447</v>
      </c>
    </row>
    <row r="13044" spans="28:28" x14ac:dyDescent="0.25">
      <c r="AB13044" s="3" t="str">
        <v>strike = -0.008214, d2CalldK2 = 2.989439, d2CalldK2mc = 3.645906</v>
      </c>
    </row>
    <row r="13045" spans="28:28" x14ac:dyDescent="0.25">
      <c r="AB13045" s="3" t="str">
        <v>strike = -0.006570, d2CalldK2 = 3.417901, d2CalldK2mc = 3.498606</v>
      </c>
    </row>
    <row r="13046" spans="28:28" x14ac:dyDescent="0.25">
      <c r="AB13046" s="3" t="str">
        <v>strike = -0.004927, d2CalldK2 = 3.909008, d2CalldK2mc = 4.344882</v>
      </c>
    </row>
    <row r="13047" spans="28:28" x14ac:dyDescent="0.25">
      <c r="AB13047" s="3" t="str">
        <v>strike = -0.003283, d2CalldK2 = 4.471645, d2CalldK2mc = 4.719349</v>
      </c>
    </row>
    <row r="13048" spans="28:28" x14ac:dyDescent="0.25">
      <c r="AB13048" s="3" t="str">
        <v>strike = -0.001639, d2CalldK2 = 5.115762, d2CalldK2mc = 5.385287</v>
      </c>
    </row>
    <row r="13049" spans="28:28" x14ac:dyDescent="0.25">
      <c r="AB13049" s="3" t="str">
        <v>strike = 0.000004, d2CalldK2 = 5.852412, d2CalldK2mc = 5.706641</v>
      </c>
    </row>
    <row r="13050" spans="28:28" x14ac:dyDescent="0.25">
      <c r="AB13050" s="3" t="str">
        <v>strike = 0.001648, d2CalldK2 = 6.693756, d2CalldK2mc = 5.954549</v>
      </c>
    </row>
    <row r="13051" spans="28:28" x14ac:dyDescent="0.25">
      <c r="AB13051" s="3" t="str">
        <v>strike = 0.003292, d2CalldK2 = 7.652987, d2CalldK2mc = 7.948491</v>
      </c>
    </row>
    <row r="13052" spans="28:28" x14ac:dyDescent="0.25">
      <c r="AB13052" s="3" t="str">
        <v>strike = 0.004935, d2CalldK2 = 8.744174, d2CalldK2mc = 9.158002</v>
      </c>
    </row>
    <row r="13053" spans="28:28" x14ac:dyDescent="0.25">
      <c r="AB13053" s="3" t="str">
        <v>strike = 0.006579, d2CalldK2 = 9.981950, d2CalldK2mc = 10.594341</v>
      </c>
    </row>
    <row r="13054" spans="28:28" x14ac:dyDescent="0.25">
      <c r="AB13054" s="3" t="str">
        <v>strike = 0.008223, d2CalldK2 = 11.381005, d2CalldK2mc = 10.898066</v>
      </c>
    </row>
    <row r="13055" spans="28:28" x14ac:dyDescent="0.25">
      <c r="AB13055" s="3" t="str">
        <v>strike = 0.009867, d2CalldK2 = 12.955299, d2CalldK2mc = 13.162938</v>
      </c>
    </row>
    <row r="13056" spans="28:28" x14ac:dyDescent="0.25">
      <c r="AB13056" s="3" t="str">
        <v>strike = 0.011510, d2CalldK2 = 14.716885, d2CalldK2mc = 14.976939</v>
      </c>
    </row>
    <row r="13057" spans="28:28" x14ac:dyDescent="0.25">
      <c r="AB13057" s="3" t="str">
        <v>strike = 0.013154, d2CalldK2 = 16.674219, d2CalldK2mc = 15.322127</v>
      </c>
    </row>
    <row r="13058" spans="28:28" x14ac:dyDescent="0.25">
      <c r="AB13058" s="3" t="str">
        <v>strike = 0.014798, d2CalldK2 = 18.829801, d2CalldK2mc = 18.402682</v>
      </c>
    </row>
    <row r="13059" spans="28:28" x14ac:dyDescent="0.25">
      <c r="AB13059" s="3" t="str">
        <v>strike = 0.016441, d2CalldK2 = 21.176956, d2CalldK2mc = 20.935462</v>
      </c>
    </row>
    <row r="13060" spans="28:28" x14ac:dyDescent="0.25">
      <c r="AB13060" s="3" t="str">
        <v>strike = 0.018085, d2CalldK2 = 23.695571, d2CalldK2mc = 24.594517</v>
      </c>
    </row>
    <row r="13061" spans="28:28" x14ac:dyDescent="0.25">
      <c r="AB13061" s="3" t="str">
        <v>strike = 0.019729, d2CalldK2 = 26.346618, d2CalldK2mc = 26.978793</v>
      </c>
    </row>
    <row r="13062" spans="28:28" x14ac:dyDescent="0.25">
      <c r="AB13062" s="3" t="str">
        <v>strike = 0.021372, d2CalldK2 = 29.065409, d2CalldK2mc = 28.112681</v>
      </c>
    </row>
    <row r="13063" spans="28:28" x14ac:dyDescent="0.25">
      <c r="AB13063" s="3" t="str">
        <v>strike = 0.023016, d2CalldK2 = 31.753722, d2CalldK2mc = 31.578151</v>
      </c>
    </row>
    <row r="13064" spans="28:28" x14ac:dyDescent="0.25">
      <c r="AB13064" s="3" t="str">
        <v>strike = 0.024660, d2CalldK2 = 34.266616, d2CalldK2mc = 34.577218</v>
      </c>
    </row>
    <row r="13065" spans="28:28" x14ac:dyDescent="0.25">
      <c r="AB13065" s="3" t="str">
        <v>strike = 0.026303, d2CalldK2 = 31.753722, d2CalldK2mc = 32.647007</v>
      </c>
    </row>
    <row r="13066" spans="28:28" x14ac:dyDescent="0.25">
      <c r="AB13066" s="3" t="str">
        <v>strike = 0.027947, d2CalldK2 = 29.065409, d2CalldK2mc = 26.951713</v>
      </c>
    </row>
    <row r="13067" spans="28:28" x14ac:dyDescent="0.25">
      <c r="AB13067" s="3" t="str">
        <v>strike = 0.029591, d2CalldK2 = 26.346618, d2CalldK2mc = 26.374575</v>
      </c>
    </row>
    <row r="13068" spans="28:28" x14ac:dyDescent="0.25">
      <c r="AB13068" s="3" t="str">
        <v>strike = 0.031234, d2CalldK2 = 23.695571, d2CalldK2mc = 24.048876</v>
      </c>
    </row>
    <row r="13069" spans="28:28" x14ac:dyDescent="0.25">
      <c r="AB13069" s="3" t="str">
        <v>strike = 0.032878, d2CalldK2 = 21.176956, d2CalldK2mc = 22.076183</v>
      </c>
    </row>
    <row r="13070" spans="28:28" x14ac:dyDescent="0.25">
      <c r="AB13070" s="3" t="str">
        <v>strike = 0.034522, d2CalldK2 = 18.829801, d2CalldK2mc = 18.696809</v>
      </c>
    </row>
    <row r="13071" spans="28:28" x14ac:dyDescent="0.25">
      <c r="AB13071" s="3" t="str">
        <v>strike = 0.036165, d2CalldK2 = 16.674219, d2CalldK2mc = 15.419162</v>
      </c>
    </row>
    <row r="13072" spans="28:28" x14ac:dyDescent="0.25">
      <c r="AB13072" s="3" t="str">
        <v>strike = 0.037809, d2CalldK2 = 14.716885, d2CalldK2mc = 14.692107</v>
      </c>
    </row>
    <row r="13073" spans="28:28" x14ac:dyDescent="0.25">
      <c r="AB13073" s="3" t="str">
        <v>strike = 0.039453, d2CalldK2 = 12.955299, d2CalldK2mc = 13.432579</v>
      </c>
    </row>
    <row r="13074" spans="28:28" x14ac:dyDescent="0.25">
      <c r="AB13074" s="3" t="str">
        <v>strike = 0.041096, d2CalldK2 = 11.381005, d2CalldK2mc = 10.507006</v>
      </c>
    </row>
    <row r="13075" spans="28:28" x14ac:dyDescent="0.25">
      <c r="AB13075" s="3" t="str">
        <v>strike = 0.042740, d2CalldK2 = 9.981950, d2CalldK2mc = 10.159258</v>
      </c>
    </row>
    <row r="13076" spans="28:28" x14ac:dyDescent="0.25">
      <c r="AB13076" s="3" t="str">
        <v>strike = 0.044384, d2CalldK2 = 8.744174, d2CalldK2mc = 9.132808</v>
      </c>
    </row>
    <row r="13077" spans="28:28" x14ac:dyDescent="0.25">
      <c r="AB13077" s="3" t="str">
        <v>strike = 0.046027, d2CalldK2 = 7.652987, d2CalldK2mc = 8.198719</v>
      </c>
    </row>
    <row r="13078" spans="28:28" x14ac:dyDescent="0.25">
      <c r="AB13078" s="3" t="str">
        <v>strike = 0.047671, d2CalldK2 = 6.693756, d2CalldK2mc = 6.194883</v>
      </c>
    </row>
    <row r="13079" spans="28:28" x14ac:dyDescent="0.25">
      <c r="AB13079" s="3" t="str">
        <v>strike = 0.049315, d2CalldK2 = 5.852412, d2CalldK2mc = 6.229552</v>
      </c>
    </row>
    <row r="13080" spans="28:28" x14ac:dyDescent="0.25">
      <c r="AB13080" s="3" t="str">
        <v>strike = 0.050958, d2CalldK2 = 5.115761, d2CalldK2mc = 5.708492</v>
      </c>
    </row>
    <row r="13081" spans="28:28" x14ac:dyDescent="0.25">
      <c r="AB13081" s="3" t="str">
        <v>strike = 0.052602, d2CalldK2 = 4.471645, d2CalldK2mc = 4.143772</v>
      </c>
    </row>
    <row r="13082" spans="28:28" x14ac:dyDescent="0.25">
      <c r="AB13082" s="3" t="str">
        <v>strike = 0.054246, d2CalldK2 = 3.909008, d2CalldK2mc = 3.425000</v>
      </c>
    </row>
    <row r="13083" spans="28:28" x14ac:dyDescent="0.25">
      <c r="AB13083" s="3" t="str">
        <v>strike = 0.055889, d2CalldK2 = 3.417901, d2CalldK2mc = 3.592695</v>
      </c>
    </row>
    <row r="13084" spans="28:28" x14ac:dyDescent="0.25">
      <c r="AB13084" s="3" t="str">
        <v>strike = 0.057533, d2CalldK2 = 2.989439, d2CalldK2mc = 3.834889</v>
      </c>
    </row>
    <row r="13085" spans="28:28" x14ac:dyDescent="0.25">
      <c r="AB13085" s="3" t="str">
        <v>strike = 0.059177, d2CalldK2 = 2.615739, d2CalldK2mc = 2.620727</v>
      </c>
    </row>
    <row r="13086" spans="28:28" x14ac:dyDescent="0.25">
      <c r="AB13086" s="3" t="str">
        <v>strike = 0.060820, d2CalldK2 = 2.289840, d2CalldK2mc = 2.038062</v>
      </c>
    </row>
    <row r="13087" spans="28:28" x14ac:dyDescent="0.25">
      <c r="AB13087" s="3" t="str">
        <v>strike = 0.062464, d2CalldK2 = 2.005620, d2CalldK2mc = 1.894520</v>
      </c>
    </row>
    <row r="13088" spans="28:28" x14ac:dyDescent="0.25">
      <c r="AB13088" s="3" t="str">
        <v>strike = 0.064108, d2CalldK2 = 1.757712, d2CalldK2mc = 1.386249</v>
      </c>
    </row>
    <row r="13089" spans="28:28" x14ac:dyDescent="0.25">
      <c r="AB13089" s="3" t="str">
        <v>strike = 0.065751, d2CalldK2 = 1.541421, d2CalldK2mc = 1.496450</v>
      </c>
    </row>
    <row r="13090" spans="28:28" x14ac:dyDescent="0.25">
      <c r="AB13090" s="3" t="str">
        <v>strike = 0.067395, d2CalldK2 = 1.352650, d2CalldK2mc = 1.696759</v>
      </c>
    </row>
    <row r="13091" spans="28:28" x14ac:dyDescent="0.25">
      <c r="AB13091" s="3" t="str">
        <v>strike = 0.069039, d2CalldK2 = 1.187829, d2CalldK2mc = 1.252685</v>
      </c>
    </row>
    <row r="13092" spans="28:28" x14ac:dyDescent="0.25">
      <c r="AB13092" s="3" t="str">
        <v>strike = 0.070682, d2CalldK2 = 1.043848, d2CalldK2mc = 1.268386</v>
      </c>
    </row>
    <row r="13093" spans="28:28" x14ac:dyDescent="0.25">
      <c r="AB13093" s="3" t="str">
        <v>strike = 0.072326, d2CalldK2 = 0.918005, d2CalldK2mc = 1.112416</v>
      </c>
    </row>
    <row r="13094" spans="28:28" x14ac:dyDescent="0.25">
      <c r="AB13094" s="3" t="str">
        <v>T = 6.166667, fixingDate = 0, swapRate = 0.024660, annuity = 8.476246, stdDev = 0.016437, avgCalcStrikes = 7.954224</v>
      </c>
    </row>
    <row r="13095" spans="28:28" x14ac:dyDescent="0.25">
      <c r="AB13095" s="3" t="str">
        <v>strike = -0.023007, dCalldT = 0.000080, localVol = 0.010240</v>
      </c>
    </row>
    <row r="13096" spans="28:28" x14ac:dyDescent="0.25">
      <c r="AB13096" s="3" t="str">
        <v>strike = -0.021363, dCalldT = 0.000093, localVol = 0.013591</v>
      </c>
    </row>
    <row r="13097" spans="28:28" x14ac:dyDescent="0.25">
      <c r="AB13097" s="3" t="str">
        <v>strike = -0.019720, dCalldT = 0.000108, localVol = 0.013552</v>
      </c>
    </row>
    <row r="13098" spans="28:28" x14ac:dyDescent="0.25">
      <c r="AB13098" s="3" t="str">
        <v>strike = -0.018076, dCalldT = 0.000124, localVol = 0.014647</v>
      </c>
    </row>
    <row r="13099" spans="28:28" x14ac:dyDescent="0.25">
      <c r="AB13099" s="3" t="str">
        <v>strike = -0.016432, dCalldT = 0.000147, localVol = 0.013693</v>
      </c>
    </row>
    <row r="13100" spans="28:28" x14ac:dyDescent="0.25">
      <c r="AB13100" s="3" t="str">
        <v>strike = -0.014789, dCalldT = 0.000170, localVol = 0.012982</v>
      </c>
    </row>
    <row r="13101" spans="28:28" x14ac:dyDescent="0.25">
      <c r="AB13101" s="3" t="str">
        <v>strike = -0.013145, dCalldT = 0.000186, localVol = 0.012566</v>
      </c>
    </row>
    <row r="13102" spans="28:28" x14ac:dyDescent="0.25">
      <c r="AB13102" s="3" t="str">
        <v>strike = -0.011501, dCalldT = 0.000191, localVol = 0.014772</v>
      </c>
    </row>
    <row r="13103" spans="28:28" x14ac:dyDescent="0.25">
      <c r="AB13103" s="3" t="str">
        <v>strike = -0.009858, dCalldT = 0.000215, localVol = 0.014690</v>
      </c>
    </row>
    <row r="13104" spans="28:28" x14ac:dyDescent="0.25">
      <c r="AB13104" s="3" t="str">
        <v>strike = -0.008214, dCalldT = 0.000260, localVol = 0.011944</v>
      </c>
    </row>
    <row r="13105" spans="28:28" x14ac:dyDescent="0.25">
      <c r="AB13105" s="3" t="str">
        <v>strike = -0.006570, dCalldT = 0.000285, localVol = 0.012764</v>
      </c>
    </row>
    <row r="13106" spans="28:28" x14ac:dyDescent="0.25">
      <c r="AB13106" s="3" t="str">
        <v>strike = -0.004927, dCalldT = 0.000308, localVol = 0.011915</v>
      </c>
    </row>
    <row r="13107" spans="28:28" x14ac:dyDescent="0.25">
      <c r="AB13107" s="3" t="str">
        <v>strike = -0.003283, dCalldT = 0.000319, localVol = 0.011625</v>
      </c>
    </row>
    <row r="13108" spans="28:28" x14ac:dyDescent="0.25">
      <c r="AB13108" s="3" t="str">
        <v>strike = -0.001639, dCalldT = 0.000323, localVol = 0.010944</v>
      </c>
    </row>
    <row r="13109" spans="28:28" x14ac:dyDescent="0.25">
      <c r="AB13109" s="3" t="str">
        <v>strike = 0.000004, dCalldT = 0.000319, localVol = 0.010566</v>
      </c>
    </row>
    <row r="13110" spans="28:28" x14ac:dyDescent="0.25">
      <c r="AB13110" s="3" t="str">
        <v>strike = 0.001648, dCalldT = 0.000320, localVol = 0.010373</v>
      </c>
    </row>
    <row r="13111" spans="28:28" x14ac:dyDescent="0.25">
      <c r="AB13111" s="3" t="str">
        <v>strike = 0.003292, dCalldT = 0.000347, localVol = 0.009346</v>
      </c>
    </row>
    <row r="13112" spans="28:28" x14ac:dyDescent="0.25">
      <c r="AB13112" s="3" t="str">
        <v>strike = 0.004935, dCalldT = 0.000365, localVol = 0.008932</v>
      </c>
    </row>
    <row r="13113" spans="28:28" x14ac:dyDescent="0.25">
      <c r="AB13113" s="3" t="str">
        <v>strike = 0.006579, dCalldT = 0.000371, localVol = 0.008366</v>
      </c>
    </row>
    <row r="13114" spans="28:28" x14ac:dyDescent="0.25">
      <c r="AB13114" s="3" t="str">
        <v>strike = 0.008223, dCalldT = 0.000357, localVol = 0.008093</v>
      </c>
    </row>
    <row r="13115" spans="28:28" x14ac:dyDescent="0.25">
      <c r="AB13115" s="3" t="str">
        <v>strike = 0.009867, dCalldT = 0.000359, localVol = 0.007385</v>
      </c>
    </row>
    <row r="13116" spans="28:28" x14ac:dyDescent="0.25">
      <c r="AB13116" s="3" t="str">
        <v>strike = 0.011510, dCalldT = 0.000354, localVol = 0.006877</v>
      </c>
    </row>
    <row r="13117" spans="28:28" x14ac:dyDescent="0.25">
      <c r="AB13117" s="3" t="str">
        <v>strike = 0.013154, dCalldT = 0.000341, localVol = 0.006668</v>
      </c>
    </row>
    <row r="13118" spans="28:28" x14ac:dyDescent="0.25">
      <c r="AB13118" s="3" t="str">
        <v>strike = 0.014798, dCalldT = 0.000370, localVol = 0.006341</v>
      </c>
    </row>
    <row r="13119" spans="28:28" x14ac:dyDescent="0.25">
      <c r="AB13119" s="3" t="str">
        <v>strike = 0.016441, dCalldT = 0.000412, localVol = 0.006271</v>
      </c>
    </row>
    <row r="13120" spans="28:28" x14ac:dyDescent="0.25">
      <c r="AB13120" s="3" t="str">
        <v>strike = 0.018085, dCalldT = 0.000459, localVol = 0.006112</v>
      </c>
    </row>
    <row r="13121" spans="28:28" x14ac:dyDescent="0.25">
      <c r="AB13121" s="3" t="str">
        <v>strike = 0.019729, dCalldT = 0.000475, localVol = 0.005936</v>
      </c>
    </row>
    <row r="13122" spans="28:28" x14ac:dyDescent="0.25">
      <c r="AB13122" s="3" t="str">
        <v>strike = 0.021372, dCalldT = 0.000468, localVol = 0.005769</v>
      </c>
    </row>
    <row r="13123" spans="28:28" x14ac:dyDescent="0.25">
      <c r="AB13123" s="3" t="str">
        <v>strike = 0.023016, dCalldT = 0.000488, localVol = 0.005557</v>
      </c>
    </row>
    <row r="13124" spans="28:28" x14ac:dyDescent="0.25">
      <c r="AB13124" s="3" t="str">
        <v>strike = 0.024660, dCalldT = 0.000509, localVol = 0.005427</v>
      </c>
    </row>
    <row r="13125" spans="28:28" x14ac:dyDescent="0.25">
      <c r="AB13125" s="3" t="str">
        <v>strike = 0.026303, dCalldT = 0.000491, localVol = 0.005484</v>
      </c>
    </row>
    <row r="13126" spans="28:28" x14ac:dyDescent="0.25">
      <c r="AB13126" s="3" t="str">
        <v>strike = 0.027947, dCalldT = 0.000440, localVol = 0.005714</v>
      </c>
    </row>
    <row r="13127" spans="28:28" x14ac:dyDescent="0.25">
      <c r="AB13127" s="3" t="str">
        <v>strike = 0.029591, dCalldT = 0.000454, localVol = 0.005867</v>
      </c>
    </row>
    <row r="13128" spans="28:28" x14ac:dyDescent="0.25">
      <c r="AB13128" s="3" t="str">
        <v>strike = 0.031234, dCalldT = 0.000464, localVol = 0.006212</v>
      </c>
    </row>
    <row r="13129" spans="28:28" x14ac:dyDescent="0.25">
      <c r="AB13129" s="3" t="str">
        <v>strike = 0.032878, dCalldT = 0.000460, localVol = 0.006455</v>
      </c>
    </row>
    <row r="13130" spans="28:28" x14ac:dyDescent="0.25">
      <c r="AB13130" s="3" t="str">
        <v>strike = 0.034522, dCalldT = 0.000425, localVol = 0.006742</v>
      </c>
    </row>
    <row r="13131" spans="28:28" x14ac:dyDescent="0.25">
      <c r="AB13131" s="3" t="str">
        <v>strike = 0.036165, dCalldT = 0.000393, localVol = 0.007138</v>
      </c>
    </row>
    <row r="13132" spans="28:28" x14ac:dyDescent="0.25">
      <c r="AB13132" s="3" t="str">
        <v>strike = 0.037809, dCalldT = 0.000400, localVol = 0.007383</v>
      </c>
    </row>
    <row r="13133" spans="28:28" x14ac:dyDescent="0.25">
      <c r="AB13133" s="3" t="str">
        <v>strike = 0.039453, dCalldT = 0.000408, localVol = 0.007798</v>
      </c>
    </row>
    <row r="13134" spans="28:28" x14ac:dyDescent="0.25">
      <c r="AB13134" s="3" t="str">
        <v>strike = 0.041096, dCalldT = 0.000401, localVol = 0.008735</v>
      </c>
    </row>
    <row r="13135" spans="28:28" x14ac:dyDescent="0.25">
      <c r="AB13135" s="3" t="str">
        <v>strike = 0.042740, dCalldT = 0.000422, localVol = 0.009114</v>
      </c>
    </row>
    <row r="13136" spans="28:28" x14ac:dyDescent="0.25">
      <c r="AB13136" s="3" t="str">
        <v>strike = 0.044384, dCalldT = 0.000438, localVol = 0.009791</v>
      </c>
    </row>
    <row r="13137" spans="28:28" x14ac:dyDescent="0.25">
      <c r="AB13137" s="3" t="str">
        <v>strike = 0.046027, dCalldT = 0.000442, localVol = 0.010381</v>
      </c>
    </row>
    <row r="13138" spans="28:28" x14ac:dyDescent="0.25">
      <c r="AB13138" s="3" t="str">
        <v>strike = 0.047671, dCalldT = 0.000429, localVol = 0.011768</v>
      </c>
    </row>
    <row r="13139" spans="28:28" x14ac:dyDescent="0.25">
      <c r="AB13139" s="3" t="str">
        <v>strike = 0.049315, dCalldT = 0.000433, localVol = 0.011795</v>
      </c>
    </row>
    <row r="13140" spans="28:28" x14ac:dyDescent="0.25">
      <c r="AB13140" s="3" t="str">
        <v>strike = 0.050958, dCalldT = 0.000427, localVol = 0.012225</v>
      </c>
    </row>
    <row r="13141" spans="28:28" x14ac:dyDescent="0.25">
      <c r="AB13141" s="3" t="str">
        <v>strike = 0.052602, dCalldT = 0.000402, localVol = 0.013925</v>
      </c>
    </row>
    <row r="13142" spans="28:28" x14ac:dyDescent="0.25">
      <c r="AB13142" s="3" t="str">
        <v>strike = 0.054246, dCalldT = 0.000389, localVol = 0.015066</v>
      </c>
    </row>
    <row r="13143" spans="28:28" x14ac:dyDescent="0.25">
      <c r="AB13143" s="3" t="str">
        <v>strike = 0.055889, dCalldT = 0.000393, localVol = 0.014783</v>
      </c>
    </row>
    <row r="13144" spans="28:28" x14ac:dyDescent="0.25">
      <c r="AB13144" s="3" t="str">
        <v>strike = 0.057533, dCalldT = 0.000392, localVol = 0.014296</v>
      </c>
    </row>
    <row r="13145" spans="28:28" x14ac:dyDescent="0.25">
      <c r="AB13145" s="3" t="str">
        <v>strike = 0.059177, dCalldT = 0.000365, localVol = 0.016687</v>
      </c>
    </row>
    <row r="13146" spans="28:28" x14ac:dyDescent="0.25">
      <c r="AB13146" s="3" t="str">
        <v>strike = 0.060820, dCalldT = 0.000339, localVol = 0.018234</v>
      </c>
    </row>
    <row r="13147" spans="28:28" x14ac:dyDescent="0.25">
      <c r="AB13147" s="3" t="str">
        <v>strike = 0.062464, dCalldT = 0.000322, localVol = 0.018435</v>
      </c>
    </row>
    <row r="13148" spans="28:28" x14ac:dyDescent="0.25">
      <c r="AB13148" s="3" t="str">
        <v>strike = 0.064108, dCalldT = 0.000310, localVol = 0.021137</v>
      </c>
    </row>
    <row r="13149" spans="28:28" x14ac:dyDescent="0.25">
      <c r="AB13149" s="3" t="str">
        <v>strike = 0.065751, dCalldT = 0.000310, localVol = 0.020367</v>
      </c>
    </row>
    <row r="13150" spans="28:28" x14ac:dyDescent="0.25">
      <c r="AB13150" s="3" t="str">
        <v>strike = 0.067395, dCalldT = 0.000313, localVol = 0.019221</v>
      </c>
    </row>
    <row r="13151" spans="28:28" x14ac:dyDescent="0.25">
      <c r="AB13151" s="3" t="str">
        <v>strike = 0.069039, dCalldT = 0.000306, localVol = 0.022108</v>
      </c>
    </row>
    <row r="13152" spans="28:28" x14ac:dyDescent="0.25">
      <c r="AB13152" s="3" t="str">
        <v>strike = 0.070682, dCalldT = 0.000298, localVol = 0.021661</v>
      </c>
    </row>
    <row r="13153" spans="28:28" x14ac:dyDescent="0.25">
      <c r="AB13153" s="3" t="str">
        <v>strike = 0.072326, dCalldT = 0.000282, localVol = 0.022533</v>
      </c>
    </row>
    <row r="13154" spans="28:28" x14ac:dyDescent="0.25">
      <c r="AB13154" s="3" t="str">
        <v>T = 6.250000, swapRate = 0.024760, k = 0, strike = -0.024907, call = 0.049831, callph = 0.049821, callmh = 0.049841, quantile = 0.011105, d2CalldK2 = 0.803965</v>
      </c>
    </row>
    <row r="13155" spans="28:28" x14ac:dyDescent="0.25">
      <c r="AB13155" s="3" t="str">
        <v>T = 6.250000, swapRate = 0.024760, k = 1, strike = -0.023251, call = 0.048195, callph = 0.048185, callmh = 0.048205, quantile = 0.012524, d2CalldK2 = 0.913075</v>
      </c>
    </row>
    <row r="13156" spans="28:28" x14ac:dyDescent="0.25">
      <c r="AB13156" s="3" t="str">
        <v>T = 6.250000, swapRate = 0.024760, k = 2, strike = -0.021596, call = 0.046561, callph = 0.046551, callmh = 0.046571, quantile = 0.014137, d2CalldK2 = 1.037802</v>
      </c>
    </row>
    <row r="13157" spans="28:28" x14ac:dyDescent="0.25">
      <c r="AB13157" s="3" t="str">
        <v>T = 6.250000, swapRate = 0.024760, k = 3, strike = -0.019940, call = 0.044931, callph = 0.044921, callmh = 0.044940, quantile = 0.015970, d2CalldK2 = 1.180468</v>
      </c>
    </row>
    <row r="13158" spans="28:28" x14ac:dyDescent="0.25">
      <c r="AB13158" s="3" t="str">
        <v>T = 6.250000, swapRate = 0.024760, k = 4, strike = -0.018285, call = 0.043303, callph = 0.043293, callmh = 0.043313, quantile = 0.018057, d2CalldK2 = 1.343745</v>
      </c>
    </row>
    <row r="13159" spans="28:28" x14ac:dyDescent="0.25">
      <c r="AB13159" s="3" t="str">
        <v>T = 6.250000, swapRate = 0.024760, k = 5, strike = -0.016629, call = 0.041679, callph = 0.041670, callmh = 0.041689, quantile = 0.020433, d2CalldK2 = 1.530705</v>
      </c>
    </row>
    <row r="13160" spans="28:28" x14ac:dyDescent="0.25">
      <c r="AB13160" s="3" t="str">
        <v>T = 6.250000, swapRate = 0.024760, k = 6, strike = -0.014973, call = 0.040060, callph = 0.040050, callmh = 0.040070, quantile = 0.023140, d2CalldK2 = 1.744881</v>
      </c>
    </row>
    <row r="13161" spans="28:28" x14ac:dyDescent="0.25">
      <c r="AB13161" s="3" t="str">
        <v>T = 6.250000, swapRate = 0.024760, k = 7, strike = -0.013318, call = 0.038445, callph = 0.038435, callmh = 0.038455, quantile = 0.026227, d2CalldK2 = 1.990325</v>
      </c>
    </row>
    <row r="13162" spans="28:28" x14ac:dyDescent="0.25">
      <c r="AB13162" s="3" t="str">
        <v>T = 6.250000, swapRate = 0.024760, k = 8, strike = -0.011662, call = 0.036836, callph = 0.036826, callmh = 0.036845, quantile = 0.029750, d2CalldK2 = 2.271683</v>
      </c>
    </row>
    <row r="13163" spans="28:28" x14ac:dyDescent="0.25">
      <c r="AB13163" s="3" t="str">
        <v>T = 6.250000, swapRate = 0.024760, k = 9, strike = -0.010007, call = 0.035233, callph = 0.035223, callmh = 0.035242, quantile = 0.033772, d2CalldK2 = 2.594269</v>
      </c>
    </row>
    <row r="13164" spans="28:28" x14ac:dyDescent="0.25">
      <c r="AB13164" s="3" t="str">
        <v>T = 6.250000, swapRate = 0.024760, k = 10, strike = -0.008351, call = 0.033637, callph = 0.033627, callmh = 0.033646, quantile = 0.038366, d2CalldK2 = 2.964149</v>
      </c>
    </row>
    <row r="13165" spans="28:28" x14ac:dyDescent="0.25">
      <c r="AB13165" s="3" t="str">
        <v>T = 6.250000, swapRate = 0.024760, k = 11, strike = -0.006696, call = 0.032049, callph = 0.032039, callmh = 0.032059, quantile = 0.043617, d2CalldK2 = 3.388221</v>
      </c>
    </row>
    <row r="13166" spans="28:28" x14ac:dyDescent="0.25">
      <c r="AB13166" s="3" t="str">
        <v>T = 6.250000, swapRate = 0.024760, k = 12, strike = -0.005040, call = 0.030470, callph = 0.030461, callmh = 0.030480, quantile = 0.049619, d2CalldK2 = 3.874308</v>
      </c>
    </row>
    <row r="13167" spans="28:28" x14ac:dyDescent="0.25">
      <c r="AB13167" s="3" t="str">
        <v>T = 6.250000, swapRate = 0.024760, k = 13, strike = -0.003384, call = 0.028903, callph = 0.028893, callmh = 0.028912, quantile = 0.056484, d2CalldK2 = 4.431231</v>
      </c>
    </row>
    <row r="13168" spans="28:28" x14ac:dyDescent="0.25">
      <c r="AB13168" s="3" t="str">
        <v>T = 6.250000, swapRate = 0.024760, k = 14, strike = -0.001729, call = 0.027347, callph = 0.027338, callmh = 0.027356, quantile = 0.064336, d2CalldK2 = 5.068879</v>
      </c>
    </row>
    <row r="13169" spans="28:28" x14ac:dyDescent="0.25">
      <c r="AB13169" s="3" t="str">
        <v>T = 6.250000, swapRate = 0.024760, k = 15, strike = -0.000073, call = 0.025805, callph = 0.025796, callmh = 0.025814, quantile = 0.073319, d2CalldK2 = 5.798257</v>
      </c>
    </row>
    <row r="13170" spans="28:28" x14ac:dyDescent="0.25">
      <c r="AB13170" s="3" t="str">
        <v>T = 6.250000, swapRate = 0.024760, k = 16, strike = 0.001582, call = 0.024279, callph = 0.024270, callmh = 0.024288, quantile = 0.083593, d2CalldK2 = 6.631483</v>
      </c>
    </row>
    <row r="13171" spans="28:28" x14ac:dyDescent="0.25">
      <c r="AB13171" s="3" t="str">
        <v>T = 6.250000, swapRate = 0.024760, k = 17, strike = 0.003238, call = 0.022772, callph = 0.022762, callmh = 0.022781, quantile = 0.095341, d2CalldK2 = 7.581736</v>
      </c>
    </row>
    <row r="13172" spans="28:28" x14ac:dyDescent="0.25">
      <c r="AB13172" s="3" t="str">
        <v>T = 6.250000, swapRate = 0.024760, k = 18, strike = 0.004894, call = 0.021285, callph = 0.021276, callmh = 0.021294, quantile = 0.108769, d2CalldK2 = 8.663096</v>
      </c>
    </row>
    <row r="13173" spans="28:28" x14ac:dyDescent="0.25">
      <c r="AB13173" s="3" t="str">
        <v>T = 6.250000, swapRate = 0.024760, k = 19, strike = 0.006549, call = 0.019822, callph = 0.019813, callmh = 0.019830, quantile = 0.124106, d2CalldK2 = 9.890254</v>
      </c>
    </row>
    <row r="13174" spans="28:28" x14ac:dyDescent="0.25">
      <c r="AB13174" s="3" t="str">
        <v>T = 6.250000, swapRate = 0.024760, k = 20, strike = 0.008205, call = 0.018386, callph = 0.018377, callmh = 0.018394, quantile = 0.141606, d2CalldK2 = 11.278020</v>
      </c>
    </row>
    <row r="13175" spans="28:28" x14ac:dyDescent="0.25">
      <c r="AB13175" s="3" t="str">
        <v>T = 6.250000, swapRate = 0.024760, k = 21, strike = 0.009860, call = 0.016981, callph = 0.016972, callmh = 0.016989, quantile = 0.161546, d2CalldK2 = 12.840547</v>
      </c>
    </row>
    <row r="13176" spans="28:28" x14ac:dyDescent="0.25">
      <c r="AB13176" s="3" t="str">
        <v>T = 6.250000, swapRate = 0.024760, k = 22, strike = 0.011516, call = 0.015611, callph = 0.015603, callmh = 0.015619, quantile = 0.184227, d2CalldK2 = 14.590183</v>
      </c>
    </row>
    <row r="13177" spans="28:28" x14ac:dyDescent="0.25">
      <c r="AB13177" s="3" t="str">
        <v>T = 6.250000, swapRate = 0.024760, k = 23, strike = 0.013171, call = 0.014281, callph = 0.014273, callmh = 0.014289, quantile = 0.209965, d2CalldK2 = 16.535798</v>
      </c>
    </row>
    <row r="13178" spans="28:28" x14ac:dyDescent="0.25">
      <c r="AB13178" s="3" t="str">
        <v>T = 6.250000, swapRate = 0.024760, k = 24, strike = 0.014827, call = 0.012997, callph = 0.012989, callmh = 0.013004, quantile = 0.239089, d2CalldK2 = 18.680441</v>
      </c>
    </row>
    <row r="13179" spans="28:28" x14ac:dyDescent="0.25">
      <c r="AB13179" s="3" t="str">
        <v>T = 6.250000, swapRate = 0.024760, k = 25, strike = 0.016483, call = 0.011764, callph = 0.011756, callmh = 0.011771, quantile = 0.271926, d2CalldK2 = 21.018128</v>
      </c>
    </row>
    <row r="13180" spans="28:28" x14ac:dyDescent="0.25">
      <c r="AB13180" s="3" t="str">
        <v>T = 6.250000, swapRate = 0.024760, k = 26, strike = 0.018138, call = 0.010588, callph = 0.010581, callmh = 0.010595, quantile = 0.308780, d2CalldK2 = 23.529568</v>
      </c>
    </row>
    <row r="13181" spans="28:28" x14ac:dyDescent="0.25">
      <c r="AB13181" s="3" t="str">
        <v>T = 6.250000, swapRate = 0.024760, k = 27, strike = 0.019794, call = 0.009477, callph = 0.009471, callmh = 0.009484, quantile = 0.349911, d2CalldK2 = 26.176645</v>
      </c>
    </row>
    <row r="13182" spans="28:28" x14ac:dyDescent="0.25">
      <c r="AB13182" s="3" t="str">
        <v>T = 6.250000, swapRate = 0.024760, k = 28, strike = 0.021449, call = 0.008438, callph = 0.008432, callmh = 0.008444, quantile = 0.395495, d2CalldK2 = 28.895560</v>
      </c>
    </row>
    <row r="13183" spans="28:28" x14ac:dyDescent="0.25">
      <c r="AB13183" s="3" t="str">
        <v>T = 6.250000, swapRate = 0.024760, k = 29, strike = 0.023105, call = 0.007478, callph = 0.007473, callmh = 0.007484, quantile = 0.445575, d2CalldK2 = 31.588785</v>
      </c>
    </row>
    <row r="13184" spans="28:28" x14ac:dyDescent="0.25">
      <c r="AB13184" s="3" t="str">
        <v>T = 6.250000, swapRate = 0.024760, k = 30, strike = 0.024760, call = 0.006605, callph = 0.006600, callmh = 0.006610, quantile = 0.500000, d2CalldK2 = 34.111590</v>
      </c>
    </row>
    <row r="13185" spans="28:28" x14ac:dyDescent="0.25">
      <c r="AB13185" s="3" t="str">
        <v>T = 6.250000, swapRate = 0.024760, k = 31, strike = 0.026416, call = 0.005823, callph = 0.005818, callmh = 0.005827, quantile = 0.554425, d2CalldK2 = 31.588785</v>
      </c>
    </row>
    <row r="13186" spans="28:28" x14ac:dyDescent="0.25">
      <c r="AB13186" s="3" t="str">
        <v>T = 6.250000, swapRate = 0.024760, k = 32, strike = 0.028072, call = 0.005127, callph = 0.005123, callmh = 0.005131, quantile = 0.604505, d2CalldK2 = 28.895560</v>
      </c>
    </row>
    <row r="13187" spans="28:28" x14ac:dyDescent="0.25">
      <c r="AB13187" s="3" t="str">
        <v>T = 6.250000, swapRate = 0.024760, k = 33, strike = 0.029727, call = 0.004511, callph = 0.004507, callmh = 0.004514, quantile = 0.650089, d2CalldK2 = 26.176645</v>
      </c>
    </row>
    <row r="13188" spans="28:28" x14ac:dyDescent="0.25">
      <c r="AB13188" s="3" t="str">
        <v>T = 6.250000, swapRate = 0.024760, k = 34, strike = 0.031383, call = 0.003966, callph = 0.003963, callmh = 0.003969, quantile = 0.691220, d2CalldK2 = 23.529568</v>
      </c>
    </row>
    <row r="13189" spans="28:28" x14ac:dyDescent="0.25">
      <c r="AB13189" s="3" t="str">
        <v>T = 6.250000, swapRate = 0.024760, k = 35, strike = 0.033038, call = 0.003486, callph = 0.003483, callmh = 0.003489, quantile = 0.728074, d2CalldK2 = 21.018128</v>
      </c>
    </row>
    <row r="13190" spans="28:28" x14ac:dyDescent="0.25">
      <c r="AB13190" s="3" t="str">
        <v>T = 6.250000, swapRate = 0.024760, k = 36, strike = 0.034694, call = 0.003063, callph = 0.003061, callmh = 0.003066, quantile = 0.760911, d2CalldK2 = 18.680441</v>
      </c>
    </row>
    <row r="13191" spans="28:28" x14ac:dyDescent="0.25">
      <c r="AB13191" s="3" t="str">
        <v>T = 6.250000, swapRate = 0.024760, k = 37, strike = 0.036350, call = 0.002692, callph = 0.002690, callmh = 0.002694, quantile = 0.790035, d2CalldK2 = 16.535798</v>
      </c>
    </row>
    <row r="13192" spans="28:28" x14ac:dyDescent="0.25">
      <c r="AB13192" s="3" t="str">
        <v>T = 6.250000, swapRate = 0.024760, k = 38, strike = 0.038005, call = 0.002366, callph = 0.002364, callmh = 0.002368, quantile = 0.815773, d2CalldK2 = 14.590183</v>
      </c>
    </row>
    <row r="13193" spans="28:28" x14ac:dyDescent="0.25">
      <c r="AB13193" s="3" t="str">
        <v>T = 6.250000, swapRate = 0.024760, k = 39, strike = 0.039661, call = 0.002080, callph = 0.002079, callmh = 0.002082, quantile = 0.838454, d2CalldK2 = 12.840547</v>
      </c>
    </row>
    <row r="13194" spans="28:28" x14ac:dyDescent="0.25">
      <c r="AB13194" s="3" t="str">
        <v>T = 6.250000, swapRate = 0.024760, k = 40, strike = 0.041316, call = 0.001830, callph = 0.001828, callmh = 0.001831, quantile = 0.858394, d2CalldK2 = 11.278020</v>
      </c>
    </row>
    <row r="13195" spans="28:28" x14ac:dyDescent="0.25">
      <c r="AB13195" s="3" t="str">
        <v>T = 6.250000, swapRate = 0.024760, k = 41, strike = 0.042972, call = 0.001610, callph = 0.001609, callmh = 0.001611, quantile = 0.875894, d2CalldK2 = 9.890254</v>
      </c>
    </row>
    <row r="13196" spans="28:28" x14ac:dyDescent="0.25">
      <c r="AB13196" s="3" t="str">
        <v>T = 6.250000, swapRate = 0.024760, k = 42, strike = 0.044627, call = 0.001418, callph = 0.001417, callmh = 0.001419, quantile = 0.891231, d2CalldK2 = 8.663096</v>
      </c>
    </row>
    <row r="13197" spans="28:28" x14ac:dyDescent="0.25">
      <c r="AB13197" s="3" t="str">
        <v>T = 6.250000, swapRate = 0.024760, k = 43, strike = 0.046283, call = 0.001249, callph = 0.001248, callmh = 0.001250, quantile = 0.904659, d2CalldK2 = 7.581736</v>
      </c>
    </row>
    <row r="13198" spans="28:28" x14ac:dyDescent="0.25">
      <c r="AB13198" s="3" t="str">
        <v>T = 6.250000, swapRate = 0.024760, k = 44, strike = 0.047939, call = 0.001101, callph = 0.001100, callmh = 0.001102, quantile = 0.916407, d2CalldK2 = 6.631483</v>
      </c>
    </row>
    <row r="13199" spans="28:28" x14ac:dyDescent="0.25">
      <c r="AB13199" s="3" t="str">
        <v>T = 6.250000, swapRate = 0.024760, k = 45, strike = 0.049594, call = 0.000971, callph = 0.000971, callmh = 0.000972, quantile = 0.926681, d2CalldK2 = 5.798257</v>
      </c>
    </row>
    <row r="13200" spans="28:28" x14ac:dyDescent="0.25">
      <c r="AB13200" s="3" t="str">
        <v>T = 6.250000, swapRate = 0.024760, k = 46, strike = 0.051250, call = 0.000858, callph = 0.000857, callmh = 0.000858, quantile = 0.935664, d2CalldK2 = 5.068879</v>
      </c>
    </row>
    <row r="13201" spans="28:28" x14ac:dyDescent="0.25">
      <c r="AB13201" s="3" t="str">
        <v>T = 6.250000, swapRate = 0.024760, k = 47, strike = 0.052905, call = 0.000758, callph = 0.000757, callmh = 0.000758, quantile = 0.943516, d2CalldK2 = 4.431231</v>
      </c>
    </row>
    <row r="13202" spans="28:28" x14ac:dyDescent="0.25">
      <c r="AB13202" s="3" t="str">
        <v>T = 6.250000, swapRate = 0.024760, k = 48, strike = 0.054561, call = 0.000670, callph = 0.000670, callmh = 0.000671, quantile = 0.950381, d2CalldK2 = 3.874308</v>
      </c>
    </row>
    <row r="13203" spans="28:28" x14ac:dyDescent="0.25">
      <c r="AB13203" s="3" t="str">
        <v>T = 6.250000, swapRate = 0.024760, k = 49, strike = 0.056216, call = 0.000593, callph = 0.000593, callmh = 0.000593, quantile = 0.956383, d2CalldK2 = 3.388221</v>
      </c>
    </row>
    <row r="13204" spans="28:28" x14ac:dyDescent="0.25">
      <c r="AB13204" s="3" t="str">
        <v>T = 6.250000, swapRate = 0.024760, k = 50, strike = 0.057872, call = 0.000525, callph = 0.000525, callmh = 0.000526, quantile = 0.961634, d2CalldK2 = 2.964149</v>
      </c>
    </row>
    <row r="13205" spans="28:28" x14ac:dyDescent="0.25">
      <c r="AB13205" s="3" t="str">
        <v>T = 6.250000, swapRate = 0.024760, k = 51, strike = 0.059528, call = 0.000466, callph = 0.000465, callmh = 0.000466, quantile = 0.966228, d2CalldK2 = 2.594269</v>
      </c>
    </row>
    <row r="13206" spans="28:28" x14ac:dyDescent="0.25">
      <c r="AB13206" s="3" t="str">
        <v>T = 6.250000, swapRate = 0.024760, k = 52, strike = 0.061183, call = 0.000413, callph = 0.000413, callmh = 0.000413, quantile = 0.970250, d2CalldK2 = 2.271683</v>
      </c>
    </row>
    <row r="13207" spans="28:28" x14ac:dyDescent="0.25">
      <c r="AB13207" s="3" t="str">
        <v>T = 6.250000, swapRate = 0.024760, k = 53, strike = 0.062839, call = 0.000367, callph = 0.000367, callmh = 0.000367, quantile = 0.973773, d2CalldK2 = 1.990325</v>
      </c>
    </row>
    <row r="13208" spans="28:28" x14ac:dyDescent="0.25">
      <c r="AB13208" s="3" t="str">
        <v>T = 6.250000, swapRate = 0.024760, k = 54, strike = 0.064494, call = 0.000326, callph = 0.000326, callmh = 0.000326, quantile = 0.976860, d2CalldK2 = 1.744881</v>
      </c>
    </row>
    <row r="13209" spans="28:28" x14ac:dyDescent="0.25">
      <c r="AB13209" s="3" t="str">
        <v>T = 6.250000, swapRate = 0.024760, k = 55, strike = 0.066150, call = 0.000290, callph = 0.000290, callmh = 0.000290, quantile = 0.979567, d2CalldK2 = 1.530705</v>
      </c>
    </row>
    <row r="13210" spans="28:28" x14ac:dyDescent="0.25">
      <c r="AB13210" s="3" t="str">
        <v>T = 6.250000, swapRate = 0.024760, k = 56, strike = 0.067806, call = 0.000258, callph = 0.000258, callmh = 0.000258, quantile = 0.981943, d2CalldK2 = 1.343744</v>
      </c>
    </row>
    <row r="13211" spans="28:28" x14ac:dyDescent="0.25">
      <c r="AB13211" s="3" t="str">
        <v>T = 6.250000, swapRate = 0.024760, k = 57, strike = 0.069461, call = 0.000230, callph = 0.000230, callmh = 0.000230, quantile = 0.984030, d2CalldK2 = 1.180468</v>
      </c>
    </row>
    <row r="13212" spans="28:28" x14ac:dyDescent="0.25">
      <c r="AB13212" s="3" t="str">
        <v>T = 6.250000, swapRate = 0.024760, k = 58, strike = 0.071117, call = 0.000205, callph = 0.000205, callmh = 0.000205, quantile = 0.985863, d2CalldK2 = 1.037802</v>
      </c>
    </row>
    <row r="13213" spans="28:28" x14ac:dyDescent="0.25">
      <c r="AB13213" s="3" t="str">
        <v>T = 6.250000, swapRate = 0.024760, k = 59, strike = 0.072772, call = 0.000183, callph = 0.000183, callmh = 0.000183, quantile = 0.987476, d2CalldK2 = 0.913075</v>
      </c>
    </row>
    <row r="13214" spans="28:28" x14ac:dyDescent="0.25">
      <c r="AB13214" s="3" t="str">
        <v>T = 6.250000, swapRate = 0.024760, k = 60, strike = 0.074428, call = 0.000164, callph = 0.000163, callmh = 0.000164, quantile = 0.988895, d2CalldK2 = 0.803964</v>
      </c>
    </row>
    <row r="13215" spans="28:28" x14ac:dyDescent="0.25">
      <c r="AB13215" s="3" t="str">
        <v>strike = -0.023251, d2CalldK2 = 0.913075, d2CalldK2mc = 1.143406</v>
      </c>
    </row>
    <row r="13216" spans="28:28" x14ac:dyDescent="0.25">
      <c r="AB13216" s="3" t="str">
        <v>strike = -0.021596, d2CalldK2 = 1.037802, d2CalldK2mc = 1.026604</v>
      </c>
    </row>
    <row r="13217" spans="28:28" x14ac:dyDescent="0.25">
      <c r="AB13217" s="3" t="str">
        <v>strike = -0.019940, d2CalldK2 = 1.180468, d2CalldK2mc = 1.576869</v>
      </c>
    </row>
    <row r="13218" spans="28:28" x14ac:dyDescent="0.25">
      <c r="AB13218" s="3" t="str">
        <v>strike = -0.018285, d2CalldK2 = 1.343745, d2CalldK2mc = 1.022052</v>
      </c>
    </row>
    <row r="13219" spans="28:28" x14ac:dyDescent="0.25">
      <c r="AB13219" s="3" t="str">
        <v>strike = -0.016629, d2CalldK2 = 1.530705, d2CalldK2mc = 1.515543</v>
      </c>
    </row>
    <row r="13220" spans="28:28" x14ac:dyDescent="0.25">
      <c r="AB13220" s="3" t="str">
        <v>strike = -0.014973, d2CalldK2 = 1.744881, d2CalldK2mc = 2.301332</v>
      </c>
    </row>
    <row r="13221" spans="28:28" x14ac:dyDescent="0.25">
      <c r="AB13221" s="3" t="str">
        <v>strike = -0.013318, d2CalldK2 = 1.990325, d2CalldK2mc = 2.667261</v>
      </c>
    </row>
    <row r="13222" spans="28:28" x14ac:dyDescent="0.25">
      <c r="AB13222" s="3" t="str">
        <v>strike = -0.011662, d2CalldK2 = 2.271683, d2CalldK2mc = 2.295575</v>
      </c>
    </row>
    <row r="13223" spans="28:28" x14ac:dyDescent="0.25">
      <c r="AB13223" s="3" t="str">
        <v>strike = -0.010007, d2CalldK2 = 2.594269, d2CalldK2mc = 2.548694</v>
      </c>
    </row>
    <row r="13224" spans="28:28" x14ac:dyDescent="0.25">
      <c r="AB13224" s="3" t="str">
        <v>strike = -0.008351, d2CalldK2 = 2.964149, d2CalldK2mc = 2.833744</v>
      </c>
    </row>
    <row r="13225" spans="28:28" x14ac:dyDescent="0.25">
      <c r="AB13225" s="3" t="str">
        <v>strike = -0.006696, d2CalldK2 = 3.388221, d2CalldK2mc = 3.188146</v>
      </c>
    </row>
    <row r="13226" spans="28:28" x14ac:dyDescent="0.25">
      <c r="AB13226" s="3" t="str">
        <v>strike = -0.005040, d2CalldK2 = 3.874308, d2CalldK2mc = 3.202967</v>
      </c>
    </row>
    <row r="13227" spans="28:28" x14ac:dyDescent="0.25">
      <c r="AB13227" s="3" t="str">
        <v>strike = -0.003384, d2CalldK2 = 4.431231, d2CalldK2mc = 4.068158</v>
      </c>
    </row>
    <row r="13228" spans="28:28" x14ac:dyDescent="0.25">
      <c r="AB13228" s="3" t="str">
        <v>strike = -0.001729, d2CalldK2 = 5.068879, d2CalldK2mc = 5.883852</v>
      </c>
    </row>
    <row r="13229" spans="28:28" x14ac:dyDescent="0.25">
      <c r="AB13229" s="3" t="str">
        <v>strike = -0.000073, d2CalldK2 = 5.798257, d2CalldK2mc = 6.164834</v>
      </c>
    </row>
    <row r="13230" spans="28:28" x14ac:dyDescent="0.25">
      <c r="AB13230" s="3" t="str">
        <v>strike = 0.001582, d2CalldK2 = 6.631483, d2CalldK2mc = 6.411565</v>
      </c>
    </row>
    <row r="13231" spans="28:28" x14ac:dyDescent="0.25">
      <c r="AB13231" s="3" t="str">
        <v>strike = 0.003238, d2CalldK2 = 7.581736, d2CalldK2mc = 8.975178</v>
      </c>
    </row>
    <row r="13232" spans="28:28" x14ac:dyDescent="0.25">
      <c r="AB13232" s="3" t="str">
        <v>strike = 0.004894, d2CalldK2 = 8.663096, d2CalldK2mc = 8.221209</v>
      </c>
    </row>
    <row r="13233" spans="28:28" x14ac:dyDescent="0.25">
      <c r="AB13233" s="3" t="str">
        <v>strike = 0.006549, d2CalldK2 = 9.890254, d2CalldK2mc = 9.669563</v>
      </c>
    </row>
    <row r="13234" spans="28:28" x14ac:dyDescent="0.25">
      <c r="AB13234" s="3" t="str">
        <v>strike = 0.008205, d2CalldK2 = 11.278020, d2CalldK2mc = 11.049075</v>
      </c>
    </row>
    <row r="13235" spans="28:28" x14ac:dyDescent="0.25">
      <c r="AB13235" s="3" t="str">
        <v>strike = 0.009860, d2CalldK2 = 12.840547, d2CalldK2mc = 12.550050</v>
      </c>
    </row>
    <row r="13236" spans="28:28" x14ac:dyDescent="0.25">
      <c r="AB13236" s="3" t="str">
        <v>strike = 0.011516, d2CalldK2 = 14.590183, d2CalldK2mc = 14.464302</v>
      </c>
    </row>
    <row r="13237" spans="28:28" x14ac:dyDescent="0.25">
      <c r="AB13237" s="3" t="str">
        <v>strike = 0.013171, d2CalldK2 = 16.535798, d2CalldK2mc = 14.746042</v>
      </c>
    </row>
    <row r="13238" spans="28:28" x14ac:dyDescent="0.25">
      <c r="AB13238" s="3" t="str">
        <v>strike = 0.014827, d2CalldK2 = 18.680441, d2CalldK2mc = 18.523134</v>
      </c>
    </row>
    <row r="13239" spans="28:28" x14ac:dyDescent="0.25">
      <c r="AB13239" s="3" t="str">
        <v>strike = 0.016483, d2CalldK2 = 21.018128, d2CalldK2mc = 21.358238</v>
      </c>
    </row>
    <row r="13240" spans="28:28" x14ac:dyDescent="0.25">
      <c r="AB13240" s="3" t="str">
        <v>strike = 0.018138, d2CalldK2 = 23.529568, d2CalldK2mc = 24.461409</v>
      </c>
    </row>
    <row r="13241" spans="28:28" x14ac:dyDescent="0.25">
      <c r="AB13241" s="3" t="str">
        <v>strike = 0.019794, d2CalldK2 = 26.176645, d2CalldK2mc = 26.677772</v>
      </c>
    </row>
    <row r="13242" spans="28:28" x14ac:dyDescent="0.25">
      <c r="AB13242" s="3" t="str">
        <v>strike = 0.021449, d2CalldK2 = 28.895560, d2CalldK2mc = 27.228441</v>
      </c>
    </row>
    <row r="13243" spans="28:28" x14ac:dyDescent="0.25">
      <c r="AB13243" s="3" t="str">
        <v>strike = 0.023105, d2CalldK2 = 31.588785, d2CalldK2mc = 30.895085</v>
      </c>
    </row>
    <row r="13244" spans="28:28" x14ac:dyDescent="0.25">
      <c r="AB13244" s="3" t="str">
        <v>strike = 0.024760, d2CalldK2 = 34.111590, d2CalldK2mc = 34.566211</v>
      </c>
    </row>
    <row r="13245" spans="28:28" x14ac:dyDescent="0.25">
      <c r="AB13245" s="3" t="str">
        <v>strike = 0.026416, d2CalldK2 = 31.588785, d2CalldK2mc = 32.350661</v>
      </c>
    </row>
    <row r="13246" spans="28:28" x14ac:dyDescent="0.25">
      <c r="AB13246" s="3" t="str">
        <v>strike = 0.028072, d2CalldK2 = 28.895560, d2CalldK2mc = 28.219311</v>
      </c>
    </row>
    <row r="13247" spans="28:28" x14ac:dyDescent="0.25">
      <c r="AB13247" s="3" t="str">
        <v>strike = 0.029727, d2CalldK2 = 26.176645, d2CalldK2mc = 26.567873</v>
      </c>
    </row>
    <row r="13248" spans="28:28" x14ac:dyDescent="0.25">
      <c r="AB13248" s="3" t="str">
        <v>strike = 0.031383, d2CalldK2 = 23.529568, d2CalldK2mc = 24.437860</v>
      </c>
    </row>
    <row r="13249" spans="28:28" x14ac:dyDescent="0.25">
      <c r="AB13249" s="3" t="str">
        <v>strike = 0.033038, d2CalldK2 = 21.018128, d2CalldK2mc = 21.014968</v>
      </c>
    </row>
    <row r="13250" spans="28:28" x14ac:dyDescent="0.25">
      <c r="AB13250" s="3" t="str">
        <v>strike = 0.034694, d2CalldK2 = 18.680441, d2CalldK2mc = 18.237883</v>
      </c>
    </row>
    <row r="13251" spans="28:28" x14ac:dyDescent="0.25">
      <c r="AB13251" s="3" t="str">
        <v>strike = 0.036350, d2CalldK2 = 16.535798, d2CalldK2mc = 16.007856</v>
      </c>
    </row>
    <row r="13252" spans="28:28" x14ac:dyDescent="0.25">
      <c r="AB13252" s="3" t="str">
        <v>strike = 0.038005, d2CalldK2 = 14.590183, d2CalldK2mc = 14.481262</v>
      </c>
    </row>
    <row r="13253" spans="28:28" x14ac:dyDescent="0.25">
      <c r="AB13253" s="3" t="str">
        <v>strike = 0.039661, d2CalldK2 = 12.840547, d2CalldK2mc = 12.964441</v>
      </c>
    </row>
    <row r="13254" spans="28:28" x14ac:dyDescent="0.25">
      <c r="AB13254" s="3" t="str">
        <v>strike = 0.041316, d2CalldK2 = 11.278020, d2CalldK2mc = 11.206442</v>
      </c>
    </row>
    <row r="13255" spans="28:28" x14ac:dyDescent="0.25">
      <c r="AB13255" s="3" t="str">
        <v>strike = 0.042972, d2CalldK2 = 9.890254, d2CalldK2mc = 10.152247</v>
      </c>
    </row>
    <row r="13256" spans="28:28" x14ac:dyDescent="0.25">
      <c r="AB13256" s="3" t="str">
        <v>strike = 0.044627, d2CalldK2 = 8.663096, d2CalldK2mc = 8.578218</v>
      </c>
    </row>
    <row r="13257" spans="28:28" x14ac:dyDescent="0.25">
      <c r="AB13257" s="3" t="str">
        <v>strike = 0.046283, d2CalldK2 = 7.581736, d2CalldK2mc = 8.186361</v>
      </c>
    </row>
    <row r="13258" spans="28:28" x14ac:dyDescent="0.25">
      <c r="AB13258" s="3" t="str">
        <v>strike = 0.047939, d2CalldK2 = 6.631483, d2CalldK2mc = 5.630876</v>
      </c>
    </row>
    <row r="13259" spans="28:28" x14ac:dyDescent="0.25">
      <c r="AB13259" s="3" t="str">
        <v>strike = 0.049594, d2CalldK2 = 5.798257, d2CalldK2mc = 5.196016</v>
      </c>
    </row>
    <row r="13260" spans="28:28" x14ac:dyDescent="0.25">
      <c r="AB13260" s="3" t="str">
        <v>strike = 0.051250, d2CalldK2 = 5.068879, d2CalldK2mc = 5.165871</v>
      </c>
    </row>
    <row r="13261" spans="28:28" x14ac:dyDescent="0.25">
      <c r="AB13261" s="3" t="str">
        <v>strike = 0.052905, d2CalldK2 = 4.431231, d2CalldK2mc = 4.549173</v>
      </c>
    </row>
    <row r="13262" spans="28:28" x14ac:dyDescent="0.25">
      <c r="AB13262" s="3" t="str">
        <v>strike = 0.054561, d2CalldK2 = 3.874308, d2CalldK2mc = 4.287788</v>
      </c>
    </row>
    <row r="13263" spans="28:28" x14ac:dyDescent="0.25">
      <c r="AB13263" s="3" t="str">
        <v>strike = 0.056216, d2CalldK2 = 3.388221, d2CalldK2mc = 4.121488</v>
      </c>
    </row>
    <row r="13264" spans="28:28" x14ac:dyDescent="0.25">
      <c r="AB13264" s="3" t="str">
        <v>strike = 0.057872, d2CalldK2 = 2.964149, d2CalldK2mc = 3.616414</v>
      </c>
    </row>
    <row r="13265" spans="28:28" x14ac:dyDescent="0.25">
      <c r="AB13265" s="3" t="str">
        <v>strike = 0.059528, d2CalldK2 = 2.594269, d2CalldK2mc = 2.585165</v>
      </c>
    </row>
    <row r="13266" spans="28:28" x14ac:dyDescent="0.25">
      <c r="AB13266" s="3" t="str">
        <v>strike = 0.061183, d2CalldK2 = 2.271683, d2CalldK2mc = 1.945747</v>
      </c>
    </row>
    <row r="13267" spans="28:28" x14ac:dyDescent="0.25">
      <c r="AB13267" s="3" t="str">
        <v>strike = 0.062839, d2CalldK2 = 1.990325, d2CalldK2mc = 1.840281</v>
      </c>
    </row>
    <row r="13268" spans="28:28" x14ac:dyDescent="0.25">
      <c r="AB13268" s="3" t="str">
        <v>strike = 0.064494, d2CalldK2 = 1.744881, d2CalldK2mc = 1.588110</v>
      </c>
    </row>
    <row r="13269" spans="28:28" x14ac:dyDescent="0.25">
      <c r="AB13269" s="3" t="str">
        <v>strike = 0.066150, d2CalldK2 = 1.530705, d2CalldK2mc = 1.789235</v>
      </c>
    </row>
    <row r="13270" spans="28:28" x14ac:dyDescent="0.25">
      <c r="AB13270" s="3" t="str">
        <v>strike = 0.067806, d2CalldK2 = 1.343744, d2CalldK2mc = 1.611179</v>
      </c>
    </row>
    <row r="13271" spans="28:28" x14ac:dyDescent="0.25">
      <c r="AB13271" s="3" t="str">
        <v>strike = 0.069461, d2CalldK2 = 1.180468, d2CalldK2mc = 1.083899</v>
      </c>
    </row>
    <row r="13272" spans="28:28" x14ac:dyDescent="0.25">
      <c r="AB13272" s="3" t="str">
        <v>strike = 0.071117, d2CalldK2 = 1.037802, d2CalldK2mc = 0.915648</v>
      </c>
    </row>
    <row r="13273" spans="28:28" x14ac:dyDescent="0.25">
      <c r="AB13273" s="3" t="str">
        <v>strike = 0.072772, d2CalldK2 = 0.913075, d2CalldK2mc = 0.804523</v>
      </c>
    </row>
    <row r="13274" spans="28:28" x14ac:dyDescent="0.25">
      <c r="AB13274" s="3" t="str">
        <v>T = 6.250000, fixingDate = 0, swapRate = 0.024760, annuity = 8.461797, stdDev = 0.016556, avgCalcStrikes = 7.958618</v>
      </c>
    </row>
    <row r="13275" spans="28:28" x14ac:dyDescent="0.25">
      <c r="AB13275" s="3" t="str">
        <v>strike = -0.023251, dCalldT = 0.000078, localVol = 0.011690</v>
      </c>
    </row>
    <row r="13276" spans="28:28" x14ac:dyDescent="0.25">
      <c r="AB13276" s="3" t="str">
        <v>strike = -0.021596, dCalldT = 0.000097, localVol = 0.013775</v>
      </c>
    </row>
    <row r="13277" spans="28:28" x14ac:dyDescent="0.25">
      <c r="AB13277" s="3" t="str">
        <v>strike = -0.019940, dCalldT = 0.000118, localVol = 0.012221</v>
      </c>
    </row>
    <row r="13278" spans="28:28" x14ac:dyDescent="0.25">
      <c r="AB13278" s="3" t="str">
        <v>strike = -0.018285, dCalldT = 0.000126, localVol = 0.015692</v>
      </c>
    </row>
    <row r="13279" spans="28:28" x14ac:dyDescent="0.25">
      <c r="AB13279" s="3" t="str">
        <v>strike = -0.016629, dCalldT = 0.000145, localVol = 0.013848</v>
      </c>
    </row>
    <row r="13280" spans="28:28" x14ac:dyDescent="0.25">
      <c r="AB13280" s="3" t="str">
        <v>strike = -0.014973, dCalldT = 0.000166, localVol = 0.012016</v>
      </c>
    </row>
    <row r="13281" spans="28:28" x14ac:dyDescent="0.25">
      <c r="AB13281" s="3" t="str">
        <v>strike = -0.013318, dCalldT = 0.000170, localVol = 0.011277</v>
      </c>
    </row>
    <row r="13282" spans="28:28" x14ac:dyDescent="0.25">
      <c r="AB13282" s="3" t="str">
        <v>strike = -0.011662, dCalldT = 0.000152, localVol = 0.011499</v>
      </c>
    </row>
    <row r="13283" spans="28:28" x14ac:dyDescent="0.25">
      <c r="AB13283" s="3" t="str">
        <v>strike = -0.010007, dCalldT = 0.000134, localVol = 0.010260</v>
      </c>
    </row>
    <row r="13284" spans="28:28" x14ac:dyDescent="0.25">
      <c r="AB13284" s="3" t="str">
        <v>strike = -0.008351, dCalldT = 0.000119, localVol = 0.009168</v>
      </c>
    </row>
    <row r="13285" spans="28:28" x14ac:dyDescent="0.25">
      <c r="AB13285" s="3" t="str">
        <v>strike = -0.006696, dCalldT = 0.000109, localVol = 0.008285</v>
      </c>
    </row>
    <row r="13286" spans="28:28" x14ac:dyDescent="0.25">
      <c r="AB13286" s="3" t="str">
        <v>strike = -0.005040, dCalldT = 0.000107, localVol = 0.008191</v>
      </c>
    </row>
    <row r="13287" spans="28:28" x14ac:dyDescent="0.25">
      <c r="AB13287" s="3" t="str">
        <v>strike = -0.003384, dCalldT = 0.000129, localVol = 0.007955</v>
      </c>
    </row>
    <row r="13288" spans="28:28" x14ac:dyDescent="0.25">
      <c r="AB13288" s="3" t="str">
        <v>strike = -0.001729, dCalldT = 0.000163, localVol = 0.007444</v>
      </c>
    </row>
    <row r="13289" spans="28:28" x14ac:dyDescent="0.25">
      <c r="AB13289" s="3" t="str">
        <v>strike = -0.000073, dCalldT = 0.000172, localVol = 0.007463</v>
      </c>
    </row>
    <row r="13290" spans="28:28" x14ac:dyDescent="0.25">
      <c r="AB13290" s="3" t="str">
        <v>strike = 0.001582, dCalldT = 0.000169, localVol = 0.007268</v>
      </c>
    </row>
    <row r="13291" spans="28:28" x14ac:dyDescent="0.25">
      <c r="AB13291" s="3" t="str">
        <v>strike = 0.003238, dCalldT = 0.000175, localVol = 0.006249</v>
      </c>
    </row>
    <row r="13292" spans="28:28" x14ac:dyDescent="0.25">
      <c r="AB13292" s="3" t="str">
        <v>strike = 0.004894, dCalldT = 0.000136, localVol = 0.005756</v>
      </c>
    </row>
    <row r="13293" spans="28:28" x14ac:dyDescent="0.25">
      <c r="AB13293" s="3" t="str">
        <v>strike = 0.006549, dCalldT = 0.000112, localVol = 0.004822</v>
      </c>
    </row>
    <row r="13294" spans="28:28" x14ac:dyDescent="0.25">
      <c r="AB13294" s="3" t="str">
        <v>strike = 0.008205, dCalldT = 0.000096, localVol = 0.004177</v>
      </c>
    </row>
    <row r="13295" spans="28:28" x14ac:dyDescent="0.25">
      <c r="AB13295" s="3" t="str">
        <v>strike = 0.009860, dCalldT = 0.000088, localVol = 0.003749</v>
      </c>
    </row>
    <row r="13296" spans="28:28" x14ac:dyDescent="0.25">
      <c r="AB13296" s="3" t="str">
        <v>strike = 0.011516, dCalldT = 0.000090, localVol = 0.003519</v>
      </c>
    </row>
    <row r="13297" spans="28:28" x14ac:dyDescent="0.25">
      <c r="AB13297" s="3" t="str">
        <v>strike = 0.013171, dCalldT = 0.000095, localVol = 0.003582</v>
      </c>
    </row>
    <row r="13298" spans="28:28" x14ac:dyDescent="0.25">
      <c r="AB13298" s="3" t="str">
        <v>strike = 0.014827, dCalldT = 0.000158, localVol = 0.004126</v>
      </c>
    </row>
    <row r="13299" spans="28:28" x14ac:dyDescent="0.25">
      <c r="AB13299" s="3" t="str">
        <v>strike = 0.016483, dCalldT = 0.000225, localVol = 0.004586</v>
      </c>
    </row>
    <row r="13300" spans="28:28" x14ac:dyDescent="0.25">
      <c r="AB13300" s="3" t="str">
        <v>strike = 0.018138, dCalldT = 0.000278, localVol = 0.004771</v>
      </c>
    </row>
    <row r="13301" spans="28:28" x14ac:dyDescent="0.25">
      <c r="AB13301" s="3" t="str">
        <v>strike = 0.019794, dCalldT = 0.000299, localVol = 0.004735</v>
      </c>
    </row>
    <row r="13302" spans="28:28" x14ac:dyDescent="0.25">
      <c r="AB13302" s="3" t="str">
        <v>strike = 0.021449, dCalldT = 0.000300, localVol = 0.004697</v>
      </c>
    </row>
    <row r="13303" spans="28:28" x14ac:dyDescent="0.25">
      <c r="AB13303" s="3" t="str">
        <v>strike = 0.023105, dCalldT = 0.000353, localVol = 0.004781</v>
      </c>
    </row>
    <row r="13304" spans="28:28" x14ac:dyDescent="0.25">
      <c r="AB13304" s="3" t="str">
        <v>strike = 0.024760, dCalldT = 0.000425, localVol = 0.004957</v>
      </c>
    </row>
    <row r="13305" spans="28:28" x14ac:dyDescent="0.25">
      <c r="AB13305" s="3" t="str">
        <v>strike = 0.026416, dCalldT = 0.000451, localVol = 0.005282</v>
      </c>
    </row>
    <row r="13306" spans="28:28" x14ac:dyDescent="0.25">
      <c r="AB13306" s="3" t="str">
        <v>strike = 0.028072, dCalldT = 0.000449, localVol = 0.005642</v>
      </c>
    </row>
    <row r="13307" spans="28:28" x14ac:dyDescent="0.25">
      <c r="AB13307" s="3" t="str">
        <v>strike = 0.029727, dCalldT = 0.000466, localVol = 0.005921</v>
      </c>
    </row>
    <row r="13308" spans="28:28" x14ac:dyDescent="0.25">
      <c r="AB13308" s="3" t="str">
        <v>strike = 0.031383, dCalldT = 0.000466, localVol = 0.006178</v>
      </c>
    </row>
    <row r="13309" spans="28:28" x14ac:dyDescent="0.25">
      <c r="AB13309" s="3" t="str">
        <v>strike = 0.033038, dCalldT = 0.000435, localVol = 0.006433</v>
      </c>
    </row>
    <row r="13310" spans="28:28" x14ac:dyDescent="0.25">
      <c r="AB13310" s="3" t="str">
        <v>strike = 0.034694, dCalldT = 0.000401, localVol = 0.006635</v>
      </c>
    </row>
    <row r="13311" spans="28:28" x14ac:dyDescent="0.25">
      <c r="AB13311" s="3" t="str">
        <v>strike = 0.036350, dCalldT = 0.000381, localVol = 0.006902</v>
      </c>
    </row>
    <row r="13312" spans="28:28" x14ac:dyDescent="0.25">
      <c r="AB13312" s="3" t="str">
        <v>strike = 0.038005, dCalldT = 0.000378, localVol = 0.007222</v>
      </c>
    </row>
    <row r="13313" spans="28:28" x14ac:dyDescent="0.25">
      <c r="AB13313" s="3" t="str">
        <v>strike = 0.039661, dCalldT = 0.000377, localVol = 0.007628</v>
      </c>
    </row>
    <row r="13314" spans="28:28" x14ac:dyDescent="0.25">
      <c r="AB13314" s="3" t="str">
        <v>strike = 0.041316, dCalldT = 0.000373, localVol = 0.008154</v>
      </c>
    </row>
    <row r="13315" spans="28:28" x14ac:dyDescent="0.25">
      <c r="AB13315" s="3" t="str">
        <v>strike = 0.042972, dCalldT = 0.000371, localVol = 0.008544</v>
      </c>
    </row>
    <row r="13316" spans="28:28" x14ac:dyDescent="0.25">
      <c r="AB13316" s="3" t="str">
        <v>strike = 0.044627, dCalldT = 0.000361, localVol = 0.009168</v>
      </c>
    </row>
    <row r="13317" spans="28:28" x14ac:dyDescent="0.25">
      <c r="AB13317" s="3" t="str">
        <v>strike = 0.046283, dCalldT = 0.000354, localVol = 0.009300</v>
      </c>
    </row>
    <row r="13318" spans="28:28" x14ac:dyDescent="0.25">
      <c r="AB13318" s="3" t="str">
        <v>strike = 0.047939, dCalldT = 0.000328, localVol = 0.010801</v>
      </c>
    </row>
    <row r="13319" spans="28:28" x14ac:dyDescent="0.25">
      <c r="AB13319" s="3" t="str">
        <v>strike = 0.049594, dCalldT = 0.000337, localVol = 0.011387</v>
      </c>
    </row>
    <row r="13320" spans="28:28" x14ac:dyDescent="0.25">
      <c r="AB13320" s="3" t="str">
        <v>strike = 0.051250, dCalldT = 0.000366, localVol = 0.011905</v>
      </c>
    </row>
    <row r="13321" spans="28:28" x14ac:dyDescent="0.25">
      <c r="AB13321" s="3" t="str">
        <v>strike = 0.052905, dCalldT = 0.000393, localVol = 0.013149</v>
      </c>
    </row>
    <row r="13322" spans="28:28" x14ac:dyDescent="0.25">
      <c r="AB13322" s="3" t="str">
        <v>strike = 0.054561, dCalldT = 0.000418, localVol = 0.013959</v>
      </c>
    </row>
    <row r="13323" spans="28:28" x14ac:dyDescent="0.25">
      <c r="AB13323" s="3" t="str">
        <v>strike = 0.056216, dCalldT = 0.000430, localVol = 0.014441</v>
      </c>
    </row>
    <row r="13324" spans="28:28" x14ac:dyDescent="0.25">
      <c r="AB13324" s="3" t="str">
        <v>strike = 0.057872, dCalldT = 0.000419, localVol = 0.015217</v>
      </c>
    </row>
    <row r="13325" spans="28:28" x14ac:dyDescent="0.25">
      <c r="AB13325" s="3" t="str">
        <v>strike = 0.059528, dCalldT = 0.000387, localVol = 0.017311</v>
      </c>
    </row>
    <row r="13326" spans="28:28" x14ac:dyDescent="0.25">
      <c r="AB13326" s="3" t="str">
        <v>strike = 0.061183, dCalldT = 0.000357, localVol = 0.019165</v>
      </c>
    </row>
    <row r="13327" spans="28:28" x14ac:dyDescent="0.25">
      <c r="AB13327" s="3" t="str">
        <v>strike = 0.062839, dCalldT = 0.000339, localVol = 0.019196</v>
      </c>
    </row>
    <row r="13328" spans="28:28" x14ac:dyDescent="0.25">
      <c r="AB13328" s="3" t="str">
        <v>strike = 0.064494, dCalldT = 0.000327, localVol = 0.020284</v>
      </c>
    </row>
    <row r="13329" spans="28:28" x14ac:dyDescent="0.25">
      <c r="AB13329" s="3" t="str">
        <v>strike = 0.066150, dCalldT = 0.000320, localVol = 0.018925</v>
      </c>
    </row>
    <row r="13330" spans="28:28" x14ac:dyDescent="0.25">
      <c r="AB13330" s="3" t="str">
        <v>strike = 0.067806, dCalldT = 0.000306, localVol = 0.019505</v>
      </c>
    </row>
    <row r="13331" spans="28:28" x14ac:dyDescent="0.25">
      <c r="AB13331" s="3" t="str">
        <v>strike = 0.069461, dCalldT = 0.000285, localVol = 0.022914</v>
      </c>
    </row>
    <row r="13332" spans="28:28" x14ac:dyDescent="0.25">
      <c r="AB13332" s="3" t="str">
        <v>strike = 0.071117, dCalldT = 0.000267, localVol = 0.024130</v>
      </c>
    </row>
    <row r="13333" spans="28:28" x14ac:dyDescent="0.25">
      <c r="AB13333" s="3" t="str">
        <v>strike = 0.072772, dCalldT = 0.000253, localVol = 0.025095</v>
      </c>
    </row>
    <row r="13334" spans="28:28" x14ac:dyDescent="0.25">
      <c r="AB13334" s="3" t="str">
        <v>T = 6.333333, swapRate = 0.024850, k = 0, strike = -0.025172, call = 0.050189, callph = 0.050179, callmh = 0.050199, quantile = 0.011180, d2CalldK2 = 0.800004</v>
      </c>
    </row>
    <row r="13335" spans="28:28" x14ac:dyDescent="0.25">
      <c r="AB13335" s="3" t="str">
        <v>T = 6.333333, swapRate = 0.024850, k = 1, strike = -0.023505, call = 0.048542, callph = 0.048532, callmh = 0.048552, quantile = 0.012602, d2CalldK2 = 0.908188</v>
      </c>
    </row>
    <row r="13336" spans="28:28" x14ac:dyDescent="0.25">
      <c r="AB13336" s="3" t="str">
        <v>T = 6.333333, swapRate = 0.024850, k = 2, strike = -0.021837, call = 0.046897, callph = 0.046887, callmh = 0.046906, quantile = 0.014217, d2CalldK2 = 1.031821</v>
      </c>
    </row>
    <row r="13337" spans="28:28" x14ac:dyDescent="0.25">
      <c r="AB13337" s="3" t="str">
        <v>T = 6.333333, swapRate = 0.024850, k = 3, strike = -0.020170, call = 0.045254, callph = 0.045245, callmh = 0.045264, quantile = 0.016053, d2CalldK2 = 1.173198</v>
      </c>
    </row>
    <row r="13338" spans="28:28" x14ac:dyDescent="0.25">
      <c r="AB13338" s="3" t="str">
        <v>T = 6.333333, swapRate = 0.024850, k = 4, strike = -0.018503, call = 0.043615, callph = 0.043606, callmh = 0.043625, quantile = 0.018141, d2CalldK2 = 1.334962</v>
      </c>
    </row>
    <row r="13339" spans="28:28" x14ac:dyDescent="0.25">
      <c r="AB13339" s="3" t="str">
        <v>T = 6.333333, swapRate = 0.024850, k = 5, strike = -0.016835, call = 0.041980, callph = 0.041970, callmh = 0.041990, quantile = 0.020518, d2CalldK2 = 1.520152</v>
      </c>
    </row>
    <row r="13340" spans="28:28" x14ac:dyDescent="0.25">
      <c r="AB13340" s="3" t="str">
        <v>T = 6.333333, swapRate = 0.024850, k = 6, strike = -0.015168, call = 0.040349, callph = 0.040339, callmh = 0.040359, quantile = 0.023226, d2CalldK2 = 1.732259</v>
      </c>
    </row>
    <row r="13341" spans="28:28" x14ac:dyDescent="0.25">
      <c r="AB13341" s="3" t="str">
        <v>T = 6.333333, swapRate = 0.024850, k = 7, strike = -0.013500, call = 0.038723, callph = 0.038713, callmh = 0.038733, quantile = 0.026312, d2CalldK2 = 1.975295</v>
      </c>
    </row>
    <row r="13342" spans="28:28" x14ac:dyDescent="0.25">
      <c r="AB13342" s="3" t="str">
        <v>T = 6.333333, swapRate = 0.024850, k = 8, strike = -0.011833, call = 0.037102, callph = 0.037093, callmh = 0.037112, quantile = 0.029833, d2CalldK2 = 2.253857</v>
      </c>
    </row>
    <row r="13343" spans="28:28" x14ac:dyDescent="0.25">
      <c r="AB13343" s="3" t="str">
        <v>T = 6.333333, swapRate = 0.024850, k = 9, strike = -0.010165, call = 0.035488, callph = 0.035478, callmh = 0.035498, quantile = 0.033851, d2CalldK2 = 2.573209</v>
      </c>
    </row>
    <row r="13344" spans="28:28" x14ac:dyDescent="0.25">
      <c r="AB13344" s="3" t="str">
        <v>T = 6.333333, swapRate = 0.024850, k = 10, strike = -0.008498, call = 0.033881, callph = 0.033871, callmh = 0.033890, quantile = 0.038440, d2CalldK2 = 2.939359</v>
      </c>
    </row>
    <row r="13345" spans="28:28" x14ac:dyDescent="0.25">
      <c r="AB13345" s="3" t="str">
        <v>T = 6.333333, swapRate = 0.024850, k = 11, strike = -0.006831, call = 0.032282, callph = 0.032272, callmh = 0.032291, quantile = 0.043683, d2CalldK2 = 3.359148</v>
      </c>
    </row>
    <row r="13346" spans="28:28" x14ac:dyDescent="0.25">
      <c r="AB13346" s="3" t="str">
        <v>T = 6.333333, swapRate = 0.024850, k = 12, strike = -0.005163, call = 0.030692, callph = 0.030683, callmh = 0.030702, quantile = 0.049676, d2CalldK2 = 3.840336</v>
      </c>
    </row>
    <row r="13347" spans="28:28" x14ac:dyDescent="0.25">
      <c r="AB13347" s="3" t="str">
        <v>T = 6.333333, swapRate = 0.024850, k = 13, strike = -0.003496, call = 0.029113, callph = 0.029104, callmh = 0.029122, quantile = 0.056529, d2CalldK2 = 4.391683</v>
      </c>
    </row>
    <row r="13348" spans="28:28" x14ac:dyDescent="0.25">
      <c r="AB13348" s="3" t="str">
        <v>T = 6.333333, swapRate = 0.024850, k = 14, strike = -0.001828, call = 0.027546, callph = 0.027537, callmh = 0.027556, quantile = 0.064366, d2CalldK2 = 5.023022</v>
      </c>
    </row>
    <row r="13349" spans="28:28" x14ac:dyDescent="0.25">
      <c r="AB13349" s="3" t="str">
        <v>T = 6.333333, swapRate = 0.024850, k = 15, strike = -0.000161, call = 0.025993, callph = 0.025984, callmh = 0.026003, quantile = 0.073330, d2CalldK2 = 5.745304</v>
      </c>
    </row>
    <row r="13350" spans="28:28" x14ac:dyDescent="0.25">
      <c r="AB13350" s="3" t="str">
        <v>T = 6.333333, swapRate = 0.024850, k = 16, strike = 0.001506, call = 0.024457, callph = 0.024447, callmh = 0.024466, quantile = 0.083583, d2CalldK2 = 6.570611</v>
      </c>
    </row>
    <row r="13351" spans="28:28" x14ac:dyDescent="0.25">
      <c r="AB13351" s="3" t="str">
        <v>T = 6.333333, swapRate = 0.024850, k = 17, strike = 0.003174, call = 0.022938, callph = 0.022929, callmh = 0.022947, quantile = 0.095307, d2CalldK2 = 7.512100</v>
      </c>
    </row>
    <row r="13352" spans="28:28" x14ac:dyDescent="0.25">
      <c r="AB13352" s="3" t="str">
        <v>T = 6.333333, swapRate = 0.024850, k = 18, strike = 0.004841, call = 0.021441, callph = 0.021432, callmh = 0.021450, quantile = 0.108707, d2CalldK2 = 8.583865</v>
      </c>
    </row>
    <row r="13353" spans="28:28" x14ac:dyDescent="0.25">
      <c r="AB13353" s="3" t="str">
        <v>T = 6.333333, swapRate = 0.024850, k = 19, strike = 0.006509, call = 0.019967, callph = 0.019958, callmh = 0.019976, quantile = 0.124013, d2CalldK2 = 9.800651</v>
      </c>
    </row>
    <row r="13354" spans="28:28" x14ac:dyDescent="0.25">
      <c r="AB13354" s="3" t="str">
        <v>T = 6.333333, swapRate = 0.024850, k = 20, strike = 0.008176, call = 0.018521, callph = 0.018512, callmh = 0.018529, quantile = 0.141479, d2CalldK2 = 11.177378</v>
      </c>
    </row>
    <row r="13355" spans="28:28" x14ac:dyDescent="0.25">
      <c r="AB13355" s="3" t="str">
        <v>T = 6.333333, swapRate = 0.024850, k = 21, strike = 0.009844, call = 0.017105, callph = 0.017097, callmh = 0.017114, quantile = 0.161385, d2CalldK2 = 12.728388</v>
      </c>
    </row>
    <row r="13356" spans="28:28" x14ac:dyDescent="0.25">
      <c r="AB13356" s="3" t="str">
        <v>T = 6.333333, swapRate = 0.024850, k = 22, strike = 0.011511, call = 0.015725, callph = 0.015717, callmh = 0.015734, quantile = 0.184030, d2CalldK2 = 14.466312</v>
      </c>
    </row>
    <row r="13357" spans="28:28" x14ac:dyDescent="0.25">
      <c r="AB13357" s="3" t="str">
        <v>T = 6.333333, swapRate = 0.024850, k = 23, strike = 0.013178, call = 0.014386, callph = 0.014378, callmh = 0.014394, quantile = 0.209737, d2CalldK2 = 16.400415</v>
      </c>
    </row>
    <row r="13358" spans="28:28" x14ac:dyDescent="0.25">
      <c r="AB13358" s="3" t="str">
        <v>T = 6.333333, swapRate = 0.024850, k = 24, strike = 0.014846, call = 0.013092, callph = 0.013084, callmh = 0.013100, quantile = 0.238834, d2CalldK2 = 18.534278</v>
      </c>
    </row>
    <row r="13359" spans="28:28" x14ac:dyDescent="0.25">
      <c r="AB13359" s="3" t="str">
        <v>T = 6.333333, swapRate = 0.024850, k = 25, strike = 0.016513, call = 0.011850, callph = 0.011842, callmh = 0.011857, quantile = 0.271654, d2CalldK2 = 20.862586</v>
      </c>
    </row>
    <row r="13360" spans="28:28" x14ac:dyDescent="0.25">
      <c r="AB13360" s="3" t="str">
        <v>T = 6.333333, swapRate = 0.024850, k = 26, strike = 0.018181, call = 0.010665, callph = 0.010658, callmh = 0.010672, quantile = 0.308506, d2CalldK2 = 23.366848</v>
      </c>
    </row>
    <row r="13361" spans="28:28" x14ac:dyDescent="0.25">
      <c r="AB13361" s="3" t="str">
        <v>T = 6.333333, swapRate = 0.024850, k = 27, strike = 0.019848, call = 0.009546, callph = 0.009539, callmh = 0.009552, quantile = 0.349656, d2CalldK2 = 26.009826</v>
      </c>
    </row>
    <row r="13362" spans="28:28" x14ac:dyDescent="0.25">
      <c r="AB13362" s="3" t="str">
        <v>T = 6.333333, swapRate = 0.024850, k = 28, strike = 0.021515, call = 0.008499, callph = 0.008493, callmh = 0.008505, quantile = 0.395287, d2CalldK2 = 28.728594</v>
      </c>
    </row>
    <row r="13363" spans="28:28" x14ac:dyDescent="0.25">
      <c r="AB13363" s="3" t="str">
        <v>T = 6.333333, swapRate = 0.024850, k = 29, strike = 0.023183, call = 0.007532, callph = 0.007526, callmh = 0.007537, quantile = 0.445450, d2CalldK2 = 31.426303</v>
      </c>
    </row>
    <row r="13364" spans="28:28" x14ac:dyDescent="0.25">
      <c r="AB13364" s="3" t="str">
        <v>T = 6.333333, swapRate = 0.024850, k = 30, strike = 0.024850, call = 0.006652, callph = 0.006647, callmh = 0.006657, quantile = 0.500000, d2CalldK2 = 33.958441</v>
      </c>
    </row>
    <row r="13365" spans="28:28" x14ac:dyDescent="0.25">
      <c r="AB13365" s="3" t="str">
        <v>T = 6.333333, swapRate = 0.024850, k = 31, strike = 0.026518, call = 0.005864, callph = 0.005860, callmh = 0.005869, quantile = 0.554550, d2CalldK2 = 31.426303</v>
      </c>
    </row>
    <row r="13366" spans="28:28" x14ac:dyDescent="0.25">
      <c r="AB13366" s="3" t="str">
        <v>T = 6.333333, swapRate = 0.024850, k = 32, strike = 0.028185, call = 0.005164, callph = 0.005160, callmh = 0.005168, quantile = 0.604713, d2CalldK2 = 28.728594</v>
      </c>
    </row>
    <row r="13367" spans="28:28" x14ac:dyDescent="0.25">
      <c r="AB13367" s="3" t="str">
        <v>T = 6.333333, swapRate = 0.024850, k = 33, strike = 0.029853, call = 0.004544, callph = 0.004540, callmh = 0.004547, quantile = 0.650344, d2CalldK2 = 26.009826</v>
      </c>
    </row>
    <row r="13368" spans="28:28" x14ac:dyDescent="0.25">
      <c r="AB13368" s="3" t="str">
        <v>T = 6.333333, swapRate = 0.024850, k = 34, strike = 0.031520, call = 0.003996, callph = 0.003992, callmh = 0.003999, quantile = 0.691494, d2CalldK2 = 23.366848</v>
      </c>
    </row>
    <row r="13369" spans="28:28" x14ac:dyDescent="0.25">
      <c r="AB13369" s="3" t="str">
        <v>T = 6.333333, swapRate = 0.024850, k = 35, strike = 0.033187, call = 0.003512, callph = 0.003510, callmh = 0.003515, quantile = 0.728346, d2CalldK2 = 20.862586</v>
      </c>
    </row>
    <row r="13370" spans="28:28" x14ac:dyDescent="0.25">
      <c r="AB13370" s="3" t="str">
        <v>T = 6.333333, swapRate = 0.024850, k = 36, strike = 0.034855, call = 0.003087, callph = 0.003085, callmh = 0.003090, quantile = 0.761166, d2CalldK2 = 18.534278</v>
      </c>
    </row>
    <row r="13371" spans="28:28" x14ac:dyDescent="0.25">
      <c r="AB13371" s="3" t="str">
        <v>T = 6.333333, swapRate = 0.024850, k = 37, strike = 0.036522, call = 0.002714, callph = 0.002712, callmh = 0.002716, quantile = 0.790263, d2CalldK2 = 16.400415</v>
      </c>
    </row>
    <row r="13372" spans="28:28" x14ac:dyDescent="0.25">
      <c r="AB13372" s="3" t="str">
        <v>T = 6.333333, swapRate = 0.024850, k = 38, strike = 0.038190, call = 0.002386, callph = 0.002384, callmh = 0.002388, quantile = 0.815970, d2CalldK2 = 14.466312</v>
      </c>
    </row>
    <row r="13373" spans="28:28" x14ac:dyDescent="0.25">
      <c r="AB13373" s="3" t="str">
        <v>T = 6.333333, swapRate = 0.024850, k = 39, strike = 0.039857, call = 0.002098, callph = 0.002097, callmh = 0.002100, quantile = 0.838615, d2CalldK2 = 12.728388</v>
      </c>
    </row>
    <row r="13374" spans="28:28" x14ac:dyDescent="0.25">
      <c r="AB13374" s="3" t="str">
        <v>T = 6.333333, swapRate = 0.024850, k = 40, strike = 0.041524, call = 0.001846, callph = 0.001845, callmh = 0.001848, quantile = 0.858521, d2CalldK2 = 11.177378</v>
      </c>
    </row>
    <row r="13375" spans="28:28" x14ac:dyDescent="0.25">
      <c r="AB13375" s="3" t="str">
        <v>T = 6.333333, swapRate = 0.024850, k = 41, strike = 0.043192, call = 0.001625, callph = 0.001624, callmh = 0.001627, quantile = 0.875987, d2CalldK2 = 9.800651</v>
      </c>
    </row>
    <row r="13376" spans="28:28" x14ac:dyDescent="0.25">
      <c r="AB13376" s="3" t="str">
        <v>T = 6.333333, swapRate = 0.024850, k = 42, strike = 0.044859, call = 0.001432, callph = 0.001431, callmh = 0.001433, quantile = 0.891293, d2CalldK2 = 8.583865</v>
      </c>
    </row>
    <row r="13377" spans="28:28" x14ac:dyDescent="0.25">
      <c r="AB13377" s="3" t="str">
        <v>T = 6.333333, swapRate = 0.024850, k = 43, strike = 0.046527, call = 0.001262, callph = 0.001261, callmh = 0.001263, quantile = 0.904693, d2CalldK2 = 7.512100</v>
      </c>
    </row>
    <row r="13378" spans="28:28" x14ac:dyDescent="0.25">
      <c r="AB13378" s="3" t="str">
        <v>T = 6.333333, swapRate = 0.024850, k = 44, strike = 0.048194, call = 0.001113, callph = 0.001112, callmh = 0.001114, quantile = 0.916417, d2CalldK2 = 6.570611</v>
      </c>
    </row>
    <row r="13379" spans="28:28" x14ac:dyDescent="0.25">
      <c r="AB13379" s="3" t="str">
        <v>T = 6.333333, swapRate = 0.024850, k = 45, strike = 0.049862, call = 0.000982, callph = 0.000981, callmh = 0.000983, quantile = 0.926670, d2CalldK2 = 5.745304</v>
      </c>
    </row>
    <row r="13380" spans="28:28" x14ac:dyDescent="0.25">
      <c r="AB13380" s="3" t="str">
        <v>T = 6.333333, swapRate = 0.024850, k = 46, strike = 0.051529, call = 0.000868, callph = 0.000867, callmh = 0.000868, quantile = 0.935634, d2CalldK2 = 5.023022</v>
      </c>
    </row>
    <row r="13381" spans="28:28" x14ac:dyDescent="0.25">
      <c r="AB13381" s="3" t="str">
        <v>T = 6.333333, swapRate = 0.024850, k = 47, strike = 0.053196, call = 0.000767, callph = 0.000766, callmh = 0.000767, quantile = 0.943471, d2CalldK2 = 4.391683</v>
      </c>
    </row>
    <row r="13382" spans="28:28" x14ac:dyDescent="0.25">
      <c r="AB13382" s="3" t="str">
        <v>T = 6.333333, swapRate = 0.024850, k = 48, strike = 0.054864, call = 0.000679, callph = 0.000678, callmh = 0.000679, quantile = 0.950324, d2CalldK2 = 3.840336</v>
      </c>
    </row>
    <row r="13383" spans="28:28" x14ac:dyDescent="0.25">
      <c r="AB13383" s="3" t="str">
        <v>T = 6.333333, swapRate = 0.024850, k = 49, strike = 0.056531, call = 0.000601, callph = 0.000600, callmh = 0.000601, quantile = 0.956317, d2CalldK2 = 3.359148</v>
      </c>
    </row>
    <row r="13384" spans="28:28" x14ac:dyDescent="0.25">
      <c r="AB13384" s="3" t="str">
        <v>T = 6.333333, swapRate = 0.024850, k = 50, strike = 0.058199, call = 0.000532, callph = 0.000532, callmh = 0.000533, quantile = 0.961560, d2CalldK2 = 2.939359</v>
      </c>
    </row>
    <row r="13385" spans="28:28" x14ac:dyDescent="0.25">
      <c r="AB13385" s="3" t="str">
        <v>T = 6.333333, swapRate = 0.024850, k = 51, strike = 0.059866, call = 0.000472, callph = 0.000472, callmh = 0.000473, quantile = 0.966149, d2CalldK2 = 2.573209</v>
      </c>
    </row>
    <row r="13386" spans="28:28" x14ac:dyDescent="0.25">
      <c r="AB13386" s="3" t="str">
        <v>T = 6.333333, swapRate = 0.024850, k = 52, strike = 0.061533, call = 0.000419, callph = 0.000419, callmh = 0.000420, quantile = 0.970167, d2CalldK2 = 2.253857</v>
      </c>
    </row>
    <row r="13387" spans="28:28" x14ac:dyDescent="0.25">
      <c r="AB13387" s="3" t="str">
        <v>T = 6.333333, swapRate = 0.024850, k = 53, strike = 0.063201, call = 0.000372, callph = 0.000372, callmh = 0.000373, quantile = 0.973688, d2CalldK2 = 1.975295</v>
      </c>
    </row>
    <row r="13388" spans="28:28" x14ac:dyDescent="0.25">
      <c r="AB13388" s="3" t="str">
        <v>T = 6.333333, swapRate = 0.024850, k = 54, strike = 0.064868, call = 0.000331, callph = 0.000331, callmh = 0.000331, quantile = 0.976774, d2CalldK2 = 1.732259</v>
      </c>
    </row>
    <row r="13389" spans="28:28" x14ac:dyDescent="0.25">
      <c r="AB13389" s="3" t="str">
        <v>T = 6.333333, swapRate = 0.024850, k = 55, strike = 0.066536, call = 0.000295, callph = 0.000295, callmh = 0.000295, quantile = 0.979482, d2CalldK2 = 1.520152</v>
      </c>
    </row>
    <row r="13390" spans="28:28" x14ac:dyDescent="0.25">
      <c r="AB13390" s="3" t="str">
        <v>T = 6.333333, swapRate = 0.024850, k = 56, strike = 0.068203, call = 0.000263, callph = 0.000262, callmh = 0.000263, quantile = 0.981859, d2CalldK2 = 1.334962</v>
      </c>
    </row>
    <row r="13391" spans="28:28" x14ac:dyDescent="0.25">
      <c r="AB13391" s="3" t="str">
        <v>T = 6.333333, swapRate = 0.024850, k = 57, strike = 0.069871, call = 0.000234, callph = 0.000234, callmh = 0.000234, quantile = 0.983947, d2CalldK2 = 1.173198</v>
      </c>
    </row>
    <row r="13392" spans="28:28" x14ac:dyDescent="0.25">
      <c r="AB13392" s="3" t="str">
        <v>T = 6.333333, swapRate = 0.024850, k = 58, strike = 0.071538, call = 0.000209, callph = 0.000209, callmh = 0.000209, quantile = 0.985783, d2CalldK2 = 1.031821</v>
      </c>
    </row>
    <row r="13393" spans="28:28" x14ac:dyDescent="0.25">
      <c r="AB13393" s="3" t="str">
        <v>T = 6.333333, swapRate = 0.024850, k = 59, strike = 0.073205, call = 0.000187, callph = 0.000186, callmh = 0.000187, quantile = 0.987398, d2CalldK2 = 0.908188</v>
      </c>
    </row>
    <row r="13394" spans="28:28" x14ac:dyDescent="0.25">
      <c r="AB13394" s="3" t="str">
        <v>T = 6.333333, swapRate = 0.024850, k = 60, strike = 0.074873, call = 0.000167, callph = 0.000167, callmh = 0.000167, quantile = 0.988820, d2CalldK2 = 0.800004</v>
      </c>
    </row>
    <row r="13395" spans="28:28" x14ac:dyDescent="0.25">
      <c r="AB13395" s="3" t="str">
        <v>strike = -0.023505, d2CalldK2 = 0.908188, d2CalldK2mc = 1.284911</v>
      </c>
    </row>
    <row r="13396" spans="28:28" x14ac:dyDescent="0.25">
      <c r="AB13396" s="3" t="str">
        <v>strike = -0.021837, d2CalldK2 = 1.031821, d2CalldK2mc = 1.448411</v>
      </c>
    </row>
    <row r="13397" spans="28:28" x14ac:dyDescent="0.25">
      <c r="AB13397" s="3" t="str">
        <v>strike = -0.020170, d2CalldK2 = 1.173198, d2CalldK2mc = 1.107480</v>
      </c>
    </row>
    <row r="13398" spans="28:28" x14ac:dyDescent="0.25">
      <c r="AB13398" s="3" t="str">
        <v>strike = -0.018503, d2CalldK2 = 1.334962, d2CalldK2mc = 1.071068</v>
      </c>
    </row>
    <row r="13399" spans="28:28" x14ac:dyDescent="0.25">
      <c r="AB13399" s="3" t="str">
        <v>strike = -0.016835, d2CalldK2 = 1.520152, d2CalldK2mc = 1.475131</v>
      </c>
    </row>
    <row r="13400" spans="28:28" x14ac:dyDescent="0.25">
      <c r="AB13400" s="3" t="str">
        <v>strike = -0.015168, d2CalldK2 = 1.732259, d2CalldK2mc = 2.432000</v>
      </c>
    </row>
    <row r="13401" spans="28:28" x14ac:dyDescent="0.25">
      <c r="AB13401" s="3" t="str">
        <v>strike = -0.013500, d2CalldK2 = 1.975295, d2CalldK2mc = 2.171922</v>
      </c>
    </row>
    <row r="13402" spans="28:28" x14ac:dyDescent="0.25">
      <c r="AB13402" s="3" t="str">
        <v>strike = -0.011833, d2CalldK2 = 2.253857, d2CalldK2mc = 2.508446</v>
      </c>
    </row>
    <row r="13403" spans="28:28" x14ac:dyDescent="0.25">
      <c r="AB13403" s="3" t="str">
        <v>strike = -0.010165, d2CalldK2 = 2.573209, d2CalldK2mc = 2.375392</v>
      </c>
    </row>
    <row r="13404" spans="28:28" x14ac:dyDescent="0.25">
      <c r="AB13404" s="3" t="str">
        <v>strike = -0.008498, d2CalldK2 = 2.939359, d2CalldK2mc = 3.580326</v>
      </c>
    </row>
    <row r="13405" spans="28:28" x14ac:dyDescent="0.25">
      <c r="AB13405" s="3" t="str">
        <v>strike = -0.006831, d2CalldK2 = 3.359148, d2CalldK2mc = 3.107116</v>
      </c>
    </row>
    <row r="13406" spans="28:28" x14ac:dyDescent="0.25">
      <c r="AB13406" s="3" t="str">
        <v>strike = -0.005163, d2CalldK2 = 3.840336, d2CalldK2mc = 2.763003</v>
      </c>
    </row>
    <row r="13407" spans="28:28" x14ac:dyDescent="0.25">
      <c r="AB13407" s="3" t="str">
        <v>strike = -0.003496, d2CalldK2 = 4.391683, d2CalldK2mc = 4.302336</v>
      </c>
    </row>
    <row r="13408" spans="28:28" x14ac:dyDescent="0.25">
      <c r="AB13408" s="3" t="str">
        <v>strike = -0.001828, d2CalldK2 = 5.023022, d2CalldK2mc = 5.217280</v>
      </c>
    </row>
    <row r="13409" spans="28:28" x14ac:dyDescent="0.25">
      <c r="AB13409" s="3" t="str">
        <v>strike = -0.000161, d2CalldK2 = 5.745304, d2CalldK2mc = 5.301242</v>
      </c>
    </row>
    <row r="13410" spans="28:28" x14ac:dyDescent="0.25">
      <c r="AB13410" s="3" t="str">
        <v>strike = 0.001506, d2CalldK2 = 6.570611, d2CalldK2mc = 6.619840</v>
      </c>
    </row>
    <row r="13411" spans="28:28" x14ac:dyDescent="0.25">
      <c r="AB13411" s="3" t="str">
        <v>strike = 0.003174, d2CalldK2 = 7.512100, d2CalldK2mc = 8.788517</v>
      </c>
    </row>
    <row r="13412" spans="28:28" x14ac:dyDescent="0.25">
      <c r="AB13412" s="3" t="str">
        <v>strike = 0.004841, d2CalldK2 = 8.583865, d2CalldK2mc = 8.234663</v>
      </c>
    </row>
    <row r="13413" spans="28:28" x14ac:dyDescent="0.25">
      <c r="AB13413" s="3" t="str">
        <v>strike = 0.006509, d2CalldK2 = 9.800651, d2CalldK2mc = 8.998516</v>
      </c>
    </row>
    <row r="13414" spans="28:28" x14ac:dyDescent="0.25">
      <c r="AB13414" s="3" t="str">
        <v>strike = 0.008176, d2CalldK2 = 11.177378, d2CalldK2mc = 11.085416</v>
      </c>
    </row>
    <row r="13415" spans="28:28" x14ac:dyDescent="0.25">
      <c r="AB13415" s="3" t="str">
        <v>strike = 0.009844, d2CalldK2 = 12.728388, d2CalldK2mc = 12.845386</v>
      </c>
    </row>
    <row r="13416" spans="28:28" x14ac:dyDescent="0.25">
      <c r="AB13416" s="3" t="str">
        <v>strike = 0.011511, d2CalldK2 = 14.466312, d2CalldK2mc = 14.329445</v>
      </c>
    </row>
    <row r="13417" spans="28:28" x14ac:dyDescent="0.25">
      <c r="AB13417" s="3" t="str">
        <v>strike = 0.013178, d2CalldK2 = 16.400415, d2CalldK2mc = 15.893604</v>
      </c>
    </row>
    <row r="13418" spans="28:28" x14ac:dyDescent="0.25">
      <c r="AB13418" s="3" t="str">
        <v>strike = 0.014846, d2CalldK2 = 18.534278, d2CalldK2mc = 18.498460</v>
      </c>
    </row>
    <row r="13419" spans="28:28" x14ac:dyDescent="0.25">
      <c r="AB13419" s="3" t="str">
        <v>strike = 0.016513, d2CalldK2 = 20.862586, d2CalldK2mc = 21.743719</v>
      </c>
    </row>
    <row r="13420" spans="28:28" x14ac:dyDescent="0.25">
      <c r="AB13420" s="3" t="str">
        <v>strike = 0.018181, d2CalldK2 = 23.366848, d2CalldK2mc = 23.658980</v>
      </c>
    </row>
    <row r="13421" spans="28:28" x14ac:dyDescent="0.25">
      <c r="AB13421" s="3" t="str">
        <v>strike = 0.019848, d2CalldK2 = 26.009826, d2CalldK2mc = 26.119394</v>
      </c>
    </row>
    <row r="13422" spans="28:28" x14ac:dyDescent="0.25">
      <c r="AB13422" s="3" t="str">
        <v>strike = 0.021515, d2CalldK2 = 28.728594, d2CalldK2mc = 27.431837</v>
      </c>
    </row>
    <row r="13423" spans="28:28" x14ac:dyDescent="0.25">
      <c r="AB13423" s="3" t="str">
        <v>strike = 0.023183, d2CalldK2 = 31.426303, d2CalldK2mc = 30.991372</v>
      </c>
    </row>
    <row r="13424" spans="28:28" x14ac:dyDescent="0.25">
      <c r="AB13424" s="3" t="str">
        <v>strike = 0.024850, d2CalldK2 = 33.958441, d2CalldK2mc = 34.582303</v>
      </c>
    </row>
    <row r="13425" spans="28:28" x14ac:dyDescent="0.25">
      <c r="AB13425" s="3" t="str">
        <v>strike = 0.026518, d2CalldK2 = 31.426303, d2CalldK2mc = 33.382775</v>
      </c>
    </row>
    <row r="13426" spans="28:28" x14ac:dyDescent="0.25">
      <c r="AB13426" s="3" t="str">
        <v>strike = 0.028185, d2CalldK2 = 28.728594, d2CalldK2mc = 27.416994</v>
      </c>
    </row>
    <row r="13427" spans="28:28" x14ac:dyDescent="0.25">
      <c r="AB13427" s="3" t="str">
        <v>strike = 0.029853, d2CalldK2 = 26.009826, d2CalldK2mc = 25.101417</v>
      </c>
    </row>
    <row r="13428" spans="28:28" x14ac:dyDescent="0.25">
      <c r="AB13428" s="3" t="str">
        <v>strike = 0.031520, d2CalldK2 = 23.366848, d2CalldK2mc = 24.294129</v>
      </c>
    </row>
    <row r="13429" spans="28:28" x14ac:dyDescent="0.25">
      <c r="AB13429" s="3" t="str">
        <v>strike = 0.033187, d2CalldK2 = 20.862586, d2CalldK2mc = 20.213162</v>
      </c>
    </row>
    <row r="13430" spans="28:28" x14ac:dyDescent="0.25">
      <c r="AB13430" s="3" t="str">
        <v>strike = 0.034855, d2CalldK2 = 18.534278, d2CalldK2mc = 18.188751</v>
      </c>
    </row>
    <row r="13431" spans="28:28" x14ac:dyDescent="0.25">
      <c r="AB13431" s="3" t="str">
        <v>strike = 0.036522, d2CalldK2 = 16.400415, d2CalldK2mc = 17.491477</v>
      </c>
    </row>
    <row r="13432" spans="28:28" x14ac:dyDescent="0.25">
      <c r="AB13432" s="3" t="str">
        <v>strike = 0.038190, d2CalldK2 = 14.466312, d2CalldK2mc = 14.821509</v>
      </c>
    </row>
    <row r="13433" spans="28:28" x14ac:dyDescent="0.25">
      <c r="AB13433" s="3" t="str">
        <v>strike = 0.039857, d2CalldK2 = 12.728388, d2CalldK2mc = 13.122403</v>
      </c>
    </row>
    <row r="13434" spans="28:28" x14ac:dyDescent="0.25">
      <c r="AB13434" s="3" t="str">
        <v>strike = 0.041524, d2CalldK2 = 11.177378, d2CalldK2mc = 10.721854</v>
      </c>
    </row>
    <row r="13435" spans="28:28" x14ac:dyDescent="0.25">
      <c r="AB13435" s="3" t="str">
        <v>strike = 0.043192, d2CalldK2 = 9.800651, d2CalldK2mc = 10.038716</v>
      </c>
    </row>
    <row r="13436" spans="28:28" x14ac:dyDescent="0.25">
      <c r="AB13436" s="3" t="str">
        <v>strike = 0.044859, d2CalldK2 = 8.583865, d2CalldK2mc = 7.985275</v>
      </c>
    </row>
    <row r="13437" spans="28:28" x14ac:dyDescent="0.25">
      <c r="AB13437" s="3" t="str">
        <v>strike = 0.046527, d2CalldK2 = 7.512100, d2CalldK2mc = 7.517755</v>
      </c>
    </row>
    <row r="13438" spans="28:28" x14ac:dyDescent="0.25">
      <c r="AB13438" s="3" t="str">
        <v>strike = 0.048194, d2CalldK2 = 6.570611, d2CalldK2mc = 5.777506</v>
      </c>
    </row>
    <row r="13439" spans="28:28" x14ac:dyDescent="0.25">
      <c r="AB13439" s="3" t="str">
        <v>strike = 0.049862, d2CalldK2 = 5.745304, d2CalldK2mc = 5.839557</v>
      </c>
    </row>
    <row r="13440" spans="28:28" x14ac:dyDescent="0.25">
      <c r="AB13440" s="3" t="str">
        <v>strike = 0.051529, d2CalldK2 = 5.023022, d2CalldK2mc = 5.017702</v>
      </c>
    </row>
    <row r="13441" spans="28:28" x14ac:dyDescent="0.25">
      <c r="AB13441" s="3" t="str">
        <v>strike = 0.053196, d2CalldK2 = 4.391683, d2CalldK2mc = 4.293111</v>
      </c>
    </row>
    <row r="13442" spans="28:28" x14ac:dyDescent="0.25">
      <c r="AB13442" s="3" t="str">
        <v>strike = 0.054864, d2CalldK2 = 3.840336, d2CalldK2mc = 4.068903</v>
      </c>
    </row>
    <row r="13443" spans="28:28" x14ac:dyDescent="0.25">
      <c r="AB13443" s="3" t="str">
        <v>strike = 0.056531, d2CalldK2 = 3.359148, d2CalldK2mc = 3.698470</v>
      </c>
    </row>
    <row r="13444" spans="28:28" x14ac:dyDescent="0.25">
      <c r="AB13444" s="3" t="str">
        <v>strike = 0.058199, d2CalldK2 = 2.939359, d2CalldK2mc = 3.268955</v>
      </c>
    </row>
    <row r="13445" spans="28:28" x14ac:dyDescent="0.25">
      <c r="AB13445" s="3" t="str">
        <v>strike = 0.059866, d2CalldK2 = 2.573209, d2CalldK2mc = 2.556072</v>
      </c>
    </row>
    <row r="13446" spans="28:28" x14ac:dyDescent="0.25">
      <c r="AB13446" s="3" t="str">
        <v>strike = 0.061533, d2CalldK2 = 2.253857, d2CalldK2mc = 2.392902</v>
      </c>
    </row>
    <row r="13447" spans="28:28" x14ac:dyDescent="0.25">
      <c r="AB13447" s="3" t="str">
        <v>strike = 0.063201, d2CalldK2 = 1.975295, d2CalldK2mc = 2.073356</v>
      </c>
    </row>
    <row r="13448" spans="28:28" x14ac:dyDescent="0.25">
      <c r="AB13448" s="3" t="str">
        <v>strike = 0.064868, d2CalldK2 = 1.732259, d2CalldK2mc = 1.418262</v>
      </c>
    </row>
    <row r="13449" spans="28:28" x14ac:dyDescent="0.25">
      <c r="AB13449" s="3" t="str">
        <v>strike = 0.066536, d2CalldK2 = 1.520152, d2CalldK2mc = 1.236296</v>
      </c>
    </row>
    <row r="13450" spans="28:28" x14ac:dyDescent="0.25">
      <c r="AB13450" s="3" t="str">
        <v>strike = 0.068203, d2CalldK2 = 1.334962, d2CalldK2mc = 1.560987</v>
      </c>
    </row>
    <row r="13451" spans="28:28" x14ac:dyDescent="0.25">
      <c r="AB13451" s="3" t="str">
        <v>strike = 0.069871, d2CalldK2 = 1.173198, d2CalldK2mc = 1.305376</v>
      </c>
    </row>
    <row r="13452" spans="28:28" x14ac:dyDescent="0.25">
      <c r="AB13452" s="3" t="str">
        <v>strike = 0.071538, d2CalldK2 = 1.031821, d2CalldK2mc = 0.995695</v>
      </c>
    </row>
    <row r="13453" spans="28:28" x14ac:dyDescent="0.25">
      <c r="AB13453" s="3" t="str">
        <v>strike = 0.073205, d2CalldK2 = 0.908188, d2CalldK2mc = 0.808910</v>
      </c>
    </row>
    <row r="13454" spans="28:28" x14ac:dyDescent="0.25">
      <c r="AB13454" s="3" t="str">
        <v>T = 6.333333, fixingDate = 0, swapRate = 0.024850, annuity = 8.440384, stdDev = 0.016674, avgCalcStrikes = 7.921509</v>
      </c>
    </row>
    <row r="13455" spans="28:28" x14ac:dyDescent="0.25">
      <c r="AB13455" s="3" t="str">
        <v>strike = -0.023505, dCalldT = 0.000188, localVol = 0.017085</v>
      </c>
    </row>
    <row r="13456" spans="28:28" x14ac:dyDescent="0.25">
      <c r="AB13456" s="3" t="str">
        <v>strike = -0.021837, dCalldT = 0.000215, localVol = 0.017234</v>
      </c>
    </row>
    <row r="13457" spans="28:28" x14ac:dyDescent="0.25">
      <c r="AB13457" s="3" t="str">
        <v>strike = -0.020170, dCalldT = 0.000229, localVol = 0.020357</v>
      </c>
    </row>
    <row r="13458" spans="28:28" x14ac:dyDescent="0.25">
      <c r="AB13458" s="3" t="str">
        <v>strike = -0.018503, dCalldT = 0.000247, localVol = 0.021468</v>
      </c>
    </row>
    <row r="13459" spans="28:28" x14ac:dyDescent="0.25">
      <c r="AB13459" s="3" t="str">
        <v>strike = -0.016835, dCalldT = 0.000274, localVol = 0.019266</v>
      </c>
    </row>
    <row r="13460" spans="28:28" x14ac:dyDescent="0.25">
      <c r="AB13460" s="3" t="str">
        <v>strike = -0.015168, dCalldT = 0.000303, localVol = 0.015788</v>
      </c>
    </row>
    <row r="13461" spans="28:28" x14ac:dyDescent="0.25">
      <c r="AB13461" s="3" t="str">
        <v>strike = -0.013500, dCalldT = 0.000310, localVol = 0.016896</v>
      </c>
    </row>
    <row r="13462" spans="28:28" x14ac:dyDescent="0.25">
      <c r="AB13462" s="3" t="str">
        <v>strike = -0.011833, dCalldT = 0.000311, localVol = 0.015756</v>
      </c>
    </row>
    <row r="13463" spans="28:28" x14ac:dyDescent="0.25">
      <c r="AB13463" s="3" t="str">
        <v>strike = -0.010165, dCalldT = 0.000305, localVol = 0.016031</v>
      </c>
    </row>
    <row r="13464" spans="28:28" x14ac:dyDescent="0.25">
      <c r="AB13464" s="3" t="str">
        <v>strike = -0.008498, dCalldT = 0.000307, localVol = 0.013090</v>
      </c>
    </row>
    <row r="13465" spans="28:28" x14ac:dyDescent="0.25">
      <c r="AB13465" s="3" t="str">
        <v>strike = -0.006831, dCalldT = 0.000288, localVol = 0.013615</v>
      </c>
    </row>
    <row r="13466" spans="28:28" x14ac:dyDescent="0.25">
      <c r="AB13466" s="3" t="str">
        <v>strike = -0.005163, dCalldT = 0.000279, localVol = 0.014205</v>
      </c>
    </row>
    <row r="13467" spans="28:28" x14ac:dyDescent="0.25">
      <c r="AB13467" s="3" t="str">
        <v>strike = -0.003496, dCalldT = 0.000307, localVol = 0.011939</v>
      </c>
    </row>
    <row r="13468" spans="28:28" x14ac:dyDescent="0.25">
      <c r="AB13468" s="3" t="str">
        <v>strike = -0.001828, dCalldT = 0.000339, localVol = 0.011394</v>
      </c>
    </row>
    <row r="13469" spans="28:28" x14ac:dyDescent="0.25">
      <c r="AB13469" s="3" t="str">
        <v>strike = -0.000161, dCalldT = 0.000365, localVol = 0.011739</v>
      </c>
    </row>
    <row r="13470" spans="28:28" x14ac:dyDescent="0.25">
      <c r="AB13470" s="3" t="str">
        <v>strike = 0.001506, dCalldT = 0.000408, localVol = 0.011100</v>
      </c>
    </row>
    <row r="13471" spans="28:28" x14ac:dyDescent="0.25">
      <c r="AB13471" s="3" t="str">
        <v>strike = 0.003174, dCalldT = 0.000450, localVol = 0.010116</v>
      </c>
    </row>
    <row r="13472" spans="28:28" x14ac:dyDescent="0.25">
      <c r="AB13472" s="3" t="str">
        <v>strike = 0.004841, dCalldT = 0.000450, localVol = 0.010453</v>
      </c>
    </row>
    <row r="13473" spans="28:28" x14ac:dyDescent="0.25">
      <c r="AB13473" s="3" t="str">
        <v>strike = 0.006509, dCalldT = 0.000462, localVol = 0.010139</v>
      </c>
    </row>
    <row r="13474" spans="28:28" x14ac:dyDescent="0.25">
      <c r="AB13474" s="3" t="str">
        <v>strike = 0.008176, dCalldT = 0.000502, localVol = 0.009520</v>
      </c>
    </row>
    <row r="13475" spans="28:28" x14ac:dyDescent="0.25">
      <c r="AB13475" s="3" t="str">
        <v>strike = 0.009844, dCalldT = 0.000546, localVol = 0.009217</v>
      </c>
    </row>
    <row r="13476" spans="28:28" x14ac:dyDescent="0.25">
      <c r="AB13476" s="3" t="str">
        <v>strike = 0.011511, dCalldT = 0.000585, localVol = 0.009035</v>
      </c>
    </row>
    <row r="13477" spans="28:28" x14ac:dyDescent="0.25">
      <c r="AB13477" s="3" t="str">
        <v>strike = 0.013178, dCalldT = 0.000628, localVol = 0.008892</v>
      </c>
    </row>
    <row r="13478" spans="28:28" x14ac:dyDescent="0.25">
      <c r="AB13478" s="3" t="str">
        <v>strike = 0.014846, dCalldT = 0.000688, localVol = 0.008623</v>
      </c>
    </row>
    <row r="13479" spans="28:28" x14ac:dyDescent="0.25">
      <c r="AB13479" s="3" t="str">
        <v>strike = 0.016513, dCalldT = 0.000747, localVol = 0.008290</v>
      </c>
    </row>
    <row r="13480" spans="28:28" x14ac:dyDescent="0.25">
      <c r="AB13480" s="3" t="str">
        <v>strike = 0.018181, dCalldT = 0.000775, localVol = 0.008095</v>
      </c>
    </row>
    <row r="13481" spans="28:28" x14ac:dyDescent="0.25">
      <c r="AB13481" s="3" t="str">
        <v>strike = 0.019848, dCalldT = 0.000791, localVol = 0.007783</v>
      </c>
    </row>
    <row r="13482" spans="28:28" x14ac:dyDescent="0.25">
      <c r="AB13482" s="3" t="str">
        <v>strike = 0.021515, dCalldT = 0.000800, localVol = 0.007638</v>
      </c>
    </row>
    <row r="13483" spans="28:28" x14ac:dyDescent="0.25">
      <c r="AB13483" s="3" t="str">
        <v>strike = 0.023183, dCalldT = 0.000849, localVol = 0.007403</v>
      </c>
    </row>
    <row r="13484" spans="28:28" x14ac:dyDescent="0.25">
      <c r="AB13484" s="3" t="str">
        <v>strike = 0.024850, dCalldT = 0.000909, localVol = 0.007250</v>
      </c>
    </row>
    <row r="13485" spans="28:28" x14ac:dyDescent="0.25">
      <c r="AB13485" s="3" t="str">
        <v>strike = 0.026518, dCalldT = 0.000917, localVol = 0.007412</v>
      </c>
    </row>
    <row r="13486" spans="28:28" x14ac:dyDescent="0.25">
      <c r="AB13486" s="3" t="str">
        <v>strike = 0.028185, dCalldT = 0.000856, localVol = 0.007903</v>
      </c>
    </row>
    <row r="13487" spans="28:28" x14ac:dyDescent="0.25">
      <c r="AB13487" s="3" t="str">
        <v>strike = 0.029853, dCalldT = 0.000836, localVol = 0.008160</v>
      </c>
    </row>
    <row r="13488" spans="28:28" x14ac:dyDescent="0.25">
      <c r="AB13488" s="3" t="str">
        <v>strike = 0.031520, dCalldT = 0.000842, localVol = 0.008328</v>
      </c>
    </row>
    <row r="13489" spans="28:28" x14ac:dyDescent="0.25">
      <c r="AB13489" s="3" t="str">
        <v>strike = 0.033187, dCalldT = 0.000816, localVol = 0.008984</v>
      </c>
    </row>
    <row r="13490" spans="28:28" x14ac:dyDescent="0.25">
      <c r="AB13490" s="3" t="str">
        <v>strike = 0.034855, dCalldT = 0.000809, localVol = 0.009431</v>
      </c>
    </row>
    <row r="13491" spans="28:28" x14ac:dyDescent="0.25">
      <c r="AB13491" s="3" t="str">
        <v>strike = 0.036522, dCalldT = 0.000812, localVol = 0.009637</v>
      </c>
    </row>
    <row r="13492" spans="28:28" x14ac:dyDescent="0.25">
      <c r="AB13492" s="3" t="str">
        <v>strike = 0.038190, dCalldT = 0.000778, localVol = 0.010247</v>
      </c>
    </row>
    <row r="13493" spans="28:28" x14ac:dyDescent="0.25">
      <c r="AB13493" s="3" t="str">
        <v>strike = 0.039857, dCalldT = 0.000732, localVol = 0.010562</v>
      </c>
    </row>
    <row r="13494" spans="28:28" x14ac:dyDescent="0.25">
      <c r="AB13494" s="3" t="str">
        <v>strike = 0.041524, dCalldT = 0.000673, localVol = 0.011201</v>
      </c>
    </row>
    <row r="13495" spans="28:28" x14ac:dyDescent="0.25">
      <c r="AB13495" s="3" t="str">
        <v>strike = 0.043192, dCalldT = 0.000629, localVol = 0.011191</v>
      </c>
    </row>
    <row r="13496" spans="28:28" x14ac:dyDescent="0.25">
      <c r="AB13496" s="3" t="str">
        <v>strike = 0.044859, dCalldT = 0.000577, localVol = 0.012024</v>
      </c>
    </row>
    <row r="13497" spans="28:28" x14ac:dyDescent="0.25">
      <c r="AB13497" s="3" t="str">
        <v>strike = 0.046527, dCalldT = 0.000547, localVol = 0.012059</v>
      </c>
    </row>
    <row r="13498" spans="28:28" x14ac:dyDescent="0.25">
      <c r="AB13498" s="3" t="str">
        <v>strike = 0.048194, dCalldT = 0.000517, localVol = 0.013374</v>
      </c>
    </row>
    <row r="13499" spans="28:28" x14ac:dyDescent="0.25">
      <c r="AB13499" s="3" t="str">
        <v>strike = 0.049862, dCalldT = 0.000514, localVol = 0.013271</v>
      </c>
    </row>
    <row r="13500" spans="28:28" x14ac:dyDescent="0.25">
      <c r="AB13500" s="3" t="str">
        <v>strike = 0.051529, dCalldT = 0.000510, localVol = 0.014254</v>
      </c>
    </row>
    <row r="13501" spans="28:28" x14ac:dyDescent="0.25">
      <c r="AB13501" s="3" t="str">
        <v>strike = 0.053196, dCalldT = 0.000506, localVol = 0.015361</v>
      </c>
    </row>
    <row r="13502" spans="28:28" x14ac:dyDescent="0.25">
      <c r="AB13502" s="3" t="str">
        <v>strike = 0.054864, dCalldT = 0.000508, localVol = 0.015797</v>
      </c>
    </row>
    <row r="13503" spans="28:28" x14ac:dyDescent="0.25">
      <c r="AB13503" s="3" t="str">
        <v>strike = 0.056531, dCalldT = 0.000502, localVol = 0.016483</v>
      </c>
    </row>
    <row r="13504" spans="28:28" x14ac:dyDescent="0.25">
      <c r="AB13504" s="3" t="str">
        <v>strike = 0.058199, dCalldT = 0.000487, localVol = 0.017260</v>
      </c>
    </row>
    <row r="13505" spans="28:28" x14ac:dyDescent="0.25">
      <c r="AB13505" s="3" t="str">
        <v>strike = 0.059866, dCalldT = 0.000462, localVol = 0.019004</v>
      </c>
    </row>
    <row r="13506" spans="28:28" x14ac:dyDescent="0.25">
      <c r="AB13506" s="3" t="str">
        <v>strike = 0.061533, dCalldT = 0.000438, localVol = 0.019129</v>
      </c>
    </row>
    <row r="13507" spans="28:28" x14ac:dyDescent="0.25">
      <c r="AB13507" s="3" t="str">
        <v>strike = 0.063201, dCalldT = 0.000410, localVol = 0.019898</v>
      </c>
    </row>
    <row r="13508" spans="28:28" x14ac:dyDescent="0.25">
      <c r="AB13508" s="3" t="str">
        <v>strike = 0.064868, dCalldT = 0.000381, localVol = 0.023174</v>
      </c>
    </row>
    <row r="13509" spans="28:28" x14ac:dyDescent="0.25">
      <c r="AB13509" s="3" t="str">
        <v>strike = 0.066536, dCalldT = 0.000363, localVol = 0.024219</v>
      </c>
    </row>
    <row r="13510" spans="28:28" x14ac:dyDescent="0.25">
      <c r="AB13510" s="3" t="str">
        <v>strike = 0.068203, dCalldT = 0.000355, localVol = 0.021317</v>
      </c>
    </row>
    <row r="13511" spans="28:28" x14ac:dyDescent="0.25">
      <c r="AB13511" s="3" t="str">
        <v>strike = 0.069871, dCalldT = 0.000340, localVol = 0.022826</v>
      </c>
    </row>
    <row r="13512" spans="28:28" x14ac:dyDescent="0.25">
      <c r="AB13512" s="3" t="str">
        <v>strike = 0.071538, dCalldT = 0.000322, localVol = 0.025424</v>
      </c>
    </row>
    <row r="13513" spans="28:28" x14ac:dyDescent="0.25">
      <c r="AB13513" s="3" t="str">
        <v>strike = 0.073205, dCalldT = 0.000305, localVol = 0.027482</v>
      </c>
    </row>
    <row r="13514" spans="28:28" x14ac:dyDescent="0.25">
      <c r="AB13514" s="3" t="str">
        <v>T = 6.416667, swapRate = 0.024936, k = 0, strike = -0.025440, call = 0.050546, callph = 0.050536, callmh = 0.050556, quantile = 0.011256, d2CalldK2 = 0.796123</v>
      </c>
    </row>
    <row r="13515" spans="28:28" x14ac:dyDescent="0.25">
      <c r="AB13515" s="3" t="str">
        <v>T = 6.416667, swapRate = 0.024936, k = 1, strike = -0.023761, call = 0.048887, callph = 0.048877, callmh = 0.048897, quantile = 0.012681, d2CalldK2 = 0.903397</v>
      </c>
    </row>
    <row r="13516" spans="28:28" x14ac:dyDescent="0.25">
      <c r="AB13516" s="3" t="str">
        <v>T = 6.416667, swapRate = 0.024936, k = 2, strike = -0.022082, call = 0.047230, callph = 0.047220, callmh = 0.047240, quantile = 0.014299, d2CalldK2 = 1.025957</v>
      </c>
    </row>
    <row r="13517" spans="28:28" x14ac:dyDescent="0.25">
      <c r="AB13517" s="3" t="str">
        <v>T = 6.416667, swapRate = 0.024936, k = 3, strike = -0.020402, call = 0.045576, callph = 0.045567, callmh = 0.045586, quantile = 0.016136, d2CalldK2 = 1.166070</v>
      </c>
    </row>
    <row r="13518" spans="28:28" x14ac:dyDescent="0.25">
      <c r="AB13518" s="3" t="str">
        <v>T = 6.416667, swapRate = 0.024936, k = 4, strike = -0.018723, call = 0.043926, callph = 0.043916, callmh = 0.043936, quantile = 0.018226, d2CalldK2 = 1.326350</v>
      </c>
    </row>
    <row r="13519" spans="28:28" x14ac:dyDescent="0.25">
      <c r="AB13519" s="3" t="str">
        <v>T = 6.416667, swapRate = 0.024936, k = 5, strike = -0.017044, call = 0.042279, callph = 0.042270, callmh = 0.042289, quantile = 0.020604, d2CalldK2 = 1.509802</v>
      </c>
    </row>
    <row r="13520" spans="28:28" x14ac:dyDescent="0.25">
      <c r="AB13520" s="3" t="str">
        <v>T = 6.416667, swapRate = 0.024936, k = 6, strike = -0.015365, call = 0.040637, callph = 0.040627, callmh = 0.040647, quantile = 0.023311, d2CalldK2 = 1.719880</v>
      </c>
    </row>
    <row r="13521" spans="28:28" x14ac:dyDescent="0.25">
      <c r="AB13521" s="3" t="str">
        <v>T = 6.416667, swapRate = 0.024936, k = 7, strike = -0.013686, call = 0.039000, callph = 0.038990, callmh = 0.039009, quantile = 0.026397, d2CalldK2 = 1.960552</v>
      </c>
    </row>
    <row r="13522" spans="28:28" x14ac:dyDescent="0.25">
      <c r="AB13522" s="3" t="str">
        <v>T = 6.416667, swapRate = 0.024936, k = 8, strike = -0.012006, call = 0.037368, callph = 0.037358, callmh = 0.037377, quantile = 0.029915, d2CalldK2 = 2.236371</v>
      </c>
    </row>
    <row r="13523" spans="28:28" x14ac:dyDescent="0.25">
      <c r="AB13523" s="3" t="str">
        <v>T = 6.416667, swapRate = 0.024936, k = 9, strike = -0.010327, call = 0.035742, callph = 0.035732, callmh = 0.035752, quantile = 0.033930, d2CalldK2 = 2.552548</v>
      </c>
    </row>
    <row r="13524" spans="28:28" x14ac:dyDescent="0.25">
      <c r="AB13524" s="3" t="str">
        <v>T = 6.416667, swapRate = 0.024936, k = 10, strike = -0.008648, call = 0.034123, callph = 0.034114, callmh = 0.034133, quantile = 0.038514, d2CalldK2 = 2.915037</v>
      </c>
    </row>
    <row r="13525" spans="28:28" x14ac:dyDescent="0.25">
      <c r="AB13525" s="3" t="str">
        <v>T = 6.416667, swapRate = 0.024936, k = 11, strike = -0.006969, call = 0.032513, callph = 0.032504, callmh = 0.032523, quantile = 0.043749, d2CalldK2 = 3.330621</v>
      </c>
    </row>
    <row r="13526" spans="28:28" x14ac:dyDescent="0.25">
      <c r="AB13526" s="3" t="str">
        <v>T = 6.416667, swapRate = 0.024936, k = 12, strike = -0.005290, call = 0.030912, callph = 0.030903, callmh = 0.030922, quantile = 0.049733, d2CalldK2 = 3.806999</v>
      </c>
    </row>
    <row r="13527" spans="28:28" x14ac:dyDescent="0.25">
      <c r="AB13527" s="3" t="str">
        <v>T = 6.416667, swapRate = 0.024936, k = 13, strike = -0.003610, call = 0.029322, callph = 0.029313, callmh = 0.029332, quantile = 0.056574, d2CalldK2 = 4.352871</v>
      </c>
    </row>
    <row r="13528" spans="28:28" x14ac:dyDescent="0.25">
      <c r="AB13528" s="3" t="str">
        <v>T = 6.416667, swapRate = 0.024936, k = 14, strike = -0.001931, call = 0.027745, callph = 0.027735, callmh = 0.027754, quantile = 0.064396, d2CalldK2 = 4.978011</v>
      </c>
    </row>
    <row r="13529" spans="28:28" x14ac:dyDescent="0.25">
      <c r="AB13529" s="3" t="str">
        <v>T = 6.416667, swapRate = 0.024936, k = 15, strike = -0.000252, call = 0.026181, callph = 0.026172, callmh = 0.026190, quantile = 0.073342, d2CalldK2 = 5.693320</v>
      </c>
    </row>
    <row r="13530" spans="28:28" x14ac:dyDescent="0.25">
      <c r="AB13530" s="3" t="str">
        <v>T = 6.416667, swapRate = 0.024936, k = 16, strike = 0.001427, call = 0.024633, callph = 0.024624, callmh = 0.024642, quantile = 0.083574, d2CalldK2 = 6.510840</v>
      </c>
    </row>
    <row r="13531" spans="28:28" x14ac:dyDescent="0.25">
      <c r="AB13531" s="3" t="str">
        <v>T = 6.416667, swapRate = 0.024936, k = 17, strike = 0.003106, call = 0.023104, callph = 0.023095, callmh = 0.023113, quantile = 0.095273, d2CalldK2 = 7.443712</v>
      </c>
    </row>
    <row r="13532" spans="28:28" x14ac:dyDescent="0.25">
      <c r="AB13532" s="3" t="str">
        <v>T = 6.416667, swapRate = 0.024936, k = 18, strike = 0.004786, call = 0.021596, callph = 0.021587, callmh = 0.021605, quantile = 0.108645, d2CalldK2 = 8.506038</v>
      </c>
    </row>
    <row r="13533" spans="28:28" x14ac:dyDescent="0.25">
      <c r="AB13533" s="3" t="str">
        <v>T = 6.416667, swapRate = 0.024936, k = 19, strike = 0.006465, call = 0.020112, callph = 0.020103, callmh = 0.020120, quantile = 0.123920, d2CalldK2 = 9.712618</v>
      </c>
    </row>
    <row r="13534" spans="28:28" x14ac:dyDescent="0.25">
      <c r="AB13534" s="3" t="str">
        <v>T = 6.416667, swapRate = 0.024936, k = 20, strike = 0.008144, call = 0.018655, callph = 0.018646, callmh = 0.018663, quantile = 0.141353, d2CalldK2 = 11.078482</v>
      </c>
    </row>
    <row r="13535" spans="28:28" x14ac:dyDescent="0.25">
      <c r="AB13535" s="3" t="str">
        <v>T = 6.416667, swapRate = 0.024936, k = 21, strike = 0.009823, call = 0.017229, callph = 0.017221, callmh = 0.017238, quantile = 0.161223, d2CalldK2 = 12.618159</v>
      </c>
    </row>
    <row r="13536" spans="28:28" x14ac:dyDescent="0.25">
      <c r="AB13536" s="3" t="str">
        <v>T = 6.416667, swapRate = 0.024936, k = 22, strike = 0.011502, call = 0.015839, callph = 0.015831, callmh = 0.015848, quantile = 0.183834, d2CalldK2 = 14.344560</v>
      </c>
    </row>
    <row r="13537" spans="28:28" x14ac:dyDescent="0.25">
      <c r="AB13537" s="3" t="str">
        <v>T = 6.416667, swapRate = 0.024936, k = 23, strike = 0.013181, call = 0.014490, callph = 0.014482, callmh = 0.014498, quantile = 0.209507, d2CalldK2 = 16.267350</v>
      </c>
    </row>
    <row r="13538" spans="28:28" x14ac:dyDescent="0.25">
      <c r="AB13538" s="3" t="str">
        <v>T = 6.416667, swapRate = 0.024936, k = 24, strike = 0.014861, call = 0.013186, callph = 0.013179, callmh = 0.013194, quantile = 0.238578, d2CalldK2 = 18.390642</v>
      </c>
    </row>
    <row r="13539" spans="28:28" x14ac:dyDescent="0.25">
      <c r="AB13539" s="3" t="str">
        <v>T = 6.416667, swapRate = 0.024936, k = 25, strike = 0.016540, call = 0.011935, callph = 0.011928, callmh = 0.011942, quantile = 0.271380, d2CalldK2 = 20.709798</v>
      </c>
    </row>
    <row r="13540" spans="28:28" x14ac:dyDescent="0.25">
      <c r="AB13540" s="3" t="str">
        <v>T = 6.416667, swapRate = 0.024936, k = 26, strike = 0.018219, call = 0.010742, callph = 0.010735, callmh = 0.010749, quantile = 0.308230, d2CalldK2 = 23.207133</v>
      </c>
    </row>
    <row r="13541" spans="28:28" x14ac:dyDescent="0.25">
      <c r="AB13541" s="3" t="str">
        <v>T = 6.416667, swapRate = 0.024936, k = 27, strike = 0.019898, call = 0.009614, callph = 0.009608, callmh = 0.009621, quantile = 0.349398, d2CalldK2 = 25.846312</v>
      </c>
    </row>
    <row r="13542" spans="28:28" x14ac:dyDescent="0.25">
      <c r="AB13542" s="3" t="str">
        <v>T = 6.416667, swapRate = 0.024936, k = 28, strike = 0.021577, call = 0.008559, callph = 0.008553, callmh = 0.008565, quantile = 0.395077, d2CalldK2 = 28.565297</v>
      </c>
    </row>
    <row r="13543" spans="28:28" x14ac:dyDescent="0.25">
      <c r="AB13543" s="3" t="str">
        <v>T = 6.416667, swapRate = 0.024936, k = 29, strike = 0.023257, call = 0.007585, callph = 0.007580, callmh = 0.007591, quantile = 0.445323, d2CalldK2 = 31.267945</v>
      </c>
    </row>
    <row r="13544" spans="28:28" x14ac:dyDescent="0.25">
      <c r="AB13544" s="3" t="str">
        <v>T = 6.416667, swapRate = 0.024936, k = 30, strike = 0.024936, call = 0.006699, callph = 0.006694, callmh = 0.006704, quantile = 0.500000, d2CalldK2 = 33.809976</v>
      </c>
    </row>
    <row r="13545" spans="28:28" x14ac:dyDescent="0.25">
      <c r="AB13545" s="3" t="str">
        <v>T = 6.416667, swapRate = 0.024936, k = 31, strike = 0.026615, call = 0.005906, callph = 0.005901, callmh = 0.005910, quantile = 0.554677, d2CalldK2 = 31.267945</v>
      </c>
    </row>
    <row r="13546" spans="28:28" x14ac:dyDescent="0.25">
      <c r="AB13546" s="3" t="str">
        <v>T = 6.416667, swapRate = 0.024936, k = 32, strike = 0.028294, call = 0.005201, callph = 0.005197, callmh = 0.005205, quantile = 0.604923, d2CalldK2 = 28.565297</v>
      </c>
    </row>
    <row r="13547" spans="28:28" x14ac:dyDescent="0.25">
      <c r="AB13547" s="3" t="str">
        <v>T = 6.416667, swapRate = 0.024936, k = 33, strike = 0.029973, call = 0.004577, callph = 0.004573, callmh = 0.004580, quantile = 0.650602, d2CalldK2 = 25.846312</v>
      </c>
    </row>
    <row r="13548" spans="28:28" x14ac:dyDescent="0.25">
      <c r="AB13548" s="3" t="str">
        <v>T = 6.416667, swapRate = 0.024936, k = 34, strike = 0.031653, call = 0.004025, callph = 0.004022, callmh = 0.004028, quantile = 0.691770, d2CalldK2 = 23.207133</v>
      </c>
    </row>
    <row r="13549" spans="28:28" x14ac:dyDescent="0.25">
      <c r="AB13549" s="3" t="str">
        <v>T = 6.416667, swapRate = 0.024936, k = 35, strike = 0.033332, call = 0.003539, callph = 0.003536, callmh = 0.003542, quantile = 0.728620, d2CalldK2 = 20.709798</v>
      </c>
    </row>
    <row r="13550" spans="28:28" x14ac:dyDescent="0.25">
      <c r="AB13550" s="3" t="str">
        <v>T = 6.416667, swapRate = 0.024936, k = 36, strike = 0.035011, call = 0.003111, callph = 0.003109, callmh = 0.003114, quantile = 0.761422, d2CalldK2 = 18.390642</v>
      </c>
    </row>
    <row r="13551" spans="28:28" x14ac:dyDescent="0.25">
      <c r="AB13551" s="3" t="str">
        <v>T = 6.416667, swapRate = 0.024936, k = 37, strike = 0.036690, call = 0.002736, callph = 0.002734, callmh = 0.002738, quantile = 0.790493, d2CalldK2 = 16.267350</v>
      </c>
    </row>
    <row r="13552" spans="28:28" x14ac:dyDescent="0.25">
      <c r="AB13552" s="3" t="str">
        <v>T = 6.416667, swapRate = 0.024936, k = 38, strike = 0.038369, call = 0.002406, callph = 0.002404, callmh = 0.002408, quantile = 0.816166, d2CalldK2 = 14.344560</v>
      </c>
    </row>
    <row r="13553" spans="28:28" x14ac:dyDescent="0.25">
      <c r="AB13553" s="3" t="str">
        <v>T = 6.416667, swapRate = 0.024936, k = 39, strike = 0.040049, call = 0.002117, callph = 0.002115, callmh = 0.002118, quantile = 0.838777, d2CalldK2 = 12.618159</v>
      </c>
    </row>
    <row r="13554" spans="28:28" x14ac:dyDescent="0.25">
      <c r="AB13554" s="3" t="str">
        <v>T = 6.416667, swapRate = 0.024936, k = 40, strike = 0.041728, call = 0.001863, callph = 0.001861, callmh = 0.001864, quantile = 0.858647, d2CalldK2 = 11.078482</v>
      </c>
    </row>
    <row r="13555" spans="28:28" x14ac:dyDescent="0.25">
      <c r="AB13555" s="3" t="str">
        <v>T = 6.416667, swapRate = 0.024936, k = 41, strike = 0.043407, call = 0.001640, callph = 0.001639, callmh = 0.001642, quantile = 0.876080, d2CalldK2 = 9.712618</v>
      </c>
    </row>
    <row r="13556" spans="28:28" x14ac:dyDescent="0.25">
      <c r="AB13556" s="3" t="str">
        <v>T = 6.416667, swapRate = 0.024936, k = 42, strike = 0.045086, call = 0.001445, callph = 0.001444, callmh = 0.001447, quantile = 0.891355, d2CalldK2 = 8.506038</v>
      </c>
    </row>
    <row r="13557" spans="28:28" x14ac:dyDescent="0.25">
      <c r="AB13557" s="3" t="str">
        <v>T = 6.416667, swapRate = 0.024936, k = 43, strike = 0.046765, call = 0.001275, callph = 0.001274, callmh = 0.001275, quantile = 0.904727, d2CalldK2 = 7.443712</v>
      </c>
    </row>
    <row r="13558" spans="28:28" x14ac:dyDescent="0.25">
      <c r="AB13558" s="3" t="str">
        <v>T = 6.416667, swapRate = 0.024936, k = 44, strike = 0.048444, call = 0.001125, callph = 0.001124, callmh = 0.001125, quantile = 0.916426, d2CalldK2 = 6.510840</v>
      </c>
    </row>
    <row r="13559" spans="28:28" x14ac:dyDescent="0.25">
      <c r="AB13559" s="3" t="str">
        <v>T = 6.416667, swapRate = 0.024936, k = 45, strike = 0.050124, call = 0.000993, callph = 0.000992, callmh = 0.000994, quantile = 0.926658, d2CalldK2 = 5.693320</v>
      </c>
    </row>
    <row r="13560" spans="28:28" x14ac:dyDescent="0.25">
      <c r="AB13560" s="3" t="str">
        <v>T = 6.416667, swapRate = 0.024936, k = 46, strike = 0.051803, call = 0.000878, callph = 0.000877, callmh = 0.000878, quantile = 0.935604, d2CalldK2 = 4.978011</v>
      </c>
    </row>
    <row r="13561" spans="28:28" x14ac:dyDescent="0.25">
      <c r="AB13561" s="3" t="str">
        <v>T = 6.416667, swapRate = 0.024936, k = 47, strike = 0.053482, call = 0.000776, callph = 0.000776, callmh = 0.000777, quantile = 0.943426, d2CalldK2 = 4.352871</v>
      </c>
    </row>
    <row r="13562" spans="28:28" x14ac:dyDescent="0.25">
      <c r="AB13562" s="3" t="str">
        <v>T = 6.416667, swapRate = 0.024936, k = 48, strike = 0.055161, call = 0.000687, callph = 0.000687, callmh = 0.000688, quantile = 0.950267, d2CalldK2 = 3.806999</v>
      </c>
    </row>
    <row r="13563" spans="28:28" x14ac:dyDescent="0.25">
      <c r="AB13563" s="3" t="str">
        <v>T = 6.416667, swapRate = 0.024936, k = 49, strike = 0.056840, call = 0.000609, callph = 0.000608, callmh = 0.000609, quantile = 0.956251, d2CalldK2 = 3.330621</v>
      </c>
    </row>
    <row r="13564" spans="28:28" x14ac:dyDescent="0.25">
      <c r="AB13564" s="3" t="str">
        <v>T = 6.416667, swapRate = 0.024936, k = 50, strike = 0.058520, call = 0.000540, callph = 0.000539, callmh = 0.000540, quantile = 0.961486, d2CalldK2 = 2.915037</v>
      </c>
    </row>
    <row r="13565" spans="28:28" x14ac:dyDescent="0.25">
      <c r="AB13565" s="3" t="str">
        <v>T = 6.416667, swapRate = 0.024936, k = 51, strike = 0.060199, call = 0.000479, callph = 0.000479, callmh = 0.000479, quantile = 0.966070, d2CalldK2 = 2.552548</v>
      </c>
    </row>
    <row r="13566" spans="28:28" x14ac:dyDescent="0.25">
      <c r="AB13566" s="3" t="str">
        <v>T = 6.416667, swapRate = 0.024936, k = 52, strike = 0.061878, call = 0.000425, callph = 0.000425, callmh = 0.000426, quantile = 0.970085, d2CalldK2 = 2.236371</v>
      </c>
    </row>
    <row r="13567" spans="28:28" x14ac:dyDescent="0.25">
      <c r="AB13567" s="3" t="str">
        <v>T = 6.416667, swapRate = 0.024936, k = 53, strike = 0.063557, call = 0.000378, callph = 0.000378, callmh = 0.000378, quantile = 0.973603, d2CalldK2 = 1.960552</v>
      </c>
    </row>
    <row r="13568" spans="28:28" x14ac:dyDescent="0.25">
      <c r="AB13568" s="3" t="str">
        <v>T = 6.416667, swapRate = 0.024936, k = 54, strike = 0.065236, call = 0.000337, callph = 0.000336, callmh = 0.000337, quantile = 0.976689, d2CalldK2 = 1.719880</v>
      </c>
    </row>
    <row r="13569" spans="28:28" x14ac:dyDescent="0.25">
      <c r="AB13569" s="3" t="str">
        <v>T = 6.416667, swapRate = 0.024936, k = 55, strike = 0.066916, call = 0.000300, callph = 0.000299, callmh = 0.000300, quantile = 0.979396, d2CalldK2 = 1.509801</v>
      </c>
    </row>
    <row r="13570" spans="28:28" x14ac:dyDescent="0.25">
      <c r="AB13570" s="3" t="str">
        <v>T = 6.416667, swapRate = 0.024936, k = 56, strike = 0.068595, call = 0.000267, callph = 0.000267, callmh = 0.000267, quantile = 0.981774, d2CalldK2 = 1.326350</v>
      </c>
    </row>
    <row r="13571" spans="28:28" x14ac:dyDescent="0.25">
      <c r="AB13571" s="3" t="str">
        <v>T = 6.416667, swapRate = 0.024936, k = 57, strike = 0.070274, call = 0.000238, callph = 0.000238, callmh = 0.000238, quantile = 0.983864, d2CalldK2 = 1.166070</v>
      </c>
    </row>
    <row r="13572" spans="28:28" x14ac:dyDescent="0.25">
      <c r="AB13572" s="3" t="str">
        <v>T = 6.416667, swapRate = 0.024936, k = 58, strike = 0.071953, call = 0.000213, callph = 0.000213, callmh = 0.000213, quantile = 0.985701, d2CalldK2 = 1.025957</v>
      </c>
    </row>
    <row r="13573" spans="28:28" x14ac:dyDescent="0.25">
      <c r="AB13573" s="3" t="str">
        <v>T = 6.416667, swapRate = 0.024936, k = 59, strike = 0.073632, call = 0.000190, callph = 0.000190, callmh = 0.000190, quantile = 0.987319, d2CalldK2 = 0.903397</v>
      </c>
    </row>
    <row r="13574" spans="28:28" x14ac:dyDescent="0.25">
      <c r="AB13574" s="3" t="str">
        <v>T = 6.416667, swapRate = 0.024936, k = 60, strike = 0.075312, call = 0.000170, callph = 0.000170, callmh = 0.000170, quantile = 0.988744, d2CalldK2 = 0.796123</v>
      </c>
    </row>
    <row r="13575" spans="28:28" x14ac:dyDescent="0.25">
      <c r="AB13575" s="3" t="str">
        <v>strike = -0.023761, d2CalldK2 = 0.903397, d2CalldK2mc = 0.964973</v>
      </c>
    </row>
    <row r="13576" spans="28:28" x14ac:dyDescent="0.25">
      <c r="AB13576" s="3" t="str">
        <v>strike = -0.022082, d2CalldK2 = 1.025957, d2CalldK2mc = 1.556379</v>
      </c>
    </row>
    <row r="13577" spans="28:28" x14ac:dyDescent="0.25">
      <c r="AB13577" s="3" t="str">
        <v>strike = -0.020402, d2CalldK2 = 1.166070, d2CalldK2mc = 0.898175</v>
      </c>
    </row>
    <row r="13578" spans="28:28" x14ac:dyDescent="0.25">
      <c r="AB13578" s="3" t="str">
        <v>strike = -0.018723, d2CalldK2 = 1.326350, d2CalldK2mc = 1.152933</v>
      </c>
    </row>
    <row r="13579" spans="28:28" x14ac:dyDescent="0.25">
      <c r="AB13579" s="3" t="str">
        <v>strike = -0.017044, d2CalldK2 = 1.509802, d2CalldK2mc = 2.100901</v>
      </c>
    </row>
    <row r="13580" spans="28:28" x14ac:dyDescent="0.25">
      <c r="AB13580" s="3" t="str">
        <v>strike = -0.015365, d2CalldK2 = 1.719880, d2CalldK2mc = 2.325745</v>
      </c>
    </row>
    <row r="13581" spans="28:28" x14ac:dyDescent="0.25">
      <c r="AB13581" s="3" t="str">
        <v>strike = -0.013686, d2CalldK2 = 1.960552, d2CalldK2mc = 1.953857</v>
      </c>
    </row>
    <row r="13582" spans="28:28" x14ac:dyDescent="0.25">
      <c r="AB13582" s="3" t="str">
        <v>strike = -0.012006, d2CalldK2 = 2.236371, d2CalldK2mc = 1.964438</v>
      </c>
    </row>
    <row r="13583" spans="28:28" x14ac:dyDescent="0.25">
      <c r="AB13583" s="3" t="str">
        <v>strike = -0.010327, d2CalldK2 = 2.552548, d2CalldK2mc = 2.326718</v>
      </c>
    </row>
    <row r="13584" spans="28:28" x14ac:dyDescent="0.25">
      <c r="AB13584" s="3" t="str">
        <v>strike = -0.008648, d2CalldK2 = 2.915037, d2CalldK2mc = 2.607147</v>
      </c>
    </row>
    <row r="13585" spans="28:28" x14ac:dyDescent="0.25">
      <c r="AB13585" s="3" t="str">
        <v>strike = -0.006969, d2CalldK2 = 3.330621, d2CalldK2mc = 3.334738</v>
      </c>
    </row>
    <row r="13586" spans="28:28" x14ac:dyDescent="0.25">
      <c r="AB13586" s="3" t="str">
        <v>strike = -0.005290, d2CalldK2 = 3.806999, d2CalldK2mc = 3.568779</v>
      </c>
    </row>
    <row r="13587" spans="28:28" x14ac:dyDescent="0.25">
      <c r="AB13587" s="3" t="str">
        <v>strike = -0.003610, d2CalldK2 = 4.352871, d2CalldK2mc = 3.923654</v>
      </c>
    </row>
    <row r="13588" spans="28:28" x14ac:dyDescent="0.25">
      <c r="AB13588" s="3" t="str">
        <v>strike = -0.001931, d2CalldK2 = 4.978011, d2CalldK2mc = 4.553583</v>
      </c>
    </row>
    <row r="13589" spans="28:28" x14ac:dyDescent="0.25">
      <c r="AB13589" s="3" t="str">
        <v>strike = -0.000252, d2CalldK2 = 5.693320, d2CalldK2mc = 6.086858</v>
      </c>
    </row>
    <row r="13590" spans="28:28" x14ac:dyDescent="0.25">
      <c r="AB13590" s="3" t="str">
        <v>strike = 0.001427, d2CalldK2 = 6.510840, d2CalldK2mc = 7.009246</v>
      </c>
    </row>
    <row r="13591" spans="28:28" x14ac:dyDescent="0.25">
      <c r="AB13591" s="3" t="str">
        <v>strike = 0.003106, d2CalldK2 = 7.443712, d2CalldK2mc = 7.503742</v>
      </c>
    </row>
    <row r="13592" spans="28:28" x14ac:dyDescent="0.25">
      <c r="AB13592" s="3" t="str">
        <v>strike = 0.004786, d2CalldK2 = 8.506038, d2CalldK2mc = 8.460137</v>
      </c>
    </row>
    <row r="13593" spans="28:28" x14ac:dyDescent="0.25">
      <c r="AB13593" s="3" t="str">
        <v>strike = 0.006465, d2CalldK2 = 9.712618, d2CalldK2mc = 8.800767</v>
      </c>
    </row>
    <row r="13594" spans="28:28" x14ac:dyDescent="0.25">
      <c r="AB13594" s="3" t="str">
        <v>strike = 0.008144, d2CalldK2 = 11.078482, d2CalldK2mc = 11.869619</v>
      </c>
    </row>
    <row r="13595" spans="28:28" x14ac:dyDescent="0.25">
      <c r="AB13595" s="3" t="str">
        <v>strike = 0.009823, d2CalldK2 = 12.618159, d2CalldK2mc = 12.035265</v>
      </c>
    </row>
    <row r="13596" spans="28:28" x14ac:dyDescent="0.25">
      <c r="AB13596" s="3" t="str">
        <v>strike = 0.011502, d2CalldK2 = 14.344560, d2CalldK2mc = 14.281314</v>
      </c>
    </row>
    <row r="13597" spans="28:28" x14ac:dyDescent="0.25">
      <c r="AB13597" s="3" t="str">
        <v>strike = 0.013181, d2CalldK2 = 16.267350, d2CalldK2mc = 17.526883</v>
      </c>
    </row>
    <row r="13598" spans="28:28" x14ac:dyDescent="0.25">
      <c r="AB13598" s="3" t="str">
        <v>strike = 0.014861, d2CalldK2 = 18.390642, d2CalldK2mc = 17.101828</v>
      </c>
    </row>
    <row r="13599" spans="28:28" x14ac:dyDescent="0.25">
      <c r="AB13599" s="3" t="str">
        <v>strike = 0.016540, d2CalldK2 = 20.709798, d2CalldK2mc = 20.425379</v>
      </c>
    </row>
    <row r="13600" spans="28:28" x14ac:dyDescent="0.25">
      <c r="AB13600" s="3" t="str">
        <v>strike = 0.018219, d2CalldK2 = 23.207133, d2CalldK2mc = 25.060118</v>
      </c>
    </row>
    <row r="13601" spans="28:28" x14ac:dyDescent="0.25">
      <c r="AB13601" s="3" t="str">
        <v>strike = 0.019898, d2CalldK2 = 25.846312, d2CalldK2mc = 26.698582</v>
      </c>
    </row>
    <row r="13602" spans="28:28" x14ac:dyDescent="0.25">
      <c r="AB13602" s="3" t="str">
        <v>strike = 0.021577, d2CalldK2 = 28.565297, d2CalldK2mc = 27.494695</v>
      </c>
    </row>
    <row r="13603" spans="28:28" x14ac:dyDescent="0.25">
      <c r="AB13603" s="3" t="str">
        <v>strike = 0.023257, d2CalldK2 = 31.267945, d2CalldK2mc = 30.390040</v>
      </c>
    </row>
    <row r="13604" spans="28:28" x14ac:dyDescent="0.25">
      <c r="AB13604" s="3" t="str">
        <v>strike = 0.024936, d2CalldK2 = 33.809976, d2CalldK2mc = 34.241273</v>
      </c>
    </row>
    <row r="13605" spans="28:28" x14ac:dyDescent="0.25">
      <c r="AB13605" s="3" t="str">
        <v>strike = 0.026615, d2CalldK2 = 31.267945, d2CalldK2mc = 32.162749</v>
      </c>
    </row>
    <row r="13606" spans="28:28" x14ac:dyDescent="0.25">
      <c r="AB13606" s="3" t="str">
        <v>strike = 0.028294, d2CalldK2 = 28.565297, d2CalldK2mc = 27.863504</v>
      </c>
    </row>
    <row r="13607" spans="28:28" x14ac:dyDescent="0.25">
      <c r="AB13607" s="3" t="str">
        <v>strike = 0.029973, d2CalldK2 = 25.846312, d2CalldK2mc = 26.093070</v>
      </c>
    </row>
    <row r="13608" spans="28:28" x14ac:dyDescent="0.25">
      <c r="AB13608" s="3" t="str">
        <v>strike = 0.031653, d2CalldK2 = 23.207133, d2CalldK2mc = 22.658888</v>
      </c>
    </row>
    <row r="13609" spans="28:28" x14ac:dyDescent="0.25">
      <c r="AB13609" s="3" t="str">
        <v>strike = 0.033332, d2CalldK2 = 20.709798, d2CalldK2mc = 19.970071</v>
      </c>
    </row>
    <row r="13610" spans="28:28" x14ac:dyDescent="0.25">
      <c r="AB13610" s="3" t="str">
        <v>strike = 0.035011, d2CalldK2 = 18.390642, d2CalldK2mc = 18.223679</v>
      </c>
    </row>
    <row r="13611" spans="28:28" x14ac:dyDescent="0.25">
      <c r="AB13611" s="3" t="str">
        <v>strike = 0.036690, d2CalldK2 = 16.267350, d2CalldK2mc = 17.266196</v>
      </c>
    </row>
    <row r="13612" spans="28:28" x14ac:dyDescent="0.25">
      <c r="AB13612" s="3" t="str">
        <v>strike = 0.038369, d2CalldK2 = 14.344560, d2CalldK2mc = 15.090096</v>
      </c>
    </row>
    <row r="13613" spans="28:28" x14ac:dyDescent="0.25">
      <c r="AB13613" s="3" t="str">
        <v>strike = 0.040049, d2CalldK2 = 12.618159, d2CalldK2mc = 12.255735</v>
      </c>
    </row>
    <row r="13614" spans="28:28" x14ac:dyDescent="0.25">
      <c r="AB13614" s="3" t="str">
        <v>strike = 0.041728, d2CalldK2 = 11.078482, d2CalldK2mc = 10.621639</v>
      </c>
    </row>
    <row r="13615" spans="28:28" x14ac:dyDescent="0.25">
      <c r="AB13615" s="3" t="str">
        <v>strike = 0.043407, d2CalldK2 = 9.712618, d2CalldK2mc = 8.445953</v>
      </c>
    </row>
    <row r="13616" spans="28:28" x14ac:dyDescent="0.25">
      <c r="AB13616" s="3" t="str">
        <v>strike = 0.045086, d2CalldK2 = 8.506038, d2CalldK2mc = 8.495419</v>
      </c>
    </row>
    <row r="13617" spans="28:28" x14ac:dyDescent="0.25">
      <c r="AB13617" s="3" t="str">
        <v>strike = 0.046765, d2CalldK2 = 7.443712, d2CalldK2mc = 7.240169</v>
      </c>
    </row>
    <row r="13618" spans="28:28" x14ac:dyDescent="0.25">
      <c r="AB13618" s="3" t="str">
        <v>strike = 0.048444, d2CalldK2 = 6.510840, d2CalldK2mc = 6.416968</v>
      </c>
    </row>
    <row r="13619" spans="28:28" x14ac:dyDescent="0.25">
      <c r="AB13619" s="3" t="str">
        <v>strike = 0.050124, d2CalldK2 = 5.693320, d2CalldK2mc = 5.972502</v>
      </c>
    </row>
    <row r="13620" spans="28:28" x14ac:dyDescent="0.25">
      <c r="AB13620" s="3" t="str">
        <v>strike = 0.051803, d2CalldK2 = 4.978011, d2CalldK2mc = 4.719634</v>
      </c>
    </row>
    <row r="13621" spans="28:28" x14ac:dyDescent="0.25">
      <c r="AB13621" s="3" t="str">
        <v>strike = 0.053482, d2CalldK2 = 4.352871, d2CalldK2mc = 4.484228</v>
      </c>
    </row>
    <row r="13622" spans="28:28" x14ac:dyDescent="0.25">
      <c r="AB13622" s="3" t="str">
        <v>strike = 0.055161, d2CalldK2 = 3.806999, d2CalldK2mc = 4.857822</v>
      </c>
    </row>
    <row r="13623" spans="28:28" x14ac:dyDescent="0.25">
      <c r="AB13623" s="3" t="str">
        <v>strike = 0.056840, d2CalldK2 = 3.330621, d2CalldK2mc = 3.608872</v>
      </c>
    </row>
    <row r="13624" spans="28:28" x14ac:dyDescent="0.25">
      <c r="AB13624" s="3" t="str">
        <v>strike = 0.058520, d2CalldK2 = 2.915037, d2CalldK2mc = 3.201211</v>
      </c>
    </row>
    <row r="13625" spans="28:28" x14ac:dyDescent="0.25">
      <c r="AB13625" s="3" t="str">
        <v>strike = 0.060199, d2CalldK2 = 2.552548, d2CalldK2mc = 2.475993</v>
      </c>
    </row>
    <row r="13626" spans="28:28" x14ac:dyDescent="0.25">
      <c r="AB13626" s="3" t="str">
        <v>strike = 0.061878, d2CalldK2 = 2.236371, d2CalldK2mc = 2.661001</v>
      </c>
    </row>
    <row r="13627" spans="28:28" x14ac:dyDescent="0.25">
      <c r="AB13627" s="3" t="str">
        <v>strike = 0.063557, d2CalldK2 = 1.960552, d2CalldK2mc = 1.837836</v>
      </c>
    </row>
    <row r="13628" spans="28:28" x14ac:dyDescent="0.25">
      <c r="AB13628" s="3" t="str">
        <v>strike = 0.065236, d2CalldK2 = 1.719880, d2CalldK2mc = 1.687148</v>
      </c>
    </row>
    <row r="13629" spans="28:28" x14ac:dyDescent="0.25">
      <c r="AB13629" s="3" t="str">
        <v>strike = 0.066916, d2CalldK2 = 1.509801, d2CalldK2mc = 1.421769</v>
      </c>
    </row>
    <row r="13630" spans="28:28" x14ac:dyDescent="0.25">
      <c r="AB13630" s="3" t="str">
        <v>strike = 0.068595, d2CalldK2 = 1.326350, d2CalldK2mc = 1.020914</v>
      </c>
    </row>
    <row r="13631" spans="28:28" x14ac:dyDescent="0.25">
      <c r="AB13631" s="3" t="str">
        <v>strike = 0.070274, d2CalldK2 = 1.166070, d2CalldK2mc = 0.905525</v>
      </c>
    </row>
    <row r="13632" spans="28:28" x14ac:dyDescent="0.25">
      <c r="AB13632" s="3" t="str">
        <v>strike = 0.071953, d2CalldK2 = 1.025957, d2CalldK2mc = 1.052566</v>
      </c>
    </row>
    <row r="13633" spans="28:28" x14ac:dyDescent="0.25">
      <c r="AB13633" s="3" t="str">
        <v>strike = 0.073632, d2CalldK2 = 0.903397, d2CalldK2mc = 0.931975</v>
      </c>
    </row>
    <row r="13634" spans="28:28" x14ac:dyDescent="0.25">
      <c r="AB13634" s="3" t="str">
        <v>T = 6.416667, fixingDate = 0, swapRate = 0.024936, annuity = 8.423593, stdDev = 0.016792, avgCalcStrikes = 7.932129</v>
      </c>
    </row>
    <row r="13635" spans="28:28" x14ac:dyDescent="0.25">
      <c r="AB13635" s="3" t="str">
        <v>strike = -0.023761, dCalldT = 0.000154, localVol = 0.017894</v>
      </c>
    </row>
    <row r="13636" spans="28:28" x14ac:dyDescent="0.25">
      <c r="AB13636" s="3" t="str">
        <v>strike = -0.022082, dCalldT = 0.000178, localVol = 0.015134</v>
      </c>
    </row>
    <row r="13637" spans="28:28" x14ac:dyDescent="0.25">
      <c r="AB13637" s="3" t="str">
        <v>strike = -0.020402, dCalldT = 0.000185, localVol = 0.020282</v>
      </c>
    </row>
    <row r="13638" spans="28:28" x14ac:dyDescent="0.25">
      <c r="AB13638" s="3" t="str">
        <v>strike = -0.018723, dCalldT = 0.000201, localVol = 0.018676</v>
      </c>
    </row>
    <row r="13639" spans="28:28" x14ac:dyDescent="0.25">
      <c r="AB13639" s="3" t="str">
        <v>strike = -0.017044, dCalldT = 0.000224, localVol = 0.014605</v>
      </c>
    </row>
    <row r="13640" spans="28:28" x14ac:dyDescent="0.25">
      <c r="AB13640" s="3" t="str">
        <v>strike = -0.015365, dCalldT = 0.000228, localVol = 0.013999</v>
      </c>
    </row>
    <row r="13641" spans="28:28" x14ac:dyDescent="0.25">
      <c r="AB13641" s="3" t="str">
        <v>strike = -0.013686, dCalldT = 0.000212, localVol = 0.014736</v>
      </c>
    </row>
    <row r="13642" spans="28:28" x14ac:dyDescent="0.25">
      <c r="AB13642" s="3" t="str">
        <v>strike = -0.012006, dCalldT = 0.000198, localVol = 0.014183</v>
      </c>
    </row>
    <row r="13643" spans="28:28" x14ac:dyDescent="0.25">
      <c r="AB13643" s="3" t="str">
        <v>strike = -0.010327, dCalldT = 0.000193, localVol = 0.012887</v>
      </c>
    </row>
    <row r="13644" spans="28:28" x14ac:dyDescent="0.25">
      <c r="AB13644" s="3" t="str">
        <v>strike = -0.008648, dCalldT = 0.000198, localVol = 0.012310</v>
      </c>
    </row>
    <row r="13645" spans="28:28" x14ac:dyDescent="0.25">
      <c r="AB13645" s="3" t="str">
        <v>strike = -0.006969, dCalldT = 0.000213, localVol = 0.011311</v>
      </c>
    </row>
    <row r="13646" spans="28:28" x14ac:dyDescent="0.25">
      <c r="AB13646" s="3" t="str">
        <v>strike = -0.005290, dCalldT = 0.000230, localVol = 0.011356</v>
      </c>
    </row>
    <row r="13647" spans="28:28" x14ac:dyDescent="0.25">
      <c r="AB13647" s="3" t="str">
        <v>strike = -0.003610, dCalldT = 0.000256, localVol = 0.011425</v>
      </c>
    </row>
    <row r="13648" spans="28:28" x14ac:dyDescent="0.25">
      <c r="AB13648" s="3" t="str">
        <v>strike = -0.001931, dCalldT = 0.000298, localVol = 0.011434</v>
      </c>
    </row>
    <row r="13649" spans="28:28" x14ac:dyDescent="0.25">
      <c r="AB13649" s="3" t="str">
        <v>strike = -0.000252, dCalldT = 0.000355, localVol = 0.010796</v>
      </c>
    </row>
    <row r="13650" spans="28:28" x14ac:dyDescent="0.25">
      <c r="AB13650" s="3" t="str">
        <v>strike = 0.001427, dCalldT = 0.000400, localVol = 0.010677</v>
      </c>
    </row>
    <row r="13651" spans="28:28" x14ac:dyDescent="0.25">
      <c r="AB13651" s="3" t="str">
        <v>strike = 0.003106, dCalldT = 0.000428, localVol = 0.010687</v>
      </c>
    </row>
    <row r="13652" spans="28:28" x14ac:dyDescent="0.25">
      <c r="AB13652" s="3" t="str">
        <v>strike = 0.004786, dCalldT = 0.000456, localVol = 0.010386</v>
      </c>
    </row>
    <row r="13653" spans="28:28" x14ac:dyDescent="0.25">
      <c r="AB13653" s="3" t="str">
        <v>strike = 0.006465, dCalldT = 0.000486, localVol = 0.010513</v>
      </c>
    </row>
    <row r="13654" spans="28:28" x14ac:dyDescent="0.25">
      <c r="AB13654" s="3" t="str">
        <v>strike = 0.008144, dCalldT = 0.000548, localVol = 0.009607</v>
      </c>
    </row>
    <row r="13655" spans="28:28" x14ac:dyDescent="0.25">
      <c r="AB13655" s="3" t="str">
        <v>strike = 0.009823, dCalldT = 0.000583, localVol = 0.009841</v>
      </c>
    </row>
    <row r="13656" spans="28:28" x14ac:dyDescent="0.25">
      <c r="AB13656" s="3" t="str">
        <v>strike = 0.011502, dCalldT = 0.000637, localVol = 0.009448</v>
      </c>
    </row>
    <row r="13657" spans="28:28" x14ac:dyDescent="0.25">
      <c r="AB13657" s="3" t="str">
        <v>strike = 0.013181, dCalldT = 0.000694, localVol = 0.008898</v>
      </c>
    </row>
    <row r="13658" spans="28:28" x14ac:dyDescent="0.25">
      <c r="AB13658" s="3" t="str">
        <v>strike = 0.014861, dCalldT = 0.000707, localVol = 0.009092</v>
      </c>
    </row>
    <row r="13659" spans="28:28" x14ac:dyDescent="0.25">
      <c r="AB13659" s="3" t="str">
        <v>strike = 0.016540, dCalldT = 0.000762, localVol = 0.008639</v>
      </c>
    </row>
    <row r="13660" spans="28:28" x14ac:dyDescent="0.25">
      <c r="AB13660" s="3" t="str">
        <v>strike = 0.018219, dCalldT = 0.000825, localVol = 0.008115</v>
      </c>
    </row>
    <row r="13661" spans="28:28" x14ac:dyDescent="0.25">
      <c r="AB13661" s="3" t="str">
        <v>strike = 0.019898, dCalldT = 0.000823, localVol = 0.007853</v>
      </c>
    </row>
    <row r="13662" spans="28:28" x14ac:dyDescent="0.25">
      <c r="AB13662" s="3" t="str">
        <v>strike = 0.021577, dCalldT = 0.000790, localVol = 0.007578</v>
      </c>
    </row>
    <row r="13663" spans="28:28" x14ac:dyDescent="0.25">
      <c r="AB13663" s="3" t="str">
        <v>strike = 0.023257, dCalldT = 0.000789, localVol = 0.007204</v>
      </c>
    </row>
    <row r="13664" spans="28:28" x14ac:dyDescent="0.25">
      <c r="AB13664" s="3" t="str">
        <v>strike = 0.024936, dCalldT = 0.000814, localVol = 0.006894</v>
      </c>
    </row>
    <row r="13665" spans="28:28" x14ac:dyDescent="0.25">
      <c r="AB13665" s="3" t="str">
        <v>strike = 0.026615, dCalldT = 0.000793, localVol = 0.007023</v>
      </c>
    </row>
    <row r="13666" spans="28:28" x14ac:dyDescent="0.25">
      <c r="AB13666" s="3" t="str">
        <v>strike = 0.028294, dCalldT = 0.000739, localVol = 0.007281</v>
      </c>
    </row>
    <row r="13667" spans="28:28" x14ac:dyDescent="0.25">
      <c r="AB13667" s="3" t="str">
        <v>strike = 0.029973, dCalldT = 0.000704, localVol = 0.007348</v>
      </c>
    </row>
    <row r="13668" spans="28:28" x14ac:dyDescent="0.25">
      <c r="AB13668" s="3" t="str">
        <v>strike = 0.031653, dCalldT = 0.000659, localVol = 0.007626</v>
      </c>
    </row>
    <row r="13669" spans="28:28" x14ac:dyDescent="0.25">
      <c r="AB13669" s="3" t="str">
        <v>strike = 0.033332, dCalldT = 0.000630, localVol = 0.007941</v>
      </c>
    </row>
    <row r="13670" spans="28:28" x14ac:dyDescent="0.25">
      <c r="AB13670" s="3" t="str">
        <v>strike = 0.035011, dCalldT = 0.000624, localVol = 0.008273</v>
      </c>
    </row>
    <row r="13671" spans="28:28" x14ac:dyDescent="0.25">
      <c r="AB13671" s="3" t="str">
        <v>strike = 0.036690, dCalldT = 0.000622, localVol = 0.008487</v>
      </c>
    </row>
    <row r="13672" spans="28:28" x14ac:dyDescent="0.25">
      <c r="AB13672" s="3" t="str">
        <v>strike = 0.038369, dCalldT = 0.000586, localVol = 0.008809</v>
      </c>
    </row>
    <row r="13673" spans="28:28" x14ac:dyDescent="0.25">
      <c r="AB13673" s="3" t="str">
        <v>strike = 0.040049, dCalldT = 0.000524, localVol = 0.009243</v>
      </c>
    </row>
    <row r="13674" spans="28:28" x14ac:dyDescent="0.25">
      <c r="AB13674" s="3" t="str">
        <v>strike = 0.041728, dCalldT = 0.000474, localVol = 0.009446</v>
      </c>
    </row>
    <row r="13675" spans="28:28" x14ac:dyDescent="0.25">
      <c r="AB13675" s="3" t="str">
        <v>strike = 0.043407, dCalldT = 0.000440, localVol = 0.010206</v>
      </c>
    </row>
    <row r="13676" spans="28:28" x14ac:dyDescent="0.25">
      <c r="AB13676" s="3" t="str">
        <v>strike = 0.045086, dCalldT = 0.000449, localVol = 0.010285</v>
      </c>
    </row>
    <row r="13677" spans="28:28" x14ac:dyDescent="0.25">
      <c r="AB13677" s="3" t="str">
        <v>strike = 0.046765, dCalldT = 0.000460, localVol = 0.011270</v>
      </c>
    </row>
    <row r="13678" spans="28:28" x14ac:dyDescent="0.25">
      <c r="AB13678" s="3" t="str">
        <v>strike = 0.048444, dCalldT = 0.000478, localVol = 0.012207</v>
      </c>
    </row>
    <row r="13679" spans="28:28" x14ac:dyDescent="0.25">
      <c r="AB13679" s="3" t="str">
        <v>strike = 0.050124, dCalldT = 0.000501, localVol = 0.012946</v>
      </c>
    </row>
    <row r="13680" spans="28:28" x14ac:dyDescent="0.25">
      <c r="AB13680" s="3" t="str">
        <v>strike = 0.051803, dCalldT = 0.000515, localVol = 0.014767</v>
      </c>
    </row>
    <row r="13681" spans="28:28" x14ac:dyDescent="0.25">
      <c r="AB13681" s="3" t="str">
        <v>strike = 0.053482, dCalldT = 0.000538, localVol = 0.015497</v>
      </c>
    </row>
    <row r="13682" spans="28:28" x14ac:dyDescent="0.25">
      <c r="AB13682" s="3" t="str">
        <v>strike = 0.055161, dCalldT = 0.000559, localVol = 0.015171</v>
      </c>
    </row>
    <row r="13683" spans="28:28" x14ac:dyDescent="0.25">
      <c r="AB13683" s="3" t="str">
        <v>strike = 0.056840, dCalldT = 0.000545, localVol = 0.017382</v>
      </c>
    </row>
    <row r="13684" spans="28:28" x14ac:dyDescent="0.25">
      <c r="AB13684" s="3" t="str">
        <v>strike = 0.058520, dCalldT = 0.000523, localVol = 0.018076</v>
      </c>
    </row>
    <row r="13685" spans="28:28" x14ac:dyDescent="0.25">
      <c r="AB13685" s="3" t="str">
        <v>strike = 0.060199, dCalldT = 0.000492, localVol = 0.019940</v>
      </c>
    </row>
    <row r="13686" spans="28:28" x14ac:dyDescent="0.25">
      <c r="AB13686" s="3" t="str">
        <v>strike = 0.061878, dCalldT = 0.000465, localVol = 0.018696</v>
      </c>
    </row>
    <row r="13687" spans="28:28" x14ac:dyDescent="0.25">
      <c r="AB13687" s="3" t="str">
        <v>strike = 0.063557, dCalldT = 0.000425, localVol = 0.021495</v>
      </c>
    </row>
    <row r="13688" spans="28:28" x14ac:dyDescent="0.25">
      <c r="AB13688" s="3" t="str">
        <v>strike = 0.065236, dCalldT = 0.000389, localVol = 0.021479</v>
      </c>
    </row>
    <row r="13689" spans="28:28" x14ac:dyDescent="0.25">
      <c r="AB13689" s="3" t="str">
        <v>strike = 0.066916, dCalldT = 0.000356, localVol = 0.022371</v>
      </c>
    </row>
    <row r="13690" spans="28:28" x14ac:dyDescent="0.25">
      <c r="AB13690" s="3" t="str">
        <v>strike = 0.068595, dCalldT = 0.000326, localVol = 0.025280</v>
      </c>
    </row>
    <row r="13691" spans="28:28" x14ac:dyDescent="0.25">
      <c r="AB13691" s="3" t="str">
        <v>strike = 0.070274, dCalldT = 0.000308, localVol = 0.026074</v>
      </c>
    </row>
    <row r="13692" spans="28:28" x14ac:dyDescent="0.25">
      <c r="AB13692" s="3" t="str">
        <v>strike = 0.071953, dCalldT = 0.000299, localVol = 0.023834</v>
      </c>
    </row>
    <row r="13693" spans="28:28" x14ac:dyDescent="0.25">
      <c r="AB13693" s="3" t="str">
        <v>strike = 0.073632, dCalldT = 0.000290, localVol = 0.024942</v>
      </c>
    </row>
    <row r="13694" spans="28:28" x14ac:dyDescent="0.25">
      <c r="AB13694" s="3" t="str">
        <v>T = 6.500000, swapRate = 0.025029, k = 0, strike = -0.025698, call = 0.050900, callph = 0.050891, callmh = 0.050910, quantile = 0.011331, d2CalldK2 = 0.792292</v>
      </c>
    </row>
    <row r="13695" spans="28:28" x14ac:dyDescent="0.25">
      <c r="AB13695" s="3" t="str">
        <v>T = 6.500000, swapRate = 0.025029, k = 1, strike = -0.024007, call = 0.049230, callph = 0.049220, callmh = 0.049240, quantile = 0.012759, d2CalldK2 = 0.898674</v>
      </c>
    </row>
    <row r="13696" spans="28:28" x14ac:dyDescent="0.25">
      <c r="AB13696" s="3" t="str">
        <v>T = 6.500000, swapRate = 0.025029, k = 2, strike = -0.022316, call = 0.047562, callph = 0.047552, callmh = 0.047572, quantile = 0.014379, d2CalldK2 = 1.020180</v>
      </c>
    </row>
    <row r="13697" spans="28:28" x14ac:dyDescent="0.25">
      <c r="AB13697" s="3" t="str">
        <v>T = 6.500000, swapRate = 0.025029, k = 3, strike = -0.020626, call = 0.045897, callph = 0.045887, callmh = 0.045907, quantile = 0.016219, d2CalldK2 = 1.159054</v>
      </c>
    </row>
    <row r="13698" spans="28:28" x14ac:dyDescent="0.25">
      <c r="AB13698" s="3" t="str">
        <v>T = 6.500000, swapRate = 0.025029, k = 4, strike = -0.018935, call = 0.044235, callph = 0.044225, callmh = 0.044245, quantile = 0.018310, d2CalldK2 = 1.317878</v>
      </c>
    </row>
    <row r="13699" spans="28:28" x14ac:dyDescent="0.25">
      <c r="AB13699" s="3" t="str">
        <v>T = 6.500000, swapRate = 0.025029, k = 5, strike = -0.017244, call = 0.042577, callph = 0.042567, callmh = 0.042587, quantile = 0.020688, d2CalldK2 = 1.499626</v>
      </c>
    </row>
    <row r="13700" spans="28:28" x14ac:dyDescent="0.25">
      <c r="AB13700" s="3" t="str">
        <v>T = 6.500000, swapRate = 0.025029, k = 6, strike = -0.015553, call = 0.040923, callph = 0.040914, callmh = 0.040933, quantile = 0.023396, d2CalldK2 = 1.707715</v>
      </c>
    </row>
    <row r="13701" spans="28:28" x14ac:dyDescent="0.25">
      <c r="AB13701" s="3" t="str">
        <v>T = 6.500000, swapRate = 0.025029, k = 7, strike = -0.013862, call = 0.039275, callph = 0.039265, callmh = 0.039284, quantile = 0.026481, d2CalldK2 = 1.946073</v>
      </c>
    </row>
    <row r="13702" spans="28:28" x14ac:dyDescent="0.25">
      <c r="AB13702" s="3" t="str">
        <v>T = 6.500000, swapRate = 0.025029, k = 8, strike = -0.012171, call = 0.037631, callph = 0.037622, callmh = 0.037641, quantile = 0.029997, d2CalldK2 = 2.219205</v>
      </c>
    </row>
    <row r="13703" spans="28:28" x14ac:dyDescent="0.25">
      <c r="AB13703" s="3" t="str">
        <v>T = 6.500000, swapRate = 0.025029, k = 9, strike = -0.010480, call = 0.035995, callph = 0.035985, callmh = 0.036004, quantile = 0.034008, d2CalldK2 = 2.532273</v>
      </c>
    </row>
    <row r="13704" spans="28:28" x14ac:dyDescent="0.25">
      <c r="AB13704" s="3" t="str">
        <v>T = 6.500000, swapRate = 0.025029, k = 10, strike = -0.008789, call = 0.034365, callph = 0.034355, callmh = 0.034375, quantile = 0.038586, d2CalldK2 = 2.891177</v>
      </c>
    </row>
    <row r="13705" spans="28:28" x14ac:dyDescent="0.25">
      <c r="AB13705" s="3" t="str">
        <v>T = 6.500000, swapRate = 0.025029, k = 11, strike = -0.007098, call = 0.032744, callph = 0.032734, callmh = 0.032753, quantile = 0.043815, d2CalldK2 = 3.302643</v>
      </c>
    </row>
    <row r="13706" spans="28:28" x14ac:dyDescent="0.25">
      <c r="AB13706" s="3" t="str">
        <v>T = 6.500000, swapRate = 0.025029, k = 12, strike = -0.005407, call = 0.031132, callph = 0.031122, callmh = 0.031141, quantile = 0.049789, d2CalldK2 = 3.774310</v>
      </c>
    </row>
    <row r="13707" spans="28:28" x14ac:dyDescent="0.25">
      <c r="AB13707" s="3" t="str">
        <v>T = 6.500000, swapRate = 0.025029, k = 13, strike = -0.003717, call = 0.029531, callph = 0.029521, callmh = 0.029540, quantile = 0.056618, d2CalldK2 = 4.314820</v>
      </c>
    </row>
    <row r="13708" spans="28:28" x14ac:dyDescent="0.25">
      <c r="AB13708" s="3" t="str">
        <v>T = 6.500000, swapRate = 0.025029, k = 14, strike = -0.002026, call = 0.027942, callph = 0.027933, callmh = 0.027951, quantile = 0.064425, d2CalldK2 = 4.933889</v>
      </c>
    </row>
    <row r="13709" spans="28:28" x14ac:dyDescent="0.25">
      <c r="AB13709" s="3" t="str">
        <v>T = 6.500000, swapRate = 0.025029, k = 15, strike = -0.000335, call = 0.026367, callph = 0.026358, callmh = 0.026377, quantile = 0.073354, d2CalldK2 = 5.642368</v>
      </c>
    </row>
    <row r="13710" spans="28:28" x14ac:dyDescent="0.25">
      <c r="AB13710" s="3" t="str">
        <v>T = 6.500000, swapRate = 0.025029, k = 16, strike = 0.001356, call = 0.024809, callph = 0.024800, callmh = 0.024818, quantile = 0.083564, d2CalldK2 = 6.452260</v>
      </c>
    </row>
    <row r="13711" spans="28:28" x14ac:dyDescent="0.25">
      <c r="AB13711" s="3" t="str">
        <v>T = 6.500000, swapRate = 0.025029, k = 17, strike = 0.003047, call = 0.023269, callph = 0.023260, callmh = 0.023278, quantile = 0.095238, d2CalldK2 = 7.376686</v>
      </c>
    </row>
    <row r="13712" spans="28:28" x14ac:dyDescent="0.25">
      <c r="AB13712" s="3" t="str">
        <v>T = 6.500000, swapRate = 0.025029, k = 18, strike = 0.004738, call = 0.021750, callph = 0.021741, callmh = 0.021759, quantile = 0.108583, d2CalldK2 = 8.429759</v>
      </c>
    </row>
    <row r="13713" spans="28:28" x14ac:dyDescent="0.25">
      <c r="AB13713" s="3" t="str">
        <v>T = 6.500000, swapRate = 0.025029, k = 19, strike = 0.006429, call = 0.020255, callph = 0.020247, callmh = 0.020264, quantile = 0.123827, d2CalldK2 = 9.626329</v>
      </c>
    </row>
    <row r="13714" spans="28:28" x14ac:dyDescent="0.25">
      <c r="AB13714" s="3" t="str">
        <v>T = 6.500000, swapRate = 0.025029, k = 20, strike = 0.008120, call = 0.018788, callph = 0.018780, callmh = 0.018797, quantile = 0.141226, d2CalldK2 = 10.981534</v>
      </c>
    </row>
    <row r="13715" spans="28:28" x14ac:dyDescent="0.25">
      <c r="AB13715" s="3" t="str">
        <v>T = 6.500000, swapRate = 0.025029, k = 21, strike = 0.009811, call = 0.017353, callph = 0.017344, callmh = 0.017361, quantile = 0.161062, d2CalldK2 = 12.510083</v>
      </c>
    </row>
    <row r="13716" spans="28:28" x14ac:dyDescent="0.25">
      <c r="AB13716" s="3" t="str">
        <v>T = 6.500000, swapRate = 0.025029, k = 22, strike = 0.011502, call = 0.015953, callph = 0.015945, callmh = 0.015961, quantile = 0.183638, d2CalldK2 = 14.225165</v>
      </c>
    </row>
    <row r="13717" spans="28:28" x14ac:dyDescent="0.25">
      <c r="AB13717" s="3" t="str">
        <v>T = 6.500000, swapRate = 0.025029, k = 23, strike = 0.013192, call = 0.014594, callph = 0.014586, callmh = 0.014601, quantile = 0.209280, d2CalldK2 = 16.136836</v>
      </c>
    </row>
    <row r="13718" spans="28:28" x14ac:dyDescent="0.25">
      <c r="AB13718" s="3" t="str">
        <v>T = 6.500000, swapRate = 0.025029, k = 24, strike = 0.014883, call = 0.013281, callph = 0.013273, callmh = 0.013288, quantile = 0.238323, d2CalldK2 = 18.249733</v>
      </c>
    </row>
    <row r="13719" spans="28:28" x14ac:dyDescent="0.25">
      <c r="AB13719" s="3" t="str">
        <v>T = 6.500000, swapRate = 0.025029, k = 25, strike = 0.016574, call = 0.012020, callph = 0.012013, callmh = 0.012027, quantile = 0.271108, d2CalldK2 = 20.559885</v>
      </c>
    </row>
    <row r="13720" spans="28:28" x14ac:dyDescent="0.25">
      <c r="AB13720" s="3" t="str">
        <v>T = 6.500000, swapRate = 0.025029, k = 26, strike = 0.018265, call = 0.010818, callph = 0.010811, callmh = 0.010825, quantile = 0.307955, d2CalldK2 = 23.050411</v>
      </c>
    </row>
    <row r="13721" spans="28:28" x14ac:dyDescent="0.25">
      <c r="AB13721" s="3" t="str">
        <v>T = 6.500000, swapRate = 0.025029, k = 27, strike = 0.019956, call = 0.009682, callph = 0.009675, callmh = 0.009688, quantile = 0.349142, d2CalldK2 = 25.685869</v>
      </c>
    </row>
    <row r="13722" spans="28:28" x14ac:dyDescent="0.25">
      <c r="AB13722" s="3" t="str">
        <v>T = 6.500000, swapRate = 0.025029, k = 28, strike = 0.021647, call = 0.008619, callph = 0.008613, callmh = 0.008625, quantile = 0.394867, d2CalldK2 = 28.405113</v>
      </c>
    </row>
    <row r="13723" spans="28:28" x14ac:dyDescent="0.25">
      <c r="AB13723" s="3" t="str">
        <v>T = 6.500000, swapRate = 0.025029, k = 29, strike = 0.023338, call = 0.007638, callph = 0.007633, callmh = 0.007644, quantile = 0.445197, d2CalldK2 = 31.112709</v>
      </c>
    </row>
    <row r="13724" spans="28:28" x14ac:dyDescent="0.25">
      <c r="AB13724" s="3" t="str">
        <v>T = 6.500000, swapRate = 0.025029, k = 30, strike = 0.025029, call = 0.006746, callph = 0.006741, callmh = 0.006751, quantile = 0.500000, d2CalldK2 = 33.664619</v>
      </c>
    </row>
    <row r="13725" spans="28:28" x14ac:dyDescent="0.25">
      <c r="AB13725" s="3" t="str">
        <v>T = 6.500000, swapRate = 0.025029, k = 31, strike = 0.026720, call = 0.005947, callph = 0.005943, callmh = 0.005952, quantile = 0.554803, d2CalldK2 = 31.112709</v>
      </c>
    </row>
    <row r="13726" spans="28:28" x14ac:dyDescent="0.25">
      <c r="AB13726" s="3" t="str">
        <v>T = 6.500000, swapRate = 0.025029, k = 32, strike = 0.028411, call = 0.005238, callph = 0.005234, callmh = 0.005242, quantile = 0.605133, d2CalldK2 = 28.405113</v>
      </c>
    </row>
    <row r="13727" spans="28:28" x14ac:dyDescent="0.25">
      <c r="AB13727" s="3" t="str">
        <v>T = 6.500000, swapRate = 0.025029, k = 33, strike = 0.030101, call = 0.004609, callph = 0.004606, callmh = 0.004613, quantile = 0.650858, d2CalldK2 = 25.685869</v>
      </c>
    </row>
    <row r="13728" spans="28:28" x14ac:dyDescent="0.25">
      <c r="AB13728" s="3" t="str">
        <v>T = 6.500000, swapRate = 0.025029, k = 34, strike = 0.031792, call = 0.004054, callph = 0.004051, callmh = 0.004057, quantile = 0.692045, d2CalldK2 = 23.050411</v>
      </c>
    </row>
    <row r="13729" spans="28:28" x14ac:dyDescent="0.25">
      <c r="AB13729" s="3" t="str">
        <v>T = 6.500000, swapRate = 0.025029, k = 35, strike = 0.033483, call = 0.003565, callph = 0.003563, callmh = 0.003568, quantile = 0.728892, d2CalldK2 = 20.559885</v>
      </c>
    </row>
    <row r="13730" spans="28:28" x14ac:dyDescent="0.25">
      <c r="AB13730" s="3" t="str">
        <v>T = 6.500000, swapRate = 0.025029, k = 36, strike = 0.035174, call = 0.003135, callph = 0.003133, callmh = 0.003138, quantile = 0.761677, d2CalldK2 = 18.249733</v>
      </c>
    </row>
    <row r="13731" spans="28:28" x14ac:dyDescent="0.25">
      <c r="AB13731" s="3" t="str">
        <v>T = 6.500000, swapRate = 0.025029, k = 37, strike = 0.036865, call = 0.002757, callph = 0.002755, callmh = 0.002759, quantile = 0.790720, d2CalldK2 = 16.136836</v>
      </c>
    </row>
    <row r="13732" spans="28:28" x14ac:dyDescent="0.25">
      <c r="AB13732" s="3" t="str">
        <v>T = 6.500000, swapRate = 0.025029, k = 38, strike = 0.038556, call = 0.002426, callph = 0.002424, callmh = 0.002427, quantile = 0.816362, d2CalldK2 = 14.225165</v>
      </c>
    </row>
    <row r="13733" spans="28:28" x14ac:dyDescent="0.25">
      <c r="AB13733" s="3" t="str">
        <v>T = 6.500000, swapRate = 0.025029, k = 39, strike = 0.040247, call = 0.002135, callph = 0.002133, callmh = 0.002136, quantile = 0.838938, d2CalldK2 = 12.510083</v>
      </c>
    </row>
    <row r="13734" spans="28:28" x14ac:dyDescent="0.25">
      <c r="AB13734" s="3" t="str">
        <v>T = 6.500000, swapRate = 0.025029, k = 40, strike = 0.041938, call = 0.001879, callph = 0.001878, callmh = 0.001881, quantile = 0.858774, d2CalldK2 = 10.981534</v>
      </c>
    </row>
    <row r="13735" spans="28:28" x14ac:dyDescent="0.25">
      <c r="AB13735" s="3" t="str">
        <v>T = 6.500000, swapRate = 0.025029, k = 41, strike = 0.043629, call = 0.001656, callph = 0.001654, callmh = 0.001657, quantile = 0.876173, d2CalldK2 = 9.626329</v>
      </c>
    </row>
    <row r="13736" spans="28:28" x14ac:dyDescent="0.25">
      <c r="AB13736" s="3" t="str">
        <v>T = 6.500000, swapRate = 0.025029, k = 42, strike = 0.045320, call = 0.001459, callph = 0.001458, callmh = 0.001460, quantile = 0.891417, d2CalldK2 = 8.429759</v>
      </c>
    </row>
    <row r="13737" spans="28:28" x14ac:dyDescent="0.25">
      <c r="AB13737" s="3" t="str">
        <v>T = 6.500000, swapRate = 0.025029, k = 43, strike = 0.047010, call = 0.001287, callph = 0.001286, callmh = 0.001288, quantile = 0.904762, d2CalldK2 = 7.376686</v>
      </c>
    </row>
    <row r="13738" spans="28:28" x14ac:dyDescent="0.25">
      <c r="AB13738" s="3" t="str">
        <v>T = 6.500000, swapRate = 0.025029, k = 44, strike = 0.048701, call = 0.001136, callph = 0.001136, callmh = 0.001137, quantile = 0.916436, d2CalldK2 = 6.452260</v>
      </c>
    </row>
    <row r="13739" spans="28:28" x14ac:dyDescent="0.25">
      <c r="AB13739" s="3" t="str">
        <v>T = 6.500000, swapRate = 0.025029, k = 45, strike = 0.050392, call = 0.001004, callph = 0.001003, callmh = 0.001005, quantile = 0.926646, d2CalldK2 = 5.642368</v>
      </c>
    </row>
    <row r="13740" spans="28:28" x14ac:dyDescent="0.25">
      <c r="AB13740" s="3" t="str">
        <v>T = 6.500000, swapRate = 0.025029, k = 46, strike = 0.052083, call = 0.000888, callph = 0.000887, callmh = 0.000888, quantile = 0.935575, d2CalldK2 = 4.933889</v>
      </c>
    </row>
    <row r="13741" spans="28:28" x14ac:dyDescent="0.25">
      <c r="AB13741" s="3" t="str">
        <v>T = 6.500000, swapRate = 0.025029, k = 47, strike = 0.053774, call = 0.000785, callph = 0.000785, callmh = 0.000786, quantile = 0.943382, d2CalldK2 = 4.314820</v>
      </c>
    </row>
    <row r="13742" spans="28:28" x14ac:dyDescent="0.25">
      <c r="AB13742" s="3" t="str">
        <v>T = 6.500000, swapRate = 0.025029, k = 48, strike = 0.055465, call = 0.000696, callph = 0.000695, callmh = 0.000696, quantile = 0.950211, d2CalldK2 = 3.774310</v>
      </c>
    </row>
    <row r="13743" spans="28:28" x14ac:dyDescent="0.25">
      <c r="AB13743" s="3" t="str">
        <v>T = 6.500000, swapRate = 0.025029, k = 49, strike = 0.057156, call = 0.000617, callph = 0.000616, callmh = 0.000617, quantile = 0.956185, d2CalldK2 = 3.302643</v>
      </c>
    </row>
    <row r="13744" spans="28:28" x14ac:dyDescent="0.25">
      <c r="AB13744" s="3" t="str">
        <v>T = 6.500000, swapRate = 0.025029, k = 50, strike = 0.058847, call = 0.000547, callph = 0.000547, callmh = 0.000547, quantile = 0.961414, d2CalldK2 = 2.891177</v>
      </c>
    </row>
    <row r="13745" spans="28:28" x14ac:dyDescent="0.25">
      <c r="AB13745" s="3" t="str">
        <v>T = 6.500000, swapRate = 0.025029, k = 51, strike = 0.060538, call = 0.000486, callph = 0.000485, callmh = 0.000486, quantile = 0.965992, d2CalldK2 = 2.532273</v>
      </c>
    </row>
    <row r="13746" spans="28:28" x14ac:dyDescent="0.25">
      <c r="AB13746" s="3" t="str">
        <v>T = 6.500000, swapRate = 0.025029, k = 52, strike = 0.062229, call = 0.000432, callph = 0.000431, callmh = 0.000432, quantile = 0.970003, d2CalldK2 = 2.219205</v>
      </c>
    </row>
    <row r="13747" spans="28:28" x14ac:dyDescent="0.25">
      <c r="AB13747" s="3" t="str">
        <v>T = 6.500000, swapRate = 0.025029, k = 53, strike = 0.063919, call = 0.000384, callph = 0.000384, callmh = 0.000384, quantile = 0.973519, d2CalldK2 = 1.946073</v>
      </c>
    </row>
    <row r="13748" spans="28:28" x14ac:dyDescent="0.25">
      <c r="AB13748" s="3" t="str">
        <v>T = 6.500000, swapRate = 0.025029, k = 54, strike = 0.065610, call = 0.000342, callph = 0.000342, callmh = 0.000342, quantile = 0.976604, d2CalldK2 = 1.707715</v>
      </c>
    </row>
    <row r="13749" spans="28:28" x14ac:dyDescent="0.25">
      <c r="AB13749" s="3" t="str">
        <v>T = 6.500000, swapRate = 0.025029, k = 55, strike = 0.067301, call = 0.000305, callph = 0.000304, callmh = 0.000305, quantile = 0.979312, d2CalldK2 = 1.499626</v>
      </c>
    </row>
    <row r="13750" spans="28:28" x14ac:dyDescent="0.25">
      <c r="AB13750" s="3" t="str">
        <v>T = 6.500000, swapRate = 0.025029, k = 56, strike = 0.068992, call = 0.000272, callph = 0.000271, callmh = 0.000272, quantile = 0.981690, d2CalldK2 = 1.317878</v>
      </c>
    </row>
    <row r="13751" spans="28:28" x14ac:dyDescent="0.25">
      <c r="AB13751" s="3" t="str">
        <v>T = 6.500000, swapRate = 0.025029, k = 57, strike = 0.070683, call = 0.000243, callph = 0.000242, callmh = 0.000243, quantile = 0.983781, d2CalldK2 = 1.159054</v>
      </c>
    </row>
    <row r="13752" spans="28:28" x14ac:dyDescent="0.25">
      <c r="AB13752" s="3" t="str">
        <v>T = 6.500000, swapRate = 0.025029, k = 58, strike = 0.072374, call = 0.000217, callph = 0.000217, callmh = 0.000217, quantile = 0.985621, d2CalldK2 = 1.020180</v>
      </c>
    </row>
    <row r="13753" spans="28:28" x14ac:dyDescent="0.25">
      <c r="AB13753" s="3" t="str">
        <v>T = 6.500000, swapRate = 0.025029, k = 59, strike = 0.074065, call = 0.000194, callph = 0.000194, callmh = 0.000194, quantile = 0.987241, d2CalldK2 = 0.898674</v>
      </c>
    </row>
    <row r="13754" spans="28:28" x14ac:dyDescent="0.25">
      <c r="AB13754" s="3" t="str">
        <v>T = 6.500000, swapRate = 0.025029, k = 60, strike = 0.075756, call = 0.000173, callph = 0.000173, callmh = 0.000174, quantile = 0.988669, d2CalldK2 = 0.792293</v>
      </c>
    </row>
    <row r="13755" spans="28:28" x14ac:dyDescent="0.25">
      <c r="AB13755" s="3" t="str">
        <v>strike = -0.024007, d2CalldK2 = 0.898674, d2CalldK2mc = 1.028513</v>
      </c>
    </row>
    <row r="13756" spans="28:28" x14ac:dyDescent="0.25">
      <c r="AB13756" s="3" t="str">
        <v>strike = -0.022316, d2CalldK2 = 1.020180, d2CalldK2mc = 1.435861</v>
      </c>
    </row>
    <row r="13757" spans="28:28" x14ac:dyDescent="0.25">
      <c r="AB13757" s="3" t="str">
        <v>strike = -0.020626, d2CalldK2 = 1.159054, d2CalldK2mc = 1.458966</v>
      </c>
    </row>
    <row r="13758" spans="28:28" x14ac:dyDescent="0.25">
      <c r="AB13758" s="3" t="str">
        <v>strike = -0.018935, d2CalldK2 = 1.317878, d2CalldK2mc = 1.072815</v>
      </c>
    </row>
    <row r="13759" spans="28:28" x14ac:dyDescent="0.25">
      <c r="AB13759" s="3" t="str">
        <v>strike = -0.017244, d2CalldK2 = 1.499626, d2CalldK2mc = 1.514953</v>
      </c>
    </row>
    <row r="13760" spans="28:28" x14ac:dyDescent="0.25">
      <c r="AB13760" s="3" t="str">
        <v>strike = -0.015553, d2CalldK2 = 1.707715, d2CalldK2mc = 2.110683</v>
      </c>
    </row>
    <row r="13761" spans="28:28" x14ac:dyDescent="0.25">
      <c r="AB13761" s="3" t="str">
        <v>strike = -0.013862, d2CalldK2 = 1.946073, d2CalldK2mc = 2.035232</v>
      </c>
    </row>
    <row r="13762" spans="28:28" x14ac:dyDescent="0.25">
      <c r="AB13762" s="3" t="str">
        <v>strike = -0.012171, d2CalldK2 = 2.219205, d2CalldK2mc = 2.306646</v>
      </c>
    </row>
    <row r="13763" spans="28:28" x14ac:dyDescent="0.25">
      <c r="AB13763" s="3" t="str">
        <v>strike = -0.010480, d2CalldK2 = 2.532273, d2CalldK2mc = 2.258050</v>
      </c>
    </row>
    <row r="13764" spans="28:28" x14ac:dyDescent="0.25">
      <c r="AB13764" s="3" t="str">
        <v>strike = -0.008789, d2CalldK2 = 2.891177, d2CalldK2mc = 3.105382</v>
      </c>
    </row>
    <row r="13765" spans="28:28" x14ac:dyDescent="0.25">
      <c r="AB13765" s="3" t="str">
        <v>strike = -0.007098, d2CalldK2 = 3.302643, d2CalldK2mc = 3.095485</v>
      </c>
    </row>
    <row r="13766" spans="28:28" x14ac:dyDescent="0.25">
      <c r="AB13766" s="3" t="str">
        <v>strike = -0.005407, d2CalldK2 = 3.774310, d2CalldK2mc = 3.658111</v>
      </c>
    </row>
    <row r="13767" spans="28:28" x14ac:dyDescent="0.25">
      <c r="AB13767" s="3" t="str">
        <v>strike = -0.003717, d2CalldK2 = 4.314820, d2CalldK2mc = 4.442718</v>
      </c>
    </row>
    <row r="13768" spans="28:28" x14ac:dyDescent="0.25">
      <c r="AB13768" s="3" t="str">
        <v>strike = -0.002026, d2CalldK2 = 4.933889, d2CalldK2mc = 6.001669</v>
      </c>
    </row>
    <row r="13769" spans="28:28" x14ac:dyDescent="0.25">
      <c r="AB13769" s="3" t="str">
        <v>strike = -0.000335, d2CalldK2 = 5.642368, d2CalldK2mc = 6.132543</v>
      </c>
    </row>
    <row r="13770" spans="28:28" x14ac:dyDescent="0.25">
      <c r="AB13770" s="3" t="str">
        <v>strike = 0.001356, d2CalldK2 = 6.452260, d2CalldK2mc = 6.645421</v>
      </c>
    </row>
    <row r="13771" spans="28:28" x14ac:dyDescent="0.25">
      <c r="AB13771" s="3" t="str">
        <v>strike = 0.003047, d2CalldK2 = 7.376686, d2CalldK2mc = 7.249093</v>
      </c>
    </row>
    <row r="13772" spans="28:28" x14ac:dyDescent="0.25">
      <c r="AB13772" s="3" t="str">
        <v>strike = 0.004738, d2CalldK2 = 8.429759, d2CalldK2mc = 8.567195</v>
      </c>
    </row>
    <row r="13773" spans="28:28" x14ac:dyDescent="0.25">
      <c r="AB13773" s="3" t="str">
        <v>strike = 0.006429, d2CalldK2 = 9.626329, d2CalldK2mc = 8.787332</v>
      </c>
    </row>
    <row r="13774" spans="28:28" x14ac:dyDescent="0.25">
      <c r="AB13774" s="3" t="str">
        <v>strike = 0.008120, d2CalldK2 = 10.981534, d2CalldK2mc = 10.820659</v>
      </c>
    </row>
    <row r="13775" spans="28:28" x14ac:dyDescent="0.25">
      <c r="AB13775" s="3" t="str">
        <v>strike = 0.009811, d2CalldK2 = 12.510083, d2CalldK2mc = 10.974556</v>
      </c>
    </row>
    <row r="13776" spans="28:28" x14ac:dyDescent="0.25">
      <c r="AB13776" s="3" t="str">
        <v>strike = 0.011502, d2CalldK2 = 14.225165, d2CalldK2mc = 15.538995</v>
      </c>
    </row>
    <row r="13777" spans="28:28" x14ac:dyDescent="0.25">
      <c r="AB13777" s="3" t="str">
        <v>strike = 0.013192, d2CalldK2 = 16.136836, d2CalldK2mc = 16.500868</v>
      </c>
    </row>
    <row r="13778" spans="28:28" x14ac:dyDescent="0.25">
      <c r="AB13778" s="3" t="str">
        <v>strike = 0.014883, d2CalldK2 = 18.249733, d2CalldK2mc = 17.542958</v>
      </c>
    </row>
    <row r="13779" spans="28:28" x14ac:dyDescent="0.25">
      <c r="AB13779" s="3" t="str">
        <v>strike = 0.016574, d2CalldK2 = 20.559885, d2CalldK2mc = 19.044705</v>
      </c>
    </row>
    <row r="13780" spans="28:28" x14ac:dyDescent="0.25">
      <c r="AB13780" s="3" t="str">
        <v>strike = 0.018265, d2CalldK2 = 23.050411, d2CalldK2mc = 26.165097</v>
      </c>
    </row>
    <row r="13781" spans="28:28" x14ac:dyDescent="0.25">
      <c r="AB13781" s="3" t="str">
        <v>strike = 0.019956, d2CalldK2 = 25.685869, d2CalldK2mc = 26.571320</v>
      </c>
    </row>
    <row r="13782" spans="28:28" x14ac:dyDescent="0.25">
      <c r="AB13782" s="3" t="str">
        <v>strike = 0.021647, d2CalldK2 = 28.405113, d2CalldK2mc = 26.879160</v>
      </c>
    </row>
    <row r="13783" spans="28:28" x14ac:dyDescent="0.25">
      <c r="AB13783" s="3" t="str">
        <v>strike = 0.023338, d2CalldK2 = 31.112709, d2CalldK2mc = 30.288637</v>
      </c>
    </row>
    <row r="13784" spans="28:28" x14ac:dyDescent="0.25">
      <c r="AB13784" s="3" t="str">
        <v>strike = 0.025029, d2CalldK2 = 33.664619, d2CalldK2mc = 32.020053</v>
      </c>
    </row>
    <row r="13785" spans="28:28" x14ac:dyDescent="0.25">
      <c r="AB13785" s="3" t="str">
        <v>strike = 0.026720, d2CalldK2 = 31.112709, d2CalldK2mc = 30.897067</v>
      </c>
    </row>
    <row r="13786" spans="28:28" x14ac:dyDescent="0.25">
      <c r="AB13786" s="3" t="str">
        <v>strike = 0.028411, d2CalldK2 = 28.405113, d2CalldK2mc = 27.105544</v>
      </c>
    </row>
    <row r="13787" spans="28:28" x14ac:dyDescent="0.25">
      <c r="AB13787" s="3" t="str">
        <v>strike = 0.030101, d2CalldK2 = 25.685869, d2CalldK2mc = 26.802510</v>
      </c>
    </row>
    <row r="13788" spans="28:28" x14ac:dyDescent="0.25">
      <c r="AB13788" s="3" t="str">
        <v>strike = 0.031792, d2CalldK2 = 23.050411, d2CalldK2mc = 22.611845</v>
      </c>
    </row>
    <row r="13789" spans="28:28" x14ac:dyDescent="0.25">
      <c r="AB13789" s="3" t="str">
        <v>strike = 0.033483, d2CalldK2 = 20.559885, d2CalldK2mc = 20.950239</v>
      </c>
    </row>
    <row r="13790" spans="28:28" x14ac:dyDescent="0.25">
      <c r="AB13790" s="3" t="str">
        <v>strike = 0.035174, d2CalldK2 = 18.249733, d2CalldK2mc = 18.140274</v>
      </c>
    </row>
    <row r="13791" spans="28:28" x14ac:dyDescent="0.25">
      <c r="AB13791" s="3" t="str">
        <v>strike = 0.036865, d2CalldK2 = 16.136836, d2CalldK2mc = 16.493150</v>
      </c>
    </row>
    <row r="13792" spans="28:28" x14ac:dyDescent="0.25">
      <c r="AB13792" s="3" t="str">
        <v>strike = 0.038556, d2CalldK2 = 14.225165, d2CalldK2mc = 14.633926</v>
      </c>
    </row>
    <row r="13793" spans="28:28" x14ac:dyDescent="0.25">
      <c r="AB13793" s="3" t="str">
        <v>strike = 0.040247, d2CalldK2 = 12.510083, d2CalldK2mc = 12.024448</v>
      </c>
    </row>
    <row r="13794" spans="28:28" x14ac:dyDescent="0.25">
      <c r="AB13794" s="3" t="str">
        <v>strike = 0.041938, d2CalldK2 = 10.981534, d2CalldK2mc = 11.300337</v>
      </c>
    </row>
    <row r="13795" spans="28:28" x14ac:dyDescent="0.25">
      <c r="AB13795" s="3" t="str">
        <v>strike = 0.043629, d2CalldK2 = 9.626329, d2CalldK2mc = 9.358548</v>
      </c>
    </row>
    <row r="13796" spans="28:28" x14ac:dyDescent="0.25">
      <c r="AB13796" s="3" t="str">
        <v>strike = 0.045320, d2CalldK2 = 8.429759, d2CalldK2mc = 8.971582</v>
      </c>
    </row>
    <row r="13797" spans="28:28" x14ac:dyDescent="0.25">
      <c r="AB13797" s="3" t="str">
        <v>strike = 0.047010, d2CalldK2 = 7.376686, d2CalldK2mc = 7.165323</v>
      </c>
    </row>
    <row r="13798" spans="28:28" x14ac:dyDescent="0.25">
      <c r="AB13798" s="3" t="str">
        <v>strike = 0.048701, d2CalldK2 = 6.452260, d2CalldK2mc = 6.409738</v>
      </c>
    </row>
    <row r="13799" spans="28:28" x14ac:dyDescent="0.25">
      <c r="AB13799" s="3" t="str">
        <v>strike = 0.050392, d2CalldK2 = 5.642368, d2CalldK2mc = 5.845124</v>
      </c>
    </row>
    <row r="13800" spans="28:28" x14ac:dyDescent="0.25">
      <c r="AB13800" s="3" t="str">
        <v>strike = 0.052083, d2CalldK2 = 4.933889, d2CalldK2mc = 4.560718</v>
      </c>
    </row>
    <row r="13801" spans="28:28" x14ac:dyDescent="0.25">
      <c r="AB13801" s="3" t="str">
        <v>strike = 0.053774, d2CalldK2 = 4.314820, d2CalldK2mc = 4.540198</v>
      </c>
    </row>
    <row r="13802" spans="28:28" x14ac:dyDescent="0.25">
      <c r="AB13802" s="3" t="str">
        <v>strike = 0.055465, d2CalldK2 = 3.774310, d2CalldK2mc = 4.411889</v>
      </c>
    </row>
    <row r="13803" spans="28:28" x14ac:dyDescent="0.25">
      <c r="AB13803" s="3" t="str">
        <v>strike = 0.057156, d2CalldK2 = 3.302643, d2CalldK2mc = 3.574821</v>
      </c>
    </row>
    <row r="13804" spans="28:28" x14ac:dyDescent="0.25">
      <c r="AB13804" s="3" t="str">
        <v>strike = 0.058847, d2CalldK2 = 2.891177, d2CalldK2mc = 3.028493</v>
      </c>
    </row>
    <row r="13805" spans="28:28" x14ac:dyDescent="0.25">
      <c r="AB13805" s="3" t="str">
        <v>strike = 0.060538, d2CalldK2 = 2.532273, d2CalldK2mc = 2.746083</v>
      </c>
    </row>
    <row r="13806" spans="28:28" x14ac:dyDescent="0.25">
      <c r="AB13806" s="3" t="str">
        <v>strike = 0.062229, d2CalldK2 = 2.219205, d2CalldK2mc = 2.084132</v>
      </c>
    </row>
    <row r="13807" spans="28:28" x14ac:dyDescent="0.25">
      <c r="AB13807" s="3" t="str">
        <v>strike = 0.063919, d2CalldK2 = 1.946073, d2CalldK2mc = 1.787978</v>
      </c>
    </row>
    <row r="13808" spans="28:28" x14ac:dyDescent="0.25">
      <c r="AB13808" s="3" t="str">
        <v>strike = 0.065610, d2CalldK2 = 1.707715, d2CalldK2mc = 1.816416</v>
      </c>
    </row>
    <row r="13809" spans="28:28" x14ac:dyDescent="0.25">
      <c r="AB13809" s="3" t="str">
        <v>strike = 0.067301, d2CalldK2 = 1.499626, d2CalldK2mc = 1.192112</v>
      </c>
    </row>
    <row r="13810" spans="28:28" x14ac:dyDescent="0.25">
      <c r="AB13810" s="3" t="str">
        <v>strike = 0.068992, d2CalldK2 = 1.317878, d2CalldK2mc = 0.985943</v>
      </c>
    </row>
    <row r="13811" spans="28:28" x14ac:dyDescent="0.25">
      <c r="AB13811" s="3" t="str">
        <v>strike = 0.070683, d2CalldK2 = 1.159054, d2CalldK2mc = 1.128639</v>
      </c>
    </row>
    <row r="13812" spans="28:28" x14ac:dyDescent="0.25">
      <c r="AB13812" s="3" t="str">
        <v>strike = 0.072374, d2CalldK2 = 1.020180, d2CalldK2mc = 1.220026</v>
      </c>
    </row>
    <row r="13813" spans="28:28" x14ac:dyDescent="0.25">
      <c r="AB13813" s="3" t="str">
        <v>strike = 0.074065, d2CalldK2 = 0.898674, d2CalldK2mc = 1.113979</v>
      </c>
    </row>
    <row r="13814" spans="28:28" x14ac:dyDescent="0.25">
      <c r="AB13814" s="3" t="str">
        <v>T = 6.500000, fixingDate = 0, swapRate = 0.025029, annuity = 8.408952, stdDev = 0.016909, avgCalcStrikes = 7.983398</v>
      </c>
    </row>
    <row r="13815" spans="28:28" x14ac:dyDescent="0.25">
      <c r="AB13815" s="3" t="str">
        <v>strike = -0.024007, dCalldT = 0.000275, localVol = 0.023121</v>
      </c>
    </row>
    <row r="13816" spans="28:28" x14ac:dyDescent="0.25">
      <c r="AB13816" s="3" t="str">
        <v>strike = -0.022316, dCalldT = 0.000309, localVol = 0.020730</v>
      </c>
    </row>
    <row r="13817" spans="28:28" x14ac:dyDescent="0.25">
      <c r="AB13817" s="3" t="str">
        <v>strike = -0.020626, dCalldT = 0.000329, localVol = 0.021223</v>
      </c>
    </row>
    <row r="13818" spans="28:28" x14ac:dyDescent="0.25">
      <c r="AB13818" s="3" t="str">
        <v>strike = -0.018935, dCalldT = 0.000339, localVol = 0.025141</v>
      </c>
    </row>
    <row r="13819" spans="28:28" x14ac:dyDescent="0.25">
      <c r="AB13819" s="3" t="str">
        <v>strike = -0.017244, dCalldT = 0.000359, localVol = 0.021762</v>
      </c>
    </row>
    <row r="13820" spans="28:28" x14ac:dyDescent="0.25">
      <c r="AB13820" s="3" t="str">
        <v>strike = -0.015553, dCalldT = 0.000379, localVol = 0.018944</v>
      </c>
    </row>
    <row r="13821" spans="28:28" x14ac:dyDescent="0.25">
      <c r="AB13821" s="3" t="str">
        <v>strike = -0.013862, dCalldT = 0.000386, localVol = 0.019471</v>
      </c>
    </row>
    <row r="13822" spans="28:28" x14ac:dyDescent="0.25">
      <c r="AB13822" s="3" t="str">
        <v>strike = -0.012171, dCalldT = 0.000391, localVol = 0.018406</v>
      </c>
    </row>
    <row r="13823" spans="28:28" x14ac:dyDescent="0.25">
      <c r="AB13823" s="3" t="str">
        <v>strike = -0.010480, dCalldT = 0.000394, localVol = 0.018672</v>
      </c>
    </row>
    <row r="13824" spans="28:28" x14ac:dyDescent="0.25">
      <c r="AB13824" s="3" t="str">
        <v>strike = -0.008789, dCalldT = 0.000407, localVol = 0.016189</v>
      </c>
    </row>
    <row r="13825" spans="28:28" x14ac:dyDescent="0.25">
      <c r="AB13825" s="3" t="str">
        <v>strike = -0.007098, dCalldT = 0.000414, localVol = 0.016355</v>
      </c>
    </row>
    <row r="13826" spans="28:28" x14ac:dyDescent="0.25">
      <c r="AB13826" s="3" t="str">
        <v>strike = -0.005407, dCalldT = 0.000429, localVol = 0.015319</v>
      </c>
    </row>
    <row r="13827" spans="28:28" x14ac:dyDescent="0.25">
      <c r="AB13827" s="3" t="str">
        <v>strike = -0.003717, dCalldT = 0.000450, localVol = 0.014226</v>
      </c>
    </row>
    <row r="13828" spans="28:28" x14ac:dyDescent="0.25">
      <c r="AB13828" s="3" t="str">
        <v>strike = -0.002026, dCalldT = 0.000467, localVol = 0.012469</v>
      </c>
    </row>
    <row r="13829" spans="28:28" x14ac:dyDescent="0.25">
      <c r="AB13829" s="3" t="str">
        <v>strike = -0.000335, dCalldT = 0.000448, localVol = 0.012088</v>
      </c>
    </row>
    <row r="13830" spans="28:28" x14ac:dyDescent="0.25">
      <c r="AB13830" s="3" t="str">
        <v>strike = 0.001356, dCalldT = 0.000414, localVol = 0.011159</v>
      </c>
    </row>
    <row r="13831" spans="28:28" x14ac:dyDescent="0.25">
      <c r="AB13831" s="3" t="str">
        <v>strike = 0.003047, dCalldT = 0.000374, localVol = 0.010155</v>
      </c>
    </row>
    <row r="13832" spans="28:28" x14ac:dyDescent="0.25">
      <c r="AB13832" s="3" t="str">
        <v>strike = 0.004738, dCalldT = 0.000339, localVol = 0.008897</v>
      </c>
    </row>
    <row r="13833" spans="28:28" x14ac:dyDescent="0.25">
      <c r="AB13833" s="3" t="str">
        <v>strike = 0.006429, dCalldT = 0.000300, localVol = 0.008268</v>
      </c>
    </row>
    <row r="13834" spans="28:28" x14ac:dyDescent="0.25">
      <c r="AB13834" s="3" t="str">
        <v>strike = 0.008120, dCalldT = 0.000291, localVol = 0.007333</v>
      </c>
    </row>
    <row r="13835" spans="28:28" x14ac:dyDescent="0.25">
      <c r="AB13835" s="3" t="str">
        <v>strike = 0.009811, dCalldT = 0.000287, localVol = 0.007237</v>
      </c>
    </row>
    <row r="13836" spans="28:28" x14ac:dyDescent="0.25">
      <c r="AB13836" s="3" t="str">
        <v>strike = 0.011502, dCalldT = 0.000336, localVol = 0.006581</v>
      </c>
    </row>
    <row r="13837" spans="28:28" x14ac:dyDescent="0.25">
      <c r="AB13837" s="3" t="str">
        <v>strike = 0.013192, dCalldT = 0.000340, localVol = 0.006421</v>
      </c>
    </row>
    <row r="13838" spans="28:28" x14ac:dyDescent="0.25">
      <c r="AB13838" s="3" t="str">
        <v>strike = 0.014883, dCalldT = 0.000331, localVol = 0.006139</v>
      </c>
    </row>
    <row r="13839" spans="28:28" x14ac:dyDescent="0.25">
      <c r="AB13839" s="3" t="str">
        <v>strike = 0.016574, dCalldT = 0.000344, localVol = 0.006010</v>
      </c>
    </row>
    <row r="13840" spans="28:28" x14ac:dyDescent="0.25">
      <c r="AB13840" s="3" t="str">
        <v>strike = 0.018265, dCalldT = 0.000408, localVol = 0.005582</v>
      </c>
    </row>
    <row r="13841" spans="28:28" x14ac:dyDescent="0.25">
      <c r="AB13841" s="3" t="str">
        <v>strike = 0.019956, dCalldT = 0.000362, localVol = 0.005220</v>
      </c>
    </row>
    <row r="13842" spans="28:28" x14ac:dyDescent="0.25">
      <c r="AB13842" s="3" t="str">
        <v>strike = 0.021647, dCalldT = 0.000283, localVol = 0.004591</v>
      </c>
    </row>
    <row r="13843" spans="28:28" x14ac:dyDescent="0.25">
      <c r="AB13843" s="3" t="str">
        <v>strike = 0.023338, dCalldT = 0.000254, localVol = 0.004092</v>
      </c>
    </row>
    <row r="13844" spans="28:28" x14ac:dyDescent="0.25">
      <c r="AB13844" s="3" t="str">
        <v>strike = 0.025029, dCalldT = 0.000249, localVol = 0.003940</v>
      </c>
    </row>
    <row r="13845" spans="28:28" x14ac:dyDescent="0.25">
      <c r="AB13845" s="3" t="str">
        <v>strike = 0.026720, dCalldT = 0.000268, localVol = 0.004169</v>
      </c>
    </row>
    <row r="13846" spans="28:28" x14ac:dyDescent="0.25">
      <c r="AB13846" s="3" t="str">
        <v>strike = 0.028411, dCalldT = 0.000292, localVol = 0.004643</v>
      </c>
    </row>
    <row r="13847" spans="28:28" x14ac:dyDescent="0.25">
      <c r="AB13847" s="3" t="str">
        <v>strike = 0.030101, dCalldT = 0.000357, localVol = 0.005162</v>
      </c>
    </row>
    <row r="13848" spans="28:28" x14ac:dyDescent="0.25">
      <c r="AB13848" s="3" t="str">
        <v>strike = 0.031792, dCalldT = 0.000381, localVol = 0.005804</v>
      </c>
    </row>
    <row r="13849" spans="28:28" x14ac:dyDescent="0.25">
      <c r="AB13849" s="3" t="str">
        <v>strike = 0.033483, dCalldT = 0.000417, localVol = 0.006313</v>
      </c>
    </row>
    <row r="13850" spans="28:28" x14ac:dyDescent="0.25">
      <c r="AB13850" s="3" t="str">
        <v>strike = 0.035174, dCalldT = 0.000439, localVol = 0.006956</v>
      </c>
    </row>
    <row r="13851" spans="28:28" x14ac:dyDescent="0.25">
      <c r="AB13851" s="3" t="str">
        <v>strike = 0.036865, dCalldT = 0.000463, localVol = 0.007491</v>
      </c>
    </row>
    <row r="13852" spans="28:28" x14ac:dyDescent="0.25">
      <c r="AB13852" s="3" t="str">
        <v>strike = 0.038556, dCalldT = 0.000474, localVol = 0.008045</v>
      </c>
    </row>
    <row r="13853" spans="28:28" x14ac:dyDescent="0.25">
      <c r="AB13853" s="3" t="str">
        <v>strike = 0.040247, dCalldT = 0.000470, localVol = 0.008843</v>
      </c>
    </row>
    <row r="13854" spans="28:28" x14ac:dyDescent="0.25">
      <c r="AB13854" s="3" t="str">
        <v>strike = 0.041938, dCalldT = 0.000483, localVol = 0.009249</v>
      </c>
    </row>
    <row r="13855" spans="28:28" x14ac:dyDescent="0.25">
      <c r="AB13855" s="3" t="str">
        <v>strike = 0.043629, dCalldT = 0.000486, localVol = 0.010190</v>
      </c>
    </row>
    <row r="13856" spans="28:28" x14ac:dyDescent="0.25">
      <c r="AB13856" s="3" t="str">
        <v>strike = 0.045320, dCalldT = 0.000498, localVol = 0.010537</v>
      </c>
    </row>
    <row r="13857" spans="28:28" x14ac:dyDescent="0.25">
      <c r="AB13857" s="3" t="str">
        <v>strike = 0.047010, dCalldT = 0.000492, localVol = 0.011724</v>
      </c>
    </row>
    <row r="13858" spans="28:28" x14ac:dyDescent="0.25">
      <c r="AB13858" s="3" t="str">
        <v>strike = 0.048701, dCalldT = 0.000495, localVol = 0.012428</v>
      </c>
    </row>
    <row r="13859" spans="28:28" x14ac:dyDescent="0.25">
      <c r="AB13859" s="3" t="str">
        <v>strike = 0.050392, dCalldT = 0.000500, localVol = 0.013079</v>
      </c>
    </row>
    <row r="13860" spans="28:28" x14ac:dyDescent="0.25">
      <c r="AB13860" s="3" t="str">
        <v>strike = 0.052083, dCalldT = 0.000499, localVol = 0.014792</v>
      </c>
    </row>
    <row r="13861" spans="28:28" x14ac:dyDescent="0.25">
      <c r="AB13861" s="3" t="str">
        <v>strike = 0.053774, dCalldT = 0.000512, localVol = 0.015016</v>
      </c>
    </row>
    <row r="13862" spans="28:28" x14ac:dyDescent="0.25">
      <c r="AB13862" s="3" t="str">
        <v>strike = 0.055465, dCalldT = 0.000518, localVol = 0.015326</v>
      </c>
    </row>
    <row r="13863" spans="28:28" x14ac:dyDescent="0.25">
      <c r="AB13863" s="3" t="str">
        <v>strike = 0.057156, dCalldT = 0.000504, localVol = 0.016786</v>
      </c>
    </row>
    <row r="13864" spans="28:28" x14ac:dyDescent="0.25">
      <c r="AB13864" s="3" t="str">
        <v>strike = 0.058847, dCalldT = 0.000481, localVol = 0.017820</v>
      </c>
    </row>
    <row r="13865" spans="28:28" x14ac:dyDescent="0.25">
      <c r="AB13865" s="3" t="str">
        <v>strike = 0.060538, dCalldT = 0.000454, localVol = 0.018193</v>
      </c>
    </row>
    <row r="13866" spans="28:28" x14ac:dyDescent="0.25">
      <c r="AB13866" s="3" t="str">
        <v>strike = 0.062229, dCalldT = 0.000422, localVol = 0.020117</v>
      </c>
    </row>
    <row r="13867" spans="28:28" x14ac:dyDescent="0.25">
      <c r="AB13867" s="3" t="str">
        <v>strike = 0.063919, dCalldT = 0.000395, localVol = 0.021009</v>
      </c>
    </row>
    <row r="13868" spans="28:28" x14ac:dyDescent="0.25">
      <c r="AB13868" s="3" t="str">
        <v>strike = 0.065610, dCalldT = 0.000374, localVol = 0.020288</v>
      </c>
    </row>
    <row r="13869" spans="28:28" x14ac:dyDescent="0.25">
      <c r="AB13869" s="3" t="str">
        <v>strike = 0.067301, dCalldT = 0.000350, localVol = 0.024239</v>
      </c>
    </row>
    <row r="13870" spans="28:28" x14ac:dyDescent="0.25">
      <c r="AB13870" s="3" t="str">
        <v>strike = 0.068992, dCalldT = 0.000338, localVol = 0.026184</v>
      </c>
    </row>
    <row r="13871" spans="28:28" x14ac:dyDescent="0.25">
      <c r="AB13871" s="3" t="str">
        <v>strike = 0.070683, dCalldT = 0.000338, localVol = 0.024471</v>
      </c>
    </row>
    <row r="13872" spans="28:28" x14ac:dyDescent="0.25">
      <c r="AB13872" s="3" t="str">
        <v>strike = 0.072374, dCalldT = 0.000340, localVol = 0.023597</v>
      </c>
    </row>
    <row r="13873" spans="28:28" x14ac:dyDescent="0.25">
      <c r="AB13873" s="3" t="str">
        <v>strike = 0.074065, dCalldT = 0.000335, localVol = 0.024533</v>
      </c>
    </row>
    <row r="13874" spans="28:28" x14ac:dyDescent="0.25">
      <c r="AB13874" s="3" t="str">
        <v>T = 6.583333, swapRate = 0.025111, k = 0, strike = -0.025965, call = 0.051253, callph = 0.051243, callmh = 0.051263, quantile = 0.011405, d2CalldK2 = 0.788486</v>
      </c>
    </row>
    <row r="13875" spans="28:28" x14ac:dyDescent="0.25">
      <c r="AB13875" s="3" t="str">
        <v>T = 6.583333, swapRate = 0.025111, k = 1, strike = -0.024263, call = 0.049571, callph = 0.049561, callmh = 0.049581, quantile = 0.012835, d2CalldK2 = 0.893991</v>
      </c>
    </row>
    <row r="13876" spans="28:28" x14ac:dyDescent="0.25">
      <c r="AB13876" s="3" t="str">
        <v>T = 6.583333, swapRate = 0.025111, k = 2, strike = -0.022560, call = 0.047892, callph = 0.047882, callmh = 0.047902, quantile = 0.014458, d2CalldK2 = 1.014463</v>
      </c>
    </row>
    <row r="13877" spans="28:28" x14ac:dyDescent="0.25">
      <c r="AB13877" s="3" t="str">
        <v>T = 6.583333, swapRate = 0.025111, k = 3, strike = -0.020858, call = 0.046215, callph = 0.046206, callmh = 0.046225, quantile = 0.016299, d2CalldK2 = 1.152120</v>
      </c>
    </row>
    <row r="13878" spans="28:28" x14ac:dyDescent="0.25">
      <c r="AB13878" s="3" t="str">
        <v>T = 6.583333, swapRate = 0.025111, k = 4, strike = -0.019155, call = 0.044542, callph = 0.044533, callmh = 0.044552, quantile = 0.018392, d2CalldK2 = 1.309519</v>
      </c>
    </row>
    <row r="13879" spans="28:28" x14ac:dyDescent="0.25">
      <c r="AB13879" s="3" t="str">
        <v>T = 6.583333, swapRate = 0.025111, k = 5, strike = -0.017453, call = 0.042873, callph = 0.042863, callmh = 0.042883, quantile = 0.020771, d2CalldK2 = 1.489599</v>
      </c>
    </row>
    <row r="13880" spans="28:28" x14ac:dyDescent="0.25">
      <c r="AB13880" s="3" t="str">
        <v>T = 6.583333, swapRate = 0.025111, k = 6, strike = -0.015750, call = 0.041208, callph = 0.041198, callmh = 0.041218, quantile = 0.023479, d2CalldK2 = 1.695742</v>
      </c>
    </row>
    <row r="13881" spans="28:28" x14ac:dyDescent="0.25">
      <c r="AB13881" s="3" t="str">
        <v>T = 6.583333, swapRate = 0.025111, k = 7, strike = -0.014048, call = 0.039548, callph = 0.039539, callmh = 0.039558, quantile = 0.026563, d2CalldK2 = 1.931835</v>
      </c>
    </row>
    <row r="13882" spans="28:28" x14ac:dyDescent="0.25">
      <c r="AB13882" s="3" t="str">
        <v>T = 6.583333, swapRate = 0.025111, k = 8, strike = -0.012345, call = 0.037894, callph = 0.037884, callmh = 0.037904, quantile = 0.030077, d2CalldK2 = 2.202340</v>
      </c>
    </row>
    <row r="13883" spans="28:28" x14ac:dyDescent="0.25">
      <c r="AB13883" s="3" t="str">
        <v>T = 6.583333, swapRate = 0.025111, k = 9, strike = -0.010642, call = 0.036246, callph = 0.036236, callmh = 0.036256, quantile = 0.034084, d2CalldK2 = 2.512370</v>
      </c>
    </row>
    <row r="13884" spans="28:28" x14ac:dyDescent="0.25">
      <c r="AB13884" s="3" t="str">
        <v>T = 6.583333, swapRate = 0.025111, k = 10, strike = -0.008940, call = 0.034605, callph = 0.034596, callmh = 0.034615, quantile = 0.038657, d2CalldK2 = 2.867772</v>
      </c>
    </row>
    <row r="13885" spans="28:28" x14ac:dyDescent="0.25">
      <c r="AB13885" s="3" t="str">
        <v>T = 6.583333, swapRate = 0.025111, k = 11, strike = -0.007237, call = 0.032973, callph = 0.032963, callmh = 0.032982, quantile = 0.043879, d2CalldK2 = 3.275216</v>
      </c>
    </row>
    <row r="13886" spans="28:28" x14ac:dyDescent="0.25">
      <c r="AB13886" s="3" t="str">
        <v>T = 6.583333, swapRate = 0.025111, k = 12, strike = -0.005535, call = 0.031350, callph = 0.031340, callmh = 0.031359, quantile = 0.049843, d2CalldK2 = 3.742284</v>
      </c>
    </row>
    <row r="13887" spans="28:28" x14ac:dyDescent="0.25">
      <c r="AB13887" s="3" t="str">
        <v>T = 6.583333, swapRate = 0.025111, k = 13, strike = -0.003832, call = 0.029738, callph = 0.029728, callmh = 0.029747, quantile = 0.056660, d2CalldK2 = 4.277558</v>
      </c>
    </row>
    <row r="13888" spans="28:28" x14ac:dyDescent="0.25">
      <c r="AB13888" s="3" t="str">
        <v>T = 6.583333, swapRate = 0.025111, k = 14, strike = -0.002130, call = 0.028138, callph = 0.028129, callmh = 0.028148, quantile = 0.064453, d2CalldK2 = 4.890700</v>
      </c>
    </row>
    <row r="13889" spans="28:28" x14ac:dyDescent="0.25">
      <c r="AB13889" s="3" t="str">
        <v>T = 6.583333, swapRate = 0.025111, k = 15, strike = -0.000427, call = 0.026553, callph = 0.026544, callmh = 0.026562, quantile = 0.073364, d2CalldK2 = 5.592510</v>
      </c>
    </row>
    <row r="13890" spans="28:28" x14ac:dyDescent="0.25">
      <c r="AB13890" s="3" t="str">
        <v>T = 6.583333, swapRate = 0.025111, k = 16, strike = 0.001275, call = 0.024984, callph = 0.024975, callmh = 0.024993, quantile = 0.083553, d2CalldK2 = 6.394952</v>
      </c>
    </row>
    <row r="13891" spans="28:28" x14ac:dyDescent="0.25">
      <c r="AB13891" s="3" t="str">
        <v>T = 6.583333, swapRate = 0.025111, k = 17, strike = 0.002978, call = 0.023433, callph = 0.023424, callmh = 0.023442, quantile = 0.095204, d2CalldK2 = 7.311129</v>
      </c>
    </row>
    <row r="13892" spans="28:28" x14ac:dyDescent="0.25">
      <c r="AB13892" s="3" t="str">
        <v>T = 6.583333, swapRate = 0.025111, k = 18, strike = 0.004681, call = 0.021904, callph = 0.021895, callmh = 0.021913, quantile = 0.108521, d2CalldK2 = 8.355160</v>
      </c>
    </row>
    <row r="13893" spans="28:28" x14ac:dyDescent="0.25">
      <c r="AB13893" s="3" t="str">
        <v>T = 6.583333, swapRate = 0.025111, k = 19, strike = 0.006383, call = 0.020399, callph = 0.020390, callmh = 0.020407, quantile = 0.123735, d2CalldK2 = 9.541943</v>
      </c>
    </row>
    <row r="13894" spans="28:28" x14ac:dyDescent="0.25">
      <c r="AB13894" s="3" t="str">
        <v>T = 6.583333, swapRate = 0.025111, k = 20, strike = 0.008086, call = 0.018921, callph = 0.018913, callmh = 0.018930, quantile = 0.141102, d2CalldK2 = 10.886718</v>
      </c>
    </row>
    <row r="13895" spans="28:28" x14ac:dyDescent="0.25">
      <c r="AB13895" s="3" t="str">
        <v>T = 6.583333, swapRate = 0.025111, k = 21, strike = 0.009788, call = 0.017475, callph = 0.017467, callmh = 0.017484, quantile = 0.160903, d2CalldK2 = 12.404368</v>
      </c>
    </row>
    <row r="13896" spans="28:28" x14ac:dyDescent="0.25">
      <c r="AB13896" s="3" t="str">
        <v>T = 6.583333, swapRate = 0.025111, k = 22, strike = 0.011491, call = 0.016066, callph = 0.016057, callmh = 0.016074, quantile = 0.183446, d2CalldK2 = 14.108347</v>
      </c>
    </row>
    <row r="13897" spans="28:28" x14ac:dyDescent="0.25">
      <c r="AB13897" s="3" t="str">
        <v>T = 6.583333, swapRate = 0.025111, k = 23, strike = 0.013193, call = 0.014697, callph = 0.014689, callmh = 0.014705, quantile = 0.209055, d2CalldK2 = 16.009088</v>
      </c>
    </row>
    <row r="13898" spans="28:28" x14ac:dyDescent="0.25">
      <c r="AB13898" s="3" t="str">
        <v>T = 6.583333, swapRate = 0.025111, k = 24, strike = 0.014896, call = 0.013374, callph = 0.013367, callmh = 0.013382, quantile = 0.238073, d2CalldK2 = 18.111734</v>
      </c>
    </row>
    <row r="13899" spans="28:28" x14ac:dyDescent="0.25">
      <c r="AB13899" s="3" t="str">
        <v>T = 6.583333, swapRate = 0.025111, k = 25, strike = 0.016598, call = 0.012104, callph = 0.012097, callmh = 0.012112, quantile = 0.270840, d2CalldK2 = 20.412962</v>
      </c>
    </row>
    <row r="13900" spans="28:28" x14ac:dyDescent="0.25">
      <c r="AB13900" s="3" t="str">
        <v>T = 6.583333, swapRate = 0.025111, k = 26, strike = 0.018301, call = 0.010894, callph = 0.010887, callmh = 0.010901, quantile = 0.307685, d2CalldK2 = 22.896667</v>
      </c>
    </row>
    <row r="13901" spans="28:28" x14ac:dyDescent="0.25">
      <c r="AB13901" s="3" t="str">
        <v>T = 6.583333, swapRate = 0.025111, k = 27, strike = 0.020003, call = 0.009749, callph = 0.009743, callmh = 0.009756, quantile = 0.348890, d2CalldK2 = 25.528278</v>
      </c>
    </row>
    <row r="13902" spans="28:28" x14ac:dyDescent="0.25">
      <c r="AB13902" s="3" t="str">
        <v>T = 6.583333, swapRate = 0.025111, k = 28, strike = 0.021706, call = 0.008679, callph = 0.008673, callmh = 0.008685, quantile = 0.394661, d2CalldK2 = 28.247519</v>
      </c>
    </row>
    <row r="13903" spans="28:28" x14ac:dyDescent="0.25">
      <c r="AB13903" s="3" t="str">
        <v>T = 6.583333, swapRate = 0.025111, k = 29, strike = 0.023409, call = 0.007691, callph = 0.007685, callmh = 0.007696, quantile = 0.445072, d2CalldK2 = 30.959653</v>
      </c>
    </row>
    <row r="13904" spans="28:28" x14ac:dyDescent="0.25">
      <c r="AB13904" s="3" t="str">
        <v>T = 6.583333, swapRate = 0.025111, k = 30, strike = 0.025111, call = 0.006792, callph = 0.006787, callmh = 0.006797, quantile = 0.500000, d2CalldK2 = 33.520888</v>
      </c>
    </row>
    <row r="13905" spans="28:28" x14ac:dyDescent="0.25">
      <c r="AB13905" s="3" t="str">
        <v>T = 6.583333, swapRate = 0.025111, k = 31, strike = 0.026814, call = 0.005988, callph = 0.005984, callmh = 0.005993, quantile = 0.554928, d2CalldK2 = 30.959653</v>
      </c>
    </row>
    <row r="13906" spans="28:28" x14ac:dyDescent="0.25">
      <c r="AB13906" s="3" t="str">
        <v>T = 6.583333, swapRate = 0.025111, k = 32, strike = 0.028516, call = 0.005274, callph = 0.005270, callmh = 0.005278, quantile = 0.605339, d2CalldK2 = 28.247519</v>
      </c>
    </row>
    <row r="13907" spans="28:28" x14ac:dyDescent="0.25">
      <c r="AB13907" s="3" t="str">
        <v>T = 6.583333, swapRate = 0.025111, k = 33, strike = 0.030219, call = 0.004642, callph = 0.004638, callmh = 0.004645, quantile = 0.651110, d2CalldK2 = 25.528278</v>
      </c>
    </row>
    <row r="13908" spans="28:28" x14ac:dyDescent="0.25">
      <c r="AB13908" s="3" t="str">
        <v>T = 6.583333, swapRate = 0.025111, k = 34, strike = 0.031921, call = 0.004084, callph = 0.004080, callmh = 0.004087, quantile = 0.692315, d2CalldK2 = 22.896667</v>
      </c>
    </row>
    <row r="13909" spans="28:28" x14ac:dyDescent="0.25">
      <c r="AB13909" s="3" t="str">
        <v>T = 6.583333, swapRate = 0.025111, k = 35, strike = 0.033624, call = 0.003592, callph = 0.003589, callmh = 0.003594, quantile = 0.729160, d2CalldK2 = 20.412962</v>
      </c>
    </row>
    <row r="13910" spans="28:28" x14ac:dyDescent="0.25">
      <c r="AB13910" s="3" t="str">
        <v>T = 6.583333, swapRate = 0.025111, k = 36, strike = 0.035326, call = 0.003159, callph = 0.003157, callmh = 0.003161, quantile = 0.761927, d2CalldK2 = 18.111734</v>
      </c>
    </row>
    <row r="13911" spans="28:28" x14ac:dyDescent="0.25">
      <c r="AB13911" s="3" t="str">
        <v>T = 6.583333, swapRate = 0.025111, k = 37, strike = 0.037029, call = 0.002779, callph = 0.002777, callmh = 0.002781, quantile = 0.790945, d2CalldK2 = 16.009088</v>
      </c>
    </row>
    <row r="13912" spans="28:28" x14ac:dyDescent="0.25">
      <c r="AB13912" s="3" t="str">
        <v>T = 6.583333, swapRate = 0.025111, k = 38, strike = 0.038731, call = 0.002445, callph = 0.002443, callmh = 0.002447, quantile = 0.816554, d2CalldK2 = 14.108347</v>
      </c>
    </row>
    <row r="13913" spans="28:28" x14ac:dyDescent="0.25">
      <c r="AB13913" s="3" t="str">
        <v>T = 6.583333, swapRate = 0.025111, k = 39, strike = 0.040434, call = 0.002152, callph = 0.002151, callmh = 0.002154, quantile = 0.839097, d2CalldK2 = 12.404368</v>
      </c>
    </row>
    <row r="13914" spans="28:28" x14ac:dyDescent="0.25">
      <c r="AB13914" s="3" t="str">
        <v>T = 6.583333, swapRate = 0.025111, k = 40, strike = 0.042137, call = 0.001896, callph = 0.001894, callmh = 0.001897, quantile = 0.858898, d2CalldK2 = 10.886718</v>
      </c>
    </row>
    <row r="13915" spans="28:28" x14ac:dyDescent="0.25">
      <c r="AB13915" s="3" t="str">
        <v>T = 6.583333, swapRate = 0.025111, k = 41, strike = 0.043839, call = 0.001671, callph = 0.001669, callmh = 0.001672, quantile = 0.876265, d2CalldK2 = 9.541943</v>
      </c>
    </row>
    <row r="13916" spans="28:28" x14ac:dyDescent="0.25">
      <c r="AB13916" s="3" t="str">
        <v>T = 6.583333, swapRate = 0.025111, k = 42, strike = 0.045542, call = 0.001473, callph = 0.001472, callmh = 0.001474, quantile = 0.891479, d2CalldK2 = 8.355160</v>
      </c>
    </row>
    <row r="13917" spans="28:28" x14ac:dyDescent="0.25">
      <c r="AB13917" s="3" t="str">
        <v>T = 6.583333, swapRate = 0.025111, k = 43, strike = 0.047244, call = 0.001300, callph = 0.001299, callmh = 0.001301, quantile = 0.904796, d2CalldK2 = 7.311129</v>
      </c>
    </row>
    <row r="13918" spans="28:28" x14ac:dyDescent="0.25">
      <c r="AB13918" s="3" t="str">
        <v>T = 6.583333, swapRate = 0.025111, k = 44, strike = 0.048947, call = 0.001148, callph = 0.001147, callmh = 0.001149, quantile = 0.916447, d2CalldK2 = 6.394952</v>
      </c>
    </row>
    <row r="13919" spans="28:28" x14ac:dyDescent="0.25">
      <c r="AB13919" s="3" t="str">
        <v>T = 6.583333, swapRate = 0.025111, k = 45, strike = 0.050649, call = 0.001015, callph = 0.001014, callmh = 0.001015, quantile = 0.926636, d2CalldK2 = 5.592510</v>
      </c>
    </row>
    <row r="13920" spans="28:28" x14ac:dyDescent="0.25">
      <c r="AB13920" s="3" t="str">
        <v>T = 6.583333, swapRate = 0.025111, k = 46, strike = 0.052352, call = 0.000898, callph = 0.000897, callmh = 0.000898, quantile = 0.935547, d2CalldK2 = 4.890700</v>
      </c>
    </row>
    <row r="13921" spans="28:28" x14ac:dyDescent="0.25">
      <c r="AB13921" s="3" t="str">
        <v>T = 6.583333, swapRate = 0.025111, k = 47, strike = 0.054054, call = 0.000795, callph = 0.000794, callmh = 0.000795, quantile = 0.943340, d2CalldK2 = 4.277558</v>
      </c>
    </row>
    <row r="13922" spans="28:28" x14ac:dyDescent="0.25">
      <c r="AB13922" s="3" t="str">
        <v>T = 6.583333, swapRate = 0.025111, k = 48, strike = 0.055757, call = 0.000704, callph = 0.000704, callmh = 0.000705, quantile = 0.950157, d2CalldK2 = 3.742284</v>
      </c>
    </row>
    <row r="13923" spans="28:28" x14ac:dyDescent="0.25">
      <c r="AB13923" s="3" t="str">
        <v>T = 6.583333, swapRate = 0.025111, k = 49, strike = 0.057459, call = 0.000624, callph = 0.000624, callmh = 0.000625, quantile = 0.956121, d2CalldK2 = 3.275216</v>
      </c>
    </row>
    <row r="13924" spans="28:28" x14ac:dyDescent="0.25">
      <c r="AB13924" s="3" t="str">
        <v>T = 6.583333, swapRate = 0.025111, k = 50, strike = 0.059162, call = 0.000554, callph = 0.000554, callmh = 0.000555, quantile = 0.961343, d2CalldK2 = 2.867771</v>
      </c>
    </row>
    <row r="13925" spans="28:28" x14ac:dyDescent="0.25">
      <c r="AB13925" s="3" t="str">
        <v>T = 6.583333, swapRate = 0.025111, k = 51, strike = 0.060865, call = 0.000492, callph = 0.000492, callmh = 0.000493, quantile = 0.965916, d2CalldK2 = 2.512370</v>
      </c>
    </row>
    <row r="13926" spans="28:28" x14ac:dyDescent="0.25">
      <c r="AB13926" s="3" t="str">
        <v>T = 6.583333, swapRate = 0.025111, k = 52, strike = 0.062567, call = 0.000438, callph = 0.000438, callmh = 0.000438, quantile = 0.969923, d2CalldK2 = 2.202340</v>
      </c>
    </row>
    <row r="13927" spans="28:28" x14ac:dyDescent="0.25">
      <c r="AB13927" s="3" t="str">
        <v>T = 6.583333, swapRate = 0.025111, k = 53, strike = 0.064270, call = 0.000390, callph = 0.000389, callmh = 0.000390, quantile = 0.973437, d2CalldK2 = 1.931835</v>
      </c>
    </row>
    <row r="13928" spans="28:28" x14ac:dyDescent="0.25">
      <c r="AB13928" s="3" t="str">
        <v>T = 6.583333, swapRate = 0.025111, k = 54, strike = 0.065972, call = 0.000347, callph = 0.000347, callmh = 0.000347, quantile = 0.976521, d2CalldK2 = 1.695742</v>
      </c>
    </row>
    <row r="13929" spans="28:28" x14ac:dyDescent="0.25">
      <c r="AB13929" s="3" t="str">
        <v>T = 6.583333, swapRate = 0.025111, k = 55, strike = 0.067675, call = 0.000309, callph = 0.000309, callmh = 0.000310, quantile = 0.979229, d2CalldK2 = 1.489599</v>
      </c>
    </row>
    <row r="13930" spans="28:28" x14ac:dyDescent="0.25">
      <c r="AB13930" s="3" t="str">
        <v>T = 6.583333, swapRate = 0.025111, k = 56, strike = 0.069377, call = 0.000276, callph = 0.000276, callmh = 0.000276, quantile = 0.981608, d2CalldK2 = 1.309519</v>
      </c>
    </row>
    <row r="13931" spans="28:28" x14ac:dyDescent="0.25">
      <c r="AB13931" s="3" t="str">
        <v>T = 6.583333, swapRate = 0.025111, k = 57, strike = 0.071080, call = 0.000247, callph = 0.000247, callmh = 0.000247, quantile = 0.983701, d2CalldK2 = 1.152120</v>
      </c>
    </row>
    <row r="13932" spans="28:28" x14ac:dyDescent="0.25">
      <c r="AB13932" s="3" t="str">
        <v>T = 6.583333, swapRate = 0.025111, k = 58, strike = 0.072782, call = 0.000221, callph = 0.000220, callmh = 0.000221, quantile = 0.985542, d2CalldK2 = 1.014463</v>
      </c>
    </row>
    <row r="13933" spans="28:28" x14ac:dyDescent="0.25">
      <c r="AB13933" s="3" t="str">
        <v>T = 6.583333, swapRate = 0.025111, k = 59, strike = 0.074485, call = 0.000197, callph = 0.000197, callmh = 0.000197, quantile = 0.987165, d2CalldK2 = 0.893991</v>
      </c>
    </row>
    <row r="13934" spans="28:28" x14ac:dyDescent="0.25">
      <c r="AB13934" s="3" t="str">
        <v>T = 6.583333, swapRate = 0.025111, k = 60, strike = 0.076188, call = 0.000177, callph = 0.000177, callmh = 0.000177, quantile = 0.988595, d2CalldK2 = 0.788486</v>
      </c>
    </row>
    <row r="13935" spans="28:28" x14ac:dyDescent="0.25">
      <c r="AB13935" s="3" t="str">
        <v>strike = -0.024263, d2CalldK2 = 0.893991, d2CalldK2mc = 0.746307</v>
      </c>
    </row>
    <row r="13936" spans="28:28" x14ac:dyDescent="0.25">
      <c r="AB13936" s="3" t="str">
        <v>strike = -0.022560, d2CalldK2 = 1.014463, d2CalldK2mc = 1.398750</v>
      </c>
    </row>
    <row r="13937" spans="28:28" x14ac:dyDescent="0.25">
      <c r="AB13937" s="3" t="str">
        <v>strike = -0.020858, d2CalldK2 = 1.152120, d2CalldK2mc = 1.297601</v>
      </c>
    </row>
    <row r="13938" spans="28:28" x14ac:dyDescent="0.25">
      <c r="AB13938" s="3" t="str">
        <v>strike = -0.019155, d2CalldK2 = 1.309519, d2CalldK2mc = 2.117275</v>
      </c>
    </row>
    <row r="13939" spans="28:28" x14ac:dyDescent="0.25">
      <c r="AB13939" s="3" t="str">
        <v>strike = -0.017453, d2CalldK2 = 1.489599, d2CalldK2mc = 1.380544</v>
      </c>
    </row>
    <row r="13940" spans="28:28" x14ac:dyDescent="0.25">
      <c r="AB13940" s="3" t="str">
        <v>strike = -0.015750, d2CalldK2 = 1.695742, d2CalldK2mc = 1.632321</v>
      </c>
    </row>
    <row r="13941" spans="28:28" x14ac:dyDescent="0.25">
      <c r="AB13941" s="3" t="str">
        <v>strike = -0.014048, d2CalldK2 = 1.931835, d2CalldK2mc = 2.221372</v>
      </c>
    </row>
    <row r="13942" spans="28:28" x14ac:dyDescent="0.25">
      <c r="AB13942" s="3" t="str">
        <v>strike = -0.012345, d2CalldK2 = 2.202340, d2CalldK2mc = 2.296951</v>
      </c>
    </row>
    <row r="13943" spans="28:28" x14ac:dyDescent="0.25">
      <c r="AB13943" s="3" t="str">
        <v>strike = -0.010642, d2CalldK2 = 2.512370, d2CalldK2mc = 3.495098</v>
      </c>
    </row>
    <row r="13944" spans="28:28" x14ac:dyDescent="0.25">
      <c r="AB13944" s="3" t="str">
        <v>strike = -0.008940, d2CalldK2 = 2.867772, d2CalldK2mc = 2.784880</v>
      </c>
    </row>
    <row r="13945" spans="28:28" x14ac:dyDescent="0.25">
      <c r="AB13945" s="3" t="str">
        <v>strike = -0.007237, d2CalldK2 = 3.275216, d2CalldK2mc = 2.915279</v>
      </c>
    </row>
    <row r="13946" spans="28:28" x14ac:dyDescent="0.25">
      <c r="AB13946" s="3" t="str">
        <v>strike = -0.005535, d2CalldK2 = 3.742284, d2CalldK2mc = 4.576213</v>
      </c>
    </row>
    <row r="13947" spans="28:28" x14ac:dyDescent="0.25">
      <c r="AB13947" s="3" t="str">
        <v>strike = -0.003832, d2CalldK2 = 4.277558, d2CalldK2mc = 3.542036</v>
      </c>
    </row>
    <row r="13948" spans="28:28" x14ac:dyDescent="0.25">
      <c r="AB13948" s="3" t="str">
        <v>strike = -0.002130, d2CalldK2 = 4.890700, d2CalldK2mc = 4.682495</v>
      </c>
    </row>
    <row r="13949" spans="28:28" x14ac:dyDescent="0.25">
      <c r="AB13949" s="3" t="str">
        <v>strike = -0.000427, d2CalldK2 = 5.592510, d2CalldK2mc = 5.863924</v>
      </c>
    </row>
    <row r="13950" spans="28:28" x14ac:dyDescent="0.25">
      <c r="AB13950" s="3" t="str">
        <v>strike = 0.001275, d2CalldK2 = 6.394952, d2CalldK2mc = 6.311081</v>
      </c>
    </row>
    <row r="13951" spans="28:28" x14ac:dyDescent="0.25">
      <c r="AB13951" s="3" t="str">
        <v>strike = 0.002978, d2CalldK2 = 7.311129, d2CalldK2mc = 7.078980</v>
      </c>
    </row>
    <row r="13952" spans="28:28" x14ac:dyDescent="0.25">
      <c r="AB13952" s="3" t="str">
        <v>strike = 0.004681, d2CalldK2 = 8.355160, d2CalldK2mc = 8.741578</v>
      </c>
    </row>
    <row r="13953" spans="28:28" x14ac:dyDescent="0.25">
      <c r="AB13953" s="3" t="str">
        <v>strike = 0.006383, d2CalldK2 = 9.541943, d2CalldK2mc = 9.478947</v>
      </c>
    </row>
    <row r="13954" spans="28:28" x14ac:dyDescent="0.25">
      <c r="AB13954" s="3" t="str">
        <v>strike = 0.008086, d2CalldK2 = 10.886718, d2CalldK2mc = 11.174069</v>
      </c>
    </row>
    <row r="13955" spans="28:28" x14ac:dyDescent="0.25">
      <c r="AB13955" s="3" t="str">
        <v>strike = 0.009788, d2CalldK2 = 12.404368, d2CalldK2mc = 12.016745</v>
      </c>
    </row>
    <row r="13956" spans="28:28" x14ac:dyDescent="0.25">
      <c r="AB13956" s="3" t="str">
        <v>strike = 0.011491, d2CalldK2 = 14.108347, d2CalldK2mc = 13.850475</v>
      </c>
    </row>
    <row r="13957" spans="28:28" x14ac:dyDescent="0.25">
      <c r="AB13957" s="3" t="str">
        <v>strike = 0.013193, d2CalldK2 = 16.009088, d2CalldK2mc = 15.825658</v>
      </c>
    </row>
    <row r="13958" spans="28:28" x14ac:dyDescent="0.25">
      <c r="AB13958" s="3" t="str">
        <v>strike = 0.014896, d2CalldK2 = 18.111734, d2CalldK2mc = 17.620337</v>
      </c>
    </row>
    <row r="13959" spans="28:28" x14ac:dyDescent="0.25">
      <c r="AB13959" s="3" t="str">
        <v>strike = 0.016598, d2CalldK2 = 20.412962, d2CalldK2mc = 19.305637</v>
      </c>
    </row>
    <row r="13960" spans="28:28" x14ac:dyDescent="0.25">
      <c r="AB13960" s="3" t="str">
        <v>strike = 0.018301, d2CalldK2 = 22.896667, d2CalldK2mc = 24.234357</v>
      </c>
    </row>
    <row r="13961" spans="28:28" x14ac:dyDescent="0.25">
      <c r="AB13961" s="3" t="str">
        <v>strike = 0.020003, d2CalldK2 = 25.528278, d2CalldK2mc = 25.825624</v>
      </c>
    </row>
    <row r="13962" spans="28:28" x14ac:dyDescent="0.25">
      <c r="AB13962" s="3" t="str">
        <v>strike = 0.021706, d2CalldK2 = 28.247519, d2CalldK2mc = 26.869244</v>
      </c>
    </row>
    <row r="13963" spans="28:28" x14ac:dyDescent="0.25">
      <c r="AB13963" s="3" t="str">
        <v>strike = 0.023409, d2CalldK2 = 30.959653, d2CalldK2mc = 30.763595</v>
      </c>
    </row>
    <row r="13964" spans="28:28" x14ac:dyDescent="0.25">
      <c r="AB13964" s="3" t="str">
        <v>strike = 0.025111, d2CalldK2 = 33.520888, d2CalldK2mc = 33.247662</v>
      </c>
    </row>
    <row r="13965" spans="28:28" x14ac:dyDescent="0.25">
      <c r="AB13965" s="3" t="str">
        <v>strike = 0.026814, d2CalldK2 = 30.959653, d2CalldK2mc = 31.685420</v>
      </c>
    </row>
    <row r="13966" spans="28:28" x14ac:dyDescent="0.25">
      <c r="AB13966" s="3" t="str">
        <v>strike = 0.028516, d2CalldK2 = 28.247519, d2CalldK2mc = 28.111688</v>
      </c>
    </row>
    <row r="13967" spans="28:28" x14ac:dyDescent="0.25">
      <c r="AB13967" s="3" t="str">
        <v>strike = 0.030219, d2CalldK2 = 25.528278, d2CalldK2mc = 26.141573</v>
      </c>
    </row>
    <row r="13968" spans="28:28" x14ac:dyDescent="0.25">
      <c r="AB13968" s="3" t="str">
        <v>strike = 0.031921, d2CalldK2 = 22.896667, d2CalldK2mc = 22.979397</v>
      </c>
    </row>
    <row r="13969" spans="28:28" x14ac:dyDescent="0.25">
      <c r="AB13969" s="3" t="str">
        <v>strike = 0.033624, d2CalldK2 = 20.412962, d2CalldK2mc = 18.973849</v>
      </c>
    </row>
    <row r="13970" spans="28:28" x14ac:dyDescent="0.25">
      <c r="AB13970" s="3" t="str">
        <v>strike = 0.035326, d2CalldK2 = 18.111734, d2CalldK2mc = 18.356575</v>
      </c>
    </row>
    <row r="13971" spans="28:28" x14ac:dyDescent="0.25">
      <c r="AB13971" s="3" t="str">
        <v>strike = 0.037029, d2CalldK2 = 16.009088, d2CalldK2mc = 17.049152</v>
      </c>
    </row>
    <row r="13972" spans="28:28" x14ac:dyDescent="0.25">
      <c r="AB13972" s="3" t="str">
        <v>strike = 0.038731, d2CalldK2 = 14.108347, d2CalldK2mc = 14.648522</v>
      </c>
    </row>
    <row r="13973" spans="28:28" x14ac:dyDescent="0.25">
      <c r="AB13973" s="3" t="str">
        <v>strike = 0.040434, d2CalldK2 = 12.404368, d2CalldK2mc = 11.859793</v>
      </c>
    </row>
    <row r="13974" spans="28:28" x14ac:dyDescent="0.25">
      <c r="AB13974" s="3" t="str">
        <v>strike = 0.042137, d2CalldK2 = 10.886718, d2CalldK2mc = 10.416407</v>
      </c>
    </row>
    <row r="13975" spans="28:28" x14ac:dyDescent="0.25">
      <c r="AB13975" s="3" t="str">
        <v>strike = 0.043839, d2CalldK2 = 9.541943, d2CalldK2mc = 8.869590</v>
      </c>
    </row>
    <row r="13976" spans="28:28" x14ac:dyDescent="0.25">
      <c r="AB13976" s="3" t="str">
        <v>strike = 0.045542, d2CalldK2 = 8.355160, d2CalldK2mc = 8.969686</v>
      </c>
    </row>
    <row r="13977" spans="28:28" x14ac:dyDescent="0.25">
      <c r="AB13977" s="3" t="str">
        <v>strike = 0.047244, d2CalldK2 = 7.311129, d2CalldK2mc = 7.737432</v>
      </c>
    </row>
    <row r="13978" spans="28:28" x14ac:dyDescent="0.25">
      <c r="AB13978" s="3" t="str">
        <v>strike = 0.048947, d2CalldK2 = 6.394952, d2CalldK2mc = 6.343740</v>
      </c>
    </row>
    <row r="13979" spans="28:28" x14ac:dyDescent="0.25">
      <c r="AB13979" s="3" t="str">
        <v>strike = 0.050649, d2CalldK2 = 5.592510, d2CalldK2mc = 5.107857</v>
      </c>
    </row>
    <row r="13980" spans="28:28" x14ac:dyDescent="0.25">
      <c r="AB13980" s="3" t="str">
        <v>strike = 0.052352, d2CalldK2 = 4.890700, d2CalldK2mc = 4.773489</v>
      </c>
    </row>
    <row r="13981" spans="28:28" x14ac:dyDescent="0.25">
      <c r="AB13981" s="3" t="str">
        <v>strike = 0.054054, d2CalldK2 = 4.277558, d2CalldK2mc = 4.234386</v>
      </c>
    </row>
    <row r="13982" spans="28:28" x14ac:dyDescent="0.25">
      <c r="AB13982" s="3" t="str">
        <v>strike = 0.055757, d2CalldK2 = 3.742284, d2CalldK2mc = 3.839268</v>
      </c>
    </row>
    <row r="13983" spans="28:28" x14ac:dyDescent="0.25">
      <c r="AB13983" s="3" t="str">
        <v>strike = 0.057459, d2CalldK2 = 3.275216, d2CalldK2mc = 3.720254</v>
      </c>
    </row>
    <row r="13984" spans="28:28" x14ac:dyDescent="0.25">
      <c r="AB13984" s="3" t="str">
        <v>strike = 0.059162, d2CalldK2 = 2.867771, d2CalldK2mc = 3.080913</v>
      </c>
    </row>
    <row r="13985" spans="28:28" x14ac:dyDescent="0.25">
      <c r="AB13985" s="3" t="str">
        <v>strike = 0.060865, d2CalldK2 = 2.512370, d2CalldK2mc = 2.520812</v>
      </c>
    </row>
    <row r="13986" spans="28:28" x14ac:dyDescent="0.25">
      <c r="AB13986" s="3" t="str">
        <v>strike = 0.062567, d2CalldK2 = 2.202340, d2CalldK2mc = 2.082332</v>
      </c>
    </row>
    <row r="13987" spans="28:28" x14ac:dyDescent="0.25">
      <c r="AB13987" s="3" t="str">
        <v>strike = 0.064270, d2CalldK2 = 1.931835, d2CalldK2mc = 1.964683</v>
      </c>
    </row>
    <row r="13988" spans="28:28" x14ac:dyDescent="0.25">
      <c r="AB13988" s="3" t="str">
        <v>strike = 0.065972, d2CalldK2 = 1.695742, d2CalldK2mc = 2.279999</v>
      </c>
    </row>
    <row r="13989" spans="28:28" x14ac:dyDescent="0.25">
      <c r="AB13989" s="3" t="str">
        <v>strike = 0.067675, d2CalldK2 = 1.489599, d2CalldK2mc = 1.102962</v>
      </c>
    </row>
    <row r="13990" spans="28:28" x14ac:dyDescent="0.25">
      <c r="AB13990" s="3" t="str">
        <v>strike = 0.069377, d2CalldK2 = 1.309519, d2CalldK2mc = 1.112864</v>
      </c>
    </row>
    <row r="13991" spans="28:28" x14ac:dyDescent="0.25">
      <c r="AB13991" s="3" t="str">
        <v>strike = 0.071080, d2CalldK2 = 1.152120, d2CalldK2mc = 1.086918</v>
      </c>
    </row>
    <row r="13992" spans="28:28" x14ac:dyDescent="0.25">
      <c r="AB13992" s="3" t="str">
        <v>strike = 0.072782, d2CalldK2 = 1.014463, d2CalldK2mc = 1.296036</v>
      </c>
    </row>
    <row r="13993" spans="28:28" x14ac:dyDescent="0.25">
      <c r="AB13993" s="3" t="str">
        <v>strike = 0.074485, d2CalldK2 = 0.893991, d2CalldK2mc = 0.657478</v>
      </c>
    </row>
    <row r="13994" spans="28:28" x14ac:dyDescent="0.25">
      <c r="AB13994" s="3" t="str">
        <v>T = 6.583333, fixingDate = 0, swapRate = 0.025111, annuity = 8.387526, stdDev = 0.017025, avgCalcStrikes = 7.950684</v>
      </c>
    </row>
    <row r="13995" spans="28:28" x14ac:dyDescent="0.25">
      <c r="AB13995" s="3" t="str">
        <v>strike = -0.024263, dCalldT = 0.000389, localVol = 0.032285</v>
      </c>
    </row>
    <row r="13996" spans="28:28" x14ac:dyDescent="0.25">
      <c r="AB13996" s="3" t="str">
        <v>strike = -0.022560, dCalldT = 0.000444, localVol = 0.025186</v>
      </c>
    </row>
    <row r="13997" spans="28:28" x14ac:dyDescent="0.25">
      <c r="AB13997" s="3" t="str">
        <v>strike = -0.020858, dCalldT = 0.000486, localVol = 0.027359</v>
      </c>
    </row>
    <row r="13998" spans="28:28" x14ac:dyDescent="0.25">
      <c r="AB13998" s="3" t="str">
        <v>strike = -0.019155, dCalldT = 0.000523, localVol = 0.022234</v>
      </c>
    </row>
    <row r="13999" spans="28:28" x14ac:dyDescent="0.25">
      <c r="AB13999" s="3" t="str">
        <v>strike = -0.017453, dCalldT = 0.000534, localVol = 0.027806</v>
      </c>
    </row>
    <row r="14000" spans="28:28" x14ac:dyDescent="0.25">
      <c r="AB14000" s="3" t="str">
        <v>strike = -0.015750, dCalldT = 0.000549, localVol = 0.025929</v>
      </c>
    </row>
    <row r="14001" spans="28:28" x14ac:dyDescent="0.25">
      <c r="AB14001" s="3" t="str">
        <v>strike = -0.014048, dCalldT = 0.000567, localVol = 0.022591</v>
      </c>
    </row>
    <row r="14002" spans="28:28" x14ac:dyDescent="0.25">
      <c r="AB14002" s="3" t="str">
        <v>strike = -0.012345, dCalldT = 0.000576, localVol = 0.022391</v>
      </c>
    </row>
    <row r="14003" spans="28:28" x14ac:dyDescent="0.25">
      <c r="AB14003" s="3" t="str">
        <v>strike = -0.010642, dCalldT = 0.000582, localVol = 0.018257</v>
      </c>
    </row>
    <row r="14004" spans="28:28" x14ac:dyDescent="0.25">
      <c r="AB14004" s="3" t="str">
        <v>strike = -0.008940, dCalldT = 0.000556, localVol = 0.019983</v>
      </c>
    </row>
    <row r="14005" spans="28:28" x14ac:dyDescent="0.25">
      <c r="AB14005" s="3" t="str">
        <v>strike = -0.007237, dCalldT = 0.000533, localVol = 0.019131</v>
      </c>
    </row>
    <row r="14006" spans="28:28" x14ac:dyDescent="0.25">
      <c r="AB14006" s="3" t="str">
        <v>strike = -0.005535, dCalldT = 0.000525, localVol = 0.015141</v>
      </c>
    </row>
    <row r="14007" spans="28:28" x14ac:dyDescent="0.25">
      <c r="AB14007" s="3" t="str">
        <v>strike = -0.003832, dCalldT = 0.000488, localVol = 0.016595</v>
      </c>
    </row>
    <row r="14008" spans="28:28" x14ac:dyDescent="0.25">
      <c r="AB14008" s="3" t="str">
        <v>strike = -0.002130, dCalldT = 0.000478, localVol = 0.014283</v>
      </c>
    </row>
    <row r="14009" spans="28:28" x14ac:dyDescent="0.25">
      <c r="AB14009" s="3" t="str">
        <v>strike = -0.000427, dCalldT = 0.000476, localVol = 0.012739</v>
      </c>
    </row>
    <row r="14010" spans="28:28" x14ac:dyDescent="0.25">
      <c r="AB14010" s="3" t="str">
        <v>strike = 0.001275, dCalldT = 0.000466, localVol = 0.012147</v>
      </c>
    </row>
    <row r="14011" spans="28:28" x14ac:dyDescent="0.25">
      <c r="AB14011" s="3" t="str">
        <v>strike = 0.002978, dCalldT = 0.000459, localVol = 0.011391</v>
      </c>
    </row>
    <row r="14012" spans="28:28" x14ac:dyDescent="0.25">
      <c r="AB14012" s="3" t="str">
        <v>strike = 0.004681, dCalldT = 0.000462, localVol = 0.010280</v>
      </c>
    </row>
    <row r="14013" spans="28:28" x14ac:dyDescent="0.25">
      <c r="AB14013" s="3" t="str">
        <v>strike = 0.006383, dCalldT = 0.000452, localVol = 0.009764</v>
      </c>
    </row>
    <row r="14014" spans="28:28" x14ac:dyDescent="0.25">
      <c r="AB14014" s="3" t="str">
        <v>strike = 0.008086, dCalldT = 0.000445, localVol = 0.008920</v>
      </c>
    </row>
    <row r="14015" spans="28:28" x14ac:dyDescent="0.25">
      <c r="AB14015" s="3" t="str">
        <v>strike = 0.009788, dCalldT = 0.000427, localVol = 0.008435</v>
      </c>
    </row>
    <row r="14016" spans="28:28" x14ac:dyDescent="0.25">
      <c r="AB14016" s="3" t="str">
        <v>strike = 0.011491, dCalldT = 0.000424, localVol = 0.007824</v>
      </c>
    </row>
    <row r="14017" spans="28:28" x14ac:dyDescent="0.25">
      <c r="AB14017" s="3" t="str">
        <v>strike = 0.013193, dCalldT = 0.000429, localVol = 0.007363</v>
      </c>
    </row>
    <row r="14018" spans="28:28" x14ac:dyDescent="0.25">
      <c r="AB14018" s="3" t="str">
        <v>strike = 0.014896, dCalldT = 0.000440, localVol = 0.007064</v>
      </c>
    </row>
    <row r="14019" spans="28:28" x14ac:dyDescent="0.25">
      <c r="AB14019" s="3" t="str">
        <v>strike = 0.016598, dCalldT = 0.000466, localVol = 0.006949</v>
      </c>
    </row>
    <row r="14020" spans="28:28" x14ac:dyDescent="0.25">
      <c r="AB14020" s="3" t="str">
        <v>strike = 0.018301, dCalldT = 0.000529, localVol = 0.006609</v>
      </c>
    </row>
    <row r="14021" spans="28:28" x14ac:dyDescent="0.25">
      <c r="AB14021" s="3" t="str">
        <v>strike = 0.020003, dCalldT = 0.000544, localVol = 0.006489</v>
      </c>
    </row>
    <row r="14022" spans="28:28" x14ac:dyDescent="0.25">
      <c r="AB14022" s="3" t="str">
        <v>strike = 0.021706, dCalldT = 0.000545, localVol = 0.006368</v>
      </c>
    </row>
    <row r="14023" spans="28:28" x14ac:dyDescent="0.25">
      <c r="AB14023" s="3" t="str">
        <v>strike = 0.023409, dCalldT = 0.000591, localVol = 0.006197</v>
      </c>
    </row>
    <row r="14024" spans="28:28" x14ac:dyDescent="0.25">
      <c r="AB14024" s="3" t="str">
        <v>strike = 0.025111, dCalldT = 0.000640, localVol = 0.006203</v>
      </c>
    </row>
    <row r="14025" spans="28:28" x14ac:dyDescent="0.25">
      <c r="AB14025" s="3" t="str">
        <v>strike = 0.026814, dCalldT = 0.000666, localVol = 0.006484</v>
      </c>
    </row>
    <row r="14026" spans="28:28" x14ac:dyDescent="0.25">
      <c r="AB14026" s="3" t="str">
        <v>strike = 0.028516, dCalldT = 0.000664, localVol = 0.006872</v>
      </c>
    </row>
    <row r="14027" spans="28:28" x14ac:dyDescent="0.25">
      <c r="AB14027" s="3" t="str">
        <v>strike = 0.030219, dCalldT = 0.000663, localVol = 0.007120</v>
      </c>
    </row>
    <row r="14028" spans="28:28" x14ac:dyDescent="0.25">
      <c r="AB14028" s="3" t="str">
        <v>strike = 0.031921, dCalldT = 0.000637, localVol = 0.007448</v>
      </c>
    </row>
    <row r="14029" spans="28:28" x14ac:dyDescent="0.25">
      <c r="AB14029" s="3" t="str">
        <v>strike = 0.033624, dCalldT = 0.000607, localVol = 0.007999</v>
      </c>
    </row>
    <row r="14030" spans="28:28" x14ac:dyDescent="0.25">
      <c r="AB14030" s="3" t="str">
        <v>strike = 0.035326, dCalldT = 0.000625, localVol = 0.008251</v>
      </c>
    </row>
    <row r="14031" spans="28:28" x14ac:dyDescent="0.25">
      <c r="AB14031" s="3" t="str">
        <v>strike = 0.037029, dCalldT = 0.000633, localVol = 0.008617</v>
      </c>
    </row>
    <row r="14032" spans="28:28" x14ac:dyDescent="0.25">
      <c r="AB14032" s="3" t="str">
        <v>strike = 0.038731, dCalldT = 0.000604, localVol = 0.009082</v>
      </c>
    </row>
    <row r="14033" spans="28:28" x14ac:dyDescent="0.25">
      <c r="AB14033" s="3" t="str">
        <v>strike = 0.040434, dCalldT = 0.000556, localVol = 0.009685</v>
      </c>
    </row>
    <row r="14034" spans="28:28" x14ac:dyDescent="0.25">
      <c r="AB14034" s="3" t="str">
        <v>strike = 0.042137, dCalldT = 0.000527, localVol = 0.010060</v>
      </c>
    </row>
    <row r="14035" spans="28:28" x14ac:dyDescent="0.25">
      <c r="AB14035" s="3" t="str">
        <v>strike = 0.043839, dCalldT = 0.000515, localVol = 0.010773</v>
      </c>
    </row>
    <row r="14036" spans="28:28" x14ac:dyDescent="0.25">
      <c r="AB14036" s="3" t="str">
        <v>strike = 0.045542, dCalldT = 0.000526, localVol = 0.010832</v>
      </c>
    </row>
    <row r="14037" spans="28:28" x14ac:dyDescent="0.25">
      <c r="AB14037" s="3" t="str">
        <v>strike = 0.047244, dCalldT = 0.000517, localVol = 0.011561</v>
      </c>
    </row>
    <row r="14038" spans="28:28" x14ac:dyDescent="0.25">
      <c r="AB14038" s="3" t="str">
        <v>strike = 0.048947, dCalldT = 0.000494, localVol = 0.012480</v>
      </c>
    </row>
    <row r="14039" spans="28:28" x14ac:dyDescent="0.25">
      <c r="AB14039" s="3" t="str">
        <v>strike = 0.050649, dCalldT = 0.000474, localVol = 0.013619</v>
      </c>
    </row>
    <row r="14040" spans="28:28" x14ac:dyDescent="0.25">
      <c r="AB14040" s="3" t="str">
        <v>strike = 0.052352, dCalldT = 0.000471, localVol = 0.014052</v>
      </c>
    </row>
    <row r="14041" spans="28:28" x14ac:dyDescent="0.25">
      <c r="AB14041" s="3" t="str">
        <v>strike = 0.054054, dCalldT = 0.000474, localVol = 0.014963</v>
      </c>
    </row>
    <row r="14042" spans="28:28" x14ac:dyDescent="0.25">
      <c r="AB14042" s="3" t="str">
        <v>strike = 0.055757, dCalldT = 0.000479, localVol = 0.015802</v>
      </c>
    </row>
    <row r="14043" spans="28:28" x14ac:dyDescent="0.25">
      <c r="AB14043" s="3" t="str">
        <v>strike = 0.057459, dCalldT = 0.000482, localVol = 0.016104</v>
      </c>
    </row>
    <row r="14044" spans="28:28" x14ac:dyDescent="0.25">
      <c r="AB14044" s="3" t="str">
        <v>strike = 0.059162, dCalldT = 0.000471, localVol = 0.017488</v>
      </c>
    </row>
    <row r="14045" spans="28:28" x14ac:dyDescent="0.25">
      <c r="AB14045" s="3" t="str">
        <v>strike = 0.060865, dCalldT = 0.000453, localVol = 0.018967</v>
      </c>
    </row>
    <row r="14046" spans="28:28" x14ac:dyDescent="0.25">
      <c r="AB14046" s="3" t="str">
        <v>strike = 0.062567, dCalldT = 0.000437, localVol = 0.020476</v>
      </c>
    </row>
    <row r="14047" spans="28:28" x14ac:dyDescent="0.25">
      <c r="AB14047" s="3" t="str">
        <v>strike = 0.064270, dCalldT = 0.000425, localVol = 0.020794</v>
      </c>
    </row>
    <row r="14048" spans="28:28" x14ac:dyDescent="0.25">
      <c r="AB14048" s="3" t="str">
        <v>strike = 0.065972, dCalldT = 0.000413, localVol = 0.019028</v>
      </c>
    </row>
    <row r="14049" spans="28:28" x14ac:dyDescent="0.25">
      <c r="AB14049" s="3" t="str">
        <v>strike = 0.067675, dCalldT = 0.000381, localVol = 0.026297</v>
      </c>
    </row>
    <row r="14050" spans="28:28" x14ac:dyDescent="0.25">
      <c r="AB14050" s="3" t="str">
        <v>strike = 0.069377, dCalldT = 0.000364, localVol = 0.025585</v>
      </c>
    </row>
    <row r="14051" spans="28:28" x14ac:dyDescent="0.25">
      <c r="AB14051" s="3" t="str">
        <v>strike = 0.071080, dCalldT = 0.000355, localVol = 0.025550</v>
      </c>
    </row>
    <row r="14052" spans="28:28" x14ac:dyDescent="0.25">
      <c r="AB14052" s="3" t="str">
        <v>strike = 0.072782, dCalldT = 0.000348, localVol = 0.023184</v>
      </c>
    </row>
    <row r="14053" spans="28:28" x14ac:dyDescent="0.25">
      <c r="AB14053" s="3" t="str">
        <v>strike = 0.074485, dCalldT = 0.000333, localVol = 0.031814</v>
      </c>
    </row>
    <row r="14054" spans="28:28" x14ac:dyDescent="0.25">
      <c r="AB14054" s="3" t="str">
        <v>T = 6.666667, swapRate = 0.025189, k = 0, strike = -0.026235, call = 0.051604, callph = 0.051594, callmh = 0.051614, quantile = 0.011479, d2CalldK2 = 0.784753</v>
      </c>
    </row>
    <row r="14055" spans="28:28" x14ac:dyDescent="0.25">
      <c r="AB14055" s="3" t="str">
        <v>T = 6.666667, swapRate = 0.025189, k = 1, strike = -0.024521, call = 0.049911, callph = 0.049901, callmh = 0.049921, quantile = 0.012912, d2CalldK2 = 0.889397</v>
      </c>
    </row>
    <row r="14056" spans="28:28" x14ac:dyDescent="0.25">
      <c r="AB14056" s="3" t="str">
        <v>T = 6.666667, swapRate = 0.025189, k = 2, strike = -0.022807, call = 0.048220, callph = 0.048210, callmh = 0.048230, quantile = 0.014537, d2CalldK2 = 1.008853</v>
      </c>
    </row>
    <row r="14057" spans="28:28" x14ac:dyDescent="0.25">
      <c r="AB14057" s="3" t="str">
        <v>T = 6.666667, swapRate = 0.025189, k = 3, strike = -0.021092, call = 0.046533, callph = 0.046523, callmh = 0.046542, quantile = 0.016380, d2CalldK2 = 1.145317</v>
      </c>
    </row>
    <row r="14058" spans="28:28" x14ac:dyDescent="0.25">
      <c r="AB14058" s="3" t="str">
        <v>T = 6.666667, swapRate = 0.025189, k = 4, strike = -0.019378, call = 0.044848, callph = 0.044838, callmh = 0.044858, quantile = 0.018474, d2CalldK2 = 1.301316</v>
      </c>
    </row>
    <row r="14059" spans="28:28" x14ac:dyDescent="0.25">
      <c r="AB14059" s="3" t="str">
        <v>T = 6.666667, swapRate = 0.025189, k = 5, strike = -0.017664, call = 0.043168, callph = 0.043158, callmh = 0.043178, quantile = 0.020855, d2CalldK2 = 1.479758</v>
      </c>
    </row>
    <row r="14060" spans="28:28" x14ac:dyDescent="0.25">
      <c r="AB14060" s="3" t="str">
        <v>T = 6.666667, swapRate = 0.025189, k = 6, strike = -0.015950, call = 0.041492, callph = 0.041482, callmh = 0.041501, quantile = 0.023562, d2CalldK2 = 1.683990</v>
      </c>
    </row>
    <row r="14061" spans="28:28" x14ac:dyDescent="0.25">
      <c r="AB14061" s="3" t="str">
        <v>T = 6.666667, swapRate = 0.025189, k = 7, strike = -0.014236, call = 0.039821, callph = 0.039811, callmh = 0.039830, quantile = 0.026645, d2CalldK2 = 1.917859</v>
      </c>
    </row>
    <row r="14062" spans="28:28" x14ac:dyDescent="0.25">
      <c r="AB14062" s="3" t="str">
        <v>T = 6.666667, swapRate = 0.025189, k = 8, strike = -0.012522, call = 0.038155, callph = 0.038145, callmh = 0.038165, quantile = 0.030157, d2CalldK2 = 2.185784</v>
      </c>
    </row>
    <row r="14063" spans="28:28" x14ac:dyDescent="0.25">
      <c r="AB14063" s="3" t="str">
        <v>T = 6.666667, swapRate = 0.025189, k = 9, strike = -0.010808, call = 0.036496, callph = 0.036486, callmh = 0.036506, quantile = 0.034160, d2CalldK2 = 2.492829</v>
      </c>
    </row>
    <row r="14064" spans="28:28" x14ac:dyDescent="0.25">
      <c r="AB14064" s="3" t="str">
        <v>T = 6.666667, swapRate = 0.025189, k = 10, strike = -0.009093, call = 0.034844, callph = 0.034835, callmh = 0.034854, quantile = 0.038728, d2CalldK2 = 2.844791</v>
      </c>
    </row>
    <row r="14065" spans="28:28" x14ac:dyDescent="0.25">
      <c r="AB14065" s="3" t="str">
        <v>T = 6.666667, swapRate = 0.025189, k = 11, strike = -0.007379, call = 0.033201, callph = 0.033191, callmh = 0.033210, quantile = 0.043943, d2CalldK2 = 3.248283</v>
      </c>
    </row>
    <row r="14066" spans="28:28" x14ac:dyDescent="0.25">
      <c r="AB14066" s="3" t="str">
        <v>T = 6.666667, swapRate = 0.025189, k = 12, strike = -0.005665, call = 0.031567, callph = 0.031557, callmh = 0.031576, quantile = 0.049898, d2CalldK2 = 3.710832</v>
      </c>
    </row>
    <row r="14067" spans="28:28" x14ac:dyDescent="0.25">
      <c r="AB14067" s="3" t="str">
        <v>T = 6.666667, swapRate = 0.025189, k = 13, strike = -0.003951, call = 0.029944, callph = 0.029935, callmh = 0.029954, quantile = 0.056703, d2CalldK2 = 4.240960</v>
      </c>
    </row>
    <row r="14068" spans="28:28" x14ac:dyDescent="0.25">
      <c r="AB14068" s="3" t="str">
        <v>T = 6.666667, swapRate = 0.025189, k = 14, strike = -0.002237, call = 0.028334, callph = 0.028324, callmh = 0.028343, quantile = 0.064481, d2CalldK2 = 4.848274</v>
      </c>
    </row>
    <row r="14069" spans="28:28" x14ac:dyDescent="0.25">
      <c r="AB14069" s="3" t="str">
        <v>T = 6.666667, swapRate = 0.025189, k = 15, strike = -0.000523, call = 0.026737, callph = 0.026728, callmh = 0.026747, quantile = 0.073374, d2CalldK2 = 5.543524</v>
      </c>
    </row>
    <row r="14070" spans="28:28" x14ac:dyDescent="0.25">
      <c r="AB14070" s="3" t="str">
        <v>T = 6.666667, swapRate = 0.025189, k = 16, strike = 0.001191, call = 0.025158, callph = 0.025148, callmh = 0.025167, quantile = 0.083543, d2CalldK2 = 6.338638</v>
      </c>
    </row>
    <row r="14071" spans="28:28" x14ac:dyDescent="0.25">
      <c r="AB14071" s="3" t="str">
        <v>T = 6.666667, swapRate = 0.025189, k = 17, strike = 0.002905, call = 0.023596, callph = 0.023587, callmh = 0.023606, quantile = 0.095169, d2CalldK2 = 7.246696</v>
      </c>
    </row>
    <row r="14072" spans="28:28" x14ac:dyDescent="0.25">
      <c r="AB14072" s="3" t="str">
        <v>T = 6.666667, swapRate = 0.025189, k = 18, strike = 0.004620, call = 0.022057, callph = 0.022048, callmh = 0.022066, quantile = 0.108459, d2CalldK2 = 8.281826</v>
      </c>
    </row>
    <row r="14073" spans="28:28" x14ac:dyDescent="0.25">
      <c r="AB14073" s="3" t="str">
        <v>T = 6.666667, swapRate = 0.025189, k = 19, strike = 0.006334, call = 0.020541, callph = 0.020532, callmh = 0.020550, quantile = 0.123643, d2CalldK2 = 9.458972</v>
      </c>
    </row>
    <row r="14074" spans="28:28" x14ac:dyDescent="0.25">
      <c r="AB14074" s="3" t="str">
        <v>T = 6.666667, swapRate = 0.025189, k = 20, strike = 0.008048, call = 0.019053, callph = 0.019045, callmh = 0.019062, quantile = 0.140977, d2CalldK2 = 10.793475</v>
      </c>
    </row>
    <row r="14075" spans="28:28" x14ac:dyDescent="0.25">
      <c r="AB14075" s="3" t="str">
        <v>T = 6.666667, swapRate = 0.025189, k = 21, strike = 0.009762, call = 0.017598, callph = 0.017589, callmh = 0.017606, quantile = 0.160744, d2CalldK2 = 12.300392</v>
      </c>
    </row>
    <row r="14076" spans="28:28" x14ac:dyDescent="0.25">
      <c r="AB14076" s="3" t="str">
        <v>T = 6.666667, swapRate = 0.025189, k = 22, strike = 0.011476, call = 0.016178, callph = 0.016170, callmh = 0.016186, quantile = 0.183252, d2CalldK2 = 13.993439</v>
      </c>
    </row>
    <row r="14077" spans="28:28" x14ac:dyDescent="0.25">
      <c r="AB14077" s="3" t="str">
        <v>T = 6.666667, swapRate = 0.025189, k = 23, strike = 0.013190, call = 0.014799, callph = 0.014791, callmh = 0.014807, quantile = 0.208830, d2CalldK2 = 15.883430</v>
      </c>
    </row>
    <row r="14078" spans="28:28" x14ac:dyDescent="0.25">
      <c r="AB14078" s="3" t="str">
        <v>T = 6.666667, swapRate = 0.025189, k = 24, strike = 0.014904, call = 0.013467, callph = 0.013460, callmh = 0.013475, quantile = 0.237821, d2CalldK2 = 17.976016</v>
      </c>
    </row>
    <row r="14079" spans="28:28" x14ac:dyDescent="0.25">
      <c r="AB14079" s="3" t="str">
        <v>T = 6.666667, swapRate = 0.025189, k = 25, strike = 0.016619, call = 0.012188, callph = 0.012181, callmh = 0.012196, quantile = 0.270571, d2CalldK2 = 20.268527</v>
      </c>
    </row>
    <row r="14080" spans="28:28" x14ac:dyDescent="0.25">
      <c r="AB14080" s="3" t="str">
        <v>T = 6.666667, swapRate = 0.025189, k = 26, strike = 0.018333, call = 0.010969, callph = 0.010962, callmh = 0.010976, quantile = 0.307413, d2CalldK2 = 22.745646</v>
      </c>
    </row>
    <row r="14081" spans="28:28" x14ac:dyDescent="0.25">
      <c r="AB14081" s="3" t="str">
        <v>T = 6.666667, swapRate = 0.025189, k = 27, strike = 0.020047, call = 0.009817, callph = 0.009810, callmh = 0.009823, quantile = 0.348636, d2CalldK2 = 25.373689</v>
      </c>
    </row>
    <row r="14082" spans="28:28" x14ac:dyDescent="0.25">
      <c r="AB14082" s="3" t="str">
        <v>T = 6.666667, swapRate = 0.025189, k = 28, strike = 0.021761, call = 0.008739, callph = 0.008733, callmh = 0.008745, quantile = 0.394453, d2CalldK2 = 28.093271</v>
      </c>
    </row>
    <row r="14083" spans="28:28" x14ac:dyDescent="0.25">
      <c r="AB14083" s="3" t="str">
        <v>T = 6.666667, swapRate = 0.025189, k = 29, strike = 0.023475, call = 0.007743, callph = 0.007738, callmh = 0.007749, quantile = 0.444947, d2CalldK2 = 30.810375</v>
      </c>
    </row>
    <row r="14084" spans="28:28" x14ac:dyDescent="0.25">
      <c r="AB14084" s="3" t="str">
        <v>T = 6.666667, swapRate = 0.025189, k = 30, strike = 0.025189, call = 0.006838, callph = 0.006833, callmh = 0.006843, quantile = 0.500000, d2CalldK2 = 33.381474</v>
      </c>
    </row>
    <row r="14085" spans="28:28" x14ac:dyDescent="0.25">
      <c r="AB14085" s="3" t="str">
        <v>T = 6.666667, swapRate = 0.025189, k = 31, strike = 0.026903, call = 0.006029, callph = 0.006025, callmh = 0.006034, quantile = 0.555053, d2CalldK2 = 30.810375</v>
      </c>
    </row>
    <row r="14086" spans="28:28" x14ac:dyDescent="0.25">
      <c r="AB14086" s="3" t="str">
        <v>T = 6.666667, swapRate = 0.025189, k = 32, strike = 0.028617, call = 0.005310, callph = 0.005306, callmh = 0.005314, quantile = 0.605547, d2CalldK2 = 28.093271</v>
      </c>
    </row>
    <row r="14087" spans="28:28" x14ac:dyDescent="0.25">
      <c r="AB14087" s="3" t="str">
        <v>T = 6.666667, swapRate = 0.025189, k = 33, strike = 0.030332, call = 0.004674, callph = 0.004671, callmh = 0.004678, quantile = 0.651364, d2CalldK2 = 25.373689</v>
      </c>
    </row>
    <row r="14088" spans="28:28" x14ac:dyDescent="0.25">
      <c r="AB14088" s="3" t="str">
        <v>T = 6.666667, swapRate = 0.025189, k = 34, strike = 0.032046, call = 0.004113, callph = 0.004109, callmh = 0.004116, quantile = 0.692587, d2CalldK2 = 22.745645</v>
      </c>
    </row>
    <row r="14089" spans="28:28" x14ac:dyDescent="0.25">
      <c r="AB14089" s="3" t="str">
        <v>T = 6.666667, swapRate = 0.025189, k = 35, strike = 0.033760, call = 0.003618, callph = 0.003615, callmh = 0.003620, quantile = 0.729429, d2CalldK2 = 20.268526</v>
      </c>
    </row>
    <row r="14090" spans="28:28" x14ac:dyDescent="0.25">
      <c r="AB14090" s="3" t="str">
        <v>T = 6.666667, swapRate = 0.025189, k = 36, strike = 0.035474, call = 0.003183, callph = 0.003180, callmh = 0.003185, quantile = 0.762179, d2CalldK2 = 17.976016</v>
      </c>
    </row>
    <row r="14091" spans="28:28" x14ac:dyDescent="0.25">
      <c r="AB14091" s="3" t="str">
        <v>T = 6.666667, swapRate = 0.025189, k = 37, strike = 0.037188, call = 0.002800, callph = 0.002798, callmh = 0.002802, quantile = 0.791170, d2CalldK2 = 15.883430</v>
      </c>
    </row>
    <row r="14092" spans="28:28" x14ac:dyDescent="0.25">
      <c r="AB14092" s="3" t="str">
        <v>T = 6.666667, swapRate = 0.025189, k = 38, strike = 0.038902, call = 0.002465, callph = 0.002463, callmh = 0.002467, quantile = 0.816748, d2CalldK2 = 13.993439</v>
      </c>
    </row>
    <row r="14093" spans="28:28" x14ac:dyDescent="0.25">
      <c r="AB14093" s="3" t="str">
        <v>T = 6.666667, swapRate = 0.025189, k = 39, strike = 0.040616, call = 0.002170, callph = 0.002169, callmh = 0.002172, quantile = 0.839256, d2CalldK2 = 12.300392</v>
      </c>
    </row>
    <row r="14094" spans="28:28" x14ac:dyDescent="0.25">
      <c r="AB14094" s="3" t="str">
        <v>T = 6.666667, swapRate = 0.025189, k = 40, strike = 0.042331, call = 0.001912, callph = 0.001911, callmh = 0.001914, quantile = 0.859023, d2CalldK2 = 10.793475</v>
      </c>
    </row>
    <row r="14095" spans="28:28" x14ac:dyDescent="0.25">
      <c r="AB14095" s="3" t="str">
        <v>T = 6.666667, swapRate = 0.025189, k = 41, strike = 0.044045, call = 0.001686, callph = 0.001684, callmh = 0.001687, quantile = 0.876357, d2CalldK2 = 9.458972</v>
      </c>
    </row>
    <row r="14096" spans="28:28" x14ac:dyDescent="0.25">
      <c r="AB14096" s="3" t="str">
        <v>T = 6.666667, swapRate = 0.025189, k = 42, strike = 0.045759, call = 0.001487, callph = 0.001486, callmh = 0.001488, quantile = 0.891541, d2CalldK2 = 8.281826</v>
      </c>
    </row>
    <row r="14097" spans="28:28" x14ac:dyDescent="0.25">
      <c r="AB14097" s="3" t="str">
        <v>T = 6.666667, swapRate = 0.025189, k = 43, strike = 0.047473, call = 0.001313, callph = 0.001312, callmh = 0.001314, quantile = 0.904831, d2CalldK2 = 7.246696</v>
      </c>
    </row>
    <row r="14098" spans="28:28" x14ac:dyDescent="0.25">
      <c r="AB14098" s="3" t="str">
        <v>T = 6.666667, swapRate = 0.025189, k = 44, strike = 0.049187, call = 0.001160, callph = 0.001159, callmh = 0.001161, quantile = 0.916457, d2CalldK2 = 6.338638</v>
      </c>
    </row>
    <row r="14099" spans="28:28" x14ac:dyDescent="0.25">
      <c r="AB14099" s="3" t="str">
        <v>T = 6.666667, swapRate = 0.025189, k = 45, strike = 0.050901, call = 0.001025, callph = 0.001025, callmh = 0.001026, quantile = 0.926626, d2CalldK2 = 5.543524</v>
      </c>
    </row>
    <row r="14100" spans="28:28" x14ac:dyDescent="0.25">
      <c r="AB14100" s="3" t="str">
        <v>T = 6.666667, swapRate = 0.025189, k = 46, strike = 0.052615, call = 0.000908, callph = 0.000907, callmh = 0.000908, quantile = 0.935519, d2CalldK2 = 4.848274</v>
      </c>
    </row>
    <row r="14101" spans="28:28" x14ac:dyDescent="0.25">
      <c r="AB14101" s="3" t="str">
        <v>T = 6.666667, swapRate = 0.025189, k = 47, strike = 0.054329, call = 0.000804, callph = 0.000803, callmh = 0.000804, quantile = 0.943297, d2CalldK2 = 4.240960</v>
      </c>
    </row>
    <row r="14102" spans="28:28" x14ac:dyDescent="0.25">
      <c r="AB14102" s="3" t="str">
        <v>T = 6.666667, swapRate = 0.025189, k = 48, strike = 0.056044, call = 0.000713, callph = 0.000712, callmh = 0.000713, quantile = 0.950102, d2CalldK2 = 3.710832</v>
      </c>
    </row>
    <row r="14103" spans="28:28" x14ac:dyDescent="0.25">
      <c r="AB14103" s="3" t="str">
        <v>T = 6.666667, swapRate = 0.025189, k = 49, strike = 0.057758, call = 0.000632, callph = 0.000632, callmh = 0.000633, quantile = 0.956057, d2CalldK2 = 3.248283</v>
      </c>
    </row>
    <row r="14104" spans="28:28" x14ac:dyDescent="0.25">
      <c r="AB14104" s="3" t="str">
        <v>T = 6.666667, swapRate = 0.025189, k = 50, strike = 0.059472, call = 0.000561, callph = 0.000561, callmh = 0.000562, quantile = 0.961272, d2CalldK2 = 2.844791</v>
      </c>
    </row>
    <row r="14105" spans="28:28" x14ac:dyDescent="0.25">
      <c r="AB14105" s="3" t="str">
        <v>T = 6.666667, swapRate = 0.025189, k = 51, strike = 0.061186, call = 0.000499, callph = 0.000499, callmh = 0.000499, quantile = 0.965840, d2CalldK2 = 2.492829</v>
      </c>
    </row>
    <row r="14106" spans="28:28" x14ac:dyDescent="0.25">
      <c r="AB14106" s="3" t="str">
        <v>T = 6.666667, swapRate = 0.025189, k = 52, strike = 0.062900, call = 0.000444, callph = 0.000444, callmh = 0.000444, quantile = 0.969843, d2CalldK2 = 2.185784</v>
      </c>
    </row>
    <row r="14107" spans="28:28" x14ac:dyDescent="0.25">
      <c r="AB14107" s="3" t="str">
        <v>T = 6.666667, swapRate = 0.025189, k = 53, strike = 0.064614, call = 0.000395, callph = 0.000395, callmh = 0.000396, quantile = 0.973355, d2CalldK2 = 1.917859</v>
      </c>
    </row>
    <row r="14108" spans="28:28" x14ac:dyDescent="0.25">
      <c r="AB14108" s="3" t="str">
        <v>T = 6.666667, swapRate = 0.025189, k = 54, strike = 0.066328, call = 0.000352, callph = 0.000352, callmh = 0.000353, quantile = 0.976438, d2CalldK2 = 1.683990</v>
      </c>
    </row>
    <row r="14109" spans="28:28" x14ac:dyDescent="0.25">
      <c r="AB14109" s="3" t="str">
        <v>T = 6.666667, swapRate = 0.025189, k = 55, strike = 0.068043, call = 0.000314, callph = 0.000314, callmh = 0.000315, quantile = 0.979145, d2CalldK2 = 1.479758</v>
      </c>
    </row>
    <row r="14110" spans="28:28" x14ac:dyDescent="0.25">
      <c r="AB14110" s="3" t="str">
        <v>T = 6.666667, swapRate = 0.025189, k = 56, strike = 0.069757, call = 0.000281, callph = 0.000281, callmh = 0.000281, quantile = 0.981526, d2CalldK2 = 1.301316</v>
      </c>
    </row>
    <row r="14111" spans="28:28" x14ac:dyDescent="0.25">
      <c r="AB14111" s="3" t="str">
        <v>T = 6.666667, swapRate = 0.025189, k = 57, strike = 0.071471, call = 0.000251, callph = 0.000251, callmh = 0.000251, quantile = 0.983620, d2CalldK2 = 1.145318</v>
      </c>
    </row>
    <row r="14112" spans="28:28" x14ac:dyDescent="0.25">
      <c r="AB14112" s="3" t="str">
        <v>T = 6.666667, swapRate = 0.025189, k = 58, strike = 0.073185, call = 0.000224, callph = 0.000224, callmh = 0.000225, quantile = 0.985463, d2CalldK2 = 1.008853</v>
      </c>
    </row>
    <row r="14113" spans="28:28" x14ac:dyDescent="0.25">
      <c r="AB14113" s="3" t="str">
        <v>T = 6.666667, swapRate = 0.025189, k = 59, strike = 0.074899, call = 0.000201, callph = 0.000201, callmh = 0.000201, quantile = 0.987088, d2CalldK2 = 0.889396</v>
      </c>
    </row>
    <row r="14114" spans="28:28" x14ac:dyDescent="0.25">
      <c r="AB14114" s="3" t="str">
        <v>T = 6.666667, swapRate = 0.025189, k = 60, strike = 0.076613, call = 0.000180, callph = 0.000180, callmh = 0.000180, quantile = 0.988521, d2CalldK2 = 0.784753</v>
      </c>
    </row>
    <row r="14115" spans="28:28" x14ac:dyDescent="0.25">
      <c r="AB14115" s="3" t="str">
        <v>strike = -0.024521, d2CalldK2 = 0.889397, d2CalldK2mc = 1.591883</v>
      </c>
    </row>
    <row r="14116" spans="28:28" x14ac:dyDescent="0.25">
      <c r="AB14116" s="3" t="str">
        <v>strike = -0.022807, d2CalldK2 = 1.008853, d2CalldK2mc = 1.343526</v>
      </c>
    </row>
    <row r="14117" spans="28:28" x14ac:dyDescent="0.25">
      <c r="AB14117" s="3" t="str">
        <v>strike = -0.021092, d2CalldK2 = 1.145317, d2CalldK2mc = 0.683670</v>
      </c>
    </row>
    <row r="14118" spans="28:28" x14ac:dyDescent="0.25">
      <c r="AB14118" s="3" t="str">
        <v>strike = -0.019378, d2CalldK2 = 1.301316, d2CalldK2mc = 1.472793</v>
      </c>
    </row>
    <row r="14119" spans="28:28" x14ac:dyDescent="0.25">
      <c r="AB14119" s="3" t="str">
        <v>strike = -0.017664, d2CalldK2 = 1.479758, d2CalldK2mc = 1.335622</v>
      </c>
    </row>
    <row r="14120" spans="28:28" x14ac:dyDescent="0.25">
      <c r="AB14120" s="3" t="str">
        <v>strike = -0.015950, d2CalldK2 = 1.683990, d2CalldK2mc = 2.302944</v>
      </c>
    </row>
    <row r="14121" spans="28:28" x14ac:dyDescent="0.25">
      <c r="AB14121" s="3" t="str">
        <v>strike = -0.014236, d2CalldK2 = 1.917859, d2CalldK2mc = 3.002078</v>
      </c>
    </row>
    <row r="14122" spans="28:28" x14ac:dyDescent="0.25">
      <c r="AB14122" s="3" t="str">
        <v>strike = -0.012522, d2CalldK2 = 2.185784, d2CalldK2mc = 1.774983</v>
      </c>
    </row>
    <row r="14123" spans="28:28" x14ac:dyDescent="0.25">
      <c r="AB14123" s="3" t="str">
        <v>strike = -0.010808, d2CalldK2 = 2.492829, d2CalldK2mc = 2.183493</v>
      </c>
    </row>
    <row r="14124" spans="28:28" x14ac:dyDescent="0.25">
      <c r="AB14124" s="3" t="str">
        <v>strike = -0.009093, d2CalldK2 = 2.844791, d2CalldK2mc = 2.508420</v>
      </c>
    </row>
    <row r="14125" spans="28:28" x14ac:dyDescent="0.25">
      <c r="AB14125" s="3" t="str">
        <v>strike = -0.007379, d2CalldK2 = 3.248283, d2CalldK2mc = 3.522344</v>
      </c>
    </row>
    <row r="14126" spans="28:28" x14ac:dyDescent="0.25">
      <c r="AB14126" s="3" t="str">
        <v>strike = -0.005665, d2CalldK2 = 3.710832, d2CalldK2mc = 4.052647</v>
      </c>
    </row>
    <row r="14127" spans="28:28" x14ac:dyDescent="0.25">
      <c r="AB14127" s="3" t="str">
        <v>strike = -0.003951, d2CalldK2 = 4.240960, d2CalldK2mc = 3.660587</v>
      </c>
    </row>
    <row r="14128" spans="28:28" x14ac:dyDescent="0.25">
      <c r="AB14128" s="3" t="str">
        <v>strike = -0.002237, d2CalldK2 = 4.848274, d2CalldK2mc = 5.384578</v>
      </c>
    </row>
    <row r="14129" spans="28:28" x14ac:dyDescent="0.25">
      <c r="AB14129" s="3" t="str">
        <v>strike = -0.000523, d2CalldK2 = 5.543524, d2CalldK2mc = 5.943053</v>
      </c>
    </row>
    <row r="14130" spans="28:28" x14ac:dyDescent="0.25">
      <c r="AB14130" s="3" t="str">
        <v>strike = 0.001191, d2CalldK2 = 6.338638, d2CalldK2mc = 6.163722</v>
      </c>
    </row>
    <row r="14131" spans="28:28" x14ac:dyDescent="0.25">
      <c r="AB14131" s="3" t="str">
        <v>strike = 0.002905, d2CalldK2 = 7.246696, d2CalldK2mc = 6.178726</v>
      </c>
    </row>
    <row r="14132" spans="28:28" x14ac:dyDescent="0.25">
      <c r="AB14132" s="3" t="str">
        <v>strike = 0.004620, d2CalldK2 = 8.281826, d2CalldK2mc = 8.255573</v>
      </c>
    </row>
    <row r="14133" spans="28:28" x14ac:dyDescent="0.25">
      <c r="AB14133" s="3" t="str">
        <v>strike = 0.006334, d2CalldK2 = 9.458972, d2CalldK2mc = 9.581330</v>
      </c>
    </row>
    <row r="14134" spans="28:28" x14ac:dyDescent="0.25">
      <c r="AB14134" s="3" t="str">
        <v>strike = 0.008048, d2CalldK2 = 10.793475, d2CalldK2mc = 10.993440</v>
      </c>
    </row>
    <row r="14135" spans="28:28" x14ac:dyDescent="0.25">
      <c r="AB14135" s="3" t="str">
        <v>strike = 0.009762, d2CalldK2 = 12.300392, d2CalldK2mc = 11.784579</v>
      </c>
    </row>
    <row r="14136" spans="28:28" x14ac:dyDescent="0.25">
      <c r="AB14136" s="3" t="str">
        <v>strike = 0.011476, d2CalldK2 = 13.993439, d2CalldK2mc = 14.451412</v>
      </c>
    </row>
    <row r="14137" spans="28:28" x14ac:dyDescent="0.25">
      <c r="AB14137" s="3" t="str">
        <v>strike = 0.013190, d2CalldK2 = 15.883430, d2CalldK2mc = 15.475327</v>
      </c>
    </row>
    <row r="14138" spans="28:28" x14ac:dyDescent="0.25">
      <c r="AB14138" s="3" t="str">
        <v>strike = 0.014904, d2CalldK2 = 17.976016, d2CalldK2mc = 17.286512</v>
      </c>
    </row>
    <row r="14139" spans="28:28" x14ac:dyDescent="0.25">
      <c r="AB14139" s="3" t="str">
        <v>strike = 0.016619, d2CalldK2 = 20.268527, d2CalldK2mc = 19.612330</v>
      </c>
    </row>
    <row r="14140" spans="28:28" x14ac:dyDescent="0.25">
      <c r="AB14140" s="3" t="str">
        <v>strike = 0.018333, d2CalldK2 = 22.745646, d2CalldK2mc = 23.978277</v>
      </c>
    </row>
    <row r="14141" spans="28:28" x14ac:dyDescent="0.25">
      <c r="AB14141" s="3" t="str">
        <v>strike = 0.020047, d2CalldK2 = 25.373689, d2CalldK2mc = 25.089045</v>
      </c>
    </row>
    <row r="14142" spans="28:28" x14ac:dyDescent="0.25">
      <c r="AB14142" s="3" t="str">
        <v>strike = 0.021761, d2CalldK2 = 28.093271, d2CalldK2mc = 28.453100</v>
      </c>
    </row>
    <row r="14143" spans="28:28" x14ac:dyDescent="0.25">
      <c r="AB14143" s="3" t="str">
        <v>strike = 0.023475, d2CalldK2 = 30.810375, d2CalldK2mc = 31.003629</v>
      </c>
    </row>
    <row r="14144" spans="28:28" x14ac:dyDescent="0.25">
      <c r="AB14144" s="3" t="str">
        <v>strike = 0.025189, d2CalldK2 = 33.381474, d2CalldK2mc = 33.556396</v>
      </c>
    </row>
    <row r="14145" spans="28:28" x14ac:dyDescent="0.25">
      <c r="AB14145" s="3" t="str">
        <v>strike = 0.026903, d2CalldK2 = 30.810375, d2CalldK2mc = 30.376686</v>
      </c>
    </row>
    <row r="14146" spans="28:28" x14ac:dyDescent="0.25">
      <c r="AB14146" s="3" t="str">
        <v>strike = 0.028617, d2CalldK2 = 28.093271, d2CalldK2mc = 27.792655</v>
      </c>
    </row>
    <row r="14147" spans="28:28" x14ac:dyDescent="0.25">
      <c r="AB14147" s="3" t="str">
        <v>strike = 0.030332, d2CalldK2 = 25.373689, d2CalldK2mc = 25.333385</v>
      </c>
    </row>
    <row r="14148" spans="28:28" x14ac:dyDescent="0.25">
      <c r="AB14148" s="3" t="str">
        <v>strike = 0.032046, d2CalldK2 = 22.745645, d2CalldK2mc = 21.987158</v>
      </c>
    </row>
    <row r="14149" spans="28:28" x14ac:dyDescent="0.25">
      <c r="AB14149" s="3" t="str">
        <v>strike = 0.033760, d2CalldK2 = 20.268526, d2CalldK2mc = 20.822104</v>
      </c>
    </row>
    <row r="14150" spans="28:28" x14ac:dyDescent="0.25">
      <c r="AB14150" s="3" t="str">
        <v>strike = 0.035474, d2CalldK2 = 17.976016, d2CalldK2mc = 17.910820</v>
      </c>
    </row>
    <row r="14151" spans="28:28" x14ac:dyDescent="0.25">
      <c r="AB14151" s="3" t="str">
        <v>strike = 0.037188, d2CalldK2 = 15.883430, d2CalldK2mc = 16.779111</v>
      </c>
    </row>
    <row r="14152" spans="28:28" x14ac:dyDescent="0.25">
      <c r="AB14152" s="3" t="str">
        <v>strike = 0.038902, d2CalldK2 = 13.993439, d2CalldK2mc = 13.915046</v>
      </c>
    </row>
    <row r="14153" spans="28:28" x14ac:dyDescent="0.25">
      <c r="AB14153" s="3" t="str">
        <v>strike = 0.040616, d2CalldK2 = 12.300392, d2CalldK2mc = 11.980102</v>
      </c>
    </row>
    <row r="14154" spans="28:28" x14ac:dyDescent="0.25">
      <c r="AB14154" s="3" t="str">
        <v>strike = 0.042331, d2CalldK2 = 10.793475, d2CalldK2mc = 10.460191</v>
      </c>
    </row>
    <row r="14155" spans="28:28" x14ac:dyDescent="0.25">
      <c r="AB14155" s="3" t="str">
        <v>strike = 0.044045, d2CalldK2 = 9.458972, d2CalldK2mc = 9.541768</v>
      </c>
    </row>
    <row r="14156" spans="28:28" x14ac:dyDescent="0.25">
      <c r="AB14156" s="3" t="str">
        <v>strike = 0.045759, d2CalldK2 = 8.281826, d2CalldK2mc = 8.720159</v>
      </c>
    </row>
    <row r="14157" spans="28:28" x14ac:dyDescent="0.25">
      <c r="AB14157" s="3" t="str">
        <v>strike = 0.047473, d2CalldK2 = 7.246696, d2CalldK2mc = 6.587529</v>
      </c>
    </row>
    <row r="14158" spans="28:28" x14ac:dyDescent="0.25">
      <c r="AB14158" s="3" t="str">
        <v>strike = 0.049187, d2CalldK2 = 6.338638, d2CalldK2mc = 5.823582</v>
      </c>
    </row>
    <row r="14159" spans="28:28" x14ac:dyDescent="0.25">
      <c r="AB14159" s="3" t="str">
        <v>strike = 0.050901, d2CalldK2 = 5.543524, d2CalldK2mc = 5.313407</v>
      </c>
    </row>
    <row r="14160" spans="28:28" x14ac:dyDescent="0.25">
      <c r="AB14160" s="3" t="str">
        <v>strike = 0.052615, d2CalldK2 = 4.848274, d2CalldK2mc = 4.713719</v>
      </c>
    </row>
    <row r="14161" spans="28:28" x14ac:dyDescent="0.25">
      <c r="AB14161" s="3" t="str">
        <v>strike = 0.054329, d2CalldK2 = 4.240960, d2CalldK2mc = 3.957317</v>
      </c>
    </row>
    <row r="14162" spans="28:28" x14ac:dyDescent="0.25">
      <c r="AB14162" s="3" t="str">
        <v>strike = 0.056044, d2CalldK2 = 3.710832, d2CalldK2mc = 4.122748</v>
      </c>
    </row>
    <row r="14163" spans="28:28" x14ac:dyDescent="0.25">
      <c r="AB14163" s="3" t="str">
        <v>strike = 0.057758, d2CalldK2 = 3.248283, d2CalldK2mc = 3.796913</v>
      </c>
    </row>
    <row r="14164" spans="28:28" x14ac:dyDescent="0.25">
      <c r="AB14164" s="3" t="str">
        <v>strike = 0.059472, d2CalldK2 = 2.844791, d2CalldK2mc = 2.901101</v>
      </c>
    </row>
    <row r="14165" spans="28:28" x14ac:dyDescent="0.25">
      <c r="AB14165" s="3" t="str">
        <v>strike = 0.061186, d2CalldK2 = 2.492829, d2CalldK2mc = 2.314444</v>
      </c>
    </row>
    <row r="14166" spans="28:28" x14ac:dyDescent="0.25">
      <c r="AB14166" s="3" t="str">
        <v>strike = 0.062900, d2CalldK2 = 2.185784, d2CalldK2mc = 2.890231</v>
      </c>
    </row>
    <row r="14167" spans="28:28" x14ac:dyDescent="0.25">
      <c r="AB14167" s="3" t="str">
        <v>strike = 0.064614, d2CalldK2 = 1.917859, d2CalldK2mc = 2.149659</v>
      </c>
    </row>
    <row r="14168" spans="28:28" x14ac:dyDescent="0.25">
      <c r="AB14168" s="3" t="str">
        <v>strike = 0.066328, d2CalldK2 = 1.683990, d2CalldK2mc = 1.888747</v>
      </c>
    </row>
    <row r="14169" spans="28:28" x14ac:dyDescent="0.25">
      <c r="AB14169" s="3" t="str">
        <v>strike = 0.068043, d2CalldK2 = 1.479758, d2CalldK2mc = 1.509322</v>
      </c>
    </row>
    <row r="14170" spans="28:28" x14ac:dyDescent="0.25">
      <c r="AB14170" s="3" t="str">
        <v>strike = 0.069757, d2CalldK2 = 1.301316, d2CalldK2mc = 1.346931</v>
      </c>
    </row>
    <row r="14171" spans="28:28" x14ac:dyDescent="0.25">
      <c r="AB14171" s="3" t="str">
        <v>strike = 0.071471, d2CalldK2 = 1.145318, d2CalldK2mc = 1.038205</v>
      </c>
    </row>
    <row r="14172" spans="28:28" x14ac:dyDescent="0.25">
      <c r="AB14172" s="3" t="str">
        <v>strike = 0.073185, d2CalldK2 = 1.008853, d2CalldK2mc = 0.586887</v>
      </c>
    </row>
    <row r="14173" spans="28:28" x14ac:dyDescent="0.25">
      <c r="AB14173" s="3" t="str">
        <v>strike = 0.074899, d2CalldK2 = 0.889396, d2CalldK2mc = 0.967592</v>
      </c>
    </row>
    <row r="14174" spans="28:28" x14ac:dyDescent="0.25">
      <c r="AB14174" s="3" t="str">
        <v>T = 6.666667, fixingDate = 0, swapRate = 0.025189, annuity = 8.370702, stdDev = 0.017141, avgCalcStrikes = 7.955566</v>
      </c>
    </row>
    <row r="14175" spans="28:28" x14ac:dyDescent="0.25">
      <c r="AB14175" s="3" t="str">
        <v>strike = -0.024521, dCalldT = 0.000149, localVol = 0.013696</v>
      </c>
    </row>
    <row r="14176" spans="28:28" x14ac:dyDescent="0.25">
      <c r="AB14176" s="3" t="str">
        <v>strike = -0.022807, dCalldT = 0.000165, localVol = 0.015678</v>
      </c>
    </row>
    <row r="14177" spans="28:28" x14ac:dyDescent="0.25">
      <c r="AB14177" s="3" t="str">
        <v>strike = -0.021092, dCalldT = 0.000170, localVol = 0.022288</v>
      </c>
    </row>
    <row r="14178" spans="28:28" x14ac:dyDescent="0.25">
      <c r="AB14178" s="3" t="str">
        <v>strike = -0.019378, dCalldT = 0.000192, localVol = 0.016127</v>
      </c>
    </row>
    <row r="14179" spans="28:28" x14ac:dyDescent="0.25">
      <c r="AB14179" s="3" t="str">
        <v>strike = -0.017664, dCalldT = 0.000208, localVol = 0.017646</v>
      </c>
    </row>
    <row r="14180" spans="28:28" x14ac:dyDescent="0.25">
      <c r="AB14180" s="3" t="str">
        <v>strike = -0.015950, dCalldT = 0.000230, localVol = 0.014142</v>
      </c>
    </row>
    <row r="14181" spans="28:28" x14ac:dyDescent="0.25">
      <c r="AB14181" s="3" t="str">
        <v>strike = -0.014236, dCalldT = 0.000232, localVol = 0.012423</v>
      </c>
    </row>
    <row r="14182" spans="28:28" x14ac:dyDescent="0.25">
      <c r="AB14182" s="3" t="str">
        <v>strike = -0.012522, dCalldT = 0.000196, localVol = 0.014851</v>
      </c>
    </row>
    <row r="14183" spans="28:28" x14ac:dyDescent="0.25">
      <c r="AB14183" s="3" t="str">
        <v>strike = -0.010808, dCalldT = 0.000175, localVol = 0.012670</v>
      </c>
    </row>
    <row r="14184" spans="28:28" x14ac:dyDescent="0.25">
      <c r="AB14184" s="3" t="str">
        <v>strike = -0.009093, dCalldT = 0.000167, localVol = 0.011529</v>
      </c>
    </row>
    <row r="14185" spans="28:28" x14ac:dyDescent="0.25">
      <c r="AB14185" s="3" t="str">
        <v>strike = -0.007379, dCalldT = 0.000171, localVol = 0.009855</v>
      </c>
    </row>
    <row r="14186" spans="28:28" x14ac:dyDescent="0.25">
      <c r="AB14186" s="3" t="str">
        <v>strike = -0.005665, dCalldT = 0.000167, localVol = 0.009072</v>
      </c>
    </row>
    <row r="14187" spans="28:28" x14ac:dyDescent="0.25">
      <c r="AB14187" s="3" t="str">
        <v>strike = -0.003951, dCalldT = 0.000152, localVol = 0.009099</v>
      </c>
    </row>
    <row r="14188" spans="28:28" x14ac:dyDescent="0.25">
      <c r="AB14188" s="3" t="str">
        <v>strike = -0.002237, dCalldT = 0.000158, localVol = 0.007657</v>
      </c>
    </row>
    <row r="14189" spans="28:28" x14ac:dyDescent="0.25">
      <c r="AB14189" s="3" t="str">
        <v>strike = -0.000523, dCalldT = 0.000146, localVol = 0.007017</v>
      </c>
    </row>
    <row r="14190" spans="28:28" x14ac:dyDescent="0.25">
      <c r="AB14190" s="3" t="str">
        <v>strike = 0.001191, dCalldT = 0.000122, localVol = 0.006285</v>
      </c>
    </row>
    <row r="14191" spans="28:28" x14ac:dyDescent="0.25">
      <c r="AB14191" s="3" t="str">
        <v>strike = 0.002905, dCalldT = 0.000104, localVol = 0.005810</v>
      </c>
    </row>
    <row r="14192" spans="28:28" x14ac:dyDescent="0.25">
      <c r="AB14192" s="3" t="str">
        <v>strike = 0.004620, dCalldT = 0.000125, localVol = 0.005511</v>
      </c>
    </row>
    <row r="14193" spans="28:28" x14ac:dyDescent="0.25">
      <c r="AB14193" s="3" t="str">
        <v>strike = 0.006334, dCalldT = 0.000148, localVol = 0.005559</v>
      </c>
    </row>
    <row r="14194" spans="28:28" x14ac:dyDescent="0.25">
      <c r="AB14194" s="3" t="str">
        <v>strike = 0.008048, dCalldT = 0.000167, localVol = 0.005512</v>
      </c>
    </row>
    <row r="14195" spans="28:28" x14ac:dyDescent="0.25">
      <c r="AB14195" s="3" t="str">
        <v>strike = 0.009762, dCalldT = 0.000179, localVol = 0.005514</v>
      </c>
    </row>
    <row r="14196" spans="28:28" x14ac:dyDescent="0.25">
      <c r="AB14196" s="3" t="str">
        <v>strike = 0.011476, dCalldT = 0.000210, localVol = 0.005385</v>
      </c>
    </row>
    <row r="14197" spans="28:28" x14ac:dyDescent="0.25">
      <c r="AB14197" s="3" t="str">
        <v>strike = 0.013190, dCalldT = 0.000223, localVol = 0.005374</v>
      </c>
    </row>
    <row r="14198" spans="28:28" x14ac:dyDescent="0.25">
      <c r="AB14198" s="3" t="str">
        <v>strike = 0.014904, dCalldT = 0.000251, localVol = 0.005389</v>
      </c>
    </row>
    <row r="14199" spans="28:28" x14ac:dyDescent="0.25">
      <c r="AB14199" s="3" t="str">
        <v>strike = 0.016619, dCalldT = 0.000302, localVol = 0.005547</v>
      </c>
    </row>
    <row r="14200" spans="28:28" x14ac:dyDescent="0.25">
      <c r="AB14200" s="3" t="str">
        <v>strike = 0.018333, dCalldT = 0.000374, localVol = 0.005583</v>
      </c>
    </row>
    <row r="14201" spans="28:28" x14ac:dyDescent="0.25">
      <c r="AB14201" s="3" t="str">
        <v>strike = 0.020047, dCalldT = 0.000400, localVol = 0.005648</v>
      </c>
    </row>
    <row r="14202" spans="28:28" x14ac:dyDescent="0.25">
      <c r="AB14202" s="3" t="str">
        <v>strike = 0.021761, dCalldT = 0.000434, localVol = 0.005522</v>
      </c>
    </row>
    <row r="14203" spans="28:28" x14ac:dyDescent="0.25">
      <c r="AB14203" s="3" t="str">
        <v>strike = 0.023475, dCalldT = 0.000452, localVol = 0.005397</v>
      </c>
    </row>
    <row r="14204" spans="28:28" x14ac:dyDescent="0.25">
      <c r="AB14204" s="3" t="str">
        <v>strike = 0.025189, dCalldT = 0.000459, localVol = 0.005230</v>
      </c>
    </row>
    <row r="14205" spans="28:28" x14ac:dyDescent="0.25">
      <c r="AB14205" s="3" t="str">
        <v>strike = 0.026903, dCalldT = 0.000428, localVol = 0.005306</v>
      </c>
    </row>
    <row r="14206" spans="28:28" x14ac:dyDescent="0.25">
      <c r="AB14206" s="3" t="str">
        <v>strike = 0.028617, dCalldT = 0.000408, localVol = 0.005419</v>
      </c>
    </row>
    <row r="14207" spans="28:28" x14ac:dyDescent="0.25">
      <c r="AB14207" s="3" t="str">
        <v>strike = 0.030332, dCalldT = 0.000396, localVol = 0.005591</v>
      </c>
    </row>
    <row r="14208" spans="28:28" x14ac:dyDescent="0.25">
      <c r="AB14208" s="3" t="str">
        <v>strike = 0.032046, dCalldT = 0.000382, localVol = 0.005898</v>
      </c>
    </row>
    <row r="14209" spans="28:28" x14ac:dyDescent="0.25">
      <c r="AB14209" s="3" t="str">
        <v>strike = 0.033760, dCalldT = 0.000393, localVol = 0.006147</v>
      </c>
    </row>
    <row r="14210" spans="28:28" x14ac:dyDescent="0.25">
      <c r="AB14210" s="3" t="str">
        <v>strike = 0.035474, dCalldT = 0.000383, localVol = 0.006540</v>
      </c>
    </row>
    <row r="14211" spans="28:28" x14ac:dyDescent="0.25">
      <c r="AB14211" s="3" t="str">
        <v>strike = 0.037188, dCalldT = 0.000374, localVol = 0.006676</v>
      </c>
    </row>
    <row r="14212" spans="28:28" x14ac:dyDescent="0.25">
      <c r="AB14212" s="3" t="str">
        <v>strike = 0.038902, dCalldT = 0.000332, localVol = 0.006913</v>
      </c>
    </row>
    <row r="14213" spans="28:28" x14ac:dyDescent="0.25">
      <c r="AB14213" s="3" t="str">
        <v>strike = 0.040616, dCalldT = 0.000293, localVol = 0.006999</v>
      </c>
    </row>
    <row r="14214" spans="28:28" x14ac:dyDescent="0.25">
      <c r="AB14214" s="3" t="str">
        <v>strike = 0.042331, dCalldT = 0.000266, localVol = 0.007127</v>
      </c>
    </row>
    <row r="14215" spans="28:28" x14ac:dyDescent="0.25">
      <c r="AB14215" s="3" t="str">
        <v>strike = 0.044045, dCalldT = 0.000250, localVol = 0.007239</v>
      </c>
    </row>
    <row r="14216" spans="28:28" x14ac:dyDescent="0.25">
      <c r="AB14216" s="3" t="str">
        <v>strike = 0.045759, dCalldT = 0.000232, localVol = 0.007293</v>
      </c>
    </row>
    <row r="14217" spans="28:28" x14ac:dyDescent="0.25">
      <c r="AB14217" s="3" t="str">
        <v>strike = 0.047473, dCalldT = 0.000199, localVol = 0.007775</v>
      </c>
    </row>
    <row r="14218" spans="28:28" x14ac:dyDescent="0.25">
      <c r="AB14218" s="3" t="str">
        <v>strike = 0.049187, dCalldT = 0.000190, localVol = 0.008087</v>
      </c>
    </row>
    <row r="14219" spans="28:28" x14ac:dyDescent="0.25">
      <c r="AB14219" s="3" t="str">
        <v>strike = 0.050901, dCalldT = 0.000201, localVol = 0.008695</v>
      </c>
    </row>
    <row r="14220" spans="28:28" x14ac:dyDescent="0.25">
      <c r="AB14220" s="3" t="str">
        <v>strike = 0.052615, dCalldT = 0.000220, localVol = 0.009670</v>
      </c>
    </row>
    <row r="14221" spans="28:28" x14ac:dyDescent="0.25">
      <c r="AB14221" s="3" t="str">
        <v>strike = 0.054329, dCalldT = 0.000246, localVol = 0.011145</v>
      </c>
    </row>
    <row r="14222" spans="28:28" x14ac:dyDescent="0.25">
      <c r="AB14222" s="3" t="str">
        <v>strike = 0.056044, dCalldT = 0.000282, localVol = 0.011701</v>
      </c>
    </row>
    <row r="14223" spans="28:28" x14ac:dyDescent="0.25">
      <c r="AB14223" s="3" t="str">
        <v>strike = 0.057758, dCalldT = 0.000305, localVol = 0.012680</v>
      </c>
    </row>
    <row r="14224" spans="28:28" x14ac:dyDescent="0.25">
      <c r="AB14224" s="3" t="str">
        <v>strike = 0.059472, dCalldT = 0.000310, localVol = 0.014619</v>
      </c>
    </row>
    <row r="14225" spans="28:28" x14ac:dyDescent="0.25">
      <c r="AB14225" s="3" t="str">
        <v>strike = 0.061186, dCalldT = 0.000314, localVol = 0.016467</v>
      </c>
    </row>
    <row r="14226" spans="28:28" x14ac:dyDescent="0.25">
      <c r="AB14226" s="3" t="str">
        <v>strike = 0.062900, dCalldT = 0.000325, localVol = 0.014994</v>
      </c>
    </row>
    <row r="14227" spans="28:28" x14ac:dyDescent="0.25">
      <c r="AB14227" s="3" t="str">
        <v>strike = 0.064614, dCalldT = 0.000312, localVol = 0.017040</v>
      </c>
    </row>
    <row r="14228" spans="28:28" x14ac:dyDescent="0.25">
      <c r="AB14228" s="3" t="str">
        <v>strike = 0.066328, dCalldT = 0.000292, localVol = 0.017586</v>
      </c>
    </row>
    <row r="14229" spans="28:28" x14ac:dyDescent="0.25">
      <c r="AB14229" s="3" t="str">
        <v>strike = 0.068043, dCalldT = 0.000266, localVol = 0.018763</v>
      </c>
    </row>
    <row r="14230" spans="28:28" x14ac:dyDescent="0.25">
      <c r="AB14230" s="3" t="str">
        <v>strike = 0.069757, dCalldT = 0.000239, localVol = 0.018841</v>
      </c>
    </row>
    <row r="14231" spans="28:28" x14ac:dyDescent="0.25">
      <c r="AB14231" s="3" t="str">
        <v>strike = 0.071471, dCalldT = 0.000212, localVol = 0.020192</v>
      </c>
    </row>
    <row r="14232" spans="28:28" x14ac:dyDescent="0.25">
      <c r="AB14232" s="3" t="str">
        <v>strike = 0.073185, dCalldT = 0.000189, localVol = 0.025359</v>
      </c>
    </row>
    <row r="14233" spans="28:28" x14ac:dyDescent="0.25">
      <c r="AB14233" s="3" t="str">
        <v>strike = 0.074899, dCalldT = 0.000181, localVol = 0.019360</v>
      </c>
    </row>
    <row r="14234" spans="28:28" x14ac:dyDescent="0.25">
      <c r="AB14234" s="3" t="str">
        <v>T = 6.750000, swapRate = 0.025276, k = 0, strike = -0.026494, call = 0.051953, callph = 0.051943, callmh = 0.051963, quantile = 0.011552, d2CalldK2 = 0.781043</v>
      </c>
    </row>
    <row r="14235" spans="28:28" x14ac:dyDescent="0.25">
      <c r="AB14235" s="3" t="str">
        <v>T = 6.750000, swapRate = 0.025276, k = 1, strike = -0.024769, call = 0.050249, callph = 0.050239, callmh = 0.050259, quantile = 0.012988, d2CalldK2 = 0.884840</v>
      </c>
    </row>
    <row r="14236" spans="28:28" x14ac:dyDescent="0.25">
      <c r="AB14236" s="3" t="str">
        <v>T = 6.750000, swapRate = 0.025276, k = 2, strike = -0.023043, call = 0.048547, callph = 0.048537, callmh = 0.048557, quantile = 0.014614, d2CalldK2 = 1.003300</v>
      </c>
    </row>
    <row r="14237" spans="28:28" x14ac:dyDescent="0.25">
      <c r="AB14237" s="3" t="str">
        <v>T = 6.750000, swapRate = 0.025276, k = 3, strike = -0.021317, call = 0.046848, callph = 0.046838, callmh = 0.046858, quantile = 0.016460, d2CalldK2 = 1.138593</v>
      </c>
    </row>
    <row r="14238" spans="28:28" x14ac:dyDescent="0.25">
      <c r="AB14238" s="3" t="str">
        <v>T = 6.750000, swapRate = 0.025276, k = 4, strike = -0.019592, call = 0.045153, callph = 0.045143, callmh = 0.045162, quantile = 0.018555, d2CalldK2 = 1.293219</v>
      </c>
    </row>
    <row r="14239" spans="28:28" x14ac:dyDescent="0.25">
      <c r="AB14239" s="3" t="str">
        <v>T = 6.750000, swapRate = 0.025276, k = 5, strike = -0.017866, call = 0.043461, callph = 0.043451, callmh = 0.043471, quantile = 0.020936, d2CalldK2 = 1.470056</v>
      </c>
    </row>
    <row r="14240" spans="28:28" x14ac:dyDescent="0.25">
      <c r="AB14240" s="3" t="str">
        <v>T = 6.750000, swapRate = 0.025276, k = 6, strike = -0.016140, call = 0.041774, callph = 0.041764, callmh = 0.041783, quantile = 0.023643, d2CalldK2 = 1.672417</v>
      </c>
    </row>
    <row r="14241" spans="28:28" x14ac:dyDescent="0.25">
      <c r="AB14241" s="3" t="str">
        <v>T = 6.750000, swapRate = 0.025276, k = 7, strike = -0.014415, call = 0.040091, callph = 0.040082, callmh = 0.040101, quantile = 0.026725, d2CalldK2 = 1.904111</v>
      </c>
    </row>
    <row r="14242" spans="28:28" x14ac:dyDescent="0.25">
      <c r="AB14242" s="3" t="str">
        <v>T = 6.750000, swapRate = 0.025276, k = 8, strike = -0.012689, call = 0.038415, callph = 0.038405, callmh = 0.038425, quantile = 0.030235, d2CalldK2 = 2.169512</v>
      </c>
    </row>
    <row r="14243" spans="28:28" x14ac:dyDescent="0.25">
      <c r="AB14243" s="3" t="str">
        <v>T = 6.750000, swapRate = 0.025276, k = 9, strike = -0.010963, call = 0.036745, callph = 0.036735, callmh = 0.036754, quantile = 0.034235, d2CalldK2 = 2.473639</v>
      </c>
    </row>
    <row r="14244" spans="28:28" x14ac:dyDescent="0.25">
      <c r="AB14244" s="3" t="str">
        <v>T = 6.750000, swapRate = 0.025276, k = 10, strike = -0.009238, call = 0.035082, callph = 0.035072, callmh = 0.035092, quantile = 0.038797, d2CalldK2 = 2.822238</v>
      </c>
    </row>
    <row r="14245" spans="28:28" x14ac:dyDescent="0.25">
      <c r="AB14245" s="3" t="str">
        <v>T = 6.750000, swapRate = 0.025276, k = 11, strike = -0.007512, call = 0.033428, callph = 0.033418, callmh = 0.033437, quantile = 0.044005, d2CalldK2 = 3.221869</v>
      </c>
    </row>
    <row r="14246" spans="28:28" x14ac:dyDescent="0.25">
      <c r="AB14246" s="3" t="str">
        <v>T = 6.750000, swapRate = 0.025276, k = 12, strike = -0.005786, call = 0.031783, callph = 0.031773, callmh = 0.031792, quantile = 0.049951, d2CalldK2 = 3.680002</v>
      </c>
    </row>
    <row r="14247" spans="28:28" x14ac:dyDescent="0.25">
      <c r="AB14247" s="3" t="str">
        <v>T = 6.750000, swapRate = 0.025276, k = 13, strike = -0.004061, call = 0.030149, callph = 0.030140, callmh = 0.030159, quantile = 0.056744, d2CalldK2 = 4.205103</v>
      </c>
    </row>
    <row r="14248" spans="28:28" x14ac:dyDescent="0.25">
      <c r="AB14248" s="3" t="str">
        <v>T = 6.750000, swapRate = 0.025276, k = 14, strike = -0.002335, call = 0.028528, callph = 0.028519, callmh = 0.028537, quantile = 0.064508, d2CalldK2 = 4.806724</v>
      </c>
    </row>
    <row r="14249" spans="28:28" x14ac:dyDescent="0.25">
      <c r="AB14249" s="3" t="str">
        <v>T = 6.750000, swapRate = 0.025276, k = 15, strike = -0.000609, call = 0.026921, callph = 0.026912, callmh = 0.026930, quantile = 0.073384, d2CalldK2 = 5.495567</v>
      </c>
    </row>
    <row r="14250" spans="28:28" x14ac:dyDescent="0.25">
      <c r="AB14250" s="3" t="str">
        <v>T = 6.750000, swapRate = 0.025276, k = 16, strike = 0.001116, call = 0.025331, callph = 0.025322, callmh = 0.025340, quantile = 0.083532, d2CalldK2 = 6.283520</v>
      </c>
    </row>
    <row r="14251" spans="28:28" x14ac:dyDescent="0.25">
      <c r="AB14251" s="3" t="str">
        <v>T = 6.750000, swapRate = 0.025276, k = 17, strike = 0.002842, call = 0.023759, callph = 0.023750, callmh = 0.023768, quantile = 0.095135, d2CalldK2 = 7.183644</v>
      </c>
    </row>
    <row r="14252" spans="28:28" x14ac:dyDescent="0.25">
      <c r="AB14252" s="3" t="str">
        <v>T = 6.750000, swapRate = 0.025276, k = 18, strike = 0.004568, call = 0.022209, callph = 0.022200, callmh = 0.022218, quantile = 0.108398, d2CalldK2 = 8.210072</v>
      </c>
    </row>
    <row r="14253" spans="28:28" x14ac:dyDescent="0.25">
      <c r="AB14253" s="3" t="str">
        <v>T = 6.750000, swapRate = 0.025276, k = 19, strike = 0.006293, call = 0.020683, callph = 0.020674, callmh = 0.020692, quantile = 0.123552, d2CalldK2 = 9.377791</v>
      </c>
    </row>
    <row r="14254" spans="28:28" x14ac:dyDescent="0.25">
      <c r="AB14254" s="3" t="str">
        <v>T = 6.750000, swapRate = 0.025276, k = 20, strike = 0.008019, call = 0.019185, callph = 0.019176, callmh = 0.019194, quantile = 0.140854, d2CalldK2 = 10.702239</v>
      </c>
    </row>
    <row r="14255" spans="28:28" x14ac:dyDescent="0.25">
      <c r="AB14255" s="3" t="str">
        <v>T = 6.750000, swapRate = 0.025276, k = 21, strike = 0.009745, call = 0.017719, callph = 0.017711, callmh = 0.017727, quantile = 0.160587, d2CalldK2 = 12.198636</v>
      </c>
    </row>
    <row r="14256" spans="28:28" x14ac:dyDescent="0.25">
      <c r="AB14256" s="3" t="str">
        <v>T = 6.750000, swapRate = 0.025276, k = 22, strike = 0.011470, call = 0.016290, callph = 0.016281, callmh = 0.016298, quantile = 0.183062, d2CalldK2 = 13.880956</v>
      </c>
    </row>
    <row r="14257" spans="28:28" x14ac:dyDescent="0.25">
      <c r="AB14257" s="3" t="str">
        <v>T = 6.750000, swapRate = 0.025276, k = 23, strike = 0.013196, call = 0.014901, callph = 0.014893, callmh = 0.014909, quantile = 0.208608, d2CalldK2 = 15.760375</v>
      </c>
    </row>
    <row r="14258" spans="28:28" x14ac:dyDescent="0.25">
      <c r="AB14258" s="3" t="str">
        <v>T = 6.750000, swapRate = 0.025276, k = 24, strike = 0.014922, call = 0.013560, callph = 0.013553, callmh = 0.013568, quantile = 0.237573, d2CalldK2 = 17.843037</v>
      </c>
    </row>
    <row r="14259" spans="28:28" x14ac:dyDescent="0.25">
      <c r="AB14259" s="3" t="str">
        <v>T = 6.750000, swapRate = 0.025276, k = 25, strike = 0.016647, call = 0.012272, callph = 0.012265, callmh = 0.012279, quantile = 0.270306, d2CalldK2 = 20.126903</v>
      </c>
    </row>
    <row r="14260" spans="28:28" x14ac:dyDescent="0.25">
      <c r="AB14260" s="3" t="str">
        <v>T = 6.750000, swapRate = 0.025276, k = 26, strike = 0.018373, call = 0.011044, callph = 0.011037, callmh = 0.011051, quantile = 0.307145, d2CalldK2 = 22.597422</v>
      </c>
    </row>
    <row r="14261" spans="28:28" x14ac:dyDescent="0.25">
      <c r="AB14261" s="3" t="str">
        <v>T = 6.750000, swapRate = 0.025276, k = 27, strike = 0.020099, call = 0.009883, callph = 0.009877, callmh = 0.009890, quantile = 0.348386, d2CalldK2 = 25.221773</v>
      </c>
    </row>
    <row r="14262" spans="28:28" x14ac:dyDescent="0.25">
      <c r="AB14262" s="3" t="str">
        <v>T = 6.750000, swapRate = 0.025276, k = 28, strike = 0.021824, call = 0.008798, callph = 0.008792, callmh = 0.008804, quantile = 0.394249, d2CalldK2 = 27.941441</v>
      </c>
    </row>
    <row r="14263" spans="28:28" x14ac:dyDescent="0.25">
      <c r="AB14263" s="3" t="str">
        <v>T = 6.750000, swapRate = 0.025276, k = 29, strike = 0.023550, call = 0.007795, callph = 0.007790, callmh = 0.007801, quantile = 0.444823, d2CalldK2 = 30.663116</v>
      </c>
    </row>
    <row r="14264" spans="28:28" x14ac:dyDescent="0.25">
      <c r="AB14264" s="3" t="str">
        <v>T = 6.750000, swapRate = 0.025276, k = 30, strike = 0.025276, call = 0.006884, callph = 0.006879, callmh = 0.006889, quantile = 0.500000, d2CalldK2 = 33.243538</v>
      </c>
    </row>
    <row r="14265" spans="28:28" x14ac:dyDescent="0.25">
      <c r="AB14265" s="3" t="str">
        <v>T = 6.750000, swapRate = 0.025276, k = 31, strike = 0.027001, call = 0.006070, callph = 0.006065, callmh = 0.006074, quantile = 0.555177, d2CalldK2 = 30.663116</v>
      </c>
    </row>
    <row r="14266" spans="28:28" x14ac:dyDescent="0.25">
      <c r="AB14266" s="3" t="str">
        <v>T = 6.750000, swapRate = 0.025276, k = 32, strike = 0.028727, call = 0.005347, callph = 0.005343, callmh = 0.005350, quantile = 0.605751, d2CalldK2 = 27.941441</v>
      </c>
    </row>
    <row r="14267" spans="28:28" x14ac:dyDescent="0.25">
      <c r="AB14267" s="3" t="str">
        <v>T = 6.750000, swapRate = 0.025276, k = 33, strike = 0.030453, call = 0.004706, callph = 0.004703, callmh = 0.004710, quantile = 0.651614, d2CalldK2 = 25.221773</v>
      </c>
    </row>
    <row r="14268" spans="28:28" x14ac:dyDescent="0.25">
      <c r="AB14268" s="3" t="str">
        <v>T = 6.750000, swapRate = 0.025276, k = 34, strike = 0.032178, call = 0.004141, callph = 0.004138, callmh = 0.004145, quantile = 0.692855, d2CalldK2 = 22.597423</v>
      </c>
    </row>
    <row r="14269" spans="28:28" x14ac:dyDescent="0.25">
      <c r="AB14269" s="3" t="str">
        <v>T = 6.750000, swapRate = 0.025276, k = 35, strike = 0.033904, call = 0.003644, callph = 0.003641, callmh = 0.003647, quantile = 0.729694, d2CalldK2 = 20.126903</v>
      </c>
    </row>
    <row r="14270" spans="28:28" x14ac:dyDescent="0.25">
      <c r="AB14270" s="3" t="str">
        <v>T = 6.750000, swapRate = 0.025276, k = 36, strike = 0.035630, call = 0.003206, callph = 0.003204, callmh = 0.003209, quantile = 0.762427, d2CalldK2 = 17.843037</v>
      </c>
    </row>
    <row r="14271" spans="28:28" x14ac:dyDescent="0.25">
      <c r="AB14271" s="3" t="str">
        <v>T = 6.750000, swapRate = 0.025276, k = 37, strike = 0.037355, call = 0.002822, callph = 0.002820, callmh = 0.002824, quantile = 0.791392, d2CalldK2 = 15.760375</v>
      </c>
    </row>
    <row r="14272" spans="28:28" x14ac:dyDescent="0.25">
      <c r="AB14272" s="3" t="str">
        <v>T = 6.750000, swapRate = 0.025276, k = 38, strike = 0.039081, call = 0.002484, callph = 0.002482, callmh = 0.002486, quantile = 0.816938, d2CalldK2 = 13.880956</v>
      </c>
    </row>
    <row r="14273" spans="28:28" x14ac:dyDescent="0.25">
      <c r="AB14273" s="3" t="str">
        <v>T = 6.750000, swapRate = 0.025276, k = 39, strike = 0.040807, call = 0.002188, callph = 0.002187, callmh = 0.002190, quantile = 0.839413, d2CalldK2 = 12.198636</v>
      </c>
    </row>
    <row r="14274" spans="28:28" x14ac:dyDescent="0.25">
      <c r="AB14274" s="3" t="str">
        <v>T = 6.750000, swapRate = 0.025276, k = 40, strike = 0.042532, call = 0.001928, callph = 0.001927, callmh = 0.001930, quantile = 0.859146, d2CalldK2 = 10.702239</v>
      </c>
    </row>
    <row r="14275" spans="28:28" x14ac:dyDescent="0.25">
      <c r="AB14275" s="3" t="str">
        <v>T = 6.750000, swapRate = 0.025276, k = 41, strike = 0.044258, call = 0.001701, callph = 0.001699, callmh = 0.001702, quantile = 0.876448, d2CalldK2 = 9.377791</v>
      </c>
    </row>
    <row r="14276" spans="28:28" x14ac:dyDescent="0.25">
      <c r="AB14276" s="3" t="str">
        <v>T = 6.750000, swapRate = 0.025276, k = 42, strike = 0.045984, call = 0.001501, callph = 0.001500, callmh = 0.001502, quantile = 0.891602, d2CalldK2 = 8.210072</v>
      </c>
    </row>
    <row r="14277" spans="28:28" x14ac:dyDescent="0.25">
      <c r="AB14277" s="3" t="str">
        <v>T = 6.750000, swapRate = 0.025276, k = 43, strike = 0.047709, call = 0.001325, callph = 0.001324, callmh = 0.001326, quantile = 0.904865, d2CalldK2 = 7.183644</v>
      </c>
    </row>
    <row r="14278" spans="28:28" x14ac:dyDescent="0.25">
      <c r="AB14278" s="3" t="str">
        <v>T = 6.750000, swapRate = 0.025276, k = 44, strike = 0.049435, call = 0.001171, callph = 0.001171, callmh = 0.001172, quantile = 0.916468, d2CalldK2 = 6.283520</v>
      </c>
    </row>
    <row r="14279" spans="28:28" x14ac:dyDescent="0.25">
      <c r="AB14279" s="3" t="str">
        <v>T = 6.750000, swapRate = 0.025276, k = 45, strike = 0.051160, call = 0.001036, callph = 0.001036, callmh = 0.001037, quantile = 0.926616, d2CalldK2 = 5.495567</v>
      </c>
    </row>
    <row r="14280" spans="28:28" x14ac:dyDescent="0.25">
      <c r="AB14280" s="3" t="str">
        <v>T = 6.750000, swapRate = 0.025276, k = 46, strike = 0.052886, call = 0.000917, callph = 0.000917, callmh = 0.000918, quantile = 0.935492, d2CalldK2 = 4.806724</v>
      </c>
    </row>
    <row r="14281" spans="28:28" x14ac:dyDescent="0.25">
      <c r="AB14281" s="3" t="str">
        <v>T = 6.750000, swapRate = 0.025276, k = 47, strike = 0.054612, call = 0.000813, callph = 0.000812, callmh = 0.000814, quantile = 0.943256, d2CalldK2 = 4.205103</v>
      </c>
    </row>
    <row r="14282" spans="28:28" x14ac:dyDescent="0.25">
      <c r="AB14282" s="3" t="str">
        <v>T = 6.750000, swapRate = 0.025276, k = 48, strike = 0.056337, call = 0.000721, callph = 0.000721, callmh = 0.000722, quantile = 0.950049, d2CalldK2 = 3.680001</v>
      </c>
    </row>
    <row r="14283" spans="28:28" x14ac:dyDescent="0.25">
      <c r="AB14283" s="3" t="str">
        <v>T = 6.750000, swapRate = 0.025276, k = 49, strike = 0.058063, call = 0.000640, callph = 0.000640, callmh = 0.000641, quantile = 0.955995, d2CalldK2 = 3.221869</v>
      </c>
    </row>
    <row r="14284" spans="28:28" x14ac:dyDescent="0.25">
      <c r="AB14284" s="3" t="str">
        <v>T = 6.750000, swapRate = 0.025276, k = 50, strike = 0.059789, call = 0.000569, callph = 0.000568, callmh = 0.000569, quantile = 0.961203, d2CalldK2 = 2.822238</v>
      </c>
    </row>
    <row r="14285" spans="28:28" x14ac:dyDescent="0.25">
      <c r="AB14285" s="3" t="str">
        <v>T = 6.750000, swapRate = 0.025276, k = 51, strike = 0.061514, call = 0.000506, callph = 0.000506, callmh = 0.000506, quantile = 0.965765, d2CalldK2 = 2.473639</v>
      </c>
    </row>
    <row r="14286" spans="28:28" x14ac:dyDescent="0.25">
      <c r="AB14286" s="3" t="str">
        <v>T = 6.750000, swapRate = 0.025276, k = 52, strike = 0.063240, call = 0.000450, callph = 0.000450, callmh = 0.000451, quantile = 0.969765, d2CalldK2 = 2.169512</v>
      </c>
    </row>
    <row r="14287" spans="28:28" x14ac:dyDescent="0.25">
      <c r="AB14287" s="3" t="str">
        <v>T = 6.750000, swapRate = 0.025276, k = 53, strike = 0.064966, call = 0.000401, callph = 0.000401, callmh = 0.000401, quantile = 0.973275, d2CalldK2 = 1.904111</v>
      </c>
    </row>
    <row r="14288" spans="28:28" x14ac:dyDescent="0.25">
      <c r="AB14288" s="3" t="str">
        <v>T = 6.750000, swapRate = 0.025276, k = 54, strike = 0.066691, call = 0.000358, callph = 0.000358, callmh = 0.000358, quantile = 0.976357, d2CalldK2 = 1.672417</v>
      </c>
    </row>
    <row r="14289" spans="28:28" x14ac:dyDescent="0.25">
      <c r="AB14289" s="3" t="str">
        <v>T = 6.750000, swapRate = 0.025276, k = 55, strike = 0.068417, call = 0.000319, callph = 0.000319, callmh = 0.000320, quantile = 0.979064, d2CalldK2 = 1.470056</v>
      </c>
    </row>
    <row r="14290" spans="28:28" x14ac:dyDescent="0.25">
      <c r="AB14290" s="3" t="str">
        <v>T = 6.750000, swapRate = 0.025276, k = 56, strike = 0.070143, call = 0.000285, callph = 0.000285, callmh = 0.000286, quantile = 0.981445, d2CalldK2 = 1.293219</v>
      </c>
    </row>
    <row r="14291" spans="28:28" x14ac:dyDescent="0.25">
      <c r="AB14291" s="3" t="str">
        <v>T = 6.750000, swapRate = 0.025276, k = 57, strike = 0.071868, call = 0.000255, callph = 0.000255, callmh = 0.000255, quantile = 0.983540, d2CalldK2 = 1.138593</v>
      </c>
    </row>
    <row r="14292" spans="28:28" x14ac:dyDescent="0.25">
      <c r="AB14292" s="3" t="str">
        <v>T = 6.750000, swapRate = 0.025276, k = 58, strike = 0.073594, call = 0.000228, callph = 0.000228, callmh = 0.000229, quantile = 0.985386, d2CalldK2 = 1.003300</v>
      </c>
    </row>
    <row r="14293" spans="28:28" x14ac:dyDescent="0.25">
      <c r="AB14293" s="3" t="str">
        <v>T = 6.750000, swapRate = 0.025276, k = 59, strike = 0.075320, call = 0.000205, callph = 0.000205, callmh = 0.000205, quantile = 0.987012, d2CalldK2 = 0.884840</v>
      </c>
    </row>
    <row r="14294" spans="28:28" x14ac:dyDescent="0.25">
      <c r="AB14294" s="3" t="str">
        <v>T = 6.750000, swapRate = 0.025276, k = 60, strike = 0.077045, call = 0.000183, callph = 0.000183, callmh = 0.000184, quantile = 0.988448, d2CalldK2 = 0.781042</v>
      </c>
    </row>
    <row r="14295" spans="28:28" x14ac:dyDescent="0.25">
      <c r="AB14295" s="3" t="str">
        <v>strike = -0.024769, d2CalldK2 = 0.884840, d2CalldK2mc = 1.536397</v>
      </c>
    </row>
    <row r="14296" spans="28:28" x14ac:dyDescent="0.25">
      <c r="AB14296" s="3" t="str">
        <v>strike = -0.023043, d2CalldK2 = 1.003300, d2CalldK2mc = 1.100050</v>
      </c>
    </row>
    <row r="14297" spans="28:28" x14ac:dyDescent="0.25">
      <c r="AB14297" s="3" t="str">
        <v>strike = -0.021317, d2CalldK2 = 1.138593, d2CalldK2mc = 1.127524</v>
      </c>
    </row>
    <row r="14298" spans="28:28" x14ac:dyDescent="0.25">
      <c r="AB14298" s="3" t="str">
        <v>strike = -0.019592, d2CalldK2 = 1.293219, d2CalldK2mc = 0.879683</v>
      </c>
    </row>
    <row r="14299" spans="28:28" x14ac:dyDescent="0.25">
      <c r="AB14299" s="3" t="str">
        <v>strike = -0.017866, d2CalldK2 = 1.470056, d2CalldK2mc = 1.874341</v>
      </c>
    </row>
    <row r="14300" spans="28:28" x14ac:dyDescent="0.25">
      <c r="AB14300" s="3" t="str">
        <v>strike = -0.016140, d2CalldK2 = 1.672417, d2CalldK2mc = 1.904766</v>
      </c>
    </row>
    <row r="14301" spans="28:28" x14ac:dyDescent="0.25">
      <c r="AB14301" s="3" t="str">
        <v>strike = -0.014415, d2CalldK2 = 1.904111, d2CalldK2mc = 2.311551</v>
      </c>
    </row>
    <row r="14302" spans="28:28" x14ac:dyDescent="0.25">
      <c r="AB14302" s="3" t="str">
        <v>strike = -0.012689, d2CalldK2 = 2.169512, d2CalldK2mc = 2.188810</v>
      </c>
    </row>
    <row r="14303" spans="28:28" x14ac:dyDescent="0.25">
      <c r="AB14303" s="3" t="str">
        <v>strike = -0.010963, d2CalldK2 = 2.473639, d2CalldK2mc = 2.515821</v>
      </c>
    </row>
    <row r="14304" spans="28:28" x14ac:dyDescent="0.25">
      <c r="AB14304" s="3" t="str">
        <v>strike = -0.009238, d2CalldK2 = 2.822238, d2CalldK2mc = 2.751830</v>
      </c>
    </row>
    <row r="14305" spans="28:28" x14ac:dyDescent="0.25">
      <c r="AB14305" s="3" t="str">
        <v>strike = -0.007512, d2CalldK2 = 3.221869, d2CalldK2mc = 3.468516</v>
      </c>
    </row>
    <row r="14306" spans="28:28" x14ac:dyDescent="0.25">
      <c r="AB14306" s="3" t="str">
        <v>strike = -0.005786, d2CalldK2 = 3.680002, d2CalldK2mc = 3.252867</v>
      </c>
    </row>
    <row r="14307" spans="28:28" x14ac:dyDescent="0.25">
      <c r="AB14307" s="3" t="str">
        <v>strike = -0.004061, d2CalldK2 = 4.205103, d2CalldK2mc = 4.228471</v>
      </c>
    </row>
    <row r="14308" spans="28:28" x14ac:dyDescent="0.25">
      <c r="AB14308" s="3" t="str">
        <v>strike = -0.002335, d2CalldK2 = 4.806724, d2CalldK2mc = 5.183275</v>
      </c>
    </row>
    <row r="14309" spans="28:28" x14ac:dyDescent="0.25">
      <c r="AB14309" s="3" t="str">
        <v>strike = -0.000609, d2CalldK2 = 5.495567, d2CalldK2mc = 4.948636</v>
      </c>
    </row>
    <row r="14310" spans="28:28" x14ac:dyDescent="0.25">
      <c r="AB14310" s="3" t="str">
        <v>strike = 0.001116, d2CalldK2 = 6.283520, d2CalldK2mc = 6.267772</v>
      </c>
    </row>
    <row r="14311" spans="28:28" x14ac:dyDescent="0.25">
      <c r="AB14311" s="3" t="str">
        <v>strike = 0.002842, d2CalldK2 = 7.183644, d2CalldK2mc = 6.936010</v>
      </c>
    </row>
    <row r="14312" spans="28:28" x14ac:dyDescent="0.25">
      <c r="AB14312" s="3" t="str">
        <v>strike = 0.004568, d2CalldK2 = 8.210072, d2CalldK2mc = 7.606600</v>
      </c>
    </row>
    <row r="14313" spans="28:28" x14ac:dyDescent="0.25">
      <c r="AB14313" s="3" t="str">
        <v>strike = 0.006293, d2CalldK2 = 9.377791, d2CalldK2mc = 9.997961</v>
      </c>
    </row>
    <row r="14314" spans="28:28" x14ac:dyDescent="0.25">
      <c r="AB14314" s="3" t="str">
        <v>strike = 0.008019, d2CalldK2 = 10.702239, d2CalldK2mc = 11.891493</v>
      </c>
    </row>
    <row r="14315" spans="28:28" x14ac:dyDescent="0.25">
      <c r="AB14315" s="3" t="str">
        <v>strike = 0.009745, d2CalldK2 = 12.198636, d2CalldK2mc = 11.837349</v>
      </c>
    </row>
    <row r="14316" spans="28:28" x14ac:dyDescent="0.25">
      <c r="AB14316" s="3" t="str">
        <v>strike = 0.011470, d2CalldK2 = 13.880956, d2CalldK2mc = 13.401279</v>
      </c>
    </row>
    <row r="14317" spans="28:28" x14ac:dyDescent="0.25">
      <c r="AB14317" s="3" t="str">
        <v>strike = 0.013196, d2CalldK2 = 15.760375, d2CalldK2mc = 15.458287</v>
      </c>
    </row>
    <row r="14318" spans="28:28" x14ac:dyDescent="0.25">
      <c r="AB14318" s="3" t="str">
        <v>strike = 0.014922, d2CalldK2 = 17.843037, d2CalldK2mc = 18.394354</v>
      </c>
    </row>
    <row r="14319" spans="28:28" x14ac:dyDescent="0.25">
      <c r="AB14319" s="3" t="str">
        <v>strike = 0.016647, d2CalldK2 = 20.126903, d2CalldK2mc = 19.588644</v>
      </c>
    </row>
    <row r="14320" spans="28:28" x14ac:dyDescent="0.25">
      <c r="AB14320" s="3" t="str">
        <v>strike = 0.018373, d2CalldK2 = 22.597422, d2CalldK2mc = 22.975640</v>
      </c>
    </row>
    <row r="14321" spans="28:28" x14ac:dyDescent="0.25">
      <c r="AB14321" s="3" t="str">
        <v>strike = 0.020099, d2CalldK2 = 25.221773, d2CalldK2mc = 25.071952</v>
      </c>
    </row>
    <row r="14322" spans="28:28" x14ac:dyDescent="0.25">
      <c r="AB14322" s="3" t="str">
        <v>strike = 0.021824, d2CalldK2 = 27.941441, d2CalldK2mc = 28.032631</v>
      </c>
    </row>
    <row r="14323" spans="28:28" x14ac:dyDescent="0.25">
      <c r="AB14323" s="3" t="str">
        <v>strike = 0.023550, d2CalldK2 = 30.663116, d2CalldK2mc = 30.914779</v>
      </c>
    </row>
    <row r="14324" spans="28:28" x14ac:dyDescent="0.25">
      <c r="AB14324" s="3" t="str">
        <v>strike = 0.025276, d2CalldK2 = 33.243538, d2CalldK2mc = 32.832704</v>
      </c>
    </row>
    <row r="14325" spans="28:28" x14ac:dyDescent="0.25">
      <c r="AB14325" s="3" t="str">
        <v>strike = 0.027001, d2CalldK2 = 30.663116, d2CalldK2mc = 31.316848</v>
      </c>
    </row>
    <row r="14326" spans="28:28" x14ac:dyDescent="0.25">
      <c r="AB14326" s="3" t="str">
        <v>strike = 0.028727, d2CalldK2 = 27.941441, d2CalldK2mc = 26.543873</v>
      </c>
    </row>
    <row r="14327" spans="28:28" x14ac:dyDescent="0.25">
      <c r="AB14327" s="3" t="str">
        <v>strike = 0.030453, d2CalldK2 = 25.221773, d2CalldK2mc = 26.124135</v>
      </c>
    </row>
    <row r="14328" spans="28:28" x14ac:dyDescent="0.25">
      <c r="AB14328" s="3" t="str">
        <v>strike = 0.032178, d2CalldK2 = 22.597423, d2CalldK2mc = 23.365975</v>
      </c>
    </row>
    <row r="14329" spans="28:28" x14ac:dyDescent="0.25">
      <c r="AB14329" s="3" t="str">
        <v>strike = 0.033904, d2CalldK2 = 20.126903, d2CalldK2mc = 19.140742</v>
      </c>
    </row>
    <row r="14330" spans="28:28" x14ac:dyDescent="0.25">
      <c r="AB14330" s="3" t="str">
        <v>strike = 0.035630, d2CalldK2 = 17.843037, d2CalldK2mc = 17.749191</v>
      </c>
    </row>
    <row r="14331" spans="28:28" x14ac:dyDescent="0.25">
      <c r="AB14331" s="3" t="str">
        <v>strike = 0.037355, d2CalldK2 = 15.760375, d2CalldK2mc = 15.945892</v>
      </c>
    </row>
    <row r="14332" spans="28:28" x14ac:dyDescent="0.25">
      <c r="AB14332" s="3" t="str">
        <v>strike = 0.039081, d2CalldK2 = 13.880956, d2CalldK2mc = 13.698537</v>
      </c>
    </row>
    <row r="14333" spans="28:28" x14ac:dyDescent="0.25">
      <c r="AB14333" s="3" t="str">
        <v>strike = 0.040807, d2CalldK2 = 12.198636, d2CalldK2mc = 11.977140</v>
      </c>
    </row>
    <row r="14334" spans="28:28" x14ac:dyDescent="0.25">
      <c r="AB14334" s="3" t="str">
        <v>strike = 0.042532, d2CalldK2 = 10.702239, d2CalldK2mc = 10.795534</v>
      </c>
    </row>
    <row r="14335" spans="28:28" x14ac:dyDescent="0.25">
      <c r="AB14335" s="3" t="str">
        <v>strike = 0.044258, d2CalldK2 = 9.377791, d2CalldK2mc = 9.449379</v>
      </c>
    </row>
    <row r="14336" spans="28:28" x14ac:dyDescent="0.25">
      <c r="AB14336" s="3" t="str">
        <v>strike = 0.045984, d2CalldK2 = 8.210072, d2CalldK2mc = 8.331252</v>
      </c>
    </row>
    <row r="14337" spans="28:28" x14ac:dyDescent="0.25">
      <c r="AB14337" s="3" t="str">
        <v>strike = 0.047709, d2CalldK2 = 7.183644, d2CalldK2mc = 7.067384</v>
      </c>
    </row>
    <row r="14338" spans="28:28" x14ac:dyDescent="0.25">
      <c r="AB14338" s="3" t="str">
        <v>strike = 0.049435, d2CalldK2 = 6.283520, d2CalldK2mc = 6.407333</v>
      </c>
    </row>
    <row r="14339" spans="28:28" x14ac:dyDescent="0.25">
      <c r="AB14339" s="3" t="str">
        <v>strike = 0.051160, d2CalldK2 = 5.495567, d2CalldK2mc = 5.224254</v>
      </c>
    </row>
    <row r="14340" spans="28:28" x14ac:dyDescent="0.25">
      <c r="AB14340" s="3" t="str">
        <v>strike = 0.052886, d2CalldK2 = 4.806724, d2CalldK2mc = 4.456489</v>
      </c>
    </row>
    <row r="14341" spans="28:28" x14ac:dyDescent="0.25">
      <c r="AB14341" s="3" t="str">
        <v>strike = 0.054612, d2CalldK2 = 4.205103, d2CalldK2mc = 3.637661</v>
      </c>
    </row>
    <row r="14342" spans="28:28" x14ac:dyDescent="0.25">
      <c r="AB14342" s="3" t="str">
        <v>strike = 0.056337, d2CalldK2 = 3.680001, d2CalldK2mc = 3.633995</v>
      </c>
    </row>
    <row r="14343" spans="28:28" x14ac:dyDescent="0.25">
      <c r="AB14343" s="3" t="str">
        <v>strike = 0.058063, d2CalldK2 = 3.221869, d2CalldK2mc = 3.288127</v>
      </c>
    </row>
    <row r="14344" spans="28:28" x14ac:dyDescent="0.25">
      <c r="AB14344" s="3" t="str">
        <v>strike = 0.059789, d2CalldK2 = 2.822238, d2CalldK2mc = 3.285479</v>
      </c>
    </row>
    <row r="14345" spans="28:28" x14ac:dyDescent="0.25">
      <c r="AB14345" s="3" t="str">
        <v>strike = 0.061514, d2CalldK2 = 2.473639, d2CalldK2mc = 2.343316</v>
      </c>
    </row>
    <row r="14346" spans="28:28" x14ac:dyDescent="0.25">
      <c r="AB14346" s="3" t="str">
        <v>strike = 0.063240, d2CalldK2 = 2.169512, d2CalldK2mc = 2.707010</v>
      </c>
    </row>
    <row r="14347" spans="28:28" x14ac:dyDescent="0.25">
      <c r="AB14347" s="3" t="str">
        <v>strike = 0.064966, d2CalldK2 = 1.904111, d2CalldK2mc = 2.137021</v>
      </c>
    </row>
    <row r="14348" spans="28:28" x14ac:dyDescent="0.25">
      <c r="AB14348" s="3" t="str">
        <v>strike = 0.066691, d2CalldK2 = 1.672417, d2CalldK2mc = 1.970355</v>
      </c>
    </row>
    <row r="14349" spans="28:28" x14ac:dyDescent="0.25">
      <c r="AB14349" s="3" t="str">
        <v>strike = 0.068417, d2CalldK2 = 1.470056, d2CalldK2mc = 1.435847</v>
      </c>
    </row>
    <row r="14350" spans="28:28" x14ac:dyDescent="0.25">
      <c r="AB14350" s="3" t="str">
        <v>strike = 0.070143, d2CalldK2 = 1.293219, d2CalldK2mc = 1.185794</v>
      </c>
    </row>
    <row r="14351" spans="28:28" x14ac:dyDescent="0.25">
      <c r="AB14351" s="3" t="str">
        <v>strike = 0.071868, d2CalldK2 = 1.138593, d2CalldK2mc = 0.970446</v>
      </c>
    </row>
    <row r="14352" spans="28:28" x14ac:dyDescent="0.25">
      <c r="AB14352" s="3" t="str">
        <v>strike = 0.073594, d2CalldK2 = 1.003300, d2CalldK2mc = 0.939475</v>
      </c>
    </row>
    <row r="14353" spans="28:28" x14ac:dyDescent="0.25">
      <c r="AB14353" s="3" t="str">
        <v>strike = 0.075320, d2CalldK2 = 0.884840, d2CalldK2mc = 0.703758</v>
      </c>
    </row>
    <row r="14354" spans="28:28" x14ac:dyDescent="0.25">
      <c r="AB14354" s="3" t="str">
        <v>T = 6.750000, fixingDate = 0, swapRate = 0.025276, annuity = 8.353546, stdDev = 0.017257, avgCalcStrikes = 7.934204</v>
      </c>
    </row>
    <row r="14355" spans="28:28" x14ac:dyDescent="0.25">
      <c r="AB14355" s="3" t="str">
        <v>strike = -0.024769, dCalldT = 0.000241, localVol = 0.017701</v>
      </c>
    </row>
    <row r="14356" spans="28:28" x14ac:dyDescent="0.25">
      <c r="AB14356" s="3" t="str">
        <v>strike = -0.023043, dCalldT = 0.000265, localVol = 0.021935</v>
      </c>
    </row>
    <row r="14357" spans="28:28" x14ac:dyDescent="0.25">
      <c r="AB14357" s="3" t="str">
        <v>strike = -0.021317, dCalldT = 0.000286, localVol = 0.022516</v>
      </c>
    </row>
    <row r="14358" spans="28:28" x14ac:dyDescent="0.25">
      <c r="AB14358" s="3" t="str">
        <v>strike = -0.019592, dCalldT = 0.000308, localVol = 0.026468</v>
      </c>
    </row>
    <row r="14359" spans="28:28" x14ac:dyDescent="0.25">
      <c r="AB14359" s="3" t="str">
        <v>strike = -0.017866, dCalldT = 0.000346, localVol = 0.019215</v>
      </c>
    </row>
    <row r="14360" spans="28:28" x14ac:dyDescent="0.25">
      <c r="AB14360" s="3" t="str">
        <v>strike = -0.016140, dCalldT = 0.000370, localVol = 0.019717</v>
      </c>
    </row>
    <row r="14361" spans="28:28" x14ac:dyDescent="0.25">
      <c r="AB14361" s="3" t="str">
        <v>strike = -0.014415, dCalldT = 0.000387, localVol = 0.018301</v>
      </c>
    </row>
    <row r="14362" spans="28:28" x14ac:dyDescent="0.25">
      <c r="AB14362" s="3" t="str">
        <v>strike = -0.012689, dCalldT = 0.000390, localVol = 0.018884</v>
      </c>
    </row>
    <row r="14363" spans="28:28" x14ac:dyDescent="0.25">
      <c r="AB14363" s="3" t="str">
        <v>strike = -0.010963, dCalldT = 0.000394, localVol = 0.017693</v>
      </c>
    </row>
    <row r="14364" spans="28:28" x14ac:dyDescent="0.25">
      <c r="AB14364" s="3" t="str">
        <v>strike = -0.009238, dCalldT = 0.000397, localVol = 0.016981</v>
      </c>
    </row>
    <row r="14365" spans="28:28" x14ac:dyDescent="0.25">
      <c r="AB14365" s="3" t="str">
        <v>strike = -0.007512, dCalldT = 0.000403, localVol = 0.015249</v>
      </c>
    </row>
    <row r="14366" spans="28:28" x14ac:dyDescent="0.25">
      <c r="AB14366" s="3" t="str">
        <v>strike = -0.005786, dCalldT = 0.000402, localVol = 0.015723</v>
      </c>
    </row>
    <row r="14367" spans="28:28" x14ac:dyDescent="0.25">
      <c r="AB14367" s="3" t="str">
        <v>strike = -0.004061, dCalldT = 0.000417, localVol = 0.014048</v>
      </c>
    </row>
    <row r="14368" spans="28:28" x14ac:dyDescent="0.25">
      <c r="AB14368" s="3" t="str">
        <v>strike = -0.002335, dCalldT = 0.000433, localVol = 0.012921</v>
      </c>
    </row>
    <row r="14369" spans="28:28" x14ac:dyDescent="0.25">
      <c r="AB14369" s="3" t="str">
        <v>strike = -0.000609, dCalldT = 0.000436, localVol = 0.013270</v>
      </c>
    </row>
    <row r="14370" spans="28:28" x14ac:dyDescent="0.25">
      <c r="AB14370" s="3" t="str">
        <v>strike = 0.001116, dCalldT = 0.000459, localVol = 0.012106</v>
      </c>
    </row>
    <row r="14371" spans="28:28" x14ac:dyDescent="0.25">
      <c r="AB14371" s="3" t="str">
        <v>strike = 0.002842, dCalldT = 0.000484, localVol = 0.011819</v>
      </c>
    </row>
    <row r="14372" spans="28:28" x14ac:dyDescent="0.25">
      <c r="AB14372" s="3" t="str">
        <v>strike = 0.004568, dCalldT = 0.000519, localVol = 0.011685</v>
      </c>
    </row>
    <row r="14373" spans="28:28" x14ac:dyDescent="0.25">
      <c r="AB14373" s="3" t="str">
        <v>strike = 0.006293, dCalldT = 0.000576, localVol = 0.010738</v>
      </c>
    </row>
    <row r="14374" spans="28:28" x14ac:dyDescent="0.25">
      <c r="AB14374" s="3" t="str">
        <v>strike = 0.008019, dCalldT = 0.000612, localVol = 0.010145</v>
      </c>
    </row>
    <row r="14375" spans="28:28" x14ac:dyDescent="0.25">
      <c r="AB14375" s="3" t="str">
        <v>strike = 0.009745, dCalldT = 0.000605, localVol = 0.010113</v>
      </c>
    </row>
    <row r="14376" spans="28:28" x14ac:dyDescent="0.25">
      <c r="AB14376" s="3" t="str">
        <v>strike = 0.011470, dCalldT = 0.000612, localVol = 0.009553</v>
      </c>
    </row>
    <row r="14377" spans="28:28" x14ac:dyDescent="0.25">
      <c r="AB14377" s="3" t="str">
        <v>strike = 0.013196, dCalldT = 0.000635, localVol = 0.009061</v>
      </c>
    </row>
    <row r="14378" spans="28:28" x14ac:dyDescent="0.25">
      <c r="AB14378" s="3" t="str">
        <v>strike = 0.014922, dCalldT = 0.000668, localVol = 0.008521</v>
      </c>
    </row>
    <row r="14379" spans="28:28" x14ac:dyDescent="0.25">
      <c r="AB14379" s="3" t="str">
        <v>strike = 0.016647, dCalldT = 0.000680, localVol = 0.008332</v>
      </c>
    </row>
    <row r="14380" spans="28:28" x14ac:dyDescent="0.25">
      <c r="AB14380" s="3" t="str">
        <v>strike = 0.018373, dCalldT = 0.000710, localVol = 0.007859</v>
      </c>
    </row>
    <row r="14381" spans="28:28" x14ac:dyDescent="0.25">
      <c r="AB14381" s="3" t="str">
        <v>strike = 0.020099, dCalldT = 0.000724, localVol = 0.007597</v>
      </c>
    </row>
    <row r="14382" spans="28:28" x14ac:dyDescent="0.25">
      <c r="AB14382" s="3" t="str">
        <v>strike = 0.021824, dCalldT = 0.000740, localVol = 0.007266</v>
      </c>
    </row>
    <row r="14383" spans="28:28" x14ac:dyDescent="0.25">
      <c r="AB14383" s="3" t="str">
        <v>strike = 0.023550, dCalldT = 0.000750, localVol = 0.006966</v>
      </c>
    </row>
    <row r="14384" spans="28:28" x14ac:dyDescent="0.25">
      <c r="AB14384" s="3" t="str">
        <v>strike = 0.025276, dCalldT = 0.000748, localVol = 0.006748</v>
      </c>
    </row>
    <row r="14385" spans="28:28" x14ac:dyDescent="0.25">
      <c r="AB14385" s="3" t="str">
        <v>strike = 0.027001, dCalldT = 0.000727, localVol = 0.006812</v>
      </c>
    </row>
    <row r="14386" spans="28:28" x14ac:dyDescent="0.25">
      <c r="AB14386" s="3" t="str">
        <v>strike = 0.028727, dCalldT = 0.000679, localVol = 0.007151</v>
      </c>
    </row>
    <row r="14387" spans="28:28" x14ac:dyDescent="0.25">
      <c r="AB14387" s="3" t="str">
        <v>strike = 0.030453, dCalldT = 0.000678, localVol = 0.007202</v>
      </c>
    </row>
    <row r="14388" spans="28:28" x14ac:dyDescent="0.25">
      <c r="AB14388" s="3" t="str">
        <v>strike = 0.032178, dCalldT = 0.000641, localVol = 0.007409</v>
      </c>
    </row>
    <row r="14389" spans="28:28" x14ac:dyDescent="0.25">
      <c r="AB14389" s="3" t="str">
        <v>strike = 0.033904, dCalldT = 0.000575, localVol = 0.007755</v>
      </c>
    </row>
    <row r="14390" spans="28:28" x14ac:dyDescent="0.25">
      <c r="AB14390" s="3" t="str">
        <v>strike = 0.035630, dCalldT = 0.000543, localVol = 0.007823</v>
      </c>
    </row>
    <row r="14391" spans="28:28" x14ac:dyDescent="0.25">
      <c r="AB14391" s="3" t="str">
        <v>strike = 0.037355, dCalldT = 0.000513, localVol = 0.008020</v>
      </c>
    </row>
    <row r="14392" spans="28:28" x14ac:dyDescent="0.25">
      <c r="AB14392" s="3" t="str">
        <v>strike = 0.039081, dCalldT = 0.000475, localVol = 0.008330</v>
      </c>
    </row>
    <row r="14393" spans="28:28" x14ac:dyDescent="0.25">
      <c r="AB14393" s="3" t="str">
        <v>strike = 0.040807, dCalldT = 0.000444, localVol = 0.008609</v>
      </c>
    </row>
    <row r="14394" spans="28:28" x14ac:dyDescent="0.25">
      <c r="AB14394" s="3" t="str">
        <v>strike = 0.042532, dCalldT = 0.000420, localVol = 0.008824</v>
      </c>
    </row>
    <row r="14395" spans="28:28" x14ac:dyDescent="0.25">
      <c r="AB14395" s="3" t="str">
        <v>strike = 0.044258, dCalldT = 0.000394, localVol = 0.009129</v>
      </c>
    </row>
    <row r="14396" spans="28:28" x14ac:dyDescent="0.25">
      <c r="AB14396" s="3" t="str">
        <v>strike = 0.045984, dCalldT = 0.000365, localVol = 0.009363</v>
      </c>
    </row>
    <row r="14397" spans="28:28" x14ac:dyDescent="0.25">
      <c r="AB14397" s="3" t="str">
        <v>strike = 0.047709, dCalldT = 0.000333, localVol = 0.009708</v>
      </c>
    </row>
    <row r="14398" spans="28:28" x14ac:dyDescent="0.25">
      <c r="AB14398" s="3" t="str">
        <v>strike = 0.049435, dCalldT = 0.000306, localVol = 0.009772</v>
      </c>
    </row>
    <row r="14399" spans="28:28" x14ac:dyDescent="0.25">
      <c r="AB14399" s="3" t="str">
        <v>strike = 0.051160, dCalldT = 0.000275, localVol = 0.010266</v>
      </c>
    </row>
    <row r="14400" spans="28:28" x14ac:dyDescent="0.25">
      <c r="AB14400" s="3" t="str">
        <v>strike = 0.052886, dCalldT = 0.000255, localVol = 0.010707</v>
      </c>
    </row>
    <row r="14401" spans="28:28" x14ac:dyDescent="0.25">
      <c r="AB14401" s="3" t="str">
        <v>strike = 0.054612, dCalldT = 0.000249, localVol = 0.011705</v>
      </c>
    </row>
    <row r="14402" spans="28:28" x14ac:dyDescent="0.25">
      <c r="AB14402" s="3" t="str">
        <v>strike = 0.056337, dCalldT = 0.000264, localVol = 0.012060</v>
      </c>
    </row>
    <row r="14403" spans="28:28" x14ac:dyDescent="0.25">
      <c r="AB14403" s="3" t="str">
        <v>strike = 0.058063, dCalldT = 0.000282, localVol = 0.013099</v>
      </c>
    </row>
    <row r="14404" spans="28:28" x14ac:dyDescent="0.25">
      <c r="AB14404" s="3" t="str">
        <v>strike = 0.059789, dCalldT = 0.000299, localVol = 0.013483</v>
      </c>
    </row>
    <row r="14405" spans="28:28" x14ac:dyDescent="0.25">
      <c r="AB14405" s="3" t="str">
        <v>strike = 0.061514, dCalldT = 0.000300, localVol = 0.015992</v>
      </c>
    </row>
    <row r="14406" spans="28:28" x14ac:dyDescent="0.25">
      <c r="AB14406" s="3" t="str">
        <v>strike = 0.063240, dCalldT = 0.000306, localVol = 0.015044</v>
      </c>
    </row>
    <row r="14407" spans="28:28" x14ac:dyDescent="0.25">
      <c r="AB14407" s="3" t="str">
        <v>strike = 0.064966, dCalldT = 0.000295, localVol = 0.016610</v>
      </c>
    </row>
    <row r="14408" spans="28:28" x14ac:dyDescent="0.25">
      <c r="AB14408" s="3" t="str">
        <v>strike = 0.066691, dCalldT = 0.000276, localVol = 0.016733</v>
      </c>
    </row>
    <row r="14409" spans="28:28" x14ac:dyDescent="0.25">
      <c r="AB14409" s="3" t="str">
        <v>strike = 0.068417, dCalldT = 0.000247, localVol = 0.018553</v>
      </c>
    </row>
    <row r="14410" spans="28:28" x14ac:dyDescent="0.25">
      <c r="AB14410" s="3" t="str">
        <v>strike = 0.070143, dCalldT = 0.000220, localVol = 0.019283</v>
      </c>
    </row>
    <row r="14411" spans="28:28" x14ac:dyDescent="0.25">
      <c r="AB14411" s="3" t="str">
        <v>strike = 0.071868, dCalldT = 0.000198, localVol = 0.020222</v>
      </c>
    </row>
    <row r="14412" spans="28:28" x14ac:dyDescent="0.25">
      <c r="AB14412" s="3" t="str">
        <v>strike = 0.073594, dCalldT = 0.000183, localVol = 0.019745</v>
      </c>
    </row>
    <row r="14413" spans="28:28" x14ac:dyDescent="0.25">
      <c r="AB14413" s="3" t="str">
        <v>strike = 0.075320, dCalldT = 0.000171, localVol = 0.022032</v>
      </c>
    </row>
    <row r="14414" spans="28:28" x14ac:dyDescent="0.25">
      <c r="AB14414" s="3" t="str">
        <v>T = 6.833333, swapRate = 0.025348, k = 0, strike = -0.026766, call = 0.052301, callph = 0.052291, callmh = 0.052311, quantile = 0.011625, d2CalldK2 = 0.777402</v>
      </c>
    </row>
    <row r="14415" spans="28:28" x14ac:dyDescent="0.25">
      <c r="AB14415" s="3" t="str">
        <v>T = 6.833333, swapRate = 0.025348, k = 1, strike = -0.025028, call = 0.050585, callph = 0.050575, callmh = 0.050595, quantile = 0.013063, d2CalldK2 = 0.880368</v>
      </c>
    </row>
    <row r="14416" spans="28:28" x14ac:dyDescent="0.25">
      <c r="AB14416" s="3" t="str">
        <v>T = 6.833333, swapRate = 0.025348, k = 2, strike = -0.023291, call = 0.048872, callph = 0.048862, callmh = 0.048882, quantile = 0.014692, d2CalldK2 = 0.997849</v>
      </c>
    </row>
    <row r="14417" spans="28:28" x14ac:dyDescent="0.25">
      <c r="AB14417" s="3" t="str">
        <v>T = 6.833333, swapRate = 0.025348, k = 3, strike = -0.021554, call = 0.047162, callph = 0.047152, callmh = 0.047172, quantile = 0.016539, d2CalldK2 = 1.131992</v>
      </c>
    </row>
    <row r="14418" spans="28:28" x14ac:dyDescent="0.25">
      <c r="AB14418" s="3" t="str">
        <v>T = 6.833333, swapRate = 0.025348, k = 4, strike = -0.019817, call = 0.045455, callph = 0.045446, callmh = 0.045465, quantile = 0.018636, d2CalldK2 = 1.285269</v>
      </c>
    </row>
    <row r="14419" spans="28:28" x14ac:dyDescent="0.25">
      <c r="AB14419" s="3" t="str">
        <v>T = 6.833333, swapRate = 0.025348, k = 5, strike = -0.018080, call = 0.043753, callph = 0.043743, callmh = 0.043762, quantile = 0.021018, d2CalldK2 = 1.460530</v>
      </c>
    </row>
    <row r="14420" spans="28:28" x14ac:dyDescent="0.25">
      <c r="AB14420" s="3" t="str">
        <v>T = 6.833333, swapRate = 0.025348, k = 6, strike = -0.016343, call = 0.042054, callph = 0.042045, callmh = 0.042064, quantile = 0.023725, d2CalldK2 = 1.661053</v>
      </c>
    </row>
    <row r="14421" spans="28:28" x14ac:dyDescent="0.25">
      <c r="AB14421" s="3" t="str">
        <v>T = 6.833333, swapRate = 0.025348, k = 7, strike = -0.014606, call = 0.040361, callph = 0.040351, callmh = 0.040371, quantile = 0.026805, d2CalldK2 = 1.890608</v>
      </c>
    </row>
    <row r="14422" spans="28:28" x14ac:dyDescent="0.25">
      <c r="AB14422" s="3" t="str">
        <v>T = 6.833333, swapRate = 0.025348, k = 8, strike = -0.012869, call = 0.038673, callph = 0.038664, callmh = 0.038683, quantile = 0.030313, d2CalldK2 = 2.153530</v>
      </c>
    </row>
    <row r="14423" spans="28:28" x14ac:dyDescent="0.25">
      <c r="AB14423" s="3" t="str">
        <v>T = 6.833333, swapRate = 0.025348, k = 9, strike = -0.011131, call = 0.036992, callph = 0.036983, callmh = 0.037002, quantile = 0.034309, d2CalldK2 = 2.454790</v>
      </c>
    </row>
    <row r="14424" spans="28:28" x14ac:dyDescent="0.25">
      <c r="AB14424" s="3" t="str">
        <v>T = 6.833333, swapRate = 0.025348, k = 10, strike = -0.009394, call = 0.035319, callph = 0.035309, callmh = 0.035328, quantile = 0.038867, d2CalldK2 = 2.800084</v>
      </c>
    </row>
    <row r="14425" spans="28:28" x14ac:dyDescent="0.25">
      <c r="AB14425" s="3" t="str">
        <v>T = 6.833333, swapRate = 0.025348, k = 11, strike = -0.007657, call = 0.033653, callph = 0.033644, callmh = 0.033663, quantile = 0.044067, d2CalldK2 = 3.195919</v>
      </c>
    </row>
    <row r="14426" spans="28:28" x14ac:dyDescent="0.25">
      <c r="AB14426" s="3" t="str">
        <v>T = 6.833333, swapRate = 0.025348, k = 12, strike = -0.005920, call = 0.031998, callph = 0.031988, callmh = 0.032007, quantile = 0.050004, d2CalldK2 = 3.649710</v>
      </c>
    </row>
    <row r="14427" spans="28:28" x14ac:dyDescent="0.25">
      <c r="AB14427" s="3" t="str">
        <v>T = 6.833333, swapRate = 0.025348, k = 13, strike = -0.004183, call = 0.030353, callph = 0.030344, callmh = 0.030363, quantile = 0.056785, d2CalldK2 = 4.169867</v>
      </c>
    </row>
    <row r="14428" spans="28:28" x14ac:dyDescent="0.25">
      <c r="AB14428" s="3" t="str">
        <v>T = 6.833333, swapRate = 0.025348, k = 14, strike = -0.002446, call = 0.028722, callph = 0.028712, callmh = 0.028731, quantile = 0.064535, d2CalldK2 = 4.765888</v>
      </c>
    </row>
    <row r="14429" spans="28:28" x14ac:dyDescent="0.25">
      <c r="AB14429" s="3" t="str">
        <v>T = 6.833333, swapRate = 0.025348, k = 15, strike = -0.000709, call = 0.027104, callph = 0.027095, callmh = 0.027113, quantile = 0.073393, d2CalldK2 = 5.448426</v>
      </c>
    </row>
    <row r="14430" spans="28:28" x14ac:dyDescent="0.25">
      <c r="AB14430" s="3" t="str">
        <v>T = 6.833333, swapRate = 0.025348, k = 16, strike = 0.001028, call = 0.025503, callph = 0.025494, callmh = 0.025512, quantile = 0.083521, d2CalldK2 = 6.229332</v>
      </c>
    </row>
    <row r="14431" spans="28:28" x14ac:dyDescent="0.25">
      <c r="AB14431" s="3" t="str">
        <v>T = 6.833333, swapRate = 0.025348, k = 17, strike = 0.002766, call = 0.023921, callph = 0.023912, callmh = 0.023930, quantile = 0.095100, d2CalldK2 = 7.121643</v>
      </c>
    </row>
    <row r="14432" spans="28:28" x14ac:dyDescent="0.25">
      <c r="AB14432" s="3" t="str">
        <v>T = 6.833333, swapRate = 0.025348, k = 18, strike = 0.004503, call = 0.022360, callph = 0.022351, callmh = 0.022369, quantile = 0.108336, d2CalldK2 = 8.139500</v>
      </c>
    </row>
    <row r="14433" spans="28:28" x14ac:dyDescent="0.25">
      <c r="AB14433" s="3" t="str">
        <v>T = 6.833333, swapRate = 0.025348, k = 19, strike = 0.006240, call = 0.020824, callph = 0.020815, callmh = 0.020833, quantile = 0.123460, d2CalldK2 = 9.297933</v>
      </c>
    </row>
    <row r="14434" spans="28:28" x14ac:dyDescent="0.25">
      <c r="AB14434" s="3" t="str">
        <v>T = 6.833333, swapRate = 0.025348, k = 20, strike = 0.007977, call = 0.019316, callph = 0.019307, callmh = 0.019325, quantile = 0.140730, d2CalldK2 = 10.612473</v>
      </c>
    </row>
    <row r="14435" spans="28:28" x14ac:dyDescent="0.25">
      <c r="AB14435" s="3" t="str">
        <v>T = 6.833333, swapRate = 0.025348, k = 21, strike = 0.009714, call = 0.017840, callph = 0.017832, callmh = 0.017849, quantile = 0.160430, d2CalldK2 = 12.098506</v>
      </c>
    </row>
    <row r="14436" spans="28:28" x14ac:dyDescent="0.25">
      <c r="AB14436" s="3" t="str">
        <v>T = 6.833333, swapRate = 0.025348, k = 22, strike = 0.011451, call = 0.016401, callph = 0.016393, callmh = 0.016409, quantile = 0.182871, d2CalldK2 = 13.770260</v>
      </c>
    </row>
    <row r="14437" spans="28:28" x14ac:dyDescent="0.25">
      <c r="AB14437" s="3" t="str">
        <v>T = 6.833333, swapRate = 0.025348, k = 23, strike = 0.013188, call = 0.015003, callph = 0.014995, callmh = 0.015011, quantile = 0.208386, d2CalldK2 = 15.639276</v>
      </c>
    </row>
    <row r="14438" spans="28:28" x14ac:dyDescent="0.25">
      <c r="AB14438" s="3" t="str">
        <v>T = 6.833333, swapRate = 0.025348, k = 24, strike = 0.014926, call = 0.013652, callph = 0.013645, callmh = 0.013660, quantile = 0.237324, d2CalldK2 = 17.712193</v>
      </c>
    </row>
    <row r="14439" spans="28:28" x14ac:dyDescent="0.25">
      <c r="AB14439" s="3" t="str">
        <v>T = 6.833333, swapRate = 0.025348, k = 25, strike = 0.016663, call = 0.012355, callph = 0.012348, callmh = 0.012363, quantile = 0.270040, d2CalldK2 = 19.987610</v>
      </c>
    </row>
    <row r="14440" spans="28:28" x14ac:dyDescent="0.25">
      <c r="AB14440" s="3" t="str">
        <v>T = 6.833333, swapRate = 0.025348, k = 26, strike = 0.018400, call = 0.011119, callph = 0.011112, callmh = 0.011126, quantile = 0.306876, d2CalldK2 = 22.451753</v>
      </c>
    </row>
    <row r="14441" spans="28:28" x14ac:dyDescent="0.25">
      <c r="AB14441" s="3" t="str">
        <v>T = 6.833333, swapRate = 0.025348, k = 27, strike = 0.020137, call = 0.009950, callph = 0.009943, callmh = 0.009956, quantile = 0.348134, d2CalldK2 = 25.072678</v>
      </c>
    </row>
    <row r="14442" spans="28:28" x14ac:dyDescent="0.25">
      <c r="AB14442" s="3" t="str">
        <v>T = 6.833333, swapRate = 0.025348, k = 28, strike = 0.021874, call = 0.008857, callph = 0.008851, callmh = 0.008863, quantile = 0.394043, d2CalldK2 = 27.792763</v>
      </c>
    </row>
    <row r="14443" spans="28:28" x14ac:dyDescent="0.25">
      <c r="AB14443" s="3" t="str">
        <v>T = 6.833333, swapRate = 0.025348, k = 29, strike = 0.023611, call = 0.007847, callph = 0.007842, callmh = 0.007853, quantile = 0.444698, d2CalldK2 = 30.519429</v>
      </c>
    </row>
    <row r="14444" spans="28:28" x14ac:dyDescent="0.25">
      <c r="AB14444" s="3" t="str">
        <v>T = 6.833333, swapRate = 0.025348, k = 30, strike = 0.025348, call = 0.006930, callph = 0.006925, callmh = 0.006935, quantile = 0.500000, d2CalldK2 = 33.109698</v>
      </c>
    </row>
    <row r="14445" spans="28:28" x14ac:dyDescent="0.25">
      <c r="AB14445" s="3" t="str">
        <v>T = 6.833333, swapRate = 0.025348, k = 31, strike = 0.027085, call = 0.006110, callph = 0.006106, callmh = 0.006115, quantile = 0.555302, d2CalldK2 = 30.519429</v>
      </c>
    </row>
    <row r="14446" spans="28:28" x14ac:dyDescent="0.25">
      <c r="AB14446" s="3" t="str">
        <v>T = 6.833333, swapRate = 0.025348, k = 32, strike = 0.028823, call = 0.005382, callph = 0.005379, callmh = 0.005386, quantile = 0.605957, d2CalldK2 = 27.792763</v>
      </c>
    </row>
    <row r="14447" spans="28:28" x14ac:dyDescent="0.25">
      <c r="AB14447" s="3" t="str">
        <v>T = 6.833333, swapRate = 0.025348, k = 33, strike = 0.030560, call = 0.004739, callph = 0.004735, callmh = 0.004742, quantile = 0.651866, d2CalldK2 = 25.072678</v>
      </c>
    </row>
    <row r="14448" spans="28:28" x14ac:dyDescent="0.25">
      <c r="AB14448" s="3" t="str">
        <v>T = 6.833333, swapRate = 0.025348, k = 34, strike = 0.032297, call = 0.004170, callph = 0.004167, callmh = 0.004173, quantile = 0.693124, d2CalldK2 = 22.451753</v>
      </c>
    </row>
    <row r="14449" spans="28:28" x14ac:dyDescent="0.25">
      <c r="AB14449" s="3" t="str">
        <v>T = 6.833333, swapRate = 0.025348, k = 35, strike = 0.034034, call = 0.003670, callph = 0.003667, callmh = 0.003672, quantile = 0.729960, d2CalldK2 = 19.987610</v>
      </c>
    </row>
    <row r="14450" spans="28:28" x14ac:dyDescent="0.25">
      <c r="AB14450" s="3" t="str">
        <v>T = 6.833333, swapRate = 0.025348, k = 36, strike = 0.035771, call = 0.003230, callph = 0.003227, callmh = 0.003232, quantile = 0.762676, d2CalldK2 = 17.712193</v>
      </c>
    </row>
    <row r="14451" spans="28:28" x14ac:dyDescent="0.25">
      <c r="AB14451" s="3" t="str">
        <v>T = 6.833333, swapRate = 0.025348, k = 37, strike = 0.037508, call = 0.002843, callph = 0.002841, callmh = 0.002845, quantile = 0.791614, d2CalldK2 = 15.639276</v>
      </c>
    </row>
    <row r="14452" spans="28:28" x14ac:dyDescent="0.25">
      <c r="AB14452" s="3" t="str">
        <v>T = 6.833333, swapRate = 0.025348, k = 38, strike = 0.039245, call = 0.002504, callph = 0.002502, callmh = 0.002506, quantile = 0.817129, d2CalldK2 = 13.770260</v>
      </c>
    </row>
    <row r="14453" spans="28:28" x14ac:dyDescent="0.25">
      <c r="AB14453" s="3" t="str">
        <v>T = 6.833333, swapRate = 0.025348, k = 39, strike = 0.040982, call = 0.002206, callph = 0.002204, callmh = 0.002208, quantile = 0.839570, d2CalldK2 = 12.098506</v>
      </c>
    </row>
    <row r="14454" spans="28:28" x14ac:dyDescent="0.25">
      <c r="AB14454" s="3" t="str">
        <v>T = 6.833333, swapRate = 0.025348, k = 40, strike = 0.042720, call = 0.001945, callph = 0.001943, callmh = 0.001946, quantile = 0.859270, d2CalldK2 = 10.612473</v>
      </c>
    </row>
    <row r="14455" spans="28:28" x14ac:dyDescent="0.25">
      <c r="AB14455" s="3" t="str">
        <v>T = 6.833333, swapRate = 0.025348, k = 41, strike = 0.044457, call = 0.001716, callph = 0.001714, callmh = 0.001717, quantile = 0.876540, d2CalldK2 = 9.297933</v>
      </c>
    </row>
    <row r="14456" spans="28:28" x14ac:dyDescent="0.25">
      <c r="AB14456" s="3" t="str">
        <v>T = 6.833333, swapRate = 0.025348, k = 42, strike = 0.046194, call = 0.001515, callph = 0.001513, callmh = 0.001516, quantile = 0.891664, d2CalldK2 = 8.139501</v>
      </c>
    </row>
    <row r="14457" spans="28:28" x14ac:dyDescent="0.25">
      <c r="AB14457" s="3" t="str">
        <v>T = 6.833333, swapRate = 0.025348, k = 43, strike = 0.047931, call = 0.001338, callph = 0.001337, callmh = 0.001339, quantile = 0.904900, d2CalldK2 = 7.121643</v>
      </c>
    </row>
    <row r="14458" spans="28:28" x14ac:dyDescent="0.25">
      <c r="AB14458" s="3" t="str">
        <v>T = 6.833333, swapRate = 0.025348, k = 44, strike = 0.049668, call = 0.001183, callph = 0.001182, callmh = 0.001184, quantile = 0.916479, d2CalldK2 = 6.229332</v>
      </c>
    </row>
    <row r="14459" spans="28:28" x14ac:dyDescent="0.25">
      <c r="AB14459" s="3" t="str">
        <v>T = 6.833333, swapRate = 0.025348, k = 45, strike = 0.051405, call = 0.001047, callph = 0.001046, callmh = 0.001048, quantile = 0.926607, d2CalldK2 = 5.448426</v>
      </c>
    </row>
    <row r="14460" spans="28:28" x14ac:dyDescent="0.25">
      <c r="AB14460" s="3" t="str">
        <v>T = 6.833333, swapRate = 0.025348, k = 46, strike = 0.053142, call = 0.000927, callph = 0.000927, callmh = 0.000928, quantile = 0.935465, d2CalldK2 = 4.765888</v>
      </c>
    </row>
    <row r="14461" spans="28:28" x14ac:dyDescent="0.25">
      <c r="AB14461" s="3" t="str">
        <v>T = 6.833333, swapRate = 0.025348, k = 47, strike = 0.054879, call = 0.000822, callph = 0.000822, callmh = 0.000823, quantile = 0.943215, d2CalldK2 = 4.169867</v>
      </c>
    </row>
    <row r="14462" spans="28:28" x14ac:dyDescent="0.25">
      <c r="AB14462" s="3" t="str">
        <v>T = 6.833333, swapRate = 0.025348, k = 48, strike = 0.056617, call = 0.000730, callph = 0.000729, callmh = 0.000730, quantile = 0.949996, d2CalldK2 = 3.649709</v>
      </c>
    </row>
    <row r="14463" spans="28:28" x14ac:dyDescent="0.25">
      <c r="AB14463" s="3" t="str">
        <v>T = 6.833333, swapRate = 0.025348, k = 49, strike = 0.058354, call = 0.000648, callph = 0.000648, callmh = 0.000648, quantile = 0.955933, d2CalldK2 = 3.195919</v>
      </c>
    </row>
    <row r="14464" spans="28:28" x14ac:dyDescent="0.25">
      <c r="AB14464" s="3" t="str">
        <v>T = 6.833333, swapRate = 0.025348, k = 50, strike = 0.060091, call = 0.000576, callph = 0.000576, callmh = 0.000576, quantile = 0.961133, d2CalldK2 = 2.800084</v>
      </c>
    </row>
    <row r="14465" spans="28:28" x14ac:dyDescent="0.25">
      <c r="AB14465" s="3" t="str">
        <v>T = 6.833333, swapRate = 0.025348, k = 51, strike = 0.061828, call = 0.000513, callph = 0.000512, callmh = 0.000513, quantile = 0.965691, d2CalldK2 = 2.454790</v>
      </c>
    </row>
    <row r="14466" spans="28:28" x14ac:dyDescent="0.25">
      <c r="AB14466" s="3" t="str">
        <v>T = 6.833333, swapRate = 0.025348, k = 52, strike = 0.063565, call = 0.000457, callph = 0.000456, callmh = 0.000457, quantile = 0.969687, d2CalldK2 = 2.153530</v>
      </c>
    </row>
    <row r="14467" spans="28:28" x14ac:dyDescent="0.25">
      <c r="AB14467" s="3" t="str">
        <v>T = 6.833333, swapRate = 0.025348, k = 53, strike = 0.065302, call = 0.000407, callph = 0.000407, callmh = 0.000407, quantile = 0.973195, d2CalldK2 = 1.890608</v>
      </c>
    </row>
    <row r="14468" spans="28:28" x14ac:dyDescent="0.25">
      <c r="AB14468" s="3" t="str">
        <v>T = 6.833333, swapRate = 0.025348, k = 54, strike = 0.067039, call = 0.000363, callph = 0.000363, callmh = 0.000363, quantile = 0.976275, d2CalldK2 = 1.661053</v>
      </c>
    </row>
    <row r="14469" spans="28:28" x14ac:dyDescent="0.25">
      <c r="AB14469" s="3" t="str">
        <v>T = 6.833333, swapRate = 0.025348, k = 55, strike = 0.068777, call = 0.000324, callph = 0.000324, callmh = 0.000325, quantile = 0.978982, d2CalldK2 = 1.460530</v>
      </c>
    </row>
    <row r="14470" spans="28:28" x14ac:dyDescent="0.25">
      <c r="AB14470" s="3" t="str">
        <v>T = 6.833333, swapRate = 0.025348, k = 56, strike = 0.070514, call = 0.000290, callph = 0.000290, callmh = 0.000290, quantile = 0.981364, d2CalldK2 = 1.285269</v>
      </c>
    </row>
    <row r="14471" spans="28:28" x14ac:dyDescent="0.25">
      <c r="AB14471" s="3" t="str">
        <v>T = 6.833333, swapRate = 0.025348, k = 57, strike = 0.072251, call = 0.000259, callph = 0.000259, callmh = 0.000260, quantile = 0.983461, d2CalldK2 = 1.131991</v>
      </c>
    </row>
    <row r="14472" spans="28:28" x14ac:dyDescent="0.25">
      <c r="AB14472" s="3" t="str">
        <v>T = 6.833333, swapRate = 0.025348, k = 58, strike = 0.073988, call = 0.000232, callph = 0.000232, callmh = 0.000233, quantile = 0.985308, d2CalldK2 = 0.997849</v>
      </c>
    </row>
    <row r="14473" spans="28:28" x14ac:dyDescent="0.25">
      <c r="AB14473" s="3" t="str">
        <v>T = 6.833333, swapRate = 0.025348, k = 59, strike = 0.075725, call = 0.000208, callph = 0.000208, callmh = 0.000208, quantile = 0.986937, d2CalldK2 = 0.880368</v>
      </c>
    </row>
    <row r="14474" spans="28:28" x14ac:dyDescent="0.25">
      <c r="AB14474" s="3" t="str">
        <v>T = 6.833333, swapRate = 0.025348, k = 60, strike = 0.077462, call = 0.000187, callph = 0.000187, callmh = 0.000187, quantile = 0.988375, d2CalldK2 = 0.777402</v>
      </c>
    </row>
    <row r="14475" spans="28:28" x14ac:dyDescent="0.25">
      <c r="AB14475" s="3" t="str">
        <v>strike = -0.025028, d2CalldK2 = 0.880368, d2CalldK2mc = 1.541359</v>
      </c>
    </row>
    <row r="14476" spans="28:28" x14ac:dyDescent="0.25">
      <c r="AB14476" s="3" t="str">
        <v>strike = -0.023291, d2CalldK2 = 0.997849, d2CalldK2mc = 0.940984</v>
      </c>
    </row>
    <row r="14477" spans="28:28" x14ac:dyDescent="0.25">
      <c r="AB14477" s="3" t="str">
        <v>strike = -0.021554, d2CalldK2 = 1.131992, d2CalldK2mc = 0.998127</v>
      </c>
    </row>
    <row r="14478" spans="28:28" x14ac:dyDescent="0.25">
      <c r="AB14478" s="3" t="str">
        <v>strike = -0.019817, d2CalldK2 = 1.285269, d2CalldK2mc = 1.143998</v>
      </c>
    </row>
    <row r="14479" spans="28:28" x14ac:dyDescent="0.25">
      <c r="AB14479" s="3" t="str">
        <v>strike = -0.018080, d2CalldK2 = 1.460530, d2CalldK2mc = 1.498826</v>
      </c>
    </row>
    <row r="14480" spans="28:28" x14ac:dyDescent="0.25">
      <c r="AB14480" s="3" t="str">
        <v>strike = -0.016343, d2CalldK2 = 1.661053, d2CalldK2mc = 1.745854</v>
      </c>
    </row>
    <row r="14481" spans="28:28" x14ac:dyDescent="0.25">
      <c r="AB14481" s="3" t="str">
        <v>strike = -0.014606, d2CalldK2 = 1.890608, d2CalldK2mc = 2.464865</v>
      </c>
    </row>
    <row r="14482" spans="28:28" x14ac:dyDescent="0.25">
      <c r="AB14482" s="3" t="str">
        <v>strike = -0.012869, d2CalldK2 = 2.153530, d2CalldK2mc = 3.056208</v>
      </c>
    </row>
    <row r="14483" spans="28:28" x14ac:dyDescent="0.25">
      <c r="AB14483" s="3" t="str">
        <v>strike = -0.011131, d2CalldK2 = 2.454790, d2CalldK2mc = 3.140427</v>
      </c>
    </row>
    <row r="14484" spans="28:28" x14ac:dyDescent="0.25">
      <c r="AB14484" s="3" t="str">
        <v>strike = -0.009394, d2CalldK2 = 2.800084, d2CalldK2mc = 2.218666</v>
      </c>
    </row>
    <row r="14485" spans="28:28" x14ac:dyDescent="0.25">
      <c r="AB14485" s="3" t="str">
        <v>strike = -0.007657, d2CalldK2 = 3.195919, d2CalldK2mc = 2.786426</v>
      </c>
    </row>
    <row r="14486" spans="28:28" x14ac:dyDescent="0.25">
      <c r="AB14486" s="3" t="str">
        <v>strike = -0.005920, d2CalldK2 = 3.649710, d2CalldK2mc = 3.843199</v>
      </c>
    </row>
    <row r="14487" spans="28:28" x14ac:dyDescent="0.25">
      <c r="AB14487" s="3" t="str">
        <v>strike = -0.004183, d2CalldK2 = 4.169867, d2CalldK2mc = 4.437899</v>
      </c>
    </row>
    <row r="14488" spans="28:28" x14ac:dyDescent="0.25">
      <c r="AB14488" s="3" t="str">
        <v>strike = -0.002446, d2CalldK2 = 4.765888, d2CalldK2mc = 4.430718</v>
      </c>
    </row>
    <row r="14489" spans="28:28" x14ac:dyDescent="0.25">
      <c r="AB14489" s="3" t="str">
        <v>strike = -0.000709, d2CalldK2 = 5.448426, d2CalldK2mc = 4.772435</v>
      </c>
    </row>
    <row r="14490" spans="28:28" x14ac:dyDescent="0.25">
      <c r="AB14490" s="3" t="str">
        <v>strike = 0.001028, d2CalldK2 = 6.229332, d2CalldK2mc = 5.995876</v>
      </c>
    </row>
    <row r="14491" spans="28:28" x14ac:dyDescent="0.25">
      <c r="AB14491" s="3" t="str">
        <v>strike = 0.002766, d2CalldK2 = 7.121643, d2CalldK2mc = 7.508747</v>
      </c>
    </row>
    <row r="14492" spans="28:28" x14ac:dyDescent="0.25">
      <c r="AB14492" s="3" t="str">
        <v>strike = 0.004503, d2CalldK2 = 8.139500, d2CalldK2mc = 8.793642</v>
      </c>
    </row>
    <row r="14493" spans="28:28" x14ac:dyDescent="0.25">
      <c r="AB14493" s="3" t="str">
        <v>strike = 0.006240, d2CalldK2 = 9.297933, d2CalldK2mc = 10.095839</v>
      </c>
    </row>
    <row r="14494" spans="28:28" x14ac:dyDescent="0.25">
      <c r="AB14494" s="3" t="str">
        <v>strike = 0.007977, d2CalldK2 = 10.612473, d2CalldK2mc = 10.016642</v>
      </c>
    </row>
    <row r="14495" spans="28:28" x14ac:dyDescent="0.25">
      <c r="AB14495" s="3" t="str">
        <v>strike = 0.009714, d2CalldK2 = 12.098506, d2CalldK2mc = 11.187489</v>
      </c>
    </row>
    <row r="14496" spans="28:28" x14ac:dyDescent="0.25">
      <c r="AB14496" s="3" t="str">
        <v>strike = 0.011451, d2CalldK2 = 13.770260, d2CalldK2mc = 13.181695</v>
      </c>
    </row>
    <row r="14497" spans="28:28" x14ac:dyDescent="0.25">
      <c r="AB14497" s="3" t="str">
        <v>strike = 0.013188, d2CalldK2 = 15.639276, d2CalldK2mc = 15.230196</v>
      </c>
    </row>
    <row r="14498" spans="28:28" x14ac:dyDescent="0.25">
      <c r="AB14498" s="3" t="str">
        <v>strike = 0.014926, d2CalldK2 = 17.712193, d2CalldK2mc = 17.466425</v>
      </c>
    </row>
    <row r="14499" spans="28:28" x14ac:dyDescent="0.25">
      <c r="AB14499" s="3" t="str">
        <v>strike = 0.016663, d2CalldK2 = 19.987610, d2CalldK2mc = 20.457769</v>
      </c>
    </row>
    <row r="14500" spans="28:28" x14ac:dyDescent="0.25">
      <c r="AB14500" s="3" t="str">
        <v>strike = 0.018400, d2CalldK2 = 22.451753, d2CalldK2mc = 23.014467</v>
      </c>
    </row>
    <row r="14501" spans="28:28" x14ac:dyDescent="0.25">
      <c r="AB14501" s="3" t="str">
        <v>strike = 0.020137, d2CalldK2 = 25.072678, d2CalldK2mc = 26.179289</v>
      </c>
    </row>
    <row r="14502" spans="28:28" x14ac:dyDescent="0.25">
      <c r="AB14502" s="3" t="str">
        <v>strike = 0.021874, d2CalldK2 = 27.792763, d2CalldK2mc = 26.460476</v>
      </c>
    </row>
    <row r="14503" spans="28:28" x14ac:dyDescent="0.25">
      <c r="AB14503" s="3" t="str">
        <v>strike = 0.023611, d2CalldK2 = 30.519429, d2CalldK2mc = 30.822686</v>
      </c>
    </row>
    <row r="14504" spans="28:28" x14ac:dyDescent="0.25">
      <c r="AB14504" s="3" t="str">
        <v>strike = 0.025348, d2CalldK2 = 33.109698, d2CalldK2mc = 31.987176</v>
      </c>
    </row>
    <row r="14505" spans="28:28" x14ac:dyDescent="0.25">
      <c r="AB14505" s="3" t="str">
        <v>strike = 0.027085, d2CalldK2 = 30.519429, d2CalldK2mc = 30.844514</v>
      </c>
    </row>
    <row r="14506" spans="28:28" x14ac:dyDescent="0.25">
      <c r="AB14506" s="3" t="str">
        <v>strike = 0.028823, d2CalldK2 = 27.792763, d2CalldK2mc = 26.196407</v>
      </c>
    </row>
    <row r="14507" spans="28:28" x14ac:dyDescent="0.25">
      <c r="AB14507" s="3" t="str">
        <v>strike = 0.030560, d2CalldK2 = 25.072678, d2CalldK2mc = 25.269402</v>
      </c>
    </row>
    <row r="14508" spans="28:28" x14ac:dyDescent="0.25">
      <c r="AB14508" s="3" t="str">
        <v>strike = 0.032297, d2CalldK2 = 22.451753, d2CalldK2mc = 23.555818</v>
      </c>
    </row>
    <row r="14509" spans="28:28" x14ac:dyDescent="0.25">
      <c r="AB14509" s="3" t="str">
        <v>strike = 0.034034, d2CalldK2 = 19.987610, d2CalldK2mc = 19.830764</v>
      </c>
    </row>
    <row r="14510" spans="28:28" x14ac:dyDescent="0.25">
      <c r="AB14510" s="3" t="str">
        <v>strike = 0.035771, d2CalldK2 = 17.712193, d2CalldK2mc = 16.994571</v>
      </c>
    </row>
    <row r="14511" spans="28:28" x14ac:dyDescent="0.25">
      <c r="AB14511" s="3" t="str">
        <v>strike = 0.037508, d2CalldK2 = 15.639276, d2CalldK2mc = 16.377439</v>
      </c>
    </row>
    <row r="14512" spans="28:28" x14ac:dyDescent="0.25">
      <c r="AB14512" s="3" t="str">
        <v>strike = 0.039245, d2CalldK2 = 13.770260, d2CalldK2mc = 13.721505</v>
      </c>
    </row>
    <row r="14513" spans="28:28" x14ac:dyDescent="0.25">
      <c r="AB14513" s="3" t="str">
        <v>strike = 0.040982, d2CalldK2 = 12.098506, d2CalldK2mc = 12.012305</v>
      </c>
    </row>
    <row r="14514" spans="28:28" x14ac:dyDescent="0.25">
      <c r="AB14514" s="3" t="str">
        <v>strike = 0.042720, d2CalldK2 = 10.612473, d2CalldK2mc = 11.190763</v>
      </c>
    </row>
    <row r="14515" spans="28:28" x14ac:dyDescent="0.25">
      <c r="AB14515" s="3" t="str">
        <v>strike = 0.044457, d2CalldK2 = 9.297933, d2CalldK2mc = 9.083713</v>
      </c>
    </row>
    <row r="14516" spans="28:28" x14ac:dyDescent="0.25">
      <c r="AB14516" s="3" t="str">
        <v>strike = 0.046194, d2CalldK2 = 8.139501, d2CalldK2mc = 7.951776</v>
      </c>
    </row>
    <row r="14517" spans="28:28" x14ac:dyDescent="0.25">
      <c r="AB14517" s="3" t="str">
        <v>strike = 0.047931, d2CalldK2 = 7.121643, d2CalldK2mc = 7.479896</v>
      </c>
    </row>
    <row r="14518" spans="28:28" x14ac:dyDescent="0.25">
      <c r="AB14518" s="3" t="str">
        <v>strike = 0.049668, d2CalldK2 = 6.229332, d2CalldK2mc = 6.367143</v>
      </c>
    </row>
    <row r="14519" spans="28:28" x14ac:dyDescent="0.25">
      <c r="AB14519" s="3" t="str">
        <v>strike = 0.051405, d2CalldK2 = 5.448426, d2CalldK2mc = 5.463217</v>
      </c>
    </row>
    <row r="14520" spans="28:28" x14ac:dyDescent="0.25">
      <c r="AB14520" s="3" t="str">
        <v>strike = 0.053142, d2CalldK2 = 4.765888, d2CalldK2mc = 4.869035</v>
      </c>
    </row>
    <row r="14521" spans="28:28" x14ac:dyDescent="0.25">
      <c r="AB14521" s="3" t="str">
        <v>strike = 0.054879, d2CalldK2 = 4.169867, d2CalldK2mc = 3.685564</v>
      </c>
    </row>
    <row r="14522" spans="28:28" x14ac:dyDescent="0.25">
      <c r="AB14522" s="3" t="str">
        <v>strike = 0.056617, d2CalldK2 = 3.649709, d2CalldK2mc = 3.368442</v>
      </c>
    </row>
    <row r="14523" spans="28:28" x14ac:dyDescent="0.25">
      <c r="AB14523" s="3" t="str">
        <v>strike = 0.058354, d2CalldK2 = 3.195919, d2CalldK2mc = 2.815879</v>
      </c>
    </row>
    <row r="14524" spans="28:28" x14ac:dyDescent="0.25">
      <c r="AB14524" s="3" t="str">
        <v>strike = 0.060091, d2CalldK2 = 2.800084, d2CalldK2mc = 3.012637</v>
      </c>
    </row>
    <row r="14525" spans="28:28" x14ac:dyDescent="0.25">
      <c r="AB14525" s="3" t="str">
        <v>strike = 0.061828, d2CalldK2 = 2.454790, d2CalldK2mc = 2.987440</v>
      </c>
    </row>
    <row r="14526" spans="28:28" x14ac:dyDescent="0.25">
      <c r="AB14526" s="3" t="str">
        <v>strike = 0.063565, d2CalldK2 = 2.153530, d2CalldK2mc = 2.809530</v>
      </c>
    </row>
    <row r="14527" spans="28:28" x14ac:dyDescent="0.25">
      <c r="AB14527" s="3" t="str">
        <v>strike = 0.065302, d2CalldK2 = 1.890608, d2CalldK2mc = 2.093051</v>
      </c>
    </row>
    <row r="14528" spans="28:28" x14ac:dyDescent="0.25">
      <c r="AB14528" s="3" t="str">
        <v>strike = 0.067039, d2CalldK2 = 1.661053, d2CalldK2mc = 1.673979</v>
      </c>
    </row>
    <row r="14529" spans="28:28" x14ac:dyDescent="0.25">
      <c r="AB14529" s="3" t="str">
        <v>strike = 0.068777, d2CalldK2 = 1.460530, d2CalldK2mc = 1.601525</v>
      </c>
    </row>
    <row r="14530" spans="28:28" x14ac:dyDescent="0.25">
      <c r="AB14530" s="3" t="str">
        <v>strike = 0.070514, d2CalldK2 = 1.285269, d2CalldK2mc = 1.277933</v>
      </c>
    </row>
    <row r="14531" spans="28:28" x14ac:dyDescent="0.25">
      <c r="AB14531" s="3" t="str">
        <v>strike = 0.072251, d2CalldK2 = 1.131991, d2CalldK2mc = 0.989821</v>
      </c>
    </row>
    <row r="14532" spans="28:28" x14ac:dyDescent="0.25">
      <c r="AB14532" s="3" t="str">
        <v>strike = 0.073988, d2CalldK2 = 0.997849, d2CalldK2mc = 0.806044</v>
      </c>
    </row>
    <row r="14533" spans="28:28" x14ac:dyDescent="0.25">
      <c r="AB14533" s="3" t="str">
        <v>strike = 0.075725, d2CalldK2 = 0.880368, d2CalldK2mc = 0.717905</v>
      </c>
    </row>
    <row r="14534" spans="28:28" x14ac:dyDescent="0.25">
      <c r="AB14534" s="3" t="str">
        <v>T = 6.833333, fixingDate = 0, swapRate = 0.025348, annuity = 8.334705, stdDev = 0.017371, avgCalcStrikes = 7.967529</v>
      </c>
    </row>
    <row r="14535" spans="28:28" x14ac:dyDescent="0.25">
      <c r="AB14535" s="3" t="str">
        <v>strike = -0.025028, dCalldT = 0.000285, localVol = 0.019236</v>
      </c>
    </row>
    <row r="14536" spans="28:28" x14ac:dyDescent="0.25">
      <c r="AB14536" s="3" t="str">
        <v>strike = -0.023291, dCalldT = 0.000299, localVol = 0.025201</v>
      </c>
    </row>
    <row r="14537" spans="28:28" x14ac:dyDescent="0.25">
      <c r="AB14537" s="3" t="str">
        <v>strike = -0.021554, dCalldT = 0.000315, localVol = 0.025130</v>
      </c>
    </row>
    <row r="14538" spans="28:28" x14ac:dyDescent="0.25">
      <c r="AB14538" s="3" t="str">
        <v>strike = -0.019817, dCalldT = 0.000337, localVol = 0.024276</v>
      </c>
    </row>
    <row r="14539" spans="28:28" x14ac:dyDescent="0.25">
      <c r="AB14539" s="3" t="str">
        <v>strike = -0.018080, dCalldT = 0.000365, localVol = 0.022066</v>
      </c>
    </row>
    <row r="14540" spans="28:28" x14ac:dyDescent="0.25">
      <c r="AB14540" s="3" t="str">
        <v>strike = -0.016343, dCalldT = 0.000392, localVol = 0.021195</v>
      </c>
    </row>
    <row r="14541" spans="28:28" x14ac:dyDescent="0.25">
      <c r="AB14541" s="3" t="str">
        <v>strike = -0.014606, dCalldT = 0.000417, localVol = 0.018398</v>
      </c>
    </row>
    <row r="14542" spans="28:28" x14ac:dyDescent="0.25">
      <c r="AB14542" s="3" t="str">
        <v>strike = -0.012869, dCalldT = 0.000422, localVol = 0.016624</v>
      </c>
    </row>
    <row r="14543" spans="28:28" x14ac:dyDescent="0.25">
      <c r="AB14543" s="3" t="str">
        <v>strike = -0.011131, dCalldT = 0.000396, localVol = 0.015875</v>
      </c>
    </row>
    <row r="14544" spans="28:28" x14ac:dyDescent="0.25">
      <c r="AB14544" s="3" t="str">
        <v>strike = -0.009394, dCalldT = 0.000345, localVol = 0.017642</v>
      </c>
    </row>
    <row r="14545" spans="28:28" x14ac:dyDescent="0.25">
      <c r="AB14545" s="3" t="str">
        <v>strike = -0.007657, dCalldT = 0.000317, localVol = 0.015082</v>
      </c>
    </row>
    <row r="14546" spans="28:28" x14ac:dyDescent="0.25">
      <c r="AB14546" s="3" t="str">
        <v>strike = -0.005920, dCalldT = 0.000304, localVol = 0.012587</v>
      </c>
    </row>
    <row r="14547" spans="28:28" x14ac:dyDescent="0.25">
      <c r="AB14547" s="3" t="str">
        <v>strike = -0.004183, dCalldT = 0.000286, localVol = 0.011353</v>
      </c>
    </row>
    <row r="14548" spans="28:28" x14ac:dyDescent="0.25">
      <c r="AB14548" s="3" t="str">
        <v>strike = -0.002446, dCalldT = 0.000259, localVol = 0.010812</v>
      </c>
    </row>
    <row r="14549" spans="28:28" x14ac:dyDescent="0.25">
      <c r="AB14549" s="3" t="str">
        <v>strike = -0.000709, dCalldT = 0.000245, localVol = 0.010135</v>
      </c>
    </row>
    <row r="14550" spans="28:28" x14ac:dyDescent="0.25">
      <c r="AB14550" s="3" t="str">
        <v>strike = 0.001028, dCalldT = 0.000257, localVol = 0.009254</v>
      </c>
    </row>
    <row r="14551" spans="28:28" x14ac:dyDescent="0.25">
      <c r="AB14551" s="3" t="str">
        <v>strike = 0.002766, dCalldT = 0.000278, localVol = 0.008601</v>
      </c>
    </row>
    <row r="14552" spans="28:28" x14ac:dyDescent="0.25">
      <c r="AB14552" s="3" t="str">
        <v>strike = 0.004503, dCalldT = 0.000286, localVol = 0.008060</v>
      </c>
    </row>
    <row r="14553" spans="28:28" x14ac:dyDescent="0.25">
      <c r="AB14553" s="3" t="str">
        <v>strike = 0.006240, dCalldT = 0.000271, localVol = 0.007321</v>
      </c>
    </row>
    <row r="14554" spans="28:28" x14ac:dyDescent="0.25">
      <c r="AB14554" s="3" t="str">
        <v>strike = 0.007977, dCalldT = 0.000227, localVol = 0.006734</v>
      </c>
    </row>
    <row r="14555" spans="28:28" x14ac:dyDescent="0.25">
      <c r="AB14555" s="3" t="str">
        <v>strike = 0.009714, dCalldT = 0.000206, localVol = 0.006062</v>
      </c>
    </row>
    <row r="14556" spans="28:28" x14ac:dyDescent="0.25">
      <c r="AB14556" s="3" t="str">
        <v>strike = 0.011451, dCalldT = 0.000217, localVol = 0.005738</v>
      </c>
    </row>
    <row r="14557" spans="28:28" x14ac:dyDescent="0.25">
      <c r="AB14557" s="3" t="str">
        <v>strike = 0.013188, dCalldT = 0.000249, localVol = 0.005724</v>
      </c>
    </row>
    <row r="14558" spans="28:28" x14ac:dyDescent="0.25">
      <c r="AB14558" s="3" t="str">
        <v>strike = 0.014926, dCalldT = 0.000296, localVol = 0.005822</v>
      </c>
    </row>
    <row r="14559" spans="28:28" x14ac:dyDescent="0.25">
      <c r="AB14559" s="3" t="str">
        <v>strike = 0.016663, dCalldT = 0.000350, localVol = 0.005852</v>
      </c>
    </row>
    <row r="14560" spans="28:28" x14ac:dyDescent="0.25">
      <c r="AB14560" s="3" t="str">
        <v>strike = 0.018400, dCalldT = 0.000386, localVol = 0.005791</v>
      </c>
    </row>
    <row r="14561" spans="28:28" x14ac:dyDescent="0.25">
      <c r="AB14561" s="3" t="str">
        <v>strike = 0.020137, dCalldT = 0.000399, localVol = 0.005521</v>
      </c>
    </row>
    <row r="14562" spans="28:28" x14ac:dyDescent="0.25">
      <c r="AB14562" s="3" t="str">
        <v>strike = 0.021874, dCalldT = 0.000369, localVol = 0.005284</v>
      </c>
    </row>
    <row r="14563" spans="28:28" x14ac:dyDescent="0.25">
      <c r="AB14563" s="3" t="str">
        <v>strike = 0.023611, dCalldT = 0.000385, localVol = 0.004997</v>
      </c>
    </row>
    <row r="14564" spans="28:28" x14ac:dyDescent="0.25">
      <c r="AB14564" s="3" t="str">
        <v>strike = 0.025348, dCalldT = 0.000386, localVol = 0.004910</v>
      </c>
    </row>
    <row r="14565" spans="28:28" x14ac:dyDescent="0.25">
      <c r="AB14565" s="3" t="str">
        <v>strike = 0.027085, dCalldT = 0.000394, localVol = 0.005053</v>
      </c>
    </row>
    <row r="14566" spans="28:28" x14ac:dyDescent="0.25">
      <c r="AB14566" s="3" t="str">
        <v>strike = 0.028823, dCalldT = 0.000387, localVol = 0.005432</v>
      </c>
    </row>
    <row r="14567" spans="28:28" x14ac:dyDescent="0.25">
      <c r="AB14567" s="3" t="str">
        <v>strike = 0.030560, dCalldT = 0.000434, localVol = 0.005861</v>
      </c>
    </row>
    <row r="14568" spans="28:28" x14ac:dyDescent="0.25">
      <c r="AB14568" s="3" t="str">
        <v>strike = 0.032297, dCalldT = 0.000472, localVol = 0.006328</v>
      </c>
    </row>
    <row r="14569" spans="28:28" x14ac:dyDescent="0.25">
      <c r="AB14569" s="3" t="str">
        <v>strike = 0.034034, dCalldT = 0.000467, localVol = 0.006863</v>
      </c>
    </row>
    <row r="14570" spans="28:28" x14ac:dyDescent="0.25">
      <c r="AB14570" s="3" t="str">
        <v>strike = 0.035771, dCalldT = 0.000467, localVol = 0.007410</v>
      </c>
    </row>
    <row r="14571" spans="28:28" x14ac:dyDescent="0.25">
      <c r="AB14571" s="3" t="str">
        <v>strike = 0.037508, dCalldT = 0.000491, localVol = 0.007742</v>
      </c>
    </row>
    <row r="14572" spans="28:28" x14ac:dyDescent="0.25">
      <c r="AB14572" s="3" t="str">
        <v>strike = 0.039245, dCalldT = 0.000488, localVol = 0.008432</v>
      </c>
    </row>
    <row r="14573" spans="28:28" x14ac:dyDescent="0.25">
      <c r="AB14573" s="3" t="str">
        <v>strike = 0.040982, dCalldT = 0.000486, localVol = 0.008996</v>
      </c>
    </row>
    <row r="14574" spans="28:28" x14ac:dyDescent="0.25">
      <c r="AB14574" s="3" t="str">
        <v>strike = 0.042720, dCalldT = 0.000488, localVol = 0.009335</v>
      </c>
    </row>
    <row r="14575" spans="28:28" x14ac:dyDescent="0.25">
      <c r="AB14575" s="3" t="str">
        <v>strike = 0.044457, dCalldT = 0.000468, localVol = 0.010156</v>
      </c>
    </row>
    <row r="14576" spans="28:28" x14ac:dyDescent="0.25">
      <c r="AB14576" s="3" t="str">
        <v>strike = 0.046194, dCalldT = 0.000458, localVol = 0.010728</v>
      </c>
    </row>
    <row r="14577" spans="28:28" x14ac:dyDescent="0.25">
      <c r="AB14577" s="3" t="str">
        <v>strike = 0.047931, dCalldT = 0.000454, localVol = 0.011021</v>
      </c>
    </row>
    <row r="14578" spans="28:28" x14ac:dyDescent="0.25">
      <c r="AB14578" s="3" t="str">
        <v>strike = 0.049668, dCalldT = 0.000439, localVol = 0.011741</v>
      </c>
    </row>
    <row r="14579" spans="28:28" x14ac:dyDescent="0.25">
      <c r="AB14579" s="3" t="str">
        <v>strike = 0.051405, dCalldT = 0.000419, localVol = 0.012390</v>
      </c>
    </row>
    <row r="14580" spans="28:28" x14ac:dyDescent="0.25">
      <c r="AB14580" s="3" t="str">
        <v>strike = 0.053142, dCalldT = 0.000400, localVol = 0.012824</v>
      </c>
    </row>
    <row r="14581" spans="28:28" x14ac:dyDescent="0.25">
      <c r="AB14581" s="3" t="str">
        <v>strike = 0.054879, dCalldT = 0.000379, localVol = 0.014335</v>
      </c>
    </row>
    <row r="14582" spans="28:28" x14ac:dyDescent="0.25">
      <c r="AB14582" s="3" t="str">
        <v>strike = 0.056617, dCalldT = 0.000376, localVol = 0.014933</v>
      </c>
    </row>
    <row r="14583" spans="28:28" x14ac:dyDescent="0.25">
      <c r="AB14583" s="3" t="str">
        <v>strike = 0.058354, dCalldT = 0.000384, localVol = 0.016510</v>
      </c>
    </row>
    <row r="14584" spans="28:28" x14ac:dyDescent="0.25">
      <c r="AB14584" s="3" t="str">
        <v>strike = 0.060091, dCalldT = 0.000407, localVol = 0.016433</v>
      </c>
    </row>
    <row r="14585" spans="28:28" x14ac:dyDescent="0.25">
      <c r="AB14585" s="3" t="str">
        <v>strike = 0.061828, dCalldT = 0.000423, localVol = 0.016830</v>
      </c>
    </row>
    <row r="14586" spans="28:28" x14ac:dyDescent="0.25">
      <c r="AB14586" s="3" t="str">
        <v>strike = 0.063565, dCalldT = 0.000421, localVol = 0.017314</v>
      </c>
    </row>
    <row r="14587" spans="28:28" x14ac:dyDescent="0.25">
      <c r="AB14587" s="3" t="str">
        <v>strike = 0.065302, dCalldT = 0.000396, localVol = 0.019460</v>
      </c>
    </row>
    <row r="14588" spans="28:28" x14ac:dyDescent="0.25">
      <c r="AB14588" s="3" t="str">
        <v>strike = 0.067039, dCalldT = 0.000365, localVol = 0.020886</v>
      </c>
    </row>
    <row r="14589" spans="28:28" x14ac:dyDescent="0.25">
      <c r="AB14589" s="3" t="str">
        <v>strike = 0.068777, dCalldT = 0.000334, localVol = 0.020432</v>
      </c>
    </row>
    <row r="14590" spans="28:28" x14ac:dyDescent="0.25">
      <c r="AB14590" s="3" t="str">
        <v>strike = 0.070514, dCalldT = 0.000299, localVol = 0.021639</v>
      </c>
    </row>
    <row r="14591" spans="28:28" x14ac:dyDescent="0.25">
      <c r="AB14591" s="3" t="str">
        <v>strike = 0.072251, dCalldT = 0.000265, localVol = 0.023145</v>
      </c>
    </row>
    <row r="14592" spans="28:28" x14ac:dyDescent="0.25">
      <c r="AB14592" s="3" t="str">
        <v>strike = 0.073988, dCalldT = 0.000237, localVol = 0.024245</v>
      </c>
    </row>
    <row r="14593" spans="28:28" x14ac:dyDescent="0.25">
      <c r="AB14593" s="3" t="str">
        <v>strike = 0.075725, dCalldT = 0.000216, localVol = 0.024548</v>
      </c>
    </row>
    <row r="14594" spans="28:28" x14ac:dyDescent="0.25">
      <c r="AB14594" s="3" t="str">
        <v>T = 6.916667, swapRate = 0.025421, k = 0, strike = -0.027035, call = 0.052647, callph = 0.052637, callmh = 0.052656, quantile = 0.011697, d2CalldK2 = 0.773783</v>
      </c>
    </row>
    <row r="14595" spans="28:28" x14ac:dyDescent="0.25">
      <c r="AB14595" s="3" t="str">
        <v>T = 6.916667, swapRate = 0.025421, k = 1, strike = -0.025286, call = 0.050920, callph = 0.050910, callmh = 0.050930, quantile = 0.013137, d2CalldK2 = 0.875932</v>
      </c>
    </row>
    <row r="14596" spans="28:28" x14ac:dyDescent="0.25">
      <c r="AB14596" s="3" t="str">
        <v>T = 6.916667, swapRate = 0.025421, k = 2, strike = -0.023538, call = 0.049195, callph = 0.049186, callmh = 0.049205, quantile = 0.014769, d2CalldK2 = 0.992451</v>
      </c>
    </row>
    <row r="14597" spans="28:28" x14ac:dyDescent="0.25">
      <c r="AB14597" s="3" t="str">
        <v>T = 6.916667, swapRate = 0.025421, k = 3, strike = -0.021789, call = 0.047474, callph = 0.047465, callmh = 0.047484, quantile = 0.016618, d2CalldK2 = 1.125465</v>
      </c>
    </row>
    <row r="14598" spans="28:28" x14ac:dyDescent="0.25">
      <c r="AB14598" s="3" t="str">
        <v>T = 6.916667, swapRate = 0.025421, k = 4, strike = -0.020041, call = 0.045757, callph = 0.045747, callmh = 0.045766, quantile = 0.018715, d2CalldK2 = 1.277420</v>
      </c>
    </row>
    <row r="14599" spans="28:28" x14ac:dyDescent="0.25">
      <c r="AB14599" s="3" t="str">
        <v>T = 6.916667, swapRate = 0.025421, k = 5, strike = -0.018292, call = 0.044043, callph = 0.044033, callmh = 0.044053, quantile = 0.021098, d2CalldK2 = 1.451136</v>
      </c>
    </row>
    <row r="14600" spans="28:28" x14ac:dyDescent="0.25">
      <c r="AB14600" s="3" t="str">
        <v>T = 6.916667, swapRate = 0.025421, k = 6, strike = -0.016544, call = 0.042334, callph = 0.042324, callmh = 0.042343, quantile = 0.023805, d2CalldK2 = 1.649858</v>
      </c>
    </row>
    <row r="14601" spans="28:28" x14ac:dyDescent="0.25">
      <c r="AB14601" s="3" t="str">
        <v>T = 6.916667, swapRate = 0.025421, k = 7, strike = -0.014795, call = 0.040629, callph = 0.040620, callmh = 0.040639, quantile = 0.026884, d2CalldK2 = 1.877321</v>
      </c>
    </row>
    <row r="14602" spans="28:28" x14ac:dyDescent="0.25">
      <c r="AB14602" s="3" t="str">
        <v>T = 6.916667, swapRate = 0.025421, k = 8, strike = -0.013046, call = 0.038931, callph = 0.038921, callmh = 0.038940, quantile = 0.030389, d2CalldK2 = 2.137815</v>
      </c>
    </row>
    <row r="14603" spans="28:28" x14ac:dyDescent="0.25">
      <c r="AB14603" s="3" t="str">
        <v>T = 6.916667, swapRate = 0.025421, k = 9, strike = -0.011298, call = 0.037239, callph = 0.037229, callmh = 0.037248, quantile = 0.034382, d2CalldK2 = 2.436271</v>
      </c>
    </row>
    <row r="14604" spans="28:28" x14ac:dyDescent="0.25">
      <c r="AB14604" s="3" t="str">
        <v>T = 6.916667, swapRate = 0.025421, k = 10, strike = -0.009549, call = 0.035554, callph = 0.035545, callmh = 0.035564, quantile = 0.038934, d2CalldK2 = 2.778333</v>
      </c>
    </row>
    <row r="14605" spans="28:28" x14ac:dyDescent="0.25">
      <c r="AB14605" s="3" t="str">
        <v>T = 6.916667, swapRate = 0.025421, k = 11, strike = -0.007801, call = 0.033878, callph = 0.033869, callmh = 0.033888, quantile = 0.044127, d2CalldK2 = 3.170457</v>
      </c>
    </row>
    <row r="14606" spans="28:28" x14ac:dyDescent="0.25">
      <c r="AB14606" s="3" t="str">
        <v>T = 6.916667, swapRate = 0.025421, k = 12, strike = -0.006052, call = 0.032212, callph = 0.032202, callmh = 0.032221, quantile = 0.050055, d2CalldK2 = 3.620004</v>
      </c>
    </row>
    <row r="14607" spans="28:28" x14ac:dyDescent="0.25">
      <c r="AB14607" s="3" t="str">
        <v>T = 6.916667, swapRate = 0.025421, k = 13, strike = -0.004304, call = 0.030557, callph = 0.030547, callmh = 0.030566, quantile = 0.056825, d2CalldK2 = 4.135329</v>
      </c>
    </row>
    <row r="14608" spans="28:28" x14ac:dyDescent="0.25">
      <c r="AB14608" s="3" t="str">
        <v>T = 6.916667, swapRate = 0.025421, k = 14, strike = -0.002555, call = 0.028914, callph = 0.028905, callmh = 0.028923, quantile = 0.064561, d2CalldK2 = 4.725877</v>
      </c>
    </row>
    <row r="14609" spans="28:28" x14ac:dyDescent="0.25">
      <c r="AB14609" s="3" t="str">
        <v>T = 6.916667, swapRate = 0.025421, k = 15, strike = -0.000807, call = 0.027286, callph = 0.027277, callmh = 0.027295, quantile = 0.073402, d2CalldK2 = 5.402254</v>
      </c>
    </row>
    <row r="14610" spans="28:28" x14ac:dyDescent="0.25">
      <c r="AB14610" s="3" t="str">
        <v>T = 6.916667, swapRate = 0.025421, k = 16, strike = 0.000942, call = 0.025674, callph = 0.025665, callmh = 0.025684, quantile = 0.083510, d2CalldK2 = 6.176270</v>
      </c>
    </row>
    <row r="14611" spans="28:28" x14ac:dyDescent="0.25">
      <c r="AB14611" s="3" t="str">
        <v>T = 6.916667, swapRate = 0.025421, k = 17, strike = 0.002690, call = 0.024082, callph = 0.024073, callmh = 0.024091, quantile = 0.095065, d2CalldK2 = 7.060944</v>
      </c>
    </row>
    <row r="14612" spans="28:28" x14ac:dyDescent="0.25">
      <c r="AB14612" s="3" t="str">
        <v>T = 6.916667, swapRate = 0.025421, k = 18, strike = 0.004439, call = 0.022511, callph = 0.022502, callmh = 0.022520, quantile = 0.108275, d2CalldK2 = 8.070418</v>
      </c>
    </row>
    <row r="14613" spans="28:28" x14ac:dyDescent="0.25">
      <c r="AB14613" s="3" t="str">
        <v>T = 6.916667, swapRate = 0.025421, k = 19, strike = 0.006187, call = 0.020964, callph = 0.020956, callmh = 0.020973, quantile = 0.123370, d2CalldK2 = 9.219762</v>
      </c>
    </row>
    <row r="14614" spans="28:28" x14ac:dyDescent="0.25">
      <c r="AB14614" s="3" t="str">
        <v>T = 6.916667, swapRate = 0.025421, k = 20, strike = 0.007936, call = 0.019446, callph = 0.019438, callmh = 0.019455, quantile = 0.140608, d2CalldK2 = 10.524598</v>
      </c>
    </row>
    <row r="14615" spans="28:28" x14ac:dyDescent="0.25">
      <c r="AB14615" s="3" t="str">
        <v>T = 6.916667, swapRate = 0.025421, k = 21, strike = 0.009685, call = 0.017961, callph = 0.017952, callmh = 0.017969, quantile = 0.160275, d2CalldK2 = 12.000470</v>
      </c>
    </row>
    <row r="14616" spans="28:28" x14ac:dyDescent="0.25">
      <c r="AB14616" s="3" t="str">
        <v>T = 6.916667, swapRate = 0.025421, k = 22, strike = 0.011433, call = 0.016511, callph = 0.016503, callmh = 0.016520, quantile = 0.182683, d2CalldK2 = 13.661850</v>
      </c>
    </row>
    <row r="14617" spans="28:28" x14ac:dyDescent="0.25">
      <c r="AB14617" s="3" t="str">
        <v>T = 6.916667, swapRate = 0.025421, k = 23, strike = 0.013182, call = 0.015104, callph = 0.015096, callmh = 0.015112, quantile = 0.208167, d2CalldK2 = 15.520631</v>
      </c>
    </row>
    <row r="14618" spans="28:28" x14ac:dyDescent="0.25">
      <c r="AB14618" s="3" t="str">
        <v>T = 6.916667, swapRate = 0.025421, k = 24, strike = 0.014930, call = 0.013744, callph = 0.013737, callmh = 0.013752, quantile = 0.237079, d2CalldK2 = 17.583931</v>
      </c>
    </row>
    <row r="14619" spans="28:28" x14ac:dyDescent="0.25">
      <c r="AB14619" s="3" t="str">
        <v>T = 6.916667, swapRate = 0.025421, k = 25, strike = 0.016679, call = 0.012438, callph = 0.012431, callmh = 0.012446, quantile = 0.269778, d2CalldK2 = 19.850966</v>
      </c>
    </row>
    <row r="14620" spans="28:28" x14ac:dyDescent="0.25">
      <c r="AB14620" s="3" t="str">
        <v>T = 6.916667, swapRate = 0.025421, k = 26, strike = 0.018427, call = 0.011193, callph = 0.011186, callmh = 0.011200, quantile = 0.306611, d2CalldK2 = 22.308716</v>
      </c>
    </row>
    <row r="14621" spans="28:28" x14ac:dyDescent="0.25">
      <c r="AB14621" s="3" t="str">
        <v>T = 6.916667, swapRate = 0.025421, k = 27, strike = 0.020176, call = 0.010016, callph = 0.010010, callmh = 0.010023, quantile = 0.347887, d2CalldK2 = 24.926093</v>
      </c>
    </row>
    <row r="14622" spans="28:28" x14ac:dyDescent="0.25">
      <c r="AB14622" s="3" t="str">
        <v>T = 6.916667, swapRate = 0.025421, k = 28, strike = 0.021924, call = 0.008915, callph = 0.008909, callmh = 0.008921, quantile = 0.393840, d2CalldK2 = 27.646345</v>
      </c>
    </row>
    <row r="14623" spans="28:28" x14ac:dyDescent="0.25">
      <c r="AB14623" s="3" t="str">
        <v>T = 6.916667, swapRate = 0.025421, k = 29, strike = 0.023673, call = 0.007899, callph = 0.007894, callmh = 0.007905, quantile = 0.444576, d2CalldK2 = 30.377611</v>
      </c>
    </row>
    <row r="14624" spans="28:28" x14ac:dyDescent="0.25">
      <c r="AB14624" s="3" t="str">
        <v>T = 6.916667, swapRate = 0.025421, k = 30, strike = 0.025421, call = 0.006976, callph = 0.006971, callmh = 0.006981, quantile = 0.500000, d2CalldK2 = 32.977204</v>
      </c>
    </row>
    <row r="14625" spans="28:28" x14ac:dyDescent="0.25">
      <c r="AB14625" s="3" t="str">
        <v>T = 6.916667, swapRate = 0.025421, k = 31, strike = 0.027170, call = 0.006151, callph = 0.006146, callmh = 0.006155, quantile = 0.555424, d2CalldK2 = 30.377611</v>
      </c>
    </row>
    <row r="14626" spans="28:28" x14ac:dyDescent="0.25">
      <c r="AB14626" s="3" t="str">
        <v>T = 6.916667, swapRate = 0.025421, k = 32, strike = 0.028918, call = 0.005418, callph = 0.005414, callmh = 0.005422, quantile = 0.606160, d2CalldK2 = 27.646345</v>
      </c>
    </row>
    <row r="14627" spans="28:28" x14ac:dyDescent="0.25">
      <c r="AB14627" s="3" t="str">
        <v>T = 6.916667, swapRate = 0.025421, k = 33, strike = 0.030667, call = 0.004770, callph = 0.004767, callmh = 0.004774, quantile = 0.652113, d2CalldK2 = 24.926093</v>
      </c>
    </row>
    <row r="14628" spans="28:28" x14ac:dyDescent="0.25">
      <c r="AB14628" s="3" t="str">
        <v>T = 6.916667, swapRate = 0.025421, k = 34, strike = 0.032416, call = 0.004199, callph = 0.004196, callmh = 0.004202, quantile = 0.693389, d2CalldK2 = 22.308716</v>
      </c>
    </row>
    <row r="14629" spans="28:28" x14ac:dyDescent="0.25">
      <c r="AB14629" s="3" t="str">
        <v>T = 6.916667, swapRate = 0.025421, k = 35, strike = 0.034164, call = 0.003696, callph = 0.003693, callmh = 0.003698, quantile = 0.730222, d2CalldK2 = 19.850966</v>
      </c>
    </row>
    <row r="14630" spans="28:28" x14ac:dyDescent="0.25">
      <c r="AB14630" s="3" t="str">
        <v>T = 6.916667, swapRate = 0.025421, k = 36, strike = 0.035913, call = 0.003253, callph = 0.003251, callmh = 0.003255, quantile = 0.762921, d2CalldK2 = 17.583931</v>
      </c>
    </row>
    <row r="14631" spans="28:28" x14ac:dyDescent="0.25">
      <c r="AB14631" s="3" t="str">
        <v>T = 6.916667, swapRate = 0.025421, k = 37, strike = 0.037661, call = 0.002864, callph = 0.002862, callmh = 0.002866, quantile = 0.791833, d2CalldK2 = 15.520631</v>
      </c>
    </row>
    <row r="14632" spans="28:28" x14ac:dyDescent="0.25">
      <c r="AB14632" s="3" t="str">
        <v>T = 6.916667, swapRate = 0.025421, k = 38, strike = 0.039410, call = 0.002523, callph = 0.002521, callmh = 0.002525, quantile = 0.817317, d2CalldK2 = 13.661850</v>
      </c>
    </row>
    <row r="14633" spans="28:28" x14ac:dyDescent="0.25">
      <c r="AB14633" s="3" t="str">
        <v>T = 6.916667, swapRate = 0.025421, k = 39, strike = 0.041158, call = 0.002224, callph = 0.002222, callmh = 0.002225, quantile = 0.839725, d2CalldK2 = 12.000470</v>
      </c>
    </row>
    <row r="14634" spans="28:28" x14ac:dyDescent="0.25">
      <c r="AB14634" s="3" t="str">
        <v>T = 6.916667, swapRate = 0.025421, k = 40, strike = 0.042907, call = 0.001961, callph = 0.001960, callmh = 0.001962, quantile = 0.859392, d2CalldK2 = 10.524598</v>
      </c>
    </row>
    <row r="14635" spans="28:28" x14ac:dyDescent="0.25">
      <c r="AB14635" s="3" t="str">
        <v>T = 6.916667, swapRate = 0.025421, k = 41, strike = 0.044655, call = 0.001731, callph = 0.001729, callmh = 0.001732, quantile = 0.876630, d2CalldK2 = 9.219762</v>
      </c>
    </row>
    <row r="14636" spans="28:28" x14ac:dyDescent="0.25">
      <c r="AB14636" s="3" t="str">
        <v>T = 6.916667, swapRate = 0.025421, k = 42, strike = 0.046404, call = 0.001528, callph = 0.001527, callmh = 0.001529, quantile = 0.891725, d2CalldK2 = 8.070418</v>
      </c>
    </row>
    <row r="14637" spans="28:28" x14ac:dyDescent="0.25">
      <c r="AB14637" s="3" t="str">
        <v>T = 6.916667, swapRate = 0.025421, k = 43, strike = 0.048152, call = 0.001351, callph = 0.001350, callmh = 0.001352, quantile = 0.904935, d2CalldK2 = 7.060944</v>
      </c>
    </row>
    <row r="14638" spans="28:28" x14ac:dyDescent="0.25">
      <c r="AB14638" s="3" t="str">
        <v>T = 6.916667, swapRate = 0.025421, k = 44, strike = 0.049901, call = 0.001195, callph = 0.001194, callmh = 0.001196, quantile = 0.916490, d2CalldK2 = 6.176270</v>
      </c>
    </row>
    <row r="14639" spans="28:28" x14ac:dyDescent="0.25">
      <c r="AB14639" s="3" t="str">
        <v>T = 6.916667, swapRate = 0.025421, k = 45, strike = 0.051650, call = 0.001058, callph = 0.001057, callmh = 0.001059, quantile = 0.926598, d2CalldK2 = 5.402253</v>
      </c>
    </row>
    <row r="14640" spans="28:28" x14ac:dyDescent="0.25">
      <c r="AB14640" s="3" t="str">
        <v>T = 6.916667, swapRate = 0.025421, k = 46, strike = 0.053398, call = 0.000937, callph = 0.000937, callmh = 0.000938, quantile = 0.935439, d2CalldK2 = 4.725877</v>
      </c>
    </row>
    <row r="14641" spans="28:28" x14ac:dyDescent="0.25">
      <c r="AB14641" s="3" t="str">
        <v>T = 6.916667, swapRate = 0.025421, k = 47, strike = 0.055147, call = 0.000831, callph = 0.000831, callmh = 0.000832, quantile = 0.943175, d2CalldK2 = 4.135329</v>
      </c>
    </row>
    <row r="14642" spans="28:28" x14ac:dyDescent="0.25">
      <c r="AB14642" s="3" t="str">
        <v>T = 6.916667, swapRate = 0.025421, k = 48, strike = 0.056895, call = 0.000738, callph = 0.000738, callmh = 0.000739, quantile = 0.949945, d2CalldK2 = 3.620004</v>
      </c>
    </row>
    <row r="14643" spans="28:28" x14ac:dyDescent="0.25">
      <c r="AB14643" s="3" t="str">
        <v>T = 6.916667, swapRate = 0.025421, k = 49, strike = 0.058644, call = 0.000656, callph = 0.000656, callmh = 0.000656, quantile = 0.955873, d2CalldK2 = 3.170457</v>
      </c>
    </row>
    <row r="14644" spans="28:28" x14ac:dyDescent="0.25">
      <c r="AB14644" s="3" t="str">
        <v>T = 6.916667, swapRate = 0.025421, k = 50, strike = 0.060392, call = 0.000583, callph = 0.000583, callmh = 0.000584, quantile = 0.961066, d2CalldK2 = 2.778333</v>
      </c>
    </row>
    <row r="14645" spans="28:28" x14ac:dyDescent="0.25">
      <c r="AB14645" s="3" t="str">
        <v>T = 6.916667, swapRate = 0.025421, k = 51, strike = 0.062141, call = 0.000519, callph = 0.000519, callmh = 0.000520, quantile = 0.965618, d2CalldK2 = 2.436271</v>
      </c>
    </row>
    <row r="14646" spans="28:28" x14ac:dyDescent="0.25">
      <c r="AB14646" s="3" t="str">
        <v>T = 6.916667, swapRate = 0.025421, k = 52, strike = 0.063889, call = 0.000463, callph = 0.000463, callmh = 0.000463, quantile = 0.969611, d2CalldK2 = 2.137816</v>
      </c>
    </row>
    <row r="14647" spans="28:28" x14ac:dyDescent="0.25">
      <c r="AB14647" s="3" t="str">
        <v>T = 6.916667, swapRate = 0.025421, k = 53, strike = 0.065638, call = 0.000413, callph = 0.000413, callmh = 0.000413, quantile = 0.973116, d2CalldK2 = 1.877321</v>
      </c>
    </row>
    <row r="14648" spans="28:28" x14ac:dyDescent="0.25">
      <c r="AB14648" s="3" t="str">
        <v>T = 6.916667, swapRate = 0.025421, k = 54, strike = 0.067386, call = 0.000369, callph = 0.000368, callmh = 0.000369, quantile = 0.976195, d2CalldK2 = 1.649858</v>
      </c>
    </row>
    <row r="14649" spans="28:28" x14ac:dyDescent="0.25">
      <c r="AB14649" s="3" t="str">
        <v>T = 6.916667, swapRate = 0.025421, k = 55, strike = 0.069135, call = 0.000329, callph = 0.000329, callmh = 0.000330, quantile = 0.978902, d2CalldK2 = 1.451136</v>
      </c>
    </row>
    <row r="14650" spans="28:28" x14ac:dyDescent="0.25">
      <c r="AB14650" s="3" t="str">
        <v>T = 6.916667, swapRate = 0.025421, k = 56, strike = 0.070883, call = 0.000295, callph = 0.000294, callmh = 0.000295, quantile = 0.981285, d2CalldK2 = 1.277420</v>
      </c>
    </row>
    <row r="14651" spans="28:28" x14ac:dyDescent="0.25">
      <c r="AB14651" s="3" t="str">
        <v>T = 6.916667, swapRate = 0.025421, k = 57, strike = 0.072632, call = 0.000264, callph = 0.000264, callmh = 0.000264, quantile = 0.983382, d2CalldK2 = 1.125465</v>
      </c>
    </row>
    <row r="14652" spans="28:28" x14ac:dyDescent="0.25">
      <c r="AB14652" s="3" t="str">
        <v>T = 6.916667, swapRate = 0.025421, k = 58, strike = 0.074381, call = 0.000236, callph = 0.000236, callmh = 0.000237, quantile = 0.985231, d2CalldK2 = 0.992451</v>
      </c>
    </row>
    <row r="14653" spans="28:28" x14ac:dyDescent="0.25">
      <c r="AB14653" s="3" t="str">
        <v>T = 6.916667, swapRate = 0.025421, k = 59, strike = 0.076129, call = 0.000212, callph = 0.000212, callmh = 0.000212, quantile = 0.986863, d2CalldK2 = 0.875932</v>
      </c>
    </row>
    <row r="14654" spans="28:28" x14ac:dyDescent="0.25">
      <c r="AB14654" s="3" t="str">
        <v>T = 6.916667, swapRate = 0.025421, k = 60, strike = 0.077878, call = 0.000190, callph = 0.000190, callmh = 0.000190, quantile = 0.988303, d2CalldK2 = 0.773783</v>
      </c>
    </row>
    <row r="14655" spans="28:28" x14ac:dyDescent="0.25">
      <c r="AB14655" s="3" t="str">
        <v>strike = -0.025286, d2CalldK2 = 0.875932, d2CalldK2mc = 1.359019</v>
      </c>
    </row>
    <row r="14656" spans="28:28" x14ac:dyDescent="0.25">
      <c r="AB14656" s="3" t="str">
        <v>strike = -0.023538, d2CalldK2 = 0.992451, d2CalldK2mc = 1.267147</v>
      </c>
    </row>
    <row r="14657" spans="28:28" x14ac:dyDescent="0.25">
      <c r="AB14657" s="3" t="str">
        <v>strike = -0.021789, d2CalldK2 = 1.125465, d2CalldK2mc = 0.862860</v>
      </c>
    </row>
    <row r="14658" spans="28:28" x14ac:dyDescent="0.25">
      <c r="AB14658" s="3" t="str">
        <v>strike = -0.020041, d2CalldK2 = 1.277420, d2CalldK2mc = 0.952381</v>
      </c>
    </row>
    <row r="14659" spans="28:28" x14ac:dyDescent="0.25">
      <c r="AB14659" s="3" t="str">
        <v>strike = -0.018292, d2CalldK2 = 1.451136, d2CalldK2mc = 1.756152</v>
      </c>
    </row>
    <row r="14660" spans="28:28" x14ac:dyDescent="0.25">
      <c r="AB14660" s="3" t="str">
        <v>strike = -0.016544, d2CalldK2 = 1.649858, d2CalldK2mc = 2.365470</v>
      </c>
    </row>
    <row r="14661" spans="28:28" x14ac:dyDescent="0.25">
      <c r="AB14661" s="3" t="str">
        <v>strike = -0.014795, d2CalldK2 = 1.877321, d2CalldK2mc = 2.738284</v>
      </c>
    </row>
    <row r="14662" spans="28:28" x14ac:dyDescent="0.25">
      <c r="AB14662" s="3" t="str">
        <v>strike = -0.013046, d2CalldK2 = 2.137815, d2CalldK2mc = 1.990968</v>
      </c>
    </row>
    <row r="14663" spans="28:28" x14ac:dyDescent="0.25">
      <c r="AB14663" s="3" t="str">
        <v>strike = -0.011298, d2CalldK2 = 2.436271, d2CalldK2mc = 3.000657</v>
      </c>
    </row>
    <row r="14664" spans="28:28" x14ac:dyDescent="0.25">
      <c r="AB14664" s="3" t="str">
        <v>strike = -0.009549, d2CalldK2 = 2.778333, d2CalldK2mc = 3.075516</v>
      </c>
    </row>
    <row r="14665" spans="28:28" x14ac:dyDescent="0.25">
      <c r="AB14665" s="3" t="str">
        <v>strike = -0.007801, d2CalldK2 = 3.170457, d2CalldK2mc = 2.843911</v>
      </c>
    </row>
    <row r="14666" spans="28:28" x14ac:dyDescent="0.25">
      <c r="AB14666" s="3" t="str">
        <v>strike = -0.006052, d2CalldK2 = 3.620004, d2CalldK2mc = 3.029548</v>
      </c>
    </row>
    <row r="14667" spans="28:28" x14ac:dyDescent="0.25">
      <c r="AB14667" s="3" t="str">
        <v>strike = -0.004304, d2CalldK2 = 4.135329, d2CalldK2mc = 4.142811</v>
      </c>
    </row>
    <row r="14668" spans="28:28" x14ac:dyDescent="0.25">
      <c r="AB14668" s="3" t="str">
        <v>strike = -0.002555, d2CalldK2 = 4.725877, d2CalldK2mc = 4.293870</v>
      </c>
    </row>
    <row r="14669" spans="28:28" x14ac:dyDescent="0.25">
      <c r="AB14669" s="3" t="str">
        <v>strike = -0.000807, d2CalldK2 = 5.402254, d2CalldK2mc = 5.103944</v>
      </c>
    </row>
    <row r="14670" spans="28:28" x14ac:dyDescent="0.25">
      <c r="AB14670" s="3" t="str">
        <v>strike = 0.000942, d2CalldK2 = 6.176270, d2CalldK2mc = 6.160323</v>
      </c>
    </row>
    <row r="14671" spans="28:28" x14ac:dyDescent="0.25">
      <c r="AB14671" s="3" t="str">
        <v>strike = 0.002690, d2CalldK2 = 7.060944, d2CalldK2mc = 6.680761</v>
      </c>
    </row>
    <row r="14672" spans="28:28" x14ac:dyDescent="0.25">
      <c r="AB14672" s="3" t="str">
        <v>strike = 0.004439, d2CalldK2 = 8.070418, d2CalldK2mc = 8.164940</v>
      </c>
    </row>
    <row r="14673" spans="28:28" x14ac:dyDescent="0.25">
      <c r="AB14673" s="3" t="str">
        <v>strike = 0.006187, d2CalldK2 = 9.219762, d2CalldK2mc = 10.766034</v>
      </c>
    </row>
    <row r="14674" spans="28:28" x14ac:dyDescent="0.25">
      <c r="AB14674" s="3" t="str">
        <v>strike = 0.007936, d2CalldK2 = 10.524598, d2CalldK2mc = 10.969920</v>
      </c>
    </row>
    <row r="14675" spans="28:28" x14ac:dyDescent="0.25">
      <c r="AB14675" s="3" t="str">
        <v>strike = 0.009685, d2CalldK2 = 12.000470, d2CalldK2mc = 12.479768</v>
      </c>
    </row>
    <row r="14676" spans="28:28" x14ac:dyDescent="0.25">
      <c r="AB14676" s="3" t="str">
        <v>strike = 0.011433, d2CalldK2 = 13.661850, d2CalldK2mc = 12.947660</v>
      </c>
    </row>
    <row r="14677" spans="28:28" x14ac:dyDescent="0.25">
      <c r="AB14677" s="3" t="str">
        <v>strike = 0.013182, d2CalldK2 = 15.520631, d2CalldK2mc = 15.958814</v>
      </c>
    </row>
    <row r="14678" spans="28:28" x14ac:dyDescent="0.25">
      <c r="AB14678" s="3" t="str">
        <v>strike = 0.014930, d2CalldK2 = 17.583931, d2CalldK2mc = 17.508800</v>
      </c>
    </row>
    <row r="14679" spans="28:28" x14ac:dyDescent="0.25">
      <c r="AB14679" s="3" t="str">
        <v>strike = 0.016679, d2CalldK2 = 19.850966, d2CalldK2mc = 18.289601</v>
      </c>
    </row>
    <row r="14680" spans="28:28" x14ac:dyDescent="0.25">
      <c r="AB14680" s="3" t="str">
        <v>strike = 0.018427, d2CalldK2 = 22.308716, d2CalldK2mc = 23.590221</v>
      </c>
    </row>
    <row r="14681" spans="28:28" x14ac:dyDescent="0.25">
      <c r="AB14681" s="3" t="str">
        <v>strike = 0.020176, d2CalldK2 = 24.926093, d2CalldK2mc = 25.304724</v>
      </c>
    </row>
    <row r="14682" spans="28:28" x14ac:dyDescent="0.25">
      <c r="AB14682" s="3" t="str">
        <v>strike = 0.021924, d2CalldK2 = 27.646345, d2CalldK2mc = 27.045346</v>
      </c>
    </row>
    <row r="14683" spans="28:28" x14ac:dyDescent="0.25">
      <c r="AB14683" s="3" t="str">
        <v>strike = 0.023673, d2CalldK2 = 30.377611, d2CalldK2mc = 30.350500</v>
      </c>
    </row>
    <row r="14684" spans="28:28" x14ac:dyDescent="0.25">
      <c r="AB14684" s="3" t="str">
        <v>strike = 0.025421, d2CalldK2 = 32.977204, d2CalldK2mc = 32.159711</v>
      </c>
    </row>
    <row r="14685" spans="28:28" x14ac:dyDescent="0.25">
      <c r="AB14685" s="3" t="str">
        <v>strike = 0.027170, d2CalldK2 = 30.377611, d2CalldK2mc = 30.582825</v>
      </c>
    </row>
    <row r="14686" spans="28:28" x14ac:dyDescent="0.25">
      <c r="AB14686" s="3" t="str">
        <v>strike = 0.028918, d2CalldK2 = 27.646345, d2CalldK2mc = 27.617711</v>
      </c>
    </row>
    <row r="14687" spans="28:28" x14ac:dyDescent="0.25">
      <c r="AB14687" s="3" t="str">
        <v>strike = 0.030667, d2CalldK2 = 24.926093, d2CalldK2mc = 24.228375</v>
      </c>
    </row>
    <row r="14688" spans="28:28" x14ac:dyDescent="0.25">
      <c r="AB14688" s="3" t="str">
        <v>strike = 0.032416, d2CalldK2 = 22.308716, d2CalldK2mc = 22.858539</v>
      </c>
    </row>
    <row r="14689" spans="28:28" x14ac:dyDescent="0.25">
      <c r="AB14689" s="3" t="str">
        <v>strike = 0.034164, d2CalldK2 = 19.850966, d2CalldK2mc = 19.861311</v>
      </c>
    </row>
    <row r="14690" spans="28:28" x14ac:dyDescent="0.25">
      <c r="AB14690" s="3" t="str">
        <v>strike = 0.035913, d2CalldK2 = 17.583931, d2CalldK2mc = 17.390510</v>
      </c>
    </row>
    <row r="14691" spans="28:28" x14ac:dyDescent="0.25">
      <c r="AB14691" s="3" t="str">
        <v>strike = 0.037661, d2CalldK2 = 15.520631, d2CalldK2mc = 14.535471</v>
      </c>
    </row>
    <row r="14692" spans="28:28" x14ac:dyDescent="0.25">
      <c r="AB14692" s="3" t="str">
        <v>strike = 0.039410, d2CalldK2 = 13.661850, d2CalldK2mc = 13.674245</v>
      </c>
    </row>
    <row r="14693" spans="28:28" x14ac:dyDescent="0.25">
      <c r="AB14693" s="3" t="str">
        <v>strike = 0.041158, d2CalldK2 = 12.000470, d2CalldK2mc = 12.202049</v>
      </c>
    </row>
    <row r="14694" spans="28:28" x14ac:dyDescent="0.25">
      <c r="AB14694" s="3" t="str">
        <v>strike = 0.042907, d2CalldK2 = 10.524598, d2CalldK2mc = 10.950036</v>
      </c>
    </row>
    <row r="14695" spans="28:28" x14ac:dyDescent="0.25">
      <c r="AB14695" s="3" t="str">
        <v>strike = 0.044655, d2CalldK2 = 9.219762, d2CalldK2mc = 7.695488</v>
      </c>
    </row>
    <row r="14696" spans="28:28" x14ac:dyDescent="0.25">
      <c r="AB14696" s="3" t="str">
        <v>strike = 0.046404, d2CalldK2 = 8.070418, d2CalldK2mc = 8.369957</v>
      </c>
    </row>
    <row r="14697" spans="28:28" x14ac:dyDescent="0.25">
      <c r="AB14697" s="3" t="str">
        <v>strike = 0.048152, d2CalldK2 = 7.060944, d2CalldK2mc = 6.921460</v>
      </c>
    </row>
    <row r="14698" spans="28:28" x14ac:dyDescent="0.25">
      <c r="AB14698" s="3" t="str">
        <v>strike = 0.049901, d2CalldK2 = 6.176270, d2CalldK2mc = 6.817252</v>
      </c>
    </row>
    <row r="14699" spans="28:28" x14ac:dyDescent="0.25">
      <c r="AB14699" s="3" t="str">
        <v>strike = 0.051650, d2CalldK2 = 5.402253, d2CalldK2mc = 5.260389</v>
      </c>
    </row>
    <row r="14700" spans="28:28" x14ac:dyDescent="0.25">
      <c r="AB14700" s="3" t="str">
        <v>strike = 0.053398, d2CalldK2 = 4.725877, d2CalldK2mc = 4.743666</v>
      </c>
    </row>
    <row r="14701" spans="28:28" x14ac:dyDescent="0.25">
      <c r="AB14701" s="3" t="str">
        <v>strike = 0.055147, d2CalldK2 = 4.135329, d2CalldK2mc = 4.069690</v>
      </c>
    </row>
    <row r="14702" spans="28:28" x14ac:dyDescent="0.25">
      <c r="AB14702" s="3" t="str">
        <v>strike = 0.056895, d2CalldK2 = 3.620004, d2CalldK2mc = 3.828492</v>
      </c>
    </row>
    <row r="14703" spans="28:28" x14ac:dyDescent="0.25">
      <c r="AB14703" s="3" t="str">
        <v>strike = 0.058644, d2CalldK2 = 3.170457, d2CalldK2mc = 2.960092</v>
      </c>
    </row>
    <row r="14704" spans="28:28" x14ac:dyDescent="0.25">
      <c r="AB14704" s="3" t="str">
        <v>strike = 0.060392, d2CalldK2 = 2.778333, d2CalldK2mc = 3.389922</v>
      </c>
    </row>
    <row r="14705" spans="28:28" x14ac:dyDescent="0.25">
      <c r="AB14705" s="3" t="str">
        <v>strike = 0.062141, d2CalldK2 = 2.436271, d2CalldK2mc = 2.539016</v>
      </c>
    </row>
    <row r="14706" spans="28:28" x14ac:dyDescent="0.25">
      <c r="AB14706" s="3" t="str">
        <v>strike = 0.063889, d2CalldK2 = 2.137816, d2CalldK2mc = 2.542849</v>
      </c>
    </row>
    <row r="14707" spans="28:28" x14ac:dyDescent="0.25">
      <c r="AB14707" s="3" t="str">
        <v>strike = 0.065638, d2CalldK2 = 1.877321, d2CalldK2mc = 1.671639</v>
      </c>
    </row>
    <row r="14708" spans="28:28" x14ac:dyDescent="0.25">
      <c r="AB14708" s="3" t="str">
        <v>strike = 0.067386, d2CalldK2 = 1.649858, d2CalldK2mc = 1.759367</v>
      </c>
    </row>
    <row r="14709" spans="28:28" x14ac:dyDescent="0.25">
      <c r="AB14709" s="3" t="str">
        <v>strike = 0.069135, d2CalldK2 = 1.451136, d2CalldK2mc = 1.522573</v>
      </c>
    </row>
    <row r="14710" spans="28:28" x14ac:dyDescent="0.25">
      <c r="AB14710" s="3" t="str">
        <v>strike = 0.070883, d2CalldK2 = 1.277420, d2CalldK2mc = 1.234083</v>
      </c>
    </row>
    <row r="14711" spans="28:28" x14ac:dyDescent="0.25">
      <c r="AB14711" s="3" t="str">
        <v>strike = 0.072632, d2CalldK2 = 1.125465, d2CalldK2mc = 1.193222</v>
      </c>
    </row>
    <row r="14712" spans="28:28" x14ac:dyDescent="0.25">
      <c r="AB14712" s="3" t="str">
        <v>strike = 0.074381, d2CalldK2 = 0.992451, d2CalldK2mc = 1.058936</v>
      </c>
    </row>
    <row r="14713" spans="28:28" x14ac:dyDescent="0.25">
      <c r="AB14713" s="3" t="str">
        <v>strike = 0.076129, d2CalldK2 = 0.875932, d2CalldK2mc = 0.747808</v>
      </c>
    </row>
    <row r="14714" spans="28:28" x14ac:dyDescent="0.25">
      <c r="AB14714" s="3" t="str">
        <v>T = 6.916667, fixingDate = 0, swapRate = 0.025421, annuity = 8.317291, stdDev = 0.017485, avgCalcStrikes = 7.969116</v>
      </c>
    </row>
    <row r="14715" spans="28:28" x14ac:dyDescent="0.25">
      <c r="AB14715" s="3" t="str">
        <v>strike = -0.025286, dCalldT = 0.000481, localVol = 0.026608</v>
      </c>
    </row>
    <row r="14716" spans="28:28" x14ac:dyDescent="0.25">
      <c r="AB14716" s="3" t="str">
        <v>strike = -0.023538, dCalldT = 0.000526, localVol = 0.028818</v>
      </c>
    </row>
    <row r="14717" spans="28:28" x14ac:dyDescent="0.25">
      <c r="AB14717" s="3" t="str">
        <v>strike = -0.021789, dCalldT = 0.000562, localVol = 0.036089</v>
      </c>
    </row>
    <row r="14718" spans="28:28" x14ac:dyDescent="0.25">
      <c r="AB14718" s="3" t="str">
        <v>strike = -0.020041, dCalldT = 0.000608, localVol = 0.035731</v>
      </c>
    </row>
    <row r="14719" spans="28:28" x14ac:dyDescent="0.25">
      <c r="AB14719" s="3" t="str">
        <v>strike = -0.018292, dCalldT = 0.000667, localVol = 0.027555</v>
      </c>
    </row>
    <row r="14720" spans="28:28" x14ac:dyDescent="0.25">
      <c r="AB14720" s="3" t="str">
        <v>strike = -0.016544, dCalldT = 0.000715, localVol = 0.024589</v>
      </c>
    </row>
    <row r="14721" spans="28:28" x14ac:dyDescent="0.25">
      <c r="AB14721" s="3" t="str">
        <v>strike = -0.014795, dCalldT = 0.000738, localVol = 0.023219</v>
      </c>
    </row>
    <row r="14722" spans="28:28" x14ac:dyDescent="0.25">
      <c r="AB14722" s="3" t="str">
        <v>strike = -0.013046, dCalldT = 0.000730, localVol = 0.027088</v>
      </c>
    </row>
    <row r="14723" spans="28:28" x14ac:dyDescent="0.25">
      <c r="AB14723" s="3" t="str">
        <v>strike = -0.011298, dCalldT = 0.000729, localVol = 0.022045</v>
      </c>
    </row>
    <row r="14724" spans="28:28" x14ac:dyDescent="0.25">
      <c r="AB14724" s="3" t="str">
        <v>strike = -0.009549, dCalldT = 0.000708, localVol = 0.021459</v>
      </c>
    </row>
    <row r="14725" spans="28:28" x14ac:dyDescent="0.25">
      <c r="AB14725" s="3" t="str">
        <v>strike = -0.007801, dCalldT = 0.000677, localVol = 0.021823</v>
      </c>
    </row>
    <row r="14726" spans="28:28" x14ac:dyDescent="0.25">
      <c r="AB14726" s="3" t="str">
        <v>strike = -0.006052, dCalldT = 0.000659, localVol = 0.020863</v>
      </c>
    </row>
    <row r="14727" spans="28:28" x14ac:dyDescent="0.25">
      <c r="AB14727" s="3" t="str">
        <v>strike = -0.004304, dCalldT = 0.000664, localVol = 0.017907</v>
      </c>
    </row>
    <row r="14728" spans="28:28" x14ac:dyDescent="0.25">
      <c r="AB14728" s="3" t="str">
        <v>strike = -0.002555, dCalldT = 0.000670, localVol = 0.017664</v>
      </c>
    </row>
    <row r="14729" spans="28:28" x14ac:dyDescent="0.25">
      <c r="AB14729" s="3" t="str">
        <v>strike = -0.000807, dCalldT = 0.000692, localVol = 0.016472</v>
      </c>
    </row>
    <row r="14730" spans="28:28" x14ac:dyDescent="0.25">
      <c r="AB14730" s="3" t="str">
        <v>strike = 0.000942, dCalldT = 0.000727, localVol = 0.015363</v>
      </c>
    </row>
    <row r="14731" spans="28:28" x14ac:dyDescent="0.25">
      <c r="AB14731" s="3" t="str">
        <v>strike = 0.002690, dCalldT = 0.000763, localVol = 0.015114</v>
      </c>
    </row>
    <row r="14732" spans="28:28" x14ac:dyDescent="0.25">
      <c r="AB14732" s="3" t="str">
        <v>strike = 0.004439, dCalldT = 0.000814, localVol = 0.014120</v>
      </c>
    </row>
    <row r="14733" spans="28:28" x14ac:dyDescent="0.25">
      <c r="AB14733" s="3" t="str">
        <v>strike = 0.006187, dCalldT = 0.000862, localVol = 0.012655</v>
      </c>
    </row>
    <row r="14734" spans="28:28" x14ac:dyDescent="0.25">
      <c r="AB14734" s="3" t="str">
        <v>strike = 0.007936, dCalldT = 0.000854, localVol = 0.012479</v>
      </c>
    </row>
    <row r="14735" spans="28:28" x14ac:dyDescent="0.25">
      <c r="AB14735" s="3" t="str">
        <v>strike = 0.009685, dCalldT = 0.000830, localVol = 0.011534</v>
      </c>
    </row>
    <row r="14736" spans="28:28" x14ac:dyDescent="0.25">
      <c r="AB14736" s="3" t="str">
        <v>strike = 0.011433, dCalldT = 0.000788, localVol = 0.011036</v>
      </c>
    </row>
    <row r="14737" spans="28:28" x14ac:dyDescent="0.25">
      <c r="AB14737" s="3" t="str">
        <v>strike = 0.013182, dCalldT = 0.000773, localVol = 0.009841</v>
      </c>
    </row>
    <row r="14738" spans="28:28" x14ac:dyDescent="0.25">
      <c r="AB14738" s="3" t="str">
        <v>strike = 0.014930, dCalldT = 0.000740, localVol = 0.009195</v>
      </c>
    </row>
    <row r="14739" spans="28:28" x14ac:dyDescent="0.25">
      <c r="AB14739" s="3" t="str">
        <v>strike = 0.016679, dCalldT = 0.000709, localVol = 0.008807</v>
      </c>
    </row>
    <row r="14740" spans="28:28" x14ac:dyDescent="0.25">
      <c r="AB14740" s="3" t="str">
        <v>strike = 0.018427, dCalldT = 0.000734, localVol = 0.007889</v>
      </c>
    </row>
    <row r="14741" spans="28:28" x14ac:dyDescent="0.25">
      <c r="AB14741" s="3" t="str">
        <v>strike = 0.020176, dCalldT = 0.000709, localVol = 0.007488</v>
      </c>
    </row>
    <row r="14742" spans="28:28" x14ac:dyDescent="0.25">
      <c r="AB14742" s="3" t="str">
        <v>strike = 0.021924, dCalldT = 0.000668, localVol = 0.007030</v>
      </c>
    </row>
    <row r="14743" spans="28:28" x14ac:dyDescent="0.25">
      <c r="AB14743" s="3" t="str">
        <v>strike = 0.023673, dCalldT = 0.000646, localVol = 0.006525</v>
      </c>
    </row>
    <row r="14744" spans="28:28" x14ac:dyDescent="0.25">
      <c r="AB14744" s="3" t="str">
        <v>strike = 0.025421, dCalldT = 0.000621, localVol = 0.006216</v>
      </c>
    </row>
    <row r="14745" spans="28:28" x14ac:dyDescent="0.25">
      <c r="AB14745" s="3" t="str">
        <v>strike = 0.027170, dCalldT = 0.000593, localVol = 0.006225</v>
      </c>
    </row>
    <row r="14746" spans="28:28" x14ac:dyDescent="0.25">
      <c r="AB14746" s="3" t="str">
        <v>strike = 0.028918, dCalldT = 0.000553, localVol = 0.006327</v>
      </c>
    </row>
    <row r="14747" spans="28:28" x14ac:dyDescent="0.25">
      <c r="AB14747" s="3" t="str">
        <v>strike = 0.030667, dCalldT = 0.000511, localVol = 0.006493</v>
      </c>
    </row>
    <row r="14748" spans="28:28" x14ac:dyDescent="0.25">
      <c r="AB14748" s="3" t="str">
        <v>strike = 0.032416, dCalldT = 0.000492, localVol = 0.006558</v>
      </c>
    </row>
    <row r="14749" spans="28:28" x14ac:dyDescent="0.25">
      <c r="AB14749" s="3" t="str">
        <v>strike = 0.034164, dCalldT = 0.000450, localVol = 0.006733</v>
      </c>
    </row>
    <row r="14750" spans="28:28" x14ac:dyDescent="0.25">
      <c r="AB14750" s="3" t="str">
        <v>strike = 0.035913, dCalldT = 0.000407, localVol = 0.006839</v>
      </c>
    </row>
    <row r="14751" spans="28:28" x14ac:dyDescent="0.25">
      <c r="AB14751" s="3" t="str">
        <v>strike = 0.037661, dCalldT = 0.000369, localVol = 0.007126</v>
      </c>
    </row>
    <row r="14752" spans="28:28" x14ac:dyDescent="0.25">
      <c r="AB14752" s="3" t="str">
        <v>strike = 0.039410, dCalldT = 0.000367, localVol = 0.007326</v>
      </c>
    </row>
    <row r="14753" spans="28:28" x14ac:dyDescent="0.25">
      <c r="AB14753" s="3" t="str">
        <v>strike = 0.041158, dCalldT = 0.000364, localVol = 0.007724</v>
      </c>
    </row>
    <row r="14754" spans="28:28" x14ac:dyDescent="0.25">
      <c r="AB14754" s="3" t="str">
        <v>strike = 0.042907, dCalldT = 0.000354, localVol = 0.008038</v>
      </c>
    </row>
    <row r="14755" spans="28:28" x14ac:dyDescent="0.25">
      <c r="AB14755" s="3" t="str">
        <v>strike = 0.044655, dCalldT = 0.000328, localVol = 0.009235</v>
      </c>
    </row>
    <row r="14756" spans="28:28" x14ac:dyDescent="0.25">
      <c r="AB14756" s="3" t="str">
        <v>strike = 0.046404, dCalldT = 0.000359, localVol = 0.009262</v>
      </c>
    </row>
    <row r="14757" spans="28:28" x14ac:dyDescent="0.25">
      <c r="AB14757" s="3" t="str">
        <v>strike = 0.048152, dCalldT = 0.000380, localVol = 0.010474</v>
      </c>
    </row>
    <row r="14758" spans="28:28" x14ac:dyDescent="0.25">
      <c r="AB14758" s="3" t="str">
        <v>strike = 0.049901, dCalldT = 0.000406, localVol = 0.010917</v>
      </c>
    </row>
    <row r="14759" spans="28:28" x14ac:dyDescent="0.25">
      <c r="AB14759" s="3" t="str">
        <v>strike = 0.051650, dCalldT = 0.000410, localVol = 0.012490</v>
      </c>
    </row>
    <row r="14760" spans="28:28" x14ac:dyDescent="0.25">
      <c r="AB14760" s="3" t="str">
        <v>strike = 0.053398, dCalldT = 0.000421, localVol = 0.013316</v>
      </c>
    </row>
    <row r="14761" spans="28:28" x14ac:dyDescent="0.25">
      <c r="AB14761" s="3" t="str">
        <v>strike = 0.055147, dCalldT = 0.000431, localVol = 0.014558</v>
      </c>
    </row>
    <row r="14762" spans="28:28" x14ac:dyDescent="0.25">
      <c r="AB14762" s="3" t="str">
        <v>strike = 0.056895, dCalldT = 0.000445, localVol = 0.015254</v>
      </c>
    </row>
    <row r="14763" spans="28:28" x14ac:dyDescent="0.25">
      <c r="AB14763" s="3" t="str">
        <v>strike = 0.058644, dCalldT = 0.000453, localVol = 0.017494</v>
      </c>
    </row>
    <row r="14764" spans="28:28" x14ac:dyDescent="0.25">
      <c r="AB14764" s="3" t="str">
        <v>strike = 0.060392, dCalldT = 0.000469, localVol = 0.016640</v>
      </c>
    </row>
    <row r="14765" spans="28:28" x14ac:dyDescent="0.25">
      <c r="AB14765" s="3" t="str">
        <v>strike = 0.062141, dCalldT = 0.000464, localVol = 0.019124</v>
      </c>
    </row>
    <row r="14766" spans="28:28" x14ac:dyDescent="0.25">
      <c r="AB14766" s="3" t="str">
        <v>strike = 0.063889, dCalldT = 0.000456, localVol = 0.018948</v>
      </c>
    </row>
    <row r="14767" spans="28:28" x14ac:dyDescent="0.25">
      <c r="AB14767" s="3" t="str">
        <v>strike = 0.065638, dCalldT = 0.000435, localVol = 0.022807</v>
      </c>
    </row>
    <row r="14768" spans="28:28" x14ac:dyDescent="0.25">
      <c r="AB14768" s="3" t="str">
        <v>strike = 0.067386, dCalldT = 0.000421, localVol = 0.021889</v>
      </c>
    </row>
    <row r="14769" spans="28:28" x14ac:dyDescent="0.25">
      <c r="AB14769" s="3" t="str">
        <v>strike = 0.069135, dCalldT = 0.000405, localVol = 0.023067</v>
      </c>
    </row>
    <row r="14770" spans="28:28" x14ac:dyDescent="0.25">
      <c r="AB14770" s="3" t="str">
        <v>strike = 0.070883, dCalldT = 0.000387, localVol = 0.025039</v>
      </c>
    </row>
    <row r="14771" spans="28:28" x14ac:dyDescent="0.25">
      <c r="AB14771" s="3" t="str">
        <v>strike = 0.072632, dCalldT = 0.000371, localVol = 0.024937</v>
      </c>
    </row>
    <row r="14772" spans="28:28" x14ac:dyDescent="0.25">
      <c r="AB14772" s="3" t="str">
        <v>strike = 0.074381, dCalldT = 0.000353, localVol = 0.025835</v>
      </c>
    </row>
    <row r="14773" spans="28:28" x14ac:dyDescent="0.25">
      <c r="AB14773" s="3" t="str">
        <v>strike = 0.076129, dCalldT = 0.000334, localVol = 0.029889</v>
      </c>
    </row>
    <row r="14774" spans="28:28" x14ac:dyDescent="0.25">
      <c r="AB14774" s="3" t="str">
        <v>T = 7.000000, swapRate = 0.025497, k = 0, strike = -0.027300, call = 0.052991, callph = 0.052981, callmh = 0.053001, quantile = 0.011769, d2CalldK2 = 0.770231</v>
      </c>
    </row>
    <row r="14775" spans="28:28" x14ac:dyDescent="0.25">
      <c r="AB14775" s="3" t="str">
        <v>T = 7.000000, swapRate = 0.025497, k = 1, strike = -0.025540, call = 0.051253, callph = 0.051243, callmh = 0.051263, quantile = 0.013212, d2CalldK2 = 0.871577</v>
      </c>
    </row>
    <row r="14776" spans="28:28" x14ac:dyDescent="0.25">
      <c r="AB14776" s="3" t="str">
        <v>T = 7.000000, swapRate = 0.025497, k = 2, strike = -0.023780, call = 0.049517, callph = 0.049508, callmh = 0.049527, quantile = 0.014845, d2CalldK2 = 0.987150</v>
      </c>
    </row>
    <row r="14777" spans="28:28" x14ac:dyDescent="0.25">
      <c r="AB14777" s="3" t="str">
        <v>T = 7.000000, swapRate = 0.025497, k = 3, strike = -0.022020, call = 0.047785, callph = 0.047775, callmh = 0.047795, quantile = 0.016696, d2CalldK2 = 1.119054</v>
      </c>
    </row>
    <row r="14778" spans="28:28" x14ac:dyDescent="0.25">
      <c r="AB14778" s="3" t="str">
        <v>T = 7.000000, swapRate = 0.025497, k = 4, strike = -0.020260, call = 0.046057, callph = 0.046047, callmh = 0.046066, quantile = 0.018795, d2CalldK2 = 1.269710</v>
      </c>
    </row>
    <row r="14779" spans="28:28" x14ac:dyDescent="0.25">
      <c r="AB14779" s="3" t="str">
        <v>T = 7.000000, swapRate = 0.025497, k = 5, strike = -0.018500, call = 0.044332, callph = 0.044322, callmh = 0.044342, quantile = 0.021178, d2CalldK2 = 1.441907</v>
      </c>
    </row>
    <row r="14780" spans="28:28" x14ac:dyDescent="0.25">
      <c r="AB14780" s="3" t="str">
        <v>T = 7.000000, swapRate = 0.025497, k = 6, strike = -0.016740, call = 0.042612, callph = 0.042602, callmh = 0.042621, quantile = 0.023885, d2CalldK2 = 1.638860</v>
      </c>
    </row>
    <row r="14781" spans="28:28" x14ac:dyDescent="0.25">
      <c r="AB14781" s="3" t="str">
        <v>T = 7.000000, swapRate = 0.025497, k = 7, strike = -0.014981, call = 0.040896, callph = 0.040887, callmh = 0.040906, quantile = 0.026963, d2CalldK2 = 1.864265</v>
      </c>
    </row>
    <row r="14782" spans="28:28" x14ac:dyDescent="0.25">
      <c r="AB14782" s="3" t="str">
        <v>T = 7.000000, swapRate = 0.025497, k = 8, strike = -0.013221, call = 0.039187, callph = 0.039177, callmh = 0.039197, quantile = 0.030466, d2CalldK2 = 2.122374</v>
      </c>
    </row>
    <row r="14783" spans="28:28" x14ac:dyDescent="0.25">
      <c r="AB14783" s="3" t="str">
        <v>T = 7.000000, swapRate = 0.025497, k = 9, strike = -0.011461, call = 0.037484, callph = 0.037474, callmh = 0.037494, quantile = 0.034455, d2CalldK2 = 2.418072</v>
      </c>
    </row>
    <row r="14784" spans="28:28" x14ac:dyDescent="0.25">
      <c r="AB14784" s="3" t="str">
        <v>T = 7.000000, swapRate = 0.025497, k = 10, strike = -0.009701, call = 0.035789, callph = 0.035779, callmh = 0.035798, quantile = 0.039002, d2CalldK2 = 2.756956</v>
      </c>
    </row>
    <row r="14785" spans="28:28" x14ac:dyDescent="0.25">
      <c r="AB14785" s="3" t="str">
        <v>T = 7.000000, swapRate = 0.025497, k = 11, strike = -0.007941, call = 0.034102, callph = 0.034092, callmh = 0.034111, quantile = 0.044188, d2CalldK2 = 3.145431</v>
      </c>
    </row>
    <row r="14786" spans="28:28" x14ac:dyDescent="0.25">
      <c r="AB14786" s="3" t="str">
        <v>T = 7.000000, swapRate = 0.025497, k = 12, strike = -0.006181, call = 0.032425, callph = 0.032415, callmh = 0.032434, quantile = 0.050107, d2CalldK2 = 3.590803</v>
      </c>
    </row>
    <row r="14787" spans="28:28" x14ac:dyDescent="0.25">
      <c r="AB14787" s="3" t="str">
        <v>T = 7.000000, swapRate = 0.025497, k = 13, strike = -0.004421, call = 0.030759, callph = 0.030750, callmh = 0.030768, quantile = 0.056865, d2CalldK2 = 4.101374</v>
      </c>
    </row>
    <row r="14788" spans="28:28" x14ac:dyDescent="0.25">
      <c r="AB14788" s="3" t="str">
        <v>T = 7.000000, swapRate = 0.025497, k = 14, strike = -0.002661, call = 0.029106, callph = 0.029096, callmh = 0.029115, quantile = 0.064586, d2CalldK2 = 4.686536</v>
      </c>
    </row>
    <row r="14789" spans="28:28" x14ac:dyDescent="0.25">
      <c r="AB14789" s="3" t="str">
        <v>T = 7.000000, swapRate = 0.025497, k = 15, strike = -0.000901, call = 0.027467, callph = 0.027458, callmh = 0.027476, quantile = 0.073411, d2CalldK2 = 5.356846</v>
      </c>
    </row>
    <row r="14790" spans="28:28" x14ac:dyDescent="0.25">
      <c r="AB14790" s="3" t="str">
        <v>T = 7.000000, swapRate = 0.025497, k = 16, strike = 0.000858, call = 0.025845, callph = 0.025836, callmh = 0.025854, quantile = 0.083498, d2CalldK2 = 6.124078</v>
      </c>
    </row>
    <row r="14791" spans="28:28" x14ac:dyDescent="0.25">
      <c r="AB14791" s="3" t="str">
        <v>T = 7.000000, swapRate = 0.025497, k = 17, strike = 0.002618, call = 0.024242, callph = 0.024233, callmh = 0.024251, quantile = 0.095031, d2CalldK2 = 7.001228</v>
      </c>
    </row>
    <row r="14792" spans="28:28" x14ac:dyDescent="0.25">
      <c r="AB14792" s="3" t="str">
        <v>T = 7.000000, swapRate = 0.025497, k = 18, strike = 0.004378, call = 0.022661, callph = 0.022652, callmh = 0.022670, quantile = 0.108214, d2CalldK2 = 8.002442</v>
      </c>
    </row>
    <row r="14793" spans="28:28" x14ac:dyDescent="0.25">
      <c r="AB14793" s="3" t="str">
        <v>T = 7.000000, swapRate = 0.025497, k = 19, strike = 0.006138, call = 0.021104, callph = 0.021096, callmh = 0.021113, quantile = 0.123279, d2CalldK2 = 9.142828</v>
      </c>
    </row>
    <row r="14794" spans="28:28" x14ac:dyDescent="0.25">
      <c r="AB14794" s="3" t="str">
        <v>T = 7.000000, swapRate = 0.025497, k = 20, strike = 0.007898, call = 0.019576, callph = 0.019568, callmh = 0.019585, quantile = 0.140485, d2CalldK2 = 10.438099</v>
      </c>
    </row>
    <row r="14795" spans="28:28" x14ac:dyDescent="0.25">
      <c r="AB14795" s="3" t="str">
        <v>T = 7.000000, swapRate = 0.025497, k = 21, strike = 0.009658, call = 0.018080, callph = 0.018072, callmh = 0.018089, quantile = 0.160119, d2CalldK2 = 11.903956</v>
      </c>
    </row>
    <row r="14796" spans="28:28" x14ac:dyDescent="0.25">
      <c r="AB14796" s="3" t="str">
        <v>T = 7.000000, swapRate = 0.025497, k = 22, strike = 0.011418, call = 0.016622, callph = 0.016613, callmh = 0.016630, quantile = 0.182494, d2CalldK2 = 13.555113</v>
      </c>
    </row>
    <row r="14797" spans="28:28" x14ac:dyDescent="0.25">
      <c r="AB14797" s="3" t="str">
        <v>T = 7.000000, swapRate = 0.025497, k = 23, strike = 0.013178, call = 0.015205, callph = 0.015197, callmh = 0.015213, quantile = 0.207946, d2CalldK2 = 15.403818</v>
      </c>
    </row>
    <row r="14798" spans="28:28" x14ac:dyDescent="0.25">
      <c r="AB14798" s="3" t="str">
        <v>T = 7.000000, swapRate = 0.025497, k = 24, strike = 0.014938, call = 0.013836, callph = 0.013828, callmh = 0.013843, quantile = 0.236832, d2CalldK2 = 17.457670</v>
      </c>
    </row>
    <row r="14799" spans="28:28" x14ac:dyDescent="0.25">
      <c r="AB14799" s="3" t="str">
        <v>T = 7.000000, swapRate = 0.025497, k = 25, strike = 0.016698, call = 0.012521, callph = 0.012514, callmh = 0.012528, quantile = 0.269514, d2CalldK2 = 19.716509</v>
      </c>
    </row>
    <row r="14800" spans="28:28" x14ac:dyDescent="0.25">
      <c r="AB14800" s="3" t="str">
        <v>T = 7.000000, swapRate = 0.025497, k = 26, strike = 0.018457, call = 0.011267, callph = 0.011260, callmh = 0.011274, quantile = 0.306344, d2CalldK2 = 22.168079</v>
      </c>
    </row>
    <row r="14801" spans="28:28" x14ac:dyDescent="0.25">
      <c r="AB14801" s="3" t="str">
        <v>T = 7.000000, swapRate = 0.025497, k = 27, strike = 0.020217, call = 0.010082, callph = 0.010075, callmh = 0.010088, quantile = 0.347637, d2CalldK2 = 24.782162</v>
      </c>
    </row>
    <row r="14802" spans="28:28" x14ac:dyDescent="0.25">
      <c r="AB14802" s="3" t="str">
        <v>T = 7.000000, swapRate = 0.025497, k = 28, strike = 0.021977, call = 0.008974, callph = 0.008968, callmh = 0.008980, quantile = 0.393635, d2CalldK2 = 27.502901</v>
      </c>
    </row>
    <row r="14803" spans="28:28" x14ac:dyDescent="0.25">
      <c r="AB14803" s="3" t="str">
        <v>T = 7.000000, swapRate = 0.025497, k = 29, strike = 0.023737, call = 0.007950, callph = 0.007945, callmh = 0.007956, quantile = 0.444451, d2CalldK2 = 30.239176</v>
      </c>
    </row>
    <row r="14804" spans="28:28" x14ac:dyDescent="0.25">
      <c r="AB14804" s="3" t="str">
        <v>T = 7.000000, swapRate = 0.025497, k = 30, strike = 0.025497, call = 0.007021, callph = 0.007016, callmh = 0.007026, quantile = 0.500000, d2CalldK2 = 32.848602</v>
      </c>
    </row>
    <row r="14805" spans="28:28" x14ac:dyDescent="0.25">
      <c r="AB14805" s="3" t="str">
        <v>T = 7.000000, swapRate = 0.025497, k = 31, strike = 0.027257, call = 0.006191, callph = 0.006186, callmh = 0.006195, quantile = 0.555549, d2CalldK2 = 30.239176</v>
      </c>
    </row>
    <row r="14806" spans="28:28" x14ac:dyDescent="0.25">
      <c r="AB14806" s="3" t="str">
        <v>T = 7.000000, swapRate = 0.025497, k = 32, strike = 0.029017, call = 0.005454, callph = 0.005450, callmh = 0.005458, quantile = 0.606365, d2CalldK2 = 27.502901</v>
      </c>
    </row>
    <row r="14807" spans="28:28" x14ac:dyDescent="0.25">
      <c r="AB14807" s="3" t="str">
        <v>T = 7.000000, swapRate = 0.025497, k = 33, strike = 0.030777, call = 0.004802, callph = 0.004799, callmh = 0.004806, quantile = 0.652363, d2CalldK2 = 24.782162</v>
      </c>
    </row>
    <row r="14808" spans="28:28" x14ac:dyDescent="0.25">
      <c r="AB14808" s="3" t="str">
        <v>T = 7.000000, swapRate = 0.025497, k = 34, strike = 0.032537, call = 0.004227, callph = 0.004224, callmh = 0.004231, quantile = 0.693656, d2CalldK2 = 22.168079</v>
      </c>
    </row>
    <row r="14809" spans="28:28" x14ac:dyDescent="0.25">
      <c r="AB14809" s="3" t="str">
        <v>T = 7.000000, swapRate = 0.025497, k = 35, strike = 0.034296, call = 0.003721, callph = 0.003719, callmh = 0.003724, quantile = 0.730486, d2CalldK2 = 19.716509</v>
      </c>
    </row>
    <row r="14810" spans="28:28" x14ac:dyDescent="0.25">
      <c r="AB14810" s="3" t="str">
        <v>T = 7.000000, swapRate = 0.025497, k = 36, strike = 0.036056, call = 0.003276, callph = 0.003274, callmh = 0.003279, quantile = 0.763168, d2CalldK2 = 17.457670</v>
      </c>
    </row>
    <row r="14811" spans="28:28" x14ac:dyDescent="0.25">
      <c r="AB14811" s="3" t="str">
        <v>T = 7.000000, swapRate = 0.025497, k = 37, strike = 0.037816, call = 0.002886, callph = 0.002883, callmh = 0.002888, quantile = 0.792054, d2CalldK2 = 15.403818</v>
      </c>
    </row>
    <row r="14812" spans="28:28" x14ac:dyDescent="0.25">
      <c r="AB14812" s="3" t="str">
        <v>T = 7.000000, swapRate = 0.025497, k = 38, strike = 0.039576, call = 0.002542, callph = 0.002541, callmh = 0.002544, quantile = 0.817506, d2CalldK2 = 13.555113</v>
      </c>
    </row>
    <row r="14813" spans="28:28" x14ac:dyDescent="0.25">
      <c r="AB14813" s="3" t="str">
        <v>T = 7.000000, swapRate = 0.025497, k = 39, strike = 0.041336, call = 0.002241, callph = 0.002240, callmh = 0.002243, quantile = 0.839881, d2CalldK2 = 11.903956</v>
      </c>
    </row>
    <row r="14814" spans="28:28" x14ac:dyDescent="0.25">
      <c r="AB14814" s="3" t="str">
        <v>T = 7.000000, swapRate = 0.025497, k = 40, strike = 0.043096, call = 0.001977, callph = 0.001976, callmh = 0.001979, quantile = 0.859515, d2CalldK2 = 10.438099</v>
      </c>
    </row>
    <row r="14815" spans="28:28" x14ac:dyDescent="0.25">
      <c r="AB14815" s="3" t="str">
        <v>T = 7.000000, swapRate = 0.025497, k = 41, strike = 0.044856, call = 0.001745, callph = 0.001744, callmh = 0.001747, quantile = 0.876721, d2CalldK2 = 9.142828</v>
      </c>
    </row>
    <row r="14816" spans="28:28" x14ac:dyDescent="0.25">
      <c r="AB14816" s="3" t="str">
        <v>T = 7.000000, swapRate = 0.025497, k = 42, strike = 0.046616, call = 0.001542, callph = 0.001541, callmh = 0.001543, quantile = 0.891786, d2CalldK2 = 8.002442</v>
      </c>
    </row>
    <row r="14817" spans="28:28" x14ac:dyDescent="0.25">
      <c r="AB14817" s="3" t="str">
        <v>T = 7.000000, swapRate = 0.025497, k = 43, strike = 0.048376, call = 0.001363, callph = 0.001363, callmh = 0.001364, quantile = 0.904969, d2CalldK2 = 7.001228</v>
      </c>
    </row>
    <row r="14818" spans="28:28" x14ac:dyDescent="0.25">
      <c r="AB14818" s="3" t="str">
        <v>T = 7.000000, swapRate = 0.025497, k = 44, strike = 0.050136, call = 0.001207, callph = 0.001206, callmh = 0.001207, quantile = 0.916502, d2CalldK2 = 6.124078</v>
      </c>
    </row>
    <row r="14819" spans="28:28" x14ac:dyDescent="0.25">
      <c r="AB14819" s="3" t="str">
        <v>T = 7.000000, swapRate = 0.025497, k = 45, strike = 0.051895, call = 0.001069, callph = 0.001068, callmh = 0.001069, quantile = 0.926589, d2CalldK2 = 5.356846</v>
      </c>
    </row>
    <row r="14820" spans="28:28" x14ac:dyDescent="0.25">
      <c r="AB14820" s="3" t="str">
        <v>T = 7.000000, swapRate = 0.025497, k = 46, strike = 0.053655, call = 0.000947, callph = 0.000947, callmh = 0.000948, quantile = 0.935414, d2CalldK2 = 4.686536</v>
      </c>
    </row>
    <row r="14821" spans="28:28" x14ac:dyDescent="0.25">
      <c r="AB14821" s="3" t="str">
        <v>T = 7.000000, swapRate = 0.025497, k = 47, strike = 0.055415, call = 0.000841, callph = 0.000840, callmh = 0.000841, quantile = 0.943135, d2CalldK2 = 4.101374</v>
      </c>
    </row>
    <row r="14822" spans="28:28" x14ac:dyDescent="0.25">
      <c r="AB14822" s="3" t="str">
        <v>T = 7.000000, swapRate = 0.025497, k = 48, strike = 0.057175, call = 0.000747, callph = 0.000746, callmh = 0.000747, quantile = 0.949893, d2CalldK2 = 3.590803</v>
      </c>
    </row>
    <row r="14823" spans="28:28" x14ac:dyDescent="0.25">
      <c r="AB14823" s="3" t="str">
        <v>T = 7.000000, swapRate = 0.025497, k = 49, strike = 0.058935, call = 0.000664, callph = 0.000663, callmh = 0.000664, quantile = 0.955812, d2CalldK2 = 3.145431</v>
      </c>
    </row>
    <row r="14824" spans="28:28" x14ac:dyDescent="0.25">
      <c r="AB14824" s="3" t="str">
        <v>T = 7.000000, swapRate = 0.025497, k = 50, strike = 0.060695, call = 0.000591, callph = 0.000590, callmh = 0.000591, quantile = 0.960998, d2CalldK2 = 2.756956</v>
      </c>
    </row>
    <row r="14825" spans="28:28" x14ac:dyDescent="0.25">
      <c r="AB14825" s="3" t="str">
        <v>T = 7.000000, swapRate = 0.025497, k = 51, strike = 0.062455, call = 0.000526, callph = 0.000526, callmh = 0.000527, quantile = 0.965545, d2CalldK2 = 2.418072</v>
      </c>
    </row>
    <row r="14826" spans="28:28" x14ac:dyDescent="0.25">
      <c r="AB14826" s="3" t="str">
        <v>T = 7.000000, swapRate = 0.025497, k = 52, strike = 0.064215, call = 0.000469, callph = 0.000469, callmh = 0.000469, quantile = 0.969534, d2CalldK2 = 2.122374</v>
      </c>
    </row>
    <row r="14827" spans="28:28" x14ac:dyDescent="0.25">
      <c r="AB14827" s="3" t="str">
        <v>T = 7.000000, swapRate = 0.025497, k = 53, strike = 0.065975, call = 0.000419, callph = 0.000418, callmh = 0.000419, quantile = 0.973037, d2CalldK2 = 1.864265</v>
      </c>
    </row>
    <row r="14828" spans="28:28" x14ac:dyDescent="0.25">
      <c r="AB14828" s="3" t="str">
        <v>T = 7.000000, swapRate = 0.025497, k = 54, strike = 0.067734, call = 0.000374, callph = 0.000374, callmh = 0.000374, quantile = 0.976115, d2CalldK2 = 1.638860</v>
      </c>
    </row>
    <row r="14829" spans="28:28" x14ac:dyDescent="0.25">
      <c r="AB14829" s="3" t="str">
        <v>T = 7.000000, swapRate = 0.025497, k = 55, strike = 0.069494, call = 0.000334, callph = 0.000334, callmh = 0.000335, quantile = 0.978822, d2CalldK2 = 1.441907</v>
      </c>
    </row>
    <row r="14830" spans="28:28" x14ac:dyDescent="0.25">
      <c r="AB14830" s="3" t="str">
        <v>T = 7.000000, swapRate = 0.025497, k = 56, strike = 0.071254, call = 0.000299, callph = 0.000299, callmh = 0.000299, quantile = 0.981205, d2CalldK2 = 1.269710</v>
      </c>
    </row>
    <row r="14831" spans="28:28" x14ac:dyDescent="0.25">
      <c r="AB14831" s="3" t="str">
        <v>T = 7.000000, swapRate = 0.025497, k = 57, strike = 0.073014, call = 0.000268, callph = 0.000268, callmh = 0.000268, quantile = 0.983304, d2CalldK2 = 1.119054</v>
      </c>
    </row>
    <row r="14832" spans="28:28" x14ac:dyDescent="0.25">
      <c r="AB14832" s="3" t="str">
        <v>T = 7.000000, swapRate = 0.025497, k = 58, strike = 0.074774, call = 0.000240, callph = 0.000240, callmh = 0.000241, quantile = 0.985155, d2CalldK2 = 0.987150</v>
      </c>
    </row>
    <row r="14833" spans="28:28" x14ac:dyDescent="0.25">
      <c r="AB14833" s="3" t="str">
        <v>T = 7.000000, swapRate = 0.025497, k = 59, strike = 0.076534, call = 0.000216, callph = 0.000216, callmh = 0.000216, quantile = 0.986788, d2CalldK2 = 0.871577</v>
      </c>
    </row>
    <row r="14834" spans="28:28" x14ac:dyDescent="0.25">
      <c r="AB14834" s="3" t="str">
        <v>T = 7.000000, swapRate = 0.025497, k = 60, strike = 0.078294, call = 0.000194, callph = 0.000194, callmh = 0.000194, quantile = 0.988231, d2CalldK2 = 0.770231</v>
      </c>
    </row>
    <row r="14835" spans="28:28" x14ac:dyDescent="0.25">
      <c r="AB14835" s="3" t="str">
        <v>strike = -0.025540, d2CalldK2 = 0.871577, d2CalldK2mc = 0.711593</v>
      </c>
    </row>
    <row r="14836" spans="28:28" x14ac:dyDescent="0.25">
      <c r="AB14836" s="3" t="str">
        <v>strike = -0.023780, d2CalldK2 = 0.987150, d2CalldK2mc = 0.826047</v>
      </c>
    </row>
    <row r="14837" spans="28:28" x14ac:dyDescent="0.25">
      <c r="AB14837" s="3" t="str">
        <v>strike = -0.022020, d2CalldK2 = 1.119054, d2CalldK2mc = 1.231475</v>
      </c>
    </row>
    <row r="14838" spans="28:28" x14ac:dyDescent="0.25">
      <c r="AB14838" s="3" t="str">
        <v>strike = -0.020260, d2CalldK2 = 1.269710, d2CalldK2mc = 0.913094</v>
      </c>
    </row>
    <row r="14839" spans="28:28" x14ac:dyDescent="0.25">
      <c r="AB14839" s="3" t="str">
        <v>strike = -0.018500, d2CalldK2 = 1.441907, d2CalldK2mc = 1.756093</v>
      </c>
    </row>
    <row r="14840" spans="28:28" x14ac:dyDescent="0.25">
      <c r="AB14840" s="3" t="str">
        <v>strike = -0.016740, d2CalldK2 = 1.638860, d2CalldK2mc = 2.686783</v>
      </c>
    </row>
    <row r="14841" spans="28:28" x14ac:dyDescent="0.25">
      <c r="AB14841" s="3" t="str">
        <v>strike = -0.014981, d2CalldK2 = 1.864265, d2CalldK2mc = 2.537085</v>
      </c>
    </row>
    <row r="14842" spans="28:28" x14ac:dyDescent="0.25">
      <c r="AB14842" s="3" t="str">
        <v>strike = -0.013221, d2CalldK2 = 2.122374, d2CalldK2mc = 2.955515</v>
      </c>
    </row>
    <row r="14843" spans="28:28" x14ac:dyDescent="0.25">
      <c r="AB14843" s="3" t="str">
        <v>strike = -0.011461, d2CalldK2 = 2.418072, d2CalldK2mc = 2.601022</v>
      </c>
    </row>
    <row r="14844" spans="28:28" x14ac:dyDescent="0.25">
      <c r="AB14844" s="3" t="str">
        <v>strike = -0.009701, d2CalldK2 = 2.756956, d2CalldK2mc = 2.914735</v>
      </c>
    </row>
    <row r="14845" spans="28:28" x14ac:dyDescent="0.25">
      <c r="AB14845" s="3" t="str">
        <v>strike = -0.007941, d2CalldK2 = 3.145431, d2CalldK2mc = 3.382861</v>
      </c>
    </row>
    <row r="14846" spans="28:28" x14ac:dyDescent="0.25">
      <c r="AB14846" s="3" t="str">
        <v>strike = -0.006181, d2CalldK2 = 3.590803, d2CalldK2mc = 3.306838</v>
      </c>
    </row>
    <row r="14847" spans="28:28" x14ac:dyDescent="0.25">
      <c r="AB14847" s="3" t="str">
        <v>strike = -0.004421, d2CalldK2 = 4.101374, d2CalldK2mc = 3.862544</v>
      </c>
    </row>
    <row r="14848" spans="28:28" x14ac:dyDescent="0.25">
      <c r="AB14848" s="3" t="str">
        <v>strike = -0.002661, d2CalldK2 = 4.686536, d2CalldK2mc = 5.464965</v>
      </c>
    </row>
    <row r="14849" spans="28:28" x14ac:dyDescent="0.25">
      <c r="AB14849" s="3" t="str">
        <v>strike = -0.000901, d2CalldK2 = 5.356846, d2CalldK2mc = 4.781946</v>
      </c>
    </row>
    <row r="14850" spans="28:28" x14ac:dyDescent="0.25">
      <c r="AB14850" s="3" t="str">
        <v>strike = 0.000858, d2CalldK2 = 6.124078, d2CalldK2mc = 5.724932</v>
      </c>
    </row>
    <row r="14851" spans="28:28" x14ac:dyDescent="0.25">
      <c r="AB14851" s="3" t="str">
        <v>strike = 0.002618, d2CalldK2 = 7.001228, d2CalldK2mc = 6.753310</v>
      </c>
    </row>
    <row r="14852" spans="28:28" x14ac:dyDescent="0.25">
      <c r="AB14852" s="3" t="str">
        <v>strike = 0.004378, d2CalldK2 = 8.002442, d2CalldK2mc = 8.557723</v>
      </c>
    </row>
    <row r="14853" spans="28:28" x14ac:dyDescent="0.25">
      <c r="AB14853" s="3" t="str">
        <v>strike = 0.006138, d2CalldK2 = 9.142828, d2CalldK2mc = 9.821855</v>
      </c>
    </row>
    <row r="14854" spans="28:28" x14ac:dyDescent="0.25">
      <c r="AB14854" s="3" t="str">
        <v>strike = 0.007898, d2CalldK2 = 10.438099, d2CalldK2mc = 10.362953</v>
      </c>
    </row>
    <row r="14855" spans="28:28" x14ac:dyDescent="0.25">
      <c r="AB14855" s="3" t="str">
        <v>strike = 0.009658, d2CalldK2 = 11.903956, d2CalldK2mc = 11.888013</v>
      </c>
    </row>
    <row r="14856" spans="28:28" x14ac:dyDescent="0.25">
      <c r="AB14856" s="3" t="str">
        <v>strike = 0.011418, d2CalldK2 = 13.555113, d2CalldK2mc = 13.370548</v>
      </c>
    </row>
    <row r="14857" spans="28:28" x14ac:dyDescent="0.25">
      <c r="AB14857" s="3" t="str">
        <v>strike = 0.013178, d2CalldK2 = 15.403818, d2CalldK2mc = 14.273873</v>
      </c>
    </row>
    <row r="14858" spans="28:28" x14ac:dyDescent="0.25">
      <c r="AB14858" s="3" t="str">
        <v>strike = 0.014938, d2CalldK2 = 17.457670, d2CalldK2mc = 17.222870</v>
      </c>
    </row>
    <row r="14859" spans="28:28" x14ac:dyDescent="0.25">
      <c r="AB14859" s="3" t="str">
        <v>strike = 0.016698, d2CalldK2 = 19.716509, d2CalldK2mc = 19.563575</v>
      </c>
    </row>
    <row r="14860" spans="28:28" x14ac:dyDescent="0.25">
      <c r="AB14860" s="3" t="str">
        <v>strike = 0.018457, d2CalldK2 = 22.168079, d2CalldK2mc = 22.514037</v>
      </c>
    </row>
    <row r="14861" spans="28:28" x14ac:dyDescent="0.25">
      <c r="AB14861" s="3" t="str">
        <v>strike = 0.020217, d2CalldK2 = 24.782162, d2CalldK2mc = 25.318221</v>
      </c>
    </row>
    <row r="14862" spans="28:28" x14ac:dyDescent="0.25">
      <c r="AB14862" s="3" t="str">
        <v>strike = 0.021977, d2CalldK2 = 27.502901, d2CalldK2mc = 26.774565</v>
      </c>
    </row>
    <row r="14863" spans="28:28" x14ac:dyDescent="0.25">
      <c r="AB14863" s="3" t="str">
        <v>strike = 0.023737, d2CalldK2 = 30.239176, d2CalldK2mc = 32.358943</v>
      </c>
    </row>
    <row r="14864" spans="28:28" x14ac:dyDescent="0.25">
      <c r="AB14864" s="3" t="str">
        <v>strike = 0.025497, d2CalldK2 = 32.848602, d2CalldK2mc = 30.275657</v>
      </c>
    </row>
    <row r="14865" spans="28:28" x14ac:dyDescent="0.25">
      <c r="AB14865" s="3" t="str">
        <v>strike = 0.027257, d2CalldK2 = 30.239176, d2CalldK2mc = 28.848988</v>
      </c>
    </row>
    <row r="14866" spans="28:28" x14ac:dyDescent="0.25">
      <c r="AB14866" s="3" t="str">
        <v>strike = 0.029017, d2CalldK2 = 27.502901, d2CalldK2mc = 26.986860</v>
      </c>
    </row>
    <row r="14867" spans="28:28" x14ac:dyDescent="0.25">
      <c r="AB14867" s="3" t="str">
        <v>strike = 0.030777, d2CalldK2 = 24.782162, d2CalldK2mc = 26.008617</v>
      </c>
    </row>
    <row r="14868" spans="28:28" x14ac:dyDescent="0.25">
      <c r="AB14868" s="3" t="str">
        <v>strike = 0.032537, d2CalldK2 = 22.168079, d2CalldK2mc = 22.737996</v>
      </c>
    </row>
    <row r="14869" spans="28:28" x14ac:dyDescent="0.25">
      <c r="AB14869" s="3" t="str">
        <v>strike = 0.034296, d2CalldK2 = 19.716509, d2CalldK2mc = 19.793101</v>
      </c>
    </row>
    <row r="14870" spans="28:28" x14ac:dyDescent="0.25">
      <c r="AB14870" s="3" t="str">
        <v>strike = 0.036056, d2CalldK2 = 17.457670, d2CalldK2mc = 17.374048</v>
      </c>
    </row>
    <row r="14871" spans="28:28" x14ac:dyDescent="0.25">
      <c r="AB14871" s="3" t="str">
        <v>strike = 0.037816, d2CalldK2 = 15.403818, d2CalldK2mc = 15.191020</v>
      </c>
    </row>
    <row r="14872" spans="28:28" x14ac:dyDescent="0.25">
      <c r="AB14872" s="3" t="str">
        <v>strike = 0.039576, d2CalldK2 = 13.555113, d2CalldK2mc = 14.345198</v>
      </c>
    </row>
    <row r="14873" spans="28:28" x14ac:dyDescent="0.25">
      <c r="AB14873" s="3" t="str">
        <v>strike = 0.041336, d2CalldK2 = 11.903956, d2CalldK2mc = 11.185476</v>
      </c>
    </row>
    <row r="14874" spans="28:28" x14ac:dyDescent="0.25">
      <c r="AB14874" s="3" t="str">
        <v>strike = 0.043096, d2CalldK2 = 10.438099, d2CalldK2mc = 10.771610</v>
      </c>
    </row>
    <row r="14875" spans="28:28" x14ac:dyDescent="0.25">
      <c r="AB14875" s="3" t="str">
        <v>strike = 0.044856, d2CalldK2 = 9.142828, d2CalldK2mc = 8.588383</v>
      </c>
    </row>
    <row r="14876" spans="28:28" x14ac:dyDescent="0.25">
      <c r="AB14876" s="3" t="str">
        <v>strike = 0.046616, d2CalldK2 = 8.002442, d2CalldK2mc = 8.132222</v>
      </c>
    </row>
    <row r="14877" spans="28:28" x14ac:dyDescent="0.25">
      <c r="AB14877" s="3" t="str">
        <v>strike = 0.048376, d2CalldK2 = 7.001228, d2CalldK2mc = 6.365027</v>
      </c>
    </row>
    <row r="14878" spans="28:28" x14ac:dyDescent="0.25">
      <c r="AB14878" s="3" t="str">
        <v>strike = 0.050136, d2CalldK2 = 6.124078, d2CalldK2mc = 6.318515</v>
      </c>
    </row>
    <row r="14879" spans="28:28" x14ac:dyDescent="0.25">
      <c r="AB14879" s="3" t="str">
        <v>strike = 0.051895, d2CalldK2 = 5.356846, d2CalldK2mc = 4.811878</v>
      </c>
    </row>
    <row r="14880" spans="28:28" x14ac:dyDescent="0.25">
      <c r="AB14880" s="3" t="str">
        <v>strike = 0.053655, d2CalldK2 = 4.686536, d2CalldK2mc = 4.507026</v>
      </c>
    </row>
    <row r="14881" spans="28:28" x14ac:dyDescent="0.25">
      <c r="AB14881" s="3" t="str">
        <v>strike = 0.055415, d2CalldK2 = 4.101374, d2CalldK2mc = 4.591464</v>
      </c>
    </row>
    <row r="14882" spans="28:28" x14ac:dyDescent="0.25">
      <c r="AB14882" s="3" t="str">
        <v>strike = 0.057175, d2CalldK2 = 3.590803, d2CalldK2mc = 3.919589</v>
      </c>
    </row>
    <row r="14883" spans="28:28" x14ac:dyDescent="0.25">
      <c r="AB14883" s="3" t="str">
        <v>strike = 0.058935, d2CalldK2 = 3.145431, d2CalldK2mc = 3.350340</v>
      </c>
    </row>
    <row r="14884" spans="28:28" x14ac:dyDescent="0.25">
      <c r="AB14884" s="3" t="str">
        <v>strike = 0.060695, d2CalldK2 = 2.756956, d2CalldK2mc = 2.769479</v>
      </c>
    </row>
    <row r="14885" spans="28:28" x14ac:dyDescent="0.25">
      <c r="AB14885" s="3" t="str">
        <v>strike = 0.062455, d2CalldK2 = 2.418072, d2CalldK2mc = 2.857517</v>
      </c>
    </row>
    <row r="14886" spans="28:28" x14ac:dyDescent="0.25">
      <c r="AB14886" s="3" t="str">
        <v>strike = 0.064215, d2CalldK2 = 2.122374, d2CalldK2mc = 2.320220</v>
      </c>
    </row>
    <row r="14887" spans="28:28" x14ac:dyDescent="0.25">
      <c r="AB14887" s="3" t="str">
        <v>strike = 0.065975, d2CalldK2 = 1.864265, d2CalldK2mc = 1.853954</v>
      </c>
    </row>
    <row r="14888" spans="28:28" x14ac:dyDescent="0.25">
      <c r="AB14888" s="3" t="str">
        <v>strike = 0.067734, d2CalldK2 = 1.638860, d2CalldK2mc = 1.468665</v>
      </c>
    </row>
    <row r="14889" spans="28:28" x14ac:dyDescent="0.25">
      <c r="AB14889" s="3" t="str">
        <v>strike = 0.069494, d2CalldK2 = 1.441907, d2CalldK2mc = 1.809814</v>
      </c>
    </row>
    <row r="14890" spans="28:28" x14ac:dyDescent="0.25">
      <c r="AB14890" s="3" t="str">
        <v>strike = 0.071254, d2CalldK2 = 1.269710, d2CalldK2mc = 1.693223</v>
      </c>
    </row>
    <row r="14891" spans="28:28" x14ac:dyDescent="0.25">
      <c r="AB14891" s="3" t="str">
        <v>strike = 0.073014, d2CalldK2 = 1.119054, d2CalldK2mc = 1.109161</v>
      </c>
    </row>
    <row r="14892" spans="28:28" x14ac:dyDescent="0.25">
      <c r="AB14892" s="3" t="str">
        <v>strike = 0.074774, d2CalldK2 = 0.987150, d2CalldK2mc = 0.620643</v>
      </c>
    </row>
    <row r="14893" spans="28:28" x14ac:dyDescent="0.25">
      <c r="AB14893" s="3" t="str">
        <v>strike = 0.076534, d2CalldK2 = 0.871577, d2CalldK2mc = 0.829142</v>
      </c>
    </row>
    <row r="14894" spans="28:28" x14ac:dyDescent="0.25">
      <c r="AB14894" s="3" t="str">
        <v>T = 7.000000, fixingDate = 0, swapRate = 0.025497, annuity = 8.300688, stdDev = 0.017599, avgCalcStrikes = 7.981567</v>
      </c>
    </row>
    <row r="14895" spans="28:28" x14ac:dyDescent="0.25">
      <c r="AB14895" s="3" t="str">
        <v>strike = -0.025540, dCalldT = 0.000087, localVol = 0.015629</v>
      </c>
    </row>
    <row r="14896" spans="28:28" x14ac:dyDescent="0.25">
      <c r="AB14896" s="3" t="str">
        <v>strike = -0.023780, dCalldT = 0.000161, localVol = 0.019721</v>
      </c>
    </row>
    <row r="14897" spans="28:28" x14ac:dyDescent="0.25">
      <c r="AB14897" s="3" t="str">
        <v>strike = -0.022020, dCalldT = 0.000241, localVol = 0.019784</v>
      </c>
    </row>
    <row r="14898" spans="28:28" x14ac:dyDescent="0.25">
      <c r="AB14898" s="3" t="str">
        <v>strike = -0.020260, dCalldT = 0.000318, localVol = 0.026389</v>
      </c>
    </row>
    <row r="14899" spans="28:28" x14ac:dyDescent="0.25">
      <c r="AB14899" s="3" t="str">
        <v>strike = -0.018500, dCalldT = 0.000409, localVol = 0.021578</v>
      </c>
    </row>
    <row r="14900" spans="28:28" x14ac:dyDescent="0.25">
      <c r="AB14900" s="3" t="str">
        <v>strike = -0.016740, dCalldT = 0.000489, localVol = 0.019077</v>
      </c>
    </row>
    <row r="14901" spans="28:28" x14ac:dyDescent="0.25">
      <c r="AB14901" s="3" t="str">
        <v>strike = -0.014981, dCalldT = 0.000531, localVol = 0.020456</v>
      </c>
    </row>
    <row r="14902" spans="28:28" x14ac:dyDescent="0.25">
      <c r="AB14902" s="3" t="str">
        <v>strike = -0.013221, dCalldT = 0.000549, localVol = 0.019269</v>
      </c>
    </row>
    <row r="14903" spans="28:28" x14ac:dyDescent="0.25">
      <c r="AB14903" s="3" t="str">
        <v>strike = -0.011461, dCalldT = 0.000536, localVol = 0.020310</v>
      </c>
    </row>
    <row r="14904" spans="28:28" x14ac:dyDescent="0.25">
      <c r="AB14904" s="3" t="str">
        <v>strike = -0.009701, dCalldT = 0.000518, localVol = 0.018861</v>
      </c>
    </row>
    <row r="14905" spans="28:28" x14ac:dyDescent="0.25">
      <c r="AB14905" s="3" t="str">
        <v>strike = -0.007941, dCalldT = 0.000496, localVol = 0.017117</v>
      </c>
    </row>
    <row r="14906" spans="28:28" x14ac:dyDescent="0.25">
      <c r="AB14906" s="3" t="str">
        <v>strike = -0.006181, dCalldT = 0.000465, localVol = 0.016768</v>
      </c>
    </row>
    <row r="14907" spans="28:28" x14ac:dyDescent="0.25">
      <c r="AB14907" s="3" t="str">
        <v>strike = -0.004421, dCalldT = 0.000446, localVol = 0.015194</v>
      </c>
    </row>
    <row r="14908" spans="28:28" x14ac:dyDescent="0.25">
      <c r="AB14908" s="3" t="str">
        <v>strike = -0.002661, dCalldT = 0.000437, localVol = 0.012642</v>
      </c>
    </row>
    <row r="14909" spans="28:28" x14ac:dyDescent="0.25">
      <c r="AB14909" s="3" t="str">
        <v>strike = -0.000901, dCalldT = 0.000400, localVol = 0.012930</v>
      </c>
    </row>
    <row r="14910" spans="28:28" x14ac:dyDescent="0.25">
      <c r="AB14910" s="3" t="str">
        <v>strike = 0.000858, dCalldT = 0.000385, localVol = 0.011599</v>
      </c>
    </row>
    <row r="14911" spans="28:28" x14ac:dyDescent="0.25">
      <c r="AB14911" s="3" t="str">
        <v>strike = 0.002618, dCalldT = 0.000386, localVol = 0.010695</v>
      </c>
    </row>
    <row r="14912" spans="28:28" x14ac:dyDescent="0.25">
      <c r="AB14912" s="3" t="str">
        <v>strike = 0.004378, dCalldT = 0.000397, localVol = 0.009637</v>
      </c>
    </row>
    <row r="14913" spans="28:28" x14ac:dyDescent="0.25">
      <c r="AB14913" s="3" t="str">
        <v>strike = 0.006138, dCalldT = 0.000389, localVol = 0.008897</v>
      </c>
    </row>
    <row r="14914" spans="28:28" x14ac:dyDescent="0.25">
      <c r="AB14914" s="3" t="str">
        <v>strike = 0.007898, dCalldT = 0.000355, localVol = 0.008281</v>
      </c>
    </row>
    <row r="14915" spans="28:28" x14ac:dyDescent="0.25">
      <c r="AB14915" s="3" t="str">
        <v>strike = 0.009658, dCalldT = 0.000325, localVol = 0.007394</v>
      </c>
    </row>
    <row r="14916" spans="28:28" x14ac:dyDescent="0.25">
      <c r="AB14916" s="3" t="str">
        <v>strike = 0.011418, dCalldT = 0.000295, localVol = 0.006647</v>
      </c>
    </row>
    <row r="14917" spans="28:28" x14ac:dyDescent="0.25">
      <c r="AB14917" s="3" t="str">
        <v>strike = 0.013178, dCalldT = 0.000272, localVol = 0.006176</v>
      </c>
    </row>
    <row r="14918" spans="28:28" x14ac:dyDescent="0.25">
      <c r="AB14918" s="3" t="str">
        <v>strike = 0.014938, dCalldT = 0.000291, localVol = 0.005808</v>
      </c>
    </row>
    <row r="14919" spans="28:28" x14ac:dyDescent="0.25">
      <c r="AB14919" s="3" t="str">
        <v>strike = 0.016698, dCalldT = 0.000316, localVol = 0.005687</v>
      </c>
    </row>
    <row r="14920" spans="28:28" x14ac:dyDescent="0.25">
      <c r="AB14920" s="3" t="str">
        <v>strike = 0.018457, dCalldT = 0.000346, localVol = 0.005546</v>
      </c>
    </row>
    <row r="14921" spans="28:28" x14ac:dyDescent="0.25">
      <c r="AB14921" s="3" t="str">
        <v>strike = 0.020217, dCalldT = 0.000361, localVol = 0.005342</v>
      </c>
    </row>
    <row r="14922" spans="28:28" x14ac:dyDescent="0.25">
      <c r="AB14922" s="3" t="str">
        <v>strike = 0.021977, dCalldT = 0.000354, localVol = 0.005140</v>
      </c>
    </row>
    <row r="14923" spans="28:28" x14ac:dyDescent="0.25">
      <c r="AB14923" s="3" t="str">
        <v>strike = 0.023737, dCalldT = 0.000370, localVol = 0.004782</v>
      </c>
    </row>
    <row r="14924" spans="28:28" x14ac:dyDescent="0.25">
      <c r="AB14924" s="3" t="str">
        <v>strike = 0.025497, dCalldT = 0.000304, localVol = 0.004482</v>
      </c>
    </row>
    <row r="14925" spans="28:28" x14ac:dyDescent="0.25">
      <c r="AB14925" s="3" t="str">
        <v>strike = 0.027257, dCalldT = 0.000299, localVol = 0.004556</v>
      </c>
    </row>
    <row r="14926" spans="28:28" x14ac:dyDescent="0.25">
      <c r="AB14926" s="3" t="str">
        <v>strike = 0.029017, dCalldT = 0.000343, localVol = 0.005041</v>
      </c>
    </row>
    <row r="14927" spans="28:28" x14ac:dyDescent="0.25">
      <c r="AB14927" s="3" t="str">
        <v>strike = 0.030777, dCalldT = 0.000403, localVol = 0.005564</v>
      </c>
    </row>
    <row r="14928" spans="28:28" x14ac:dyDescent="0.25">
      <c r="AB14928" s="3" t="str">
        <v>strike = 0.032537, dCalldT = 0.000414, localVol = 0.006034</v>
      </c>
    </row>
    <row r="14929" spans="28:28" x14ac:dyDescent="0.25">
      <c r="AB14929" s="3" t="str">
        <v>strike = 0.034296, dCalldT = 0.000402, localVol = 0.006374</v>
      </c>
    </row>
    <row r="14930" spans="28:28" x14ac:dyDescent="0.25">
      <c r="AB14930" s="3" t="str">
        <v>strike = 0.036056, dCalldT = 0.000386, localVol = 0.006663</v>
      </c>
    </row>
    <row r="14931" spans="28:28" x14ac:dyDescent="0.25">
      <c r="AB14931" s="3" t="str">
        <v>strike = 0.037816, dCalldT = 0.000371, localVol = 0.006992</v>
      </c>
    </row>
    <row r="14932" spans="28:28" x14ac:dyDescent="0.25">
      <c r="AB14932" s="3" t="str">
        <v>strike = 0.039576, dCalldT = 0.000364, localVol = 0.007125</v>
      </c>
    </row>
    <row r="14933" spans="28:28" x14ac:dyDescent="0.25">
      <c r="AB14933" s="3" t="str">
        <v>strike = 0.041336, dCalldT = 0.000327, localVol = 0.007651</v>
      </c>
    </row>
    <row r="14934" spans="28:28" x14ac:dyDescent="0.25">
      <c r="AB14934" s="3" t="str">
        <v>strike = 0.043096, dCalldT = 0.000317, localVol = 0.007676</v>
      </c>
    </row>
    <row r="14935" spans="28:28" x14ac:dyDescent="0.25">
      <c r="AB14935" s="3" t="str">
        <v>strike = 0.044856, dCalldT = 0.000295, localVol = 0.008291</v>
      </c>
    </row>
    <row r="14936" spans="28:28" x14ac:dyDescent="0.25">
      <c r="AB14936" s="3" t="str">
        <v>strike = 0.046616, dCalldT = 0.000294, localVol = 0.008507</v>
      </c>
    </row>
    <row r="14937" spans="28:28" x14ac:dyDescent="0.25">
      <c r="AB14937" s="3" t="str">
        <v>strike = 0.048376, dCalldT = 0.000289, localVol = 0.009532</v>
      </c>
    </row>
    <row r="14938" spans="28:28" x14ac:dyDescent="0.25">
      <c r="AB14938" s="3" t="str">
        <v>strike = 0.050136, dCalldT = 0.000309, localVol = 0.009884</v>
      </c>
    </row>
    <row r="14939" spans="28:28" x14ac:dyDescent="0.25">
      <c r="AB14939" s="3" t="str">
        <v>strike = 0.051895, dCalldT = 0.000322, localVol = 0.011564</v>
      </c>
    </row>
    <row r="14940" spans="28:28" x14ac:dyDescent="0.25">
      <c r="AB14940" s="3" t="str">
        <v>strike = 0.053655, dCalldT = 0.000356, localVol = 0.012572</v>
      </c>
    </row>
    <row r="14941" spans="28:28" x14ac:dyDescent="0.25">
      <c r="AB14941" s="3" t="str">
        <v>strike = 0.055415, dCalldT = 0.000398, localVol = 0.013171</v>
      </c>
    </row>
    <row r="14942" spans="28:28" x14ac:dyDescent="0.25">
      <c r="AB14942" s="3" t="str">
        <v>strike = 0.057175, dCalldT = 0.000423, localVol = 0.014696</v>
      </c>
    </row>
    <row r="14943" spans="28:28" x14ac:dyDescent="0.25">
      <c r="AB14943" s="3" t="str">
        <v>strike = 0.058935, dCalldT = 0.000437, localVol = 0.016152</v>
      </c>
    </row>
    <row r="14944" spans="28:28" x14ac:dyDescent="0.25">
      <c r="AB14944" s="3" t="str">
        <v>strike = 0.060695, dCalldT = 0.000444, localVol = 0.017911</v>
      </c>
    </row>
    <row r="14945" spans="28:28" x14ac:dyDescent="0.25">
      <c r="AB14945" s="3" t="str">
        <v>strike = 0.062455, dCalldT = 0.000452, localVol = 0.017786</v>
      </c>
    </row>
    <row r="14946" spans="28:28" x14ac:dyDescent="0.25">
      <c r="AB14946" s="3" t="str">
        <v>strike = 0.064215, dCalldT = 0.000444, localVol = 0.019572</v>
      </c>
    </row>
    <row r="14947" spans="28:28" x14ac:dyDescent="0.25">
      <c r="AB14947" s="3" t="str">
        <v>strike = 0.065975, dCalldT = 0.000430, localVol = 0.021547</v>
      </c>
    </row>
    <row r="14948" spans="28:28" x14ac:dyDescent="0.25">
      <c r="AB14948" s="3" t="str">
        <v>strike = 0.067734, dCalldT = 0.000418, localVol = 0.023848</v>
      </c>
    </row>
    <row r="14949" spans="28:28" x14ac:dyDescent="0.25">
      <c r="AB14949" s="3" t="str">
        <v>strike = 0.069494, dCalldT = 0.000412, localVol = 0.021340</v>
      </c>
    </row>
    <row r="14950" spans="28:28" x14ac:dyDescent="0.25">
      <c r="AB14950" s="3" t="str">
        <v>strike = 0.071254, dCalldT = 0.000394, localVol = 0.021563</v>
      </c>
    </row>
    <row r="14951" spans="28:28" x14ac:dyDescent="0.25">
      <c r="AB14951" s="3" t="str">
        <v>strike = 0.073014, dCalldT = 0.000360, localVol = 0.025486</v>
      </c>
    </row>
    <row r="14952" spans="28:28" x14ac:dyDescent="0.25">
      <c r="AB14952" s="3" t="str">
        <v>strike = 0.074774, dCalldT = 0.000328, localVol = 0.032505</v>
      </c>
    </row>
    <row r="14953" spans="28:28" x14ac:dyDescent="0.25">
      <c r="AB14953" s="3" t="str">
        <v>strike = 0.076534, dCalldT = 0.000310, localVol = 0.027337</v>
      </c>
    </row>
    <row r="14954" spans="28:28" x14ac:dyDescent="0.25">
      <c r="AB14954" s="3" t="str">
        <v>T = 7.083333, swapRate = 0.025562, k = 0, strike = -0.027535, call = 0.053295, callph = 0.053285, callmh = 0.053305, quantile = 0.011840, d2CalldK2 = 0.767273</v>
      </c>
    </row>
    <row r="14955" spans="28:28" x14ac:dyDescent="0.25">
      <c r="AB14955" s="3" t="str">
        <v>T = 7.083333, swapRate = 0.025562, k = 1, strike = -0.025765, call = 0.051547, callph = 0.051537, callmh = 0.051557, quantile = 0.013286, d2CalldK2 = 0.867901</v>
      </c>
    </row>
    <row r="14956" spans="28:28" x14ac:dyDescent="0.25">
      <c r="AB14956" s="3" t="str">
        <v>T = 7.083333, swapRate = 0.025562, k = 2, strike = -0.023995, call = 0.049802, callph = 0.049792, callmh = 0.049812, quantile = 0.014921, d2CalldK2 = 0.982629</v>
      </c>
    </row>
    <row r="14957" spans="28:28" x14ac:dyDescent="0.25">
      <c r="AB14957" s="3" t="str">
        <v>T = 7.083333, swapRate = 0.025562, k = 3, strike = -0.022225, call = 0.048060, callph = 0.048050, callmh = 0.048070, quantile = 0.016774, d2CalldK2 = 1.113537</v>
      </c>
    </row>
    <row r="14958" spans="28:28" x14ac:dyDescent="0.25">
      <c r="AB14958" s="3" t="str">
        <v>T = 7.083333, swapRate = 0.025562, k = 4, strike = -0.020455, call = 0.046322, callph = 0.046312, callmh = 0.046331, quantile = 0.018874, d2CalldK2 = 1.263024</v>
      </c>
    </row>
    <row r="14959" spans="28:28" x14ac:dyDescent="0.25">
      <c r="AB14959" s="3" t="str">
        <v>T = 7.083333, swapRate = 0.025562, k = 5, strike = -0.018686, call = 0.044587, callph = 0.044577, callmh = 0.044597, quantile = 0.021257, d2CalldK2 = 1.433854</v>
      </c>
    </row>
    <row r="14960" spans="28:28" x14ac:dyDescent="0.25">
      <c r="AB14960" s="3" t="str">
        <v>T = 7.083333, swapRate = 0.025562, k = 6, strike = -0.016916, call = 0.042857, callph = 0.042848, callmh = 0.042867, quantile = 0.023964, d2CalldK2 = 1.629210</v>
      </c>
    </row>
    <row r="14961" spans="28:28" x14ac:dyDescent="0.25">
      <c r="AB14961" s="3" t="str">
        <v>T = 7.083333, swapRate = 0.025562, k = 7, strike = -0.015146, call = 0.041132, callph = 0.041123, callmh = 0.041142, quantile = 0.027041, d2CalldK2 = 1.852757</v>
      </c>
    </row>
    <row r="14962" spans="28:28" x14ac:dyDescent="0.25">
      <c r="AB14962" s="3" t="str">
        <v>T = 7.083333, swapRate = 0.025562, k = 8, strike = -0.013376, call = 0.039413, callph = 0.039404, callmh = 0.039423, quantile = 0.030541, d2CalldK2 = 2.108710</v>
      </c>
    </row>
    <row r="14963" spans="28:28" x14ac:dyDescent="0.25">
      <c r="AB14963" s="3" t="str">
        <v>T = 7.083333, swapRate = 0.025562, k = 9, strike = -0.011606, call = 0.037701, callph = 0.037691, callmh = 0.037711, quantile = 0.034527, d2CalldK2 = 2.401914</v>
      </c>
    </row>
    <row r="14964" spans="28:28" x14ac:dyDescent="0.25">
      <c r="AB14964" s="3" t="str">
        <v>T = 7.083333, swapRate = 0.025562, k = 10, strike = -0.009836, call = 0.035996, callph = 0.035987, callmh = 0.036006, quantile = 0.039069, d2CalldK2 = 2.737923</v>
      </c>
    </row>
    <row r="14965" spans="28:28" x14ac:dyDescent="0.25">
      <c r="AB14965" s="3" t="str">
        <v>T = 7.083333, swapRate = 0.025562, k = 11, strike = -0.008066, call = 0.034300, callph = 0.034290, callmh = 0.034309, quantile = 0.044248, d2CalldK2 = 3.123095</v>
      </c>
    </row>
    <row r="14966" spans="28:28" x14ac:dyDescent="0.25">
      <c r="AB14966" s="3" t="str">
        <v>T = 7.083333, swapRate = 0.025562, k = 12, strike = -0.006296, call = 0.032613, callph = 0.032604, callmh = 0.032623, quantile = 0.050158, d2CalldK2 = 3.564690</v>
      </c>
    </row>
    <row r="14967" spans="28:28" x14ac:dyDescent="0.25">
      <c r="AB14967" s="3" t="str">
        <v>T = 7.083333, swapRate = 0.025562, k = 13, strike = -0.004526, call = 0.030938, callph = 0.030929, callmh = 0.030947, quantile = 0.056905, d2CalldK2 = 4.070962</v>
      </c>
    </row>
    <row r="14968" spans="28:28" x14ac:dyDescent="0.25">
      <c r="AB14968" s="3" t="str">
        <v>T = 7.083333, swapRate = 0.025562, k = 14, strike = -0.002756, call = 0.029276, callph = 0.029266, callmh = 0.029285, quantile = 0.064612, d2CalldK2 = 4.651258</v>
      </c>
    </row>
    <row r="14969" spans="28:28" x14ac:dyDescent="0.25">
      <c r="AB14969" s="3" t="str">
        <v>T = 7.083333, swapRate = 0.025562, k = 15, strike = -0.000986, call = 0.027628, callph = 0.027618, callmh = 0.027637, quantile = 0.073419, d2CalldK2 = 5.316095</v>
      </c>
    </row>
    <row r="14970" spans="28:28" x14ac:dyDescent="0.25">
      <c r="AB14970" s="3" t="str">
        <v>T = 7.083333, swapRate = 0.025562, k = 16, strike = 0.000784, call = 0.025996, callph = 0.025987, callmh = 0.026005, quantile = 0.083487, d2CalldK2 = 6.077217</v>
      </c>
    </row>
    <row r="14971" spans="28:28" x14ac:dyDescent="0.25">
      <c r="AB14971" s="3" t="str">
        <v>T = 7.083333, swapRate = 0.025562, k = 17, strike = 0.002554, call = 0.024384, callph = 0.024375, callmh = 0.024393, quantile = 0.094996, d2CalldK2 = 6.947608</v>
      </c>
    </row>
    <row r="14972" spans="28:28" x14ac:dyDescent="0.25">
      <c r="AB14972" s="3" t="str">
        <v>T = 7.083333, swapRate = 0.025562, k = 18, strike = 0.004323, call = 0.022794, callph = 0.022785, callmh = 0.022803, quantile = 0.108153, d2CalldK2 = 7.941426</v>
      </c>
    </row>
    <row r="14973" spans="28:28" x14ac:dyDescent="0.25">
      <c r="AB14973" s="3" t="str">
        <v>T = 7.083333, swapRate = 0.025562, k = 19, strike = 0.006093, call = 0.021228, callph = 0.021219, callmh = 0.021237, quantile = 0.123189, d2CalldK2 = 9.073828</v>
      </c>
    </row>
    <row r="14974" spans="28:28" x14ac:dyDescent="0.25">
      <c r="AB14974" s="3" t="str">
        <v>T = 7.083333, swapRate = 0.025562, k = 20, strike = 0.007863, call = 0.019691, callph = 0.019683, callmh = 0.019700, quantile = 0.140364, d2CalldK2 = 10.360624</v>
      </c>
    </row>
    <row r="14975" spans="28:28" x14ac:dyDescent="0.25">
      <c r="AB14975" s="3" t="str">
        <v>T = 7.083333, swapRate = 0.025562, k = 21, strike = 0.009633, call = 0.018187, callph = 0.018178, callmh = 0.018195, quantile = 0.159964, d2CalldK2 = 11.817680</v>
      </c>
    </row>
    <row r="14976" spans="28:28" x14ac:dyDescent="0.25">
      <c r="AB14976" s="3" t="str">
        <v>T = 7.083333, swapRate = 0.025562, k = 22, strike = 0.011403, call = 0.016719, callph = 0.016711, callmh = 0.016727, quantile = 0.182306, d2CalldK2 = 13.459962</v>
      </c>
    </row>
    <row r="14977" spans="28:28" x14ac:dyDescent="0.25">
      <c r="AB14977" s="3" t="str">
        <v>T = 7.083333, swapRate = 0.025562, k = 23, strike = 0.013173, call = 0.015294, callph = 0.015286, callmh = 0.015302, quantile = 0.207727, d2CalldK2 = 15.300072</v>
      </c>
    </row>
    <row r="14978" spans="28:28" x14ac:dyDescent="0.25">
      <c r="AB14978" s="3" t="str">
        <v>T = 7.083333, swapRate = 0.025562, k = 24, strike = 0.014943, call = 0.013917, callph = 0.013909, callmh = 0.013924, quantile = 0.236587, d2CalldK2 = 17.346091</v>
      </c>
    </row>
    <row r="14979" spans="28:28" x14ac:dyDescent="0.25">
      <c r="AB14979" s="3" t="str">
        <v>T = 7.083333, swapRate = 0.025562, k = 25, strike = 0.016713, call = 0.012594, callph = 0.012587, callmh = 0.012601, quantile = 0.269252, d2CalldK2 = 19.598476</v>
      </c>
    </row>
    <row r="14980" spans="28:28" x14ac:dyDescent="0.25">
      <c r="AB14980" s="3" t="str">
        <v>T = 7.083333, swapRate = 0.025562, k = 26, strike = 0.018483, call = 0.011332, callph = 0.011326, callmh = 0.011339, quantile = 0.306078, d2CalldK2 = 22.045720</v>
      </c>
    </row>
    <row r="14981" spans="28:28" x14ac:dyDescent="0.25">
      <c r="AB14981" s="3" t="str">
        <v>T = 7.083333, swapRate = 0.025562, k = 27, strike = 0.020253, call = 0.010140, callph = 0.010134, callmh = 0.010147, quantile = 0.347388, d2CalldK2 = 24.658454</v>
      </c>
    </row>
    <row r="14982" spans="28:28" x14ac:dyDescent="0.25">
      <c r="AB14982" s="3" t="str">
        <v>T = 7.083333, swapRate = 0.025562, k = 28, strike = 0.022023, call = 0.009025, callph = 0.009019, callmh = 0.009031, quantile = 0.393431, d2CalldK2 = 27.381671</v>
      </c>
    </row>
    <row r="14983" spans="28:28" x14ac:dyDescent="0.25">
      <c r="AB14983" s="3" t="str">
        <v>T = 7.083333, swapRate = 0.025562, k = 29, strike = 0.023793, call = 0.007996, callph = 0.007990, callmh = 0.008001, quantile = 0.444327, d2CalldK2 = 30.124935</v>
      </c>
    </row>
    <row r="14984" spans="28:28" x14ac:dyDescent="0.25">
      <c r="AB14984" s="3" t="str">
        <v>T = 7.083333, swapRate = 0.025562, k = 30, strike = 0.025562, call = 0.007061, callph = 0.007056, callmh = 0.007066, quantile = 0.500000, d2CalldK2 = 32.746069</v>
      </c>
    </row>
    <row r="14985" spans="28:28" x14ac:dyDescent="0.25">
      <c r="AB14985" s="3" t="str">
        <v>T = 7.083333, swapRate = 0.025562, k = 31, strike = 0.027332, call = 0.006226, callph = 0.006222, callmh = 0.006230, quantile = 0.555673, d2CalldK2 = 30.124935</v>
      </c>
    </row>
    <row r="14986" spans="28:28" x14ac:dyDescent="0.25">
      <c r="AB14986" s="3" t="str">
        <v>T = 7.083333, swapRate = 0.025562, k = 32, strike = 0.029102, call = 0.005485, callph = 0.005481, callmh = 0.005489, quantile = 0.606569, d2CalldK2 = 27.381671</v>
      </c>
    </row>
    <row r="14987" spans="28:28" x14ac:dyDescent="0.25">
      <c r="AB14987" s="3" t="str">
        <v>T = 7.083333, swapRate = 0.025562, k = 33, strike = 0.030872, call = 0.004830, callph = 0.004827, callmh = 0.004834, quantile = 0.652612, d2CalldK2 = 24.658454</v>
      </c>
    </row>
    <row r="14988" spans="28:28" x14ac:dyDescent="0.25">
      <c r="AB14988" s="3" t="str">
        <v>T = 7.083333, swapRate = 0.025562, k = 34, strike = 0.032642, call = 0.004253, callph = 0.004250, callmh = 0.004256, quantile = 0.693922, d2CalldK2 = 22.045720</v>
      </c>
    </row>
    <row r="14989" spans="28:28" x14ac:dyDescent="0.25">
      <c r="AB14989" s="3" t="str">
        <v>T = 7.083333, swapRate = 0.025562, k = 35, strike = 0.034412, call = 0.003744, callph = 0.003742, callmh = 0.003747, quantile = 0.730748, d2CalldK2 = 19.598476</v>
      </c>
    </row>
    <row r="14990" spans="28:28" x14ac:dyDescent="0.25">
      <c r="AB14990" s="3" t="str">
        <v>T = 7.083333, swapRate = 0.025562, k = 36, strike = 0.036182, call = 0.003297, callph = 0.003295, callmh = 0.003300, quantile = 0.763413, d2CalldK2 = 17.346091</v>
      </c>
    </row>
    <row r="14991" spans="28:28" x14ac:dyDescent="0.25">
      <c r="AB14991" s="3" t="str">
        <v>T = 7.083333, swapRate = 0.025562, k = 37, strike = 0.037952, call = 0.002905, callph = 0.002902, callmh = 0.002907, quantile = 0.792273, d2CalldK2 = 15.300072</v>
      </c>
    </row>
    <row r="14992" spans="28:28" x14ac:dyDescent="0.25">
      <c r="AB14992" s="3" t="str">
        <v>T = 7.083333, swapRate = 0.025562, k = 38, strike = 0.039722, call = 0.002560, callph = 0.002558, callmh = 0.002562, quantile = 0.817694, d2CalldK2 = 13.459962</v>
      </c>
    </row>
    <row r="14993" spans="28:28" x14ac:dyDescent="0.25">
      <c r="AB14993" s="3" t="str">
        <v>T = 7.083333, swapRate = 0.025562, k = 39, strike = 0.041492, call = 0.002257, callph = 0.002256, callmh = 0.002259, quantile = 0.840036, d2CalldK2 = 11.817681</v>
      </c>
    </row>
    <row r="14994" spans="28:28" x14ac:dyDescent="0.25">
      <c r="AB14994" s="3" t="str">
        <v>T = 7.083333, swapRate = 0.025562, k = 40, strike = 0.043262, call = 0.001992, callph = 0.001991, callmh = 0.001993, quantile = 0.859636, d2CalldK2 = 10.360624</v>
      </c>
    </row>
    <row r="14995" spans="28:28" x14ac:dyDescent="0.25">
      <c r="AB14995" s="3" t="str">
        <v>T = 7.083333, swapRate = 0.025562, k = 41, strike = 0.045032, call = 0.001759, callph = 0.001758, callmh = 0.001760, quantile = 0.876811, d2CalldK2 = 9.073828</v>
      </c>
    </row>
    <row r="14996" spans="28:28" x14ac:dyDescent="0.25">
      <c r="AB14996" s="3" t="str">
        <v>T = 7.083333, swapRate = 0.025562, k = 42, strike = 0.046801, call = 0.001555, callph = 0.001554, callmh = 0.001556, quantile = 0.891847, d2CalldK2 = 7.941426</v>
      </c>
    </row>
    <row r="14997" spans="28:28" x14ac:dyDescent="0.25">
      <c r="AB14997" s="3" t="str">
        <v>T = 7.083333, swapRate = 0.025562, k = 43, strike = 0.048571, call = 0.001375, callph = 0.001374, callmh = 0.001376, quantile = 0.905004, d2CalldK2 = 6.947608</v>
      </c>
    </row>
    <row r="14998" spans="28:28" x14ac:dyDescent="0.25">
      <c r="AB14998" s="3" t="str">
        <v>T = 7.083333, swapRate = 0.025562, k = 44, strike = 0.050341, call = 0.001217, callph = 0.001217, callmh = 0.001218, quantile = 0.916513, d2CalldK2 = 6.077217</v>
      </c>
    </row>
    <row r="14999" spans="28:28" x14ac:dyDescent="0.25">
      <c r="AB14999" s="3" t="str">
        <v>T = 7.083333, swapRate = 0.025562, k = 45, strike = 0.052111, call = 0.001079, callph = 0.001078, callmh = 0.001080, quantile = 0.926581, d2CalldK2 = 5.316095</v>
      </c>
    </row>
    <row r="15000" spans="28:28" x14ac:dyDescent="0.25">
      <c r="AB15000" s="3" t="str">
        <v>T = 7.083333, swapRate = 0.025562, k = 46, strike = 0.053881, call = 0.000957, callph = 0.000956, callmh = 0.000957, quantile = 0.935388, d2CalldK2 = 4.651258</v>
      </c>
    </row>
    <row r="15001" spans="28:28" x14ac:dyDescent="0.25">
      <c r="AB15001" s="3" t="str">
        <v>T = 7.083333, swapRate = 0.025562, k = 47, strike = 0.055651, call = 0.000849, callph = 0.000849, callmh = 0.000850, quantile = 0.943095, d2CalldK2 = 4.070962</v>
      </c>
    </row>
    <row r="15002" spans="28:28" x14ac:dyDescent="0.25">
      <c r="AB15002" s="3" t="str">
        <v>T = 7.083333, swapRate = 0.025562, k = 48, strike = 0.057421, call = 0.000755, callph = 0.000754, callmh = 0.000755, quantile = 0.949842, d2CalldK2 = 3.564690</v>
      </c>
    </row>
    <row r="15003" spans="28:28" x14ac:dyDescent="0.25">
      <c r="AB15003" s="3" t="str">
        <v>T = 7.083333, swapRate = 0.025562, k = 49, strike = 0.059191, call = 0.000671, callph = 0.000671, callmh = 0.000672, quantile = 0.955752, d2CalldK2 = 3.123095</v>
      </c>
    </row>
    <row r="15004" spans="28:28" x14ac:dyDescent="0.25">
      <c r="AB15004" s="3" t="str">
        <v>T = 7.083333, swapRate = 0.025562, k = 50, strike = 0.060961, call = 0.000598, callph = 0.000597, callmh = 0.000598, quantile = 0.960931, d2CalldK2 = 2.737923</v>
      </c>
    </row>
    <row r="15005" spans="28:28" x14ac:dyDescent="0.25">
      <c r="AB15005" s="3" t="str">
        <v>T = 7.083333, swapRate = 0.025562, k = 51, strike = 0.062731, call = 0.000533, callph = 0.000532, callmh = 0.000533, quantile = 0.965473, d2CalldK2 = 2.401914</v>
      </c>
    </row>
    <row r="15006" spans="28:28" x14ac:dyDescent="0.25">
      <c r="AB15006" s="3" t="str">
        <v>T = 7.083333, swapRate = 0.025562, k = 52, strike = 0.064501, call = 0.000475, callph = 0.000475, callmh = 0.000476, quantile = 0.969459, d2CalldK2 = 2.108710</v>
      </c>
    </row>
    <row r="15007" spans="28:28" x14ac:dyDescent="0.25">
      <c r="AB15007" s="3" t="str">
        <v>T = 7.083333, swapRate = 0.025562, k = 53, strike = 0.066271, call = 0.000424, callph = 0.000424, callmh = 0.000425, quantile = 0.972959, d2CalldK2 = 1.852757</v>
      </c>
    </row>
    <row r="15008" spans="28:28" x14ac:dyDescent="0.25">
      <c r="AB15008" s="3" t="str">
        <v>T = 7.083333, swapRate = 0.025562, k = 54, strike = 0.068041, call = 0.000379, callph = 0.000379, callmh = 0.000379, quantile = 0.976036, d2CalldK2 = 1.629209</v>
      </c>
    </row>
    <row r="15009" spans="28:28" x14ac:dyDescent="0.25">
      <c r="AB15009" s="3" t="str">
        <v>T = 7.083333, swapRate = 0.025562, k = 55, strike = 0.069810, call = 0.000339, callph = 0.000339, callmh = 0.000339, quantile = 0.978743, d2CalldK2 = 1.433853</v>
      </c>
    </row>
    <row r="15010" spans="28:28" x14ac:dyDescent="0.25">
      <c r="AB15010" s="3" t="str">
        <v>T = 7.083333, swapRate = 0.025562, k = 56, strike = 0.071580, call = 0.000304, callph = 0.000304, callmh = 0.000304, quantile = 0.981126, d2CalldK2 = 1.263024</v>
      </c>
    </row>
    <row r="15011" spans="28:28" x14ac:dyDescent="0.25">
      <c r="AB15011" s="3" t="str">
        <v>T = 7.083333, swapRate = 0.025562, k = 57, strike = 0.073350, call = 0.000272, callph = 0.000272, callmh = 0.000272, quantile = 0.983226, d2CalldK2 = 1.113537</v>
      </c>
    </row>
    <row r="15012" spans="28:28" x14ac:dyDescent="0.25">
      <c r="AB15012" s="3" t="str">
        <v>T = 7.083333, swapRate = 0.025562, k = 58, strike = 0.075120, call = 0.000244, callph = 0.000244, callmh = 0.000244, quantile = 0.985079, d2CalldK2 = 0.982629</v>
      </c>
    </row>
    <row r="15013" spans="28:28" x14ac:dyDescent="0.25">
      <c r="AB15013" s="3" t="str">
        <v>T = 7.083333, swapRate = 0.025562, k = 59, strike = 0.076890, call = 0.000219, callph = 0.000219, callmh = 0.000219, quantile = 0.986714, d2CalldK2 = 0.867901</v>
      </c>
    </row>
    <row r="15014" spans="28:28" x14ac:dyDescent="0.25">
      <c r="AB15014" s="3" t="str">
        <v>T = 7.083333, swapRate = 0.025562, k = 60, strike = 0.078660, call = 0.000197, callph = 0.000197, callmh = 0.000197, quantile = 0.988160, d2CalldK2 = 0.767273</v>
      </c>
    </row>
    <row r="15015" spans="28:28" x14ac:dyDescent="0.25">
      <c r="AB15015" s="3" t="str">
        <v>strike = -0.025765, d2CalldK2 = 0.867901, d2CalldK2mc = 0.681382</v>
      </c>
    </row>
    <row r="15016" spans="28:28" x14ac:dyDescent="0.25">
      <c r="AB15016" s="3" t="str">
        <v>strike = -0.023995, d2CalldK2 = 0.982629, d2CalldK2mc = 0.971095</v>
      </c>
    </row>
    <row r="15017" spans="28:28" x14ac:dyDescent="0.25">
      <c r="AB15017" s="3" t="str">
        <v>strike = -0.022225, d2CalldK2 = 1.113537, d2CalldK2mc = 0.986662</v>
      </c>
    </row>
    <row r="15018" spans="28:28" x14ac:dyDescent="0.25">
      <c r="AB15018" s="3" t="str">
        <v>strike = -0.020455, d2CalldK2 = 1.263024, d2CalldK2mc = 1.283179</v>
      </c>
    </row>
    <row r="15019" spans="28:28" x14ac:dyDescent="0.25">
      <c r="AB15019" s="3" t="str">
        <v>strike = -0.018686, d2CalldK2 = 1.433854, d2CalldK2mc = 1.374362</v>
      </c>
    </row>
    <row r="15020" spans="28:28" x14ac:dyDescent="0.25">
      <c r="AB15020" s="3" t="str">
        <v>strike = -0.016916, d2CalldK2 = 1.629210, d2CalldK2mc = 2.235393</v>
      </c>
    </row>
    <row r="15021" spans="28:28" x14ac:dyDescent="0.25">
      <c r="AB15021" s="3" t="str">
        <v>strike = -0.015146, d2CalldK2 = 1.852757, d2CalldK2mc = 2.406557</v>
      </c>
    </row>
    <row r="15022" spans="28:28" x14ac:dyDescent="0.25">
      <c r="AB15022" s="3" t="str">
        <v>strike = -0.013376, d2CalldK2 = 2.108710, d2CalldK2mc = 2.372375</v>
      </c>
    </row>
    <row r="15023" spans="28:28" x14ac:dyDescent="0.25">
      <c r="AB15023" s="3" t="str">
        <v>strike = -0.011606, d2CalldK2 = 2.401914, d2CalldK2mc = 2.468181</v>
      </c>
    </row>
    <row r="15024" spans="28:28" x14ac:dyDescent="0.25">
      <c r="AB15024" s="3" t="str">
        <v>strike = -0.009836, d2CalldK2 = 2.737923, d2CalldK2mc = 3.428198</v>
      </c>
    </row>
    <row r="15025" spans="28:28" x14ac:dyDescent="0.25">
      <c r="AB15025" s="3" t="str">
        <v>strike = -0.008066, d2CalldK2 = 3.123095, d2CalldK2mc = 3.390352</v>
      </c>
    </row>
    <row r="15026" spans="28:28" x14ac:dyDescent="0.25">
      <c r="AB15026" s="3" t="str">
        <v>strike = -0.006296, d2CalldK2 = 3.564690, d2CalldK2mc = 4.073415</v>
      </c>
    </row>
    <row r="15027" spans="28:28" x14ac:dyDescent="0.25">
      <c r="AB15027" s="3" t="str">
        <v>strike = -0.004526, d2CalldK2 = 4.070962, d2CalldK2mc = 3.892128</v>
      </c>
    </row>
    <row r="15028" spans="28:28" x14ac:dyDescent="0.25">
      <c r="AB15028" s="3" t="str">
        <v>strike = -0.002756, d2CalldK2 = 4.651258, d2CalldK2mc = 4.966289</v>
      </c>
    </row>
    <row r="15029" spans="28:28" x14ac:dyDescent="0.25">
      <c r="AB15029" s="3" t="str">
        <v>strike = -0.000986, d2CalldK2 = 5.316095, d2CalldK2mc = 4.416029</v>
      </c>
    </row>
    <row r="15030" spans="28:28" x14ac:dyDescent="0.25">
      <c r="AB15030" s="3" t="str">
        <v>strike = 0.000784, d2CalldK2 = 6.077217, d2CalldK2mc = 5.141474</v>
      </c>
    </row>
    <row r="15031" spans="28:28" x14ac:dyDescent="0.25">
      <c r="AB15031" s="3" t="str">
        <v>strike = 0.002554, d2CalldK2 = 6.947608, d2CalldK2mc = 7.122193</v>
      </c>
    </row>
    <row r="15032" spans="28:28" x14ac:dyDescent="0.25">
      <c r="AB15032" s="3" t="str">
        <v>strike = 0.004323, d2CalldK2 = 7.941426, d2CalldK2mc = 7.789531</v>
      </c>
    </row>
    <row r="15033" spans="28:28" x14ac:dyDescent="0.25">
      <c r="AB15033" s="3" t="str">
        <v>strike = 0.006093, d2CalldK2 = 9.073828, d2CalldK2mc = 9.569001</v>
      </c>
    </row>
    <row r="15034" spans="28:28" x14ac:dyDescent="0.25">
      <c r="AB15034" s="3" t="str">
        <v>strike = 0.007863, d2CalldK2 = 10.360624, d2CalldK2mc = 10.692646</v>
      </c>
    </row>
    <row r="15035" spans="28:28" x14ac:dyDescent="0.25">
      <c r="AB15035" s="3" t="str">
        <v>strike = 0.009633, d2CalldK2 = 11.817680, d2CalldK2mc = 11.800463</v>
      </c>
    </row>
    <row r="15036" spans="28:28" x14ac:dyDescent="0.25">
      <c r="AB15036" s="3" t="str">
        <v>strike = 0.011403, d2CalldK2 = 13.459962, d2CalldK2mc = 13.830782</v>
      </c>
    </row>
    <row r="15037" spans="28:28" x14ac:dyDescent="0.25">
      <c r="AB15037" s="3" t="str">
        <v>strike = 0.013173, d2CalldK2 = 15.300072, d2CalldK2mc = 14.737363</v>
      </c>
    </row>
    <row r="15038" spans="28:28" x14ac:dyDescent="0.25">
      <c r="AB15038" s="3" t="str">
        <v>strike = 0.014943, d2CalldK2 = 17.346091, d2CalldK2mc = 17.118673</v>
      </c>
    </row>
    <row r="15039" spans="28:28" x14ac:dyDescent="0.25">
      <c r="AB15039" s="3" t="str">
        <v>strike = 0.016713, d2CalldK2 = 19.598476, d2CalldK2mc = 18.685109</v>
      </c>
    </row>
    <row r="15040" spans="28:28" x14ac:dyDescent="0.25">
      <c r="AB15040" s="3" t="str">
        <v>strike = 0.018483, d2CalldK2 = 22.045720, d2CalldK2mc = 22.048402</v>
      </c>
    </row>
    <row r="15041" spans="28:28" x14ac:dyDescent="0.25">
      <c r="AB15041" s="3" t="str">
        <v>strike = 0.020253, d2CalldK2 = 24.658454, d2CalldK2mc = 24.429750</v>
      </c>
    </row>
    <row r="15042" spans="28:28" x14ac:dyDescent="0.25">
      <c r="AB15042" s="3" t="str">
        <v>strike = 0.022023, d2CalldK2 = 27.381671, d2CalldK2mc = 26.885778</v>
      </c>
    </row>
    <row r="15043" spans="28:28" x14ac:dyDescent="0.25">
      <c r="AB15043" s="3" t="str">
        <v>strike = 0.023793, d2CalldK2 = 30.124935, d2CalldK2mc = 31.367884</v>
      </c>
    </row>
    <row r="15044" spans="28:28" x14ac:dyDescent="0.25">
      <c r="AB15044" s="3" t="str">
        <v>strike = 0.025562, d2CalldK2 = 32.746069, d2CalldK2mc = 32.567609</v>
      </c>
    </row>
    <row r="15045" spans="28:28" x14ac:dyDescent="0.25">
      <c r="AB15045" s="3" t="str">
        <v>strike = 0.027332, d2CalldK2 = 30.124935, d2CalldK2mc = 30.348404</v>
      </c>
    </row>
    <row r="15046" spans="28:28" x14ac:dyDescent="0.25">
      <c r="AB15046" s="3" t="str">
        <v>strike = 0.029102, d2CalldK2 = 27.381671, d2CalldK2mc = 26.662404</v>
      </c>
    </row>
    <row r="15047" spans="28:28" x14ac:dyDescent="0.25">
      <c r="AB15047" s="3" t="str">
        <v>strike = 0.030872, d2CalldK2 = 24.658454, d2CalldK2mc = 24.501170</v>
      </c>
    </row>
    <row r="15048" spans="28:28" x14ac:dyDescent="0.25">
      <c r="AB15048" s="3" t="str">
        <v>strike = 0.032642, d2CalldK2 = 22.045720, d2CalldK2mc = 22.296211</v>
      </c>
    </row>
    <row r="15049" spans="28:28" x14ac:dyDescent="0.25">
      <c r="AB15049" s="3" t="str">
        <v>strike = 0.034412, d2CalldK2 = 19.598476, d2CalldK2mc = 19.180388</v>
      </c>
    </row>
    <row r="15050" spans="28:28" x14ac:dyDescent="0.25">
      <c r="AB15050" s="3" t="str">
        <v>strike = 0.036182, d2CalldK2 = 17.346091, d2CalldK2mc = 17.620963</v>
      </c>
    </row>
    <row r="15051" spans="28:28" x14ac:dyDescent="0.25">
      <c r="AB15051" s="3" t="str">
        <v>strike = 0.037952, d2CalldK2 = 15.300072, d2CalldK2mc = 15.675546</v>
      </c>
    </row>
    <row r="15052" spans="28:28" x14ac:dyDescent="0.25">
      <c r="AB15052" s="3" t="str">
        <v>strike = 0.039722, d2CalldK2 = 13.459962, d2CalldK2mc = 12.539817</v>
      </c>
    </row>
    <row r="15053" spans="28:28" x14ac:dyDescent="0.25">
      <c r="AB15053" s="3" t="str">
        <v>strike = 0.041492, d2CalldK2 = 11.817681, d2CalldK2mc = 11.869915</v>
      </c>
    </row>
    <row r="15054" spans="28:28" x14ac:dyDescent="0.25">
      <c r="AB15054" s="3" t="str">
        <v>strike = 0.043262, d2CalldK2 = 10.360624, d2CalldK2mc = 11.163891</v>
      </c>
    </row>
    <row r="15055" spans="28:28" x14ac:dyDescent="0.25">
      <c r="AB15055" s="3" t="str">
        <v>strike = 0.045032, d2CalldK2 = 9.073828, d2CalldK2mc = 8.625084</v>
      </c>
    </row>
    <row r="15056" spans="28:28" x14ac:dyDescent="0.25">
      <c r="AB15056" s="3" t="str">
        <v>strike = 0.046801, d2CalldK2 = 7.941426, d2CalldK2mc = 8.103341</v>
      </c>
    </row>
    <row r="15057" spans="28:28" x14ac:dyDescent="0.25">
      <c r="AB15057" s="3" t="str">
        <v>strike = 0.048571, d2CalldK2 = 6.947608, d2CalldK2mc = 7.222312</v>
      </c>
    </row>
    <row r="15058" spans="28:28" x14ac:dyDescent="0.25">
      <c r="AB15058" s="3" t="str">
        <v>strike = 0.050341, d2CalldK2 = 6.077217, d2CalldK2mc = 6.116503</v>
      </c>
    </row>
    <row r="15059" spans="28:28" x14ac:dyDescent="0.25">
      <c r="AB15059" s="3" t="str">
        <v>strike = 0.052111, d2CalldK2 = 5.316095, d2CalldK2mc = 4.468269</v>
      </c>
    </row>
    <row r="15060" spans="28:28" x14ac:dyDescent="0.25">
      <c r="AB15060" s="3" t="str">
        <v>strike = 0.053881, d2CalldK2 = 4.651258, d2CalldK2mc = 4.519525</v>
      </c>
    </row>
    <row r="15061" spans="28:28" x14ac:dyDescent="0.25">
      <c r="AB15061" s="3" t="str">
        <v>strike = 0.055651, d2CalldK2 = 4.070962, d2CalldK2mc = 4.777847</v>
      </c>
    </row>
    <row r="15062" spans="28:28" x14ac:dyDescent="0.25">
      <c r="AB15062" s="3" t="str">
        <v>strike = 0.057421, d2CalldK2 = 3.564690, d2CalldK2mc = 3.495221</v>
      </c>
    </row>
    <row r="15063" spans="28:28" x14ac:dyDescent="0.25">
      <c r="AB15063" s="3" t="str">
        <v>strike = 0.059191, d2CalldK2 = 3.123095, d2CalldK2mc = 3.277058</v>
      </c>
    </row>
    <row r="15064" spans="28:28" x14ac:dyDescent="0.25">
      <c r="AB15064" s="3" t="str">
        <v>strike = 0.060961, d2CalldK2 = 2.737923, d2CalldK2mc = 3.123378</v>
      </c>
    </row>
    <row r="15065" spans="28:28" x14ac:dyDescent="0.25">
      <c r="AB15065" s="3" t="str">
        <v>strike = 0.062731, d2CalldK2 = 2.401914, d2CalldK2mc = 2.494142</v>
      </c>
    </row>
    <row r="15066" spans="28:28" x14ac:dyDescent="0.25">
      <c r="AB15066" s="3" t="str">
        <v>strike = 0.064501, d2CalldK2 = 2.108710, d2CalldK2mc = 2.165164</v>
      </c>
    </row>
    <row r="15067" spans="28:28" x14ac:dyDescent="0.25">
      <c r="AB15067" s="3" t="str">
        <v>strike = 0.066271, d2CalldK2 = 1.852757, d2CalldK2mc = 1.533984</v>
      </c>
    </row>
    <row r="15068" spans="28:28" x14ac:dyDescent="0.25">
      <c r="AB15068" s="3" t="str">
        <v>strike = 0.068041, d2CalldK2 = 1.629209, d2CalldK2mc = 1.711502</v>
      </c>
    </row>
    <row r="15069" spans="28:28" x14ac:dyDescent="0.25">
      <c r="AB15069" s="3" t="str">
        <v>strike = 0.069810, d2CalldK2 = 1.433853, d2CalldK2mc = 1.646863</v>
      </c>
    </row>
    <row r="15070" spans="28:28" x14ac:dyDescent="0.25">
      <c r="AB15070" s="3" t="str">
        <v>strike = 0.071580, d2CalldK2 = 1.263024, d2CalldK2mc = 1.364462</v>
      </c>
    </row>
    <row r="15071" spans="28:28" x14ac:dyDescent="0.25">
      <c r="AB15071" s="3" t="str">
        <v>strike = 0.073350, d2CalldK2 = 1.113537, d2CalldK2mc = 1.173646</v>
      </c>
    </row>
    <row r="15072" spans="28:28" x14ac:dyDescent="0.25">
      <c r="AB15072" s="3" t="str">
        <v>strike = 0.075120, d2CalldK2 = 0.982629, d2CalldK2mc = 0.743763</v>
      </c>
    </row>
    <row r="15073" spans="28:28" x14ac:dyDescent="0.25">
      <c r="AB15073" s="3" t="str">
        <v>strike = 0.076890, d2CalldK2 = 0.867901, d2CalldK2mc = 0.453310</v>
      </c>
    </row>
    <row r="15074" spans="28:28" x14ac:dyDescent="0.25">
      <c r="AB15074" s="3" t="str">
        <v>T = 7.083333, fixingDate = 0, swapRate = 0.025562, annuity = 8.281857, stdDev = 0.017699, avgCalcStrikes = 7.955688</v>
      </c>
    </row>
    <row r="15075" spans="28:28" x14ac:dyDescent="0.25">
      <c r="AB15075" s="3" t="str">
        <v>strike = -0.025765, dCalldT = 0.000113, localVol = 0.018185</v>
      </c>
    </row>
    <row r="15076" spans="28:28" x14ac:dyDescent="0.25">
      <c r="AB15076" s="3" t="str">
        <v>strike = -0.023995, dCalldT = 0.000164, localVol = 0.018385</v>
      </c>
    </row>
    <row r="15077" spans="28:28" x14ac:dyDescent="0.25">
      <c r="AB15077" s="3" t="str">
        <v>strike = -0.022225, dCalldT = 0.000217, localVol = 0.020955</v>
      </c>
    </row>
    <row r="15078" spans="28:28" x14ac:dyDescent="0.25">
      <c r="AB15078" s="3" t="str">
        <v>strike = -0.020455, dCalldT = 0.000275, localVol = 0.020689</v>
      </c>
    </row>
    <row r="15079" spans="28:28" x14ac:dyDescent="0.25">
      <c r="AB15079" s="3" t="str">
        <v>strike = -0.018686, dCalldT = 0.000333, localVol = 0.022000</v>
      </c>
    </row>
    <row r="15080" spans="28:28" x14ac:dyDescent="0.25">
      <c r="AB15080" s="3" t="str">
        <v>strike = -0.016916, dCalldT = 0.000394, localVol = 0.018766</v>
      </c>
    </row>
    <row r="15081" spans="28:28" x14ac:dyDescent="0.25">
      <c r="AB15081" s="3" t="str">
        <v>strike = -0.015146, dCalldT = 0.000433, localVol = 0.018962</v>
      </c>
    </row>
    <row r="15082" spans="28:28" x14ac:dyDescent="0.25">
      <c r="AB15082" s="3" t="str">
        <v>strike = -0.013376, dCalldT = 0.000452, localVol = 0.019514</v>
      </c>
    </row>
    <row r="15083" spans="28:28" x14ac:dyDescent="0.25">
      <c r="AB15083" s="3" t="str">
        <v>strike = -0.011606, dCalldT = 0.000462, localVol = 0.019345</v>
      </c>
    </row>
    <row r="15084" spans="28:28" x14ac:dyDescent="0.25">
      <c r="AB15084" s="3" t="str">
        <v>strike = -0.009836, dCalldT = 0.000470, localVol = 0.016566</v>
      </c>
    </row>
    <row r="15085" spans="28:28" x14ac:dyDescent="0.25">
      <c r="AB15085" s="3" t="str">
        <v>strike = -0.008066, dCalldT = 0.000454, localVol = 0.016365</v>
      </c>
    </row>
    <row r="15086" spans="28:28" x14ac:dyDescent="0.25">
      <c r="AB15086" s="3" t="str">
        <v>strike = -0.006296, dCalldT = 0.000429, localVol = 0.014506</v>
      </c>
    </row>
    <row r="15087" spans="28:28" x14ac:dyDescent="0.25">
      <c r="AB15087" s="3" t="str">
        <v>strike = -0.004526, dCalldT = 0.000385, localVol = 0.014066</v>
      </c>
    </row>
    <row r="15088" spans="28:28" x14ac:dyDescent="0.25">
      <c r="AB15088" s="3" t="str">
        <v>strike = -0.002756, dCalldT = 0.000349, localVol = 0.011860</v>
      </c>
    </row>
    <row r="15089" spans="28:28" x14ac:dyDescent="0.25">
      <c r="AB15089" s="3" t="str">
        <v>strike = -0.000986, dCalldT = 0.000303, localVol = 0.011708</v>
      </c>
    </row>
    <row r="15090" spans="28:28" x14ac:dyDescent="0.25">
      <c r="AB15090" s="3" t="str">
        <v>strike = 0.000784, dCalldT = 0.000291, localVol = 0.010638</v>
      </c>
    </row>
    <row r="15091" spans="28:28" x14ac:dyDescent="0.25">
      <c r="AB15091" s="3" t="str">
        <v>strike = 0.002554, dCalldT = 0.000315, localVol = 0.009409</v>
      </c>
    </row>
    <row r="15092" spans="28:28" x14ac:dyDescent="0.25">
      <c r="AB15092" s="3" t="str">
        <v>strike = 0.004323, dCalldT = 0.000334, localVol = 0.009259</v>
      </c>
    </row>
    <row r="15093" spans="28:28" x14ac:dyDescent="0.25">
      <c r="AB15093" s="3" t="str">
        <v>strike = 0.006093, dCalldT = 0.000359, localVol = 0.008661</v>
      </c>
    </row>
    <row r="15094" spans="28:28" x14ac:dyDescent="0.25">
      <c r="AB15094" s="3" t="str">
        <v>strike = 0.007863, dCalldT = 0.000366, localVol = 0.008273</v>
      </c>
    </row>
    <row r="15095" spans="28:28" x14ac:dyDescent="0.25">
      <c r="AB15095" s="3" t="str">
        <v>strike = 0.009633, dCalldT = 0.000361, localVol = 0.007819</v>
      </c>
    </row>
    <row r="15096" spans="28:28" x14ac:dyDescent="0.25">
      <c r="AB15096" s="3" t="str">
        <v>strike = 0.011403, dCalldT = 0.000356, localVol = 0.007177</v>
      </c>
    </row>
    <row r="15097" spans="28:28" x14ac:dyDescent="0.25">
      <c r="AB15097" s="3" t="str">
        <v>strike = 0.013173, dCalldT = 0.000338, localVol = 0.006768</v>
      </c>
    </row>
    <row r="15098" spans="28:28" x14ac:dyDescent="0.25">
      <c r="AB15098" s="3" t="str">
        <v>strike = 0.014943, dCalldT = 0.000339, localVol = 0.006297</v>
      </c>
    </row>
    <row r="15099" spans="28:28" x14ac:dyDescent="0.25">
      <c r="AB15099" s="3" t="str">
        <v>strike = 0.016713, dCalldT = 0.000349, localVol = 0.006110</v>
      </c>
    </row>
    <row r="15100" spans="28:28" x14ac:dyDescent="0.25">
      <c r="AB15100" s="3" t="str">
        <v>strike = 0.018483, dCalldT = 0.000391, localVol = 0.005955</v>
      </c>
    </row>
    <row r="15101" spans="28:28" x14ac:dyDescent="0.25">
      <c r="AB15101" s="3" t="str">
        <v>strike = 0.020253, dCalldT = 0.000431, localVol = 0.005939</v>
      </c>
    </row>
    <row r="15102" spans="28:28" x14ac:dyDescent="0.25">
      <c r="AB15102" s="3" t="str">
        <v>strike = 0.022023, dCalldT = 0.000477, localVol = 0.005956</v>
      </c>
    </row>
    <row r="15103" spans="28:28" x14ac:dyDescent="0.25">
      <c r="AB15103" s="3" t="str">
        <v>strike = 0.023793, dCalldT = 0.000539, localVol = 0.005860</v>
      </c>
    </row>
    <row r="15104" spans="28:28" x14ac:dyDescent="0.25">
      <c r="AB15104" s="3" t="str">
        <v>strike = 0.025562, dCalldT = 0.000550, localVol = 0.005812</v>
      </c>
    </row>
    <row r="15105" spans="28:28" x14ac:dyDescent="0.25">
      <c r="AB15105" s="3" t="str">
        <v>strike = 0.027332, dCalldT = 0.000533, localVol = 0.005929</v>
      </c>
    </row>
    <row r="15106" spans="28:28" x14ac:dyDescent="0.25">
      <c r="AB15106" s="3" t="str">
        <v>strike = 0.029102, dCalldT = 0.000505, localVol = 0.006155</v>
      </c>
    </row>
    <row r="15107" spans="28:28" x14ac:dyDescent="0.25">
      <c r="AB15107" s="3" t="str">
        <v>strike = 0.030872, dCalldT = 0.000501, localVol = 0.006393</v>
      </c>
    </row>
    <row r="15108" spans="28:28" x14ac:dyDescent="0.25">
      <c r="AB15108" s="3" t="str">
        <v>strike = 0.032642, dCalldT = 0.000500, localVol = 0.006695</v>
      </c>
    </row>
    <row r="15109" spans="28:28" x14ac:dyDescent="0.25">
      <c r="AB15109" s="3" t="str">
        <v>strike = 0.034412, dCalldT = 0.000487, localVol = 0.007128</v>
      </c>
    </row>
    <row r="15110" spans="28:28" x14ac:dyDescent="0.25">
      <c r="AB15110" s="3" t="str">
        <v>strike = 0.036182, dCalldT = 0.000489, localVol = 0.007450</v>
      </c>
    </row>
    <row r="15111" spans="28:28" x14ac:dyDescent="0.25">
      <c r="AB15111" s="3" t="str">
        <v>strike = 0.037952, dCalldT = 0.000479, localVol = 0.007820</v>
      </c>
    </row>
    <row r="15112" spans="28:28" x14ac:dyDescent="0.25">
      <c r="AB15112" s="3" t="str">
        <v>strike = 0.039722, dCalldT = 0.000455, localVol = 0.008517</v>
      </c>
    </row>
    <row r="15113" spans="28:28" x14ac:dyDescent="0.25">
      <c r="AB15113" s="3" t="str">
        <v>strike = 0.041492, dCalldT = 0.000465, localVol = 0.008849</v>
      </c>
    </row>
    <row r="15114" spans="28:28" x14ac:dyDescent="0.25">
      <c r="AB15114" s="3" t="str">
        <v>strike = 0.043262, dCalldT = 0.000473, localVol = 0.009202</v>
      </c>
    </row>
    <row r="15115" spans="28:28" x14ac:dyDescent="0.25">
      <c r="AB15115" s="3" t="str">
        <v>strike = 0.045032, dCalldT = 0.000451, localVol = 0.010224</v>
      </c>
    </row>
    <row r="15116" spans="28:28" x14ac:dyDescent="0.25">
      <c r="AB15116" s="3" t="str">
        <v>strike = 0.046801, dCalldT = 0.000446, localVol = 0.010496</v>
      </c>
    </row>
    <row r="15117" spans="28:28" x14ac:dyDescent="0.25">
      <c r="AB15117" s="3" t="str">
        <v>strike = 0.048571, dCalldT = 0.000437, localVol = 0.010994</v>
      </c>
    </row>
    <row r="15118" spans="28:28" x14ac:dyDescent="0.25">
      <c r="AB15118" s="3" t="str">
        <v>strike = 0.050341, dCalldT = 0.000417, localVol = 0.011679</v>
      </c>
    </row>
    <row r="15119" spans="28:28" x14ac:dyDescent="0.25">
      <c r="AB15119" s="3" t="str">
        <v>strike = 0.052111, dCalldT = 0.000397, localVol = 0.013335</v>
      </c>
    </row>
    <row r="15120" spans="28:28" x14ac:dyDescent="0.25">
      <c r="AB15120" s="3" t="str">
        <v>strike = 0.053881, dCalldT = 0.000410, localVol = 0.013474</v>
      </c>
    </row>
    <row r="15121" spans="28:28" x14ac:dyDescent="0.25">
      <c r="AB15121" s="3" t="str">
        <v>strike = 0.055651, dCalldT = 0.000429, localVol = 0.013405</v>
      </c>
    </row>
    <row r="15122" spans="28:28" x14ac:dyDescent="0.25">
      <c r="AB15122" s="3" t="str">
        <v>strike = 0.057421, dCalldT = 0.000423, localVol = 0.015552</v>
      </c>
    </row>
    <row r="15123" spans="28:28" x14ac:dyDescent="0.25">
      <c r="AB15123" s="3" t="str">
        <v>strike = 0.059191, dCalldT = 0.000420, localVol = 0.016005</v>
      </c>
    </row>
    <row r="15124" spans="28:28" x14ac:dyDescent="0.25">
      <c r="AB15124" s="3" t="str">
        <v>strike = 0.060961, dCalldT = 0.000412, localVol = 0.016243</v>
      </c>
    </row>
    <row r="15125" spans="28:28" x14ac:dyDescent="0.25">
      <c r="AB15125" s="3" t="str">
        <v>strike = 0.062731, dCalldT = 0.000391, localVol = 0.017702</v>
      </c>
    </row>
    <row r="15126" spans="28:28" x14ac:dyDescent="0.25">
      <c r="AB15126" s="3" t="str">
        <v>strike = 0.064501, dCalldT = 0.000367, localVol = 0.018414</v>
      </c>
    </row>
    <row r="15127" spans="28:28" x14ac:dyDescent="0.25">
      <c r="AB15127" s="3" t="str">
        <v>strike = 0.066271, dCalldT = 0.000342, localVol = 0.021121</v>
      </c>
    </row>
    <row r="15128" spans="28:28" x14ac:dyDescent="0.25">
      <c r="AB15128" s="3" t="str">
        <v>strike = 0.068041, dCalldT = 0.000330, localVol = 0.019640</v>
      </c>
    </row>
    <row r="15129" spans="28:28" x14ac:dyDescent="0.25">
      <c r="AB15129" s="3" t="str">
        <v>strike = 0.069810, dCalldT = 0.000316, localVol = 0.019582</v>
      </c>
    </row>
    <row r="15130" spans="28:28" x14ac:dyDescent="0.25">
      <c r="AB15130" s="3" t="str">
        <v>strike = 0.071580, dCalldT = 0.000294, localVol = 0.020766</v>
      </c>
    </row>
    <row r="15131" spans="28:28" x14ac:dyDescent="0.25">
      <c r="AB15131" s="3" t="str">
        <v>strike = 0.073350, dCalldT = 0.000270, localVol = 0.021433</v>
      </c>
    </row>
    <row r="15132" spans="28:28" x14ac:dyDescent="0.25">
      <c r="AB15132" s="3" t="str">
        <v>strike = 0.075120, dCalldT = 0.000243, localVol = 0.025582</v>
      </c>
    </row>
    <row r="15133" spans="28:28" x14ac:dyDescent="0.25">
      <c r="AB15133" s="3" t="str">
        <v>strike = 0.076890, dCalldT = 0.000227, localVol = 0.031633</v>
      </c>
    </row>
    <row r="15134" spans="28:28" x14ac:dyDescent="0.25">
      <c r="AB15134" s="3" t="str">
        <v>T = 7.166667, swapRate = 0.025628, k = 0, strike = -0.027764, call = 0.053592, callph = 0.053583, callmh = 0.053602, quantile = 0.011911, d2CalldK2 = 0.764390</v>
      </c>
    </row>
    <row r="15135" spans="28:28" x14ac:dyDescent="0.25">
      <c r="AB15135" s="3" t="str">
        <v>T = 7.166667, swapRate = 0.025628, k = 1, strike = -0.025984, call = 0.051835, callph = 0.051825, callmh = 0.051845, quantile = 0.013358, d2CalldK2 = 0.864322</v>
      </c>
    </row>
    <row r="15136" spans="28:28" x14ac:dyDescent="0.25">
      <c r="AB15136" s="3" t="str">
        <v>T = 7.166667, swapRate = 0.025628, k = 2, strike = -0.024204, call = 0.050081, callph = 0.050071, callmh = 0.050091, quantile = 0.014996, d2CalldK2 = 0.978227</v>
      </c>
    </row>
    <row r="15137" spans="28:28" x14ac:dyDescent="0.25">
      <c r="AB15137" s="3" t="str">
        <v>T = 7.166667, swapRate = 0.025628, k = 3, strike = -0.022425, call = 0.048329, callph = 0.048319, callmh = 0.048339, quantile = 0.016850, d2CalldK2 = 1.108167</v>
      </c>
    </row>
    <row r="15138" spans="28:28" x14ac:dyDescent="0.25">
      <c r="AB15138" s="3" t="str">
        <v>T = 7.166667, swapRate = 0.025628, k = 4, strike = -0.020645, call = 0.046581, callph = 0.046572, callmh = 0.046591, quantile = 0.018951, d2CalldK2 = 1.256519</v>
      </c>
    </row>
    <row r="15139" spans="28:28" x14ac:dyDescent="0.25">
      <c r="AB15139" s="3" t="str">
        <v>T = 7.166667, swapRate = 0.025628, k = 5, strike = -0.018865, call = 0.044837, callph = 0.044828, callmh = 0.044847, quantile = 0.021335, d2CalldK2 = 1.426021</v>
      </c>
    </row>
    <row r="15140" spans="28:28" x14ac:dyDescent="0.25">
      <c r="AB15140" s="3" t="str">
        <v>T = 7.166667, swapRate = 0.025628, k = 6, strike = -0.017086, call = 0.043098, callph = 0.043088, callmh = 0.043108, quantile = 0.024041, d2CalldK2 = 1.619829</v>
      </c>
    </row>
    <row r="15141" spans="28:28" x14ac:dyDescent="0.25">
      <c r="AB15141" s="3" t="str">
        <v>T = 7.166667, swapRate = 0.025628, k = 7, strike = -0.015306, call = 0.041364, callph = 0.041354, callmh = 0.041373, quantile = 0.027117, d2CalldK2 = 1.841574</v>
      </c>
    </row>
    <row r="15142" spans="28:28" x14ac:dyDescent="0.25">
      <c r="AB15142" s="3" t="str">
        <v>T = 7.166667, swapRate = 0.025628, k = 8, strike = -0.013526, call = 0.039635, callph = 0.039626, callmh = 0.039645, quantile = 0.030615, d2CalldK2 = 2.095437</v>
      </c>
    </row>
    <row r="15143" spans="28:28" x14ac:dyDescent="0.25">
      <c r="AB15143" s="3" t="str">
        <v>T = 7.166667, swapRate = 0.025628, k = 9, strike = -0.011746, call = 0.037914, callph = 0.037904, callmh = 0.037923, quantile = 0.034598, d2CalldK2 = 2.386223</v>
      </c>
    </row>
    <row r="15144" spans="28:28" x14ac:dyDescent="0.25">
      <c r="AB15144" s="3" t="str">
        <v>T = 7.166667, swapRate = 0.025628, k = 10, strike = -0.009967, call = 0.036199, callph = 0.036190, callmh = 0.036209, quantile = 0.039134, d2CalldK2 = 2.719445</v>
      </c>
    </row>
    <row r="15145" spans="28:28" x14ac:dyDescent="0.25">
      <c r="AB15145" s="3" t="str">
        <v>T = 7.166667, swapRate = 0.025628, k = 11, strike = -0.008187, call = 0.034494, callph = 0.034484, callmh = 0.034503, quantile = 0.044306, d2CalldK2 = 3.101418</v>
      </c>
    </row>
    <row r="15146" spans="28:28" x14ac:dyDescent="0.25">
      <c r="AB15146" s="3" t="str">
        <v>T = 7.166667, swapRate = 0.025628, k = 12, strike = -0.006407, call = 0.032798, callph = 0.032788, callmh = 0.032807, quantile = 0.050207, d2CalldK2 = 3.539355</v>
      </c>
    </row>
    <row r="15147" spans="28:28" x14ac:dyDescent="0.25">
      <c r="AB15147" s="3" t="str">
        <v>T = 7.166667, swapRate = 0.025628, k = 13, strike = -0.004627, call = 0.031113, callph = 0.031104, callmh = 0.031123, quantile = 0.056943, d2CalldK2 = 4.041464</v>
      </c>
    </row>
    <row r="15148" spans="28:28" x14ac:dyDescent="0.25">
      <c r="AB15148" s="3" t="str">
        <v>T = 7.166667, swapRate = 0.025628, k = 14, strike = -0.002848, call = 0.029442, callph = 0.029432, callmh = 0.029451, quantile = 0.064636, d2CalldK2 = 4.617048</v>
      </c>
    </row>
    <row r="15149" spans="28:28" x14ac:dyDescent="0.25">
      <c r="AB15149" s="3" t="str">
        <v>T = 7.166667, swapRate = 0.025628, k = 15, strike = -0.001068, call = 0.027785, callph = 0.027775, callmh = 0.027794, quantile = 0.073427, d2CalldK2 = 5.276587</v>
      </c>
    </row>
    <row r="15150" spans="28:28" x14ac:dyDescent="0.25">
      <c r="AB15150" s="3" t="str">
        <v>T = 7.166667, swapRate = 0.025628, k = 16, strike = 0.000712, call = 0.026144, callph = 0.026135, callmh = 0.026154, quantile = 0.083474, d2CalldK2 = 6.031795</v>
      </c>
    </row>
    <row r="15151" spans="28:28" x14ac:dyDescent="0.25">
      <c r="AB15151" s="3" t="str">
        <v>T = 7.166667, swapRate = 0.025628, k = 17, strike = 0.002492, call = 0.024523, callph = 0.024514, callmh = 0.024532, quantile = 0.094961, d2CalldK2 = 6.895645</v>
      </c>
    </row>
    <row r="15152" spans="28:28" x14ac:dyDescent="0.25">
      <c r="AB15152" s="3" t="str">
        <v>T = 7.166667, swapRate = 0.025628, k = 18, strike = 0.004271, call = 0.022924, callph = 0.022915, callmh = 0.022933, quantile = 0.108092, d2CalldK2 = 7.882306</v>
      </c>
    </row>
    <row r="15153" spans="28:28" x14ac:dyDescent="0.25">
      <c r="AB15153" s="3" t="str">
        <v>T = 7.166667, swapRate = 0.025628, k = 19, strike = 0.006051, call = 0.021350, callph = 0.021341, callmh = 0.021358, quantile = 0.123100, d2CalldK2 = 9.006982</v>
      </c>
    </row>
    <row r="15154" spans="28:28" x14ac:dyDescent="0.25">
      <c r="AB15154" s="3" t="str">
        <v>T = 7.166667, swapRate = 0.025628, k = 20, strike = 0.007831, call = 0.019804, callph = 0.019795, callmh = 0.019812, quantile = 0.140243, d2CalldK2 = 10.285580</v>
      </c>
    </row>
    <row r="15155" spans="28:28" x14ac:dyDescent="0.25">
      <c r="AB15155" s="3" t="str">
        <v>T = 7.166667, swapRate = 0.025628, k = 21, strike = 0.009610, call = 0.018291, callph = 0.018282, callmh = 0.018299, quantile = 0.159812, d2CalldK2 = 11.734124</v>
      </c>
    </row>
    <row r="15156" spans="28:28" x14ac:dyDescent="0.25">
      <c r="AB15156" s="3" t="str">
        <v>T = 7.166667, swapRate = 0.025628, k = 22, strike = 0.011390, call = 0.016815, callph = 0.016807, callmh = 0.016823, quantile = 0.182121, d2CalldK2 = 13.367823</v>
      </c>
    </row>
    <row r="15157" spans="28:28" x14ac:dyDescent="0.25">
      <c r="AB15157" s="3" t="str">
        <v>T = 7.166667, swapRate = 0.025628, k = 23, strike = 0.013170, call = 0.015381, callph = 0.015373, callmh = 0.015389, quantile = 0.207512, d2CalldK2 = 15.199624</v>
      </c>
    </row>
    <row r="15158" spans="28:28" x14ac:dyDescent="0.25">
      <c r="AB15158" s="3" t="str">
        <v>T = 7.166667, swapRate = 0.025628, k = 24, strike = 0.014950, call = 0.013996, callph = 0.013988, callmh = 0.014004, quantile = 0.236346, d2CalldK2 = 17.238074</v>
      </c>
    </row>
    <row r="15159" spans="28:28" x14ac:dyDescent="0.25">
      <c r="AB15159" s="3" t="str">
        <v>T = 7.166667, swapRate = 0.025628, k = 25, strike = 0.016729, call = 0.012665, callph = 0.012658, callmh = 0.012673, quantile = 0.268993, d2CalldK2 = 19.484231</v>
      </c>
    </row>
    <row r="15160" spans="28:28" x14ac:dyDescent="0.25">
      <c r="AB15160" s="3" t="str">
        <v>T = 7.166667, swapRate = 0.025628, k = 26, strike = 0.018509, call = 0.011397, callph = 0.011390, callmh = 0.011404, quantile = 0.305817, d2CalldK2 = 21.927316</v>
      </c>
    </row>
    <row r="15161" spans="28:28" x14ac:dyDescent="0.25">
      <c r="AB15161" s="3" t="str">
        <v>T = 7.166667, swapRate = 0.025628, k = 27, strike = 0.020289, call = 0.010197, callph = 0.010191, callmh = 0.010204, quantile = 0.347143, d2CalldK2 = 24.538781</v>
      </c>
    </row>
    <row r="15162" spans="28:28" x14ac:dyDescent="0.25">
      <c r="AB15162" s="3" t="str">
        <v>T = 7.166667, swapRate = 0.025628, k = 28, strike = 0.022069, call = 0.009076, callph = 0.009070, callmh = 0.009082, quantile = 0.393230, d2CalldK2 = 27.264451</v>
      </c>
    </row>
    <row r="15163" spans="28:28" x14ac:dyDescent="0.25">
      <c r="AB15163" s="3" t="str">
        <v>T = 7.166667, swapRate = 0.025628, k = 29, strike = 0.023848, call = 0.008040, callph = 0.008035, callmh = 0.008046, quantile = 0.444206, d2CalldK2 = 30.014553</v>
      </c>
    </row>
    <row r="15164" spans="28:28" x14ac:dyDescent="0.25">
      <c r="AB15164" s="3" t="str">
        <v>T = 7.166667, swapRate = 0.025628, k = 30, strike = 0.025628, call = 0.007100, callph = 0.007095, callmh = 0.007105, quantile = 0.500000, d2CalldK2 = 32.647113</v>
      </c>
    </row>
    <row r="15165" spans="28:28" x14ac:dyDescent="0.25">
      <c r="AB15165" s="3" t="str">
        <v>T = 7.166667, swapRate = 0.025628, k = 31, strike = 0.027408, call = 0.006261, callph = 0.006256, callmh = 0.006265, quantile = 0.555794, d2CalldK2 = 30.014553</v>
      </c>
    </row>
    <row r="15166" spans="28:28" x14ac:dyDescent="0.25">
      <c r="AB15166" s="3" t="str">
        <v>T = 7.166667, swapRate = 0.025628, k = 32, strike = 0.029188, call = 0.005516, callph = 0.005512, callmh = 0.005520, quantile = 0.606770, d2CalldK2 = 27.264451</v>
      </c>
    </row>
    <row r="15167" spans="28:28" x14ac:dyDescent="0.25">
      <c r="AB15167" s="3" t="str">
        <v>T = 7.166667, swapRate = 0.025628, k = 33, strike = 0.030967, call = 0.004858, callph = 0.004855, callmh = 0.004861, quantile = 0.652857, d2CalldK2 = 24.538781</v>
      </c>
    </row>
    <row r="15168" spans="28:28" x14ac:dyDescent="0.25">
      <c r="AB15168" s="3" t="str">
        <v>T = 7.166667, swapRate = 0.025628, k = 34, strike = 0.032747, call = 0.004278, callph = 0.004275, callmh = 0.004281, quantile = 0.694183, d2CalldK2 = 21.927316</v>
      </c>
    </row>
    <row r="15169" spans="28:28" x14ac:dyDescent="0.25">
      <c r="AB15169" s="3" t="str">
        <v>T = 7.166667, swapRate = 0.025628, k = 35, strike = 0.034527, call = 0.003767, callph = 0.003764, callmh = 0.003769, quantile = 0.731007, d2CalldK2 = 19.484231</v>
      </c>
    </row>
    <row r="15170" spans="28:28" x14ac:dyDescent="0.25">
      <c r="AB15170" s="3" t="str">
        <v>T = 7.166667, swapRate = 0.025628, k = 36, strike = 0.036306, call = 0.003318, callph = 0.003315, callmh = 0.003320, quantile = 0.763654, d2CalldK2 = 17.238074</v>
      </c>
    </row>
    <row r="15171" spans="28:28" x14ac:dyDescent="0.25">
      <c r="AB15171" s="3" t="str">
        <v>T = 7.166667, swapRate = 0.025628, k = 37, strike = 0.038086, call = 0.002923, callph = 0.002921, callmh = 0.002925, quantile = 0.792488, d2CalldK2 = 15.199624</v>
      </c>
    </row>
    <row r="15172" spans="28:28" x14ac:dyDescent="0.25">
      <c r="AB15172" s="3" t="str">
        <v>T = 7.166667, swapRate = 0.025628, k = 38, strike = 0.039866, call = 0.002577, callph = 0.002575, callmh = 0.002579, quantile = 0.817879, d2CalldK2 = 13.367823</v>
      </c>
    </row>
    <row r="15173" spans="28:28" x14ac:dyDescent="0.25">
      <c r="AB15173" s="3" t="str">
        <v>T = 7.166667, swapRate = 0.025628, k = 39, strike = 0.041646, call = 0.002273, callph = 0.002272, callmh = 0.002275, quantile = 0.840188, d2CalldK2 = 11.734124</v>
      </c>
    </row>
    <row r="15174" spans="28:28" x14ac:dyDescent="0.25">
      <c r="AB15174" s="3" t="str">
        <v>T = 7.166667, swapRate = 0.025628, k = 40, strike = 0.043425, call = 0.002007, callph = 0.002005, callmh = 0.002008, quantile = 0.859757, d2CalldK2 = 10.285580</v>
      </c>
    </row>
    <row r="15175" spans="28:28" x14ac:dyDescent="0.25">
      <c r="AB15175" s="3" t="str">
        <v>T = 7.166667, swapRate = 0.025628, k = 41, strike = 0.045205, call = 0.001773, callph = 0.001771, callmh = 0.001774, quantile = 0.876900, d2CalldK2 = 9.006982</v>
      </c>
    </row>
    <row r="15176" spans="28:28" x14ac:dyDescent="0.25">
      <c r="AB15176" s="3" t="str">
        <v>T = 7.166667, swapRate = 0.025628, k = 42, strike = 0.046985, call = 0.001567, callph = 0.001566, callmh = 0.001568, quantile = 0.891908, d2CalldK2 = 7.882306</v>
      </c>
    </row>
    <row r="15177" spans="28:28" x14ac:dyDescent="0.25">
      <c r="AB15177" s="3" t="str">
        <v>T = 7.166667, swapRate = 0.025628, k = 43, strike = 0.048765, call = 0.001387, callph = 0.001386, callmh = 0.001388, quantile = 0.905039, d2CalldK2 = 6.895645</v>
      </c>
    </row>
    <row r="15178" spans="28:28" x14ac:dyDescent="0.25">
      <c r="AB15178" s="3" t="str">
        <v>T = 7.166667, swapRate = 0.025628, k = 44, strike = 0.050544, call = 0.001228, callph = 0.001227, callmh = 0.001229, quantile = 0.916526, d2CalldK2 = 6.031795</v>
      </c>
    </row>
    <row r="15179" spans="28:28" x14ac:dyDescent="0.25">
      <c r="AB15179" s="3" t="str">
        <v>T = 7.166667, swapRate = 0.025628, k = 45, strike = 0.052324, call = 0.001089, callph = 0.001088, callmh = 0.001089, quantile = 0.926573, d2CalldK2 = 5.276587</v>
      </c>
    </row>
    <row r="15180" spans="28:28" x14ac:dyDescent="0.25">
      <c r="AB15180" s="3" t="str">
        <v>T = 7.166667, swapRate = 0.025628, k = 46, strike = 0.054104, call = 0.000966, callph = 0.000965, callmh = 0.000967, quantile = 0.935364, d2CalldK2 = 4.617048</v>
      </c>
    </row>
    <row r="15181" spans="28:28" x14ac:dyDescent="0.25">
      <c r="AB15181" s="3" t="str">
        <v>T = 7.166667, swapRate = 0.025628, k = 47, strike = 0.055884, call = 0.000858, callph = 0.000857, callmh = 0.000859, quantile = 0.943057, d2CalldK2 = 4.041464</v>
      </c>
    </row>
    <row r="15182" spans="28:28" x14ac:dyDescent="0.25">
      <c r="AB15182" s="3" t="str">
        <v>T = 7.166667, swapRate = 0.025628, k = 48, strike = 0.057663, call = 0.000763, callph = 0.000762, callmh = 0.000763, quantile = 0.949793, d2CalldK2 = 3.539355</v>
      </c>
    </row>
    <row r="15183" spans="28:28" x14ac:dyDescent="0.25">
      <c r="AB15183" s="3" t="str">
        <v>T = 7.166667, swapRate = 0.025628, k = 49, strike = 0.059443, call = 0.000679, callph = 0.000678, callmh = 0.000679, quantile = 0.955694, d2CalldK2 = 3.101418</v>
      </c>
    </row>
    <row r="15184" spans="28:28" x14ac:dyDescent="0.25">
      <c r="AB15184" s="3" t="str">
        <v>T = 7.166667, swapRate = 0.025628, k = 50, strike = 0.061223, call = 0.000605, callph = 0.000604, callmh = 0.000605, quantile = 0.960866, d2CalldK2 = 2.719445</v>
      </c>
    </row>
    <row r="15185" spans="28:28" x14ac:dyDescent="0.25">
      <c r="AB15185" s="3" t="str">
        <v>T = 7.166667, swapRate = 0.025628, k = 51, strike = 0.063002, call = 0.000539, callph = 0.000539, callmh = 0.000539, quantile = 0.965402, d2CalldK2 = 2.386223</v>
      </c>
    </row>
    <row r="15186" spans="28:28" x14ac:dyDescent="0.25">
      <c r="AB15186" s="3" t="str">
        <v>T = 7.166667, swapRate = 0.025628, k = 52, strike = 0.064782, call = 0.000481, callph = 0.000481, callmh = 0.000481, quantile = 0.969385, d2CalldK2 = 2.095437</v>
      </c>
    </row>
    <row r="15187" spans="28:28" x14ac:dyDescent="0.25">
      <c r="AB15187" s="3" t="str">
        <v>T = 7.166667, swapRate = 0.025628, k = 53, strike = 0.066562, call = 0.000430, callph = 0.000430, callmh = 0.000430, quantile = 0.972883, d2CalldK2 = 1.841573</v>
      </c>
    </row>
    <row r="15188" spans="28:28" x14ac:dyDescent="0.25">
      <c r="AB15188" s="3" t="str">
        <v>T = 7.166667, swapRate = 0.025628, k = 54, strike = 0.068342, call = 0.000384, callph = 0.000384, callmh = 0.000385, quantile = 0.975959, d2CalldK2 = 1.619829</v>
      </c>
    </row>
    <row r="15189" spans="28:28" x14ac:dyDescent="0.25">
      <c r="AB15189" s="3" t="str">
        <v>T = 7.166667, swapRate = 0.025628, k = 55, strike = 0.070121, call = 0.000344, callph = 0.000344, callmh = 0.000344, quantile = 0.978665, d2CalldK2 = 1.426021</v>
      </c>
    </row>
    <row r="15190" spans="28:28" x14ac:dyDescent="0.25">
      <c r="AB15190" s="3" t="str">
        <v>T = 7.166667, swapRate = 0.025628, k = 56, strike = 0.071901, call = 0.000308, callph = 0.000308, callmh = 0.000308, quantile = 0.981049, d2CalldK2 = 1.256519</v>
      </c>
    </row>
    <row r="15191" spans="28:28" x14ac:dyDescent="0.25">
      <c r="AB15191" s="3" t="str">
        <v>T = 7.166667, swapRate = 0.025628, k = 57, strike = 0.073681, call = 0.000276, callph = 0.000276, callmh = 0.000277, quantile = 0.983150, d2CalldK2 = 1.108167</v>
      </c>
    </row>
    <row r="15192" spans="28:28" x14ac:dyDescent="0.25">
      <c r="AB15192" s="3" t="str">
        <v>T = 7.166667, swapRate = 0.025628, k = 58, strike = 0.075461, call = 0.000248, callph = 0.000248, callmh = 0.000248, quantile = 0.985004, d2CalldK2 = 0.978227</v>
      </c>
    </row>
    <row r="15193" spans="28:28" x14ac:dyDescent="0.25">
      <c r="AB15193" s="3" t="str">
        <v>T = 7.166667, swapRate = 0.025628, k = 59, strike = 0.077240, call = 0.000223, callph = 0.000223, callmh = 0.000223, quantile = 0.986642, d2CalldK2 = 0.864322</v>
      </c>
    </row>
    <row r="15194" spans="28:28" x14ac:dyDescent="0.25">
      <c r="AB15194" s="3" t="str">
        <v>T = 7.166667, swapRate = 0.025628, k = 60, strike = 0.079020, call = 0.000200, callph = 0.000200, callmh = 0.000201, quantile = 0.988089, d2CalldK2 = 0.764390</v>
      </c>
    </row>
    <row r="15195" spans="28:28" x14ac:dyDescent="0.25">
      <c r="AB15195" s="3" t="str">
        <v>strike = -0.025984, d2CalldK2 = 0.864322, d2CalldK2mc = 0.805543</v>
      </c>
    </row>
    <row r="15196" spans="28:28" x14ac:dyDescent="0.25">
      <c r="AB15196" s="3" t="str">
        <v>strike = -0.024204, d2CalldK2 = 0.978227, d2CalldK2mc = 0.781678</v>
      </c>
    </row>
    <row r="15197" spans="28:28" x14ac:dyDescent="0.25">
      <c r="AB15197" s="3" t="str">
        <v>strike = -0.022425, d2CalldK2 = 1.108167, d2CalldK2mc = 1.238138</v>
      </c>
    </row>
    <row r="15198" spans="28:28" x14ac:dyDescent="0.25">
      <c r="AB15198" s="3" t="str">
        <v>strike = -0.020645, d2CalldK2 = 1.256519, d2CalldK2mc = 1.536766</v>
      </c>
    </row>
    <row r="15199" spans="28:28" x14ac:dyDescent="0.25">
      <c r="AB15199" s="3" t="str">
        <v>strike = -0.018865, d2CalldK2 = 1.426021, d2CalldK2mc = 1.202705</v>
      </c>
    </row>
    <row r="15200" spans="28:28" x14ac:dyDescent="0.25">
      <c r="AB15200" s="3" t="str">
        <v>strike = -0.017086, d2CalldK2 = 1.619829, d2CalldK2mc = 1.710927</v>
      </c>
    </row>
    <row r="15201" spans="28:28" x14ac:dyDescent="0.25">
      <c r="AB15201" s="3" t="str">
        <v>strike = -0.015306, d2CalldK2 = 1.841574, d2CalldK2mc = 2.396145</v>
      </c>
    </row>
    <row r="15202" spans="28:28" x14ac:dyDescent="0.25">
      <c r="AB15202" s="3" t="str">
        <v>strike = -0.013526, d2CalldK2 = 2.095437, d2CalldK2mc = 3.026553</v>
      </c>
    </row>
    <row r="15203" spans="28:28" x14ac:dyDescent="0.25">
      <c r="AB15203" s="3" t="str">
        <v>strike = -0.011746, d2CalldK2 = 2.386223, d2CalldK2mc = 2.786115</v>
      </c>
    </row>
    <row r="15204" spans="28:28" x14ac:dyDescent="0.25">
      <c r="AB15204" s="3" t="str">
        <v>strike = -0.009967, d2CalldK2 = 2.719445, d2CalldK2mc = 2.636640</v>
      </c>
    </row>
    <row r="15205" spans="28:28" x14ac:dyDescent="0.25">
      <c r="AB15205" s="3" t="str">
        <v>strike = -0.008187, d2CalldK2 = 3.101418, d2CalldK2mc = 3.269516</v>
      </c>
    </row>
    <row r="15206" spans="28:28" x14ac:dyDescent="0.25">
      <c r="AB15206" s="3" t="str">
        <v>strike = -0.006407, d2CalldK2 = 3.539355, d2CalldK2mc = 3.490332</v>
      </c>
    </row>
    <row r="15207" spans="28:28" x14ac:dyDescent="0.25">
      <c r="AB15207" s="3" t="str">
        <v>strike = -0.004627, d2CalldK2 = 4.041464, d2CalldK2mc = 4.146042</v>
      </c>
    </row>
    <row r="15208" spans="28:28" x14ac:dyDescent="0.25">
      <c r="AB15208" s="3" t="str">
        <v>strike = -0.002848, d2CalldK2 = 4.617048, d2CalldK2mc = 5.052687</v>
      </c>
    </row>
    <row r="15209" spans="28:28" x14ac:dyDescent="0.25">
      <c r="AB15209" s="3" t="str">
        <v>strike = -0.001068, d2CalldK2 = 5.276587, d2CalldK2mc = 5.502392</v>
      </c>
    </row>
    <row r="15210" spans="28:28" x14ac:dyDescent="0.25">
      <c r="AB15210" s="3" t="str">
        <v>strike = 0.000712, d2CalldK2 = 6.031795, d2CalldK2mc = 4.872991</v>
      </c>
    </row>
    <row r="15211" spans="28:28" x14ac:dyDescent="0.25">
      <c r="AB15211" s="3" t="str">
        <v>strike = 0.002492, d2CalldK2 = 6.895645, d2CalldK2mc = 6.845382</v>
      </c>
    </row>
    <row r="15212" spans="28:28" x14ac:dyDescent="0.25">
      <c r="AB15212" s="3" t="str">
        <v>strike = 0.004271, d2CalldK2 = 7.882306, d2CalldK2mc = 7.989287</v>
      </c>
    </row>
    <row r="15213" spans="28:28" x14ac:dyDescent="0.25">
      <c r="AB15213" s="3" t="str">
        <v>strike = 0.006051, d2CalldK2 = 9.006982, d2CalldK2mc = 9.452638</v>
      </c>
    </row>
    <row r="15214" spans="28:28" x14ac:dyDescent="0.25">
      <c r="AB15214" s="3" t="str">
        <v>strike = 0.007831, d2CalldK2 = 10.285580, d2CalldK2mc = 10.547361</v>
      </c>
    </row>
    <row r="15215" spans="28:28" x14ac:dyDescent="0.25">
      <c r="AB15215" s="3" t="str">
        <v>strike = 0.009610, d2CalldK2 = 11.734124, d2CalldK2mc = 11.433644</v>
      </c>
    </row>
    <row r="15216" spans="28:28" x14ac:dyDescent="0.25">
      <c r="AB15216" s="3" t="str">
        <v>strike = 0.011390, d2CalldK2 = 13.367823, d2CalldK2mc = 13.592981</v>
      </c>
    </row>
    <row r="15217" spans="28:28" x14ac:dyDescent="0.25">
      <c r="AB15217" s="3" t="str">
        <v>strike = 0.013170, d2CalldK2 = 15.199624, d2CalldK2mc = 15.073282</v>
      </c>
    </row>
    <row r="15218" spans="28:28" x14ac:dyDescent="0.25">
      <c r="AB15218" s="3" t="str">
        <v>strike = 0.014950, d2CalldK2 = 17.238074, d2CalldK2mc = 17.510826</v>
      </c>
    </row>
    <row r="15219" spans="28:28" x14ac:dyDescent="0.25">
      <c r="AB15219" s="3" t="str">
        <v>strike = 0.016729, d2CalldK2 = 19.484231, d2CalldK2mc = 19.051483</v>
      </c>
    </row>
    <row r="15220" spans="28:28" x14ac:dyDescent="0.25">
      <c r="AB15220" s="3" t="str">
        <v>strike = 0.018509, d2CalldK2 = 21.927316, d2CalldK2mc = 20.385611</v>
      </c>
    </row>
    <row r="15221" spans="28:28" x14ac:dyDescent="0.25">
      <c r="AB15221" s="3" t="str">
        <v>strike = 0.020289, d2CalldK2 = 24.538781, d2CalldK2mc = 24.989383</v>
      </c>
    </row>
    <row r="15222" spans="28:28" x14ac:dyDescent="0.25">
      <c r="AB15222" s="3" t="str">
        <v>strike = 0.022069, d2CalldK2 = 27.264451, d2CalldK2mc = 25.290403</v>
      </c>
    </row>
    <row r="15223" spans="28:28" x14ac:dyDescent="0.25">
      <c r="AB15223" s="3" t="str">
        <v>strike = 0.023848, d2CalldK2 = 30.014553, d2CalldK2mc = 31.102722</v>
      </c>
    </row>
    <row r="15224" spans="28:28" x14ac:dyDescent="0.25">
      <c r="AB15224" s="3" t="str">
        <v>strike = 0.025628, d2CalldK2 = 32.647113, d2CalldK2mc = 32.781723</v>
      </c>
    </row>
    <row r="15225" spans="28:28" x14ac:dyDescent="0.25">
      <c r="AB15225" s="3" t="str">
        <v>strike = 0.027408, d2CalldK2 = 30.014553, d2CalldK2mc = 30.255751</v>
      </c>
    </row>
    <row r="15226" spans="28:28" x14ac:dyDescent="0.25">
      <c r="AB15226" s="3" t="str">
        <v>strike = 0.029188, d2CalldK2 = 27.264451, d2CalldK2mc = 27.753385</v>
      </c>
    </row>
    <row r="15227" spans="28:28" x14ac:dyDescent="0.25">
      <c r="AB15227" s="3" t="str">
        <v>strike = 0.030967, d2CalldK2 = 24.538781, d2CalldK2mc = 24.774576</v>
      </c>
    </row>
    <row r="15228" spans="28:28" x14ac:dyDescent="0.25">
      <c r="AB15228" s="3" t="str">
        <v>strike = 0.032747, d2CalldK2 = 21.927316, d2CalldK2mc = 22.574989</v>
      </c>
    </row>
    <row r="15229" spans="28:28" x14ac:dyDescent="0.25">
      <c r="AB15229" s="3" t="str">
        <v>strike = 0.034527, d2CalldK2 = 19.484231, d2CalldK2mc = 18.865957</v>
      </c>
    </row>
    <row r="15230" spans="28:28" x14ac:dyDescent="0.25">
      <c r="AB15230" s="3" t="str">
        <v>strike = 0.036306, d2CalldK2 = 17.238074, d2CalldK2mc = 16.699684</v>
      </c>
    </row>
    <row r="15231" spans="28:28" x14ac:dyDescent="0.25">
      <c r="AB15231" s="3" t="str">
        <v>strike = 0.038086, d2CalldK2 = 15.199624, d2CalldK2mc = 14.939986</v>
      </c>
    </row>
    <row r="15232" spans="28:28" x14ac:dyDescent="0.25">
      <c r="AB15232" s="3" t="str">
        <v>strike = 0.039866, d2CalldK2 = 13.367823, d2CalldK2mc = 13.148268</v>
      </c>
    </row>
    <row r="15233" spans="28:28" x14ac:dyDescent="0.25">
      <c r="AB15233" s="3" t="str">
        <v>strike = 0.041646, d2CalldK2 = 11.734124, d2CalldK2mc = 12.429609</v>
      </c>
    </row>
    <row r="15234" spans="28:28" x14ac:dyDescent="0.25">
      <c r="AB15234" s="3" t="str">
        <v>strike = 0.043425, d2CalldK2 = 10.285580, d2CalldK2mc = 9.531390</v>
      </c>
    </row>
    <row r="15235" spans="28:28" x14ac:dyDescent="0.25">
      <c r="AB15235" s="3" t="str">
        <v>strike = 0.045205, d2CalldK2 = 9.006982, d2CalldK2mc = 9.645847</v>
      </c>
    </row>
    <row r="15236" spans="28:28" x14ac:dyDescent="0.25">
      <c r="AB15236" s="3" t="str">
        <v>strike = 0.046985, d2CalldK2 = 7.882306, d2CalldK2mc = 7.541645</v>
      </c>
    </row>
    <row r="15237" spans="28:28" x14ac:dyDescent="0.25">
      <c r="AB15237" s="3" t="str">
        <v>strike = 0.048765, d2CalldK2 = 6.895645, d2CalldK2mc = 7.102794</v>
      </c>
    </row>
    <row r="15238" spans="28:28" x14ac:dyDescent="0.25">
      <c r="AB15238" s="3" t="str">
        <v>strike = 0.050544, d2CalldK2 = 6.031795, d2CalldK2mc = 5.602040</v>
      </c>
    </row>
    <row r="15239" spans="28:28" x14ac:dyDescent="0.25">
      <c r="AB15239" s="3" t="str">
        <v>strike = 0.052324, d2CalldK2 = 5.276587, d2CalldK2mc = 4.983787</v>
      </c>
    </row>
    <row r="15240" spans="28:28" x14ac:dyDescent="0.25">
      <c r="AB15240" s="3" t="str">
        <v>strike = 0.054104, d2CalldK2 = 4.617048, d2CalldK2mc = 4.529008</v>
      </c>
    </row>
    <row r="15241" spans="28:28" x14ac:dyDescent="0.25">
      <c r="AB15241" s="3" t="str">
        <v>strike = 0.055884, d2CalldK2 = 4.041464, d2CalldK2mc = 4.441786</v>
      </c>
    </row>
    <row r="15242" spans="28:28" x14ac:dyDescent="0.25">
      <c r="AB15242" s="3" t="str">
        <v>strike = 0.057663, d2CalldK2 = 3.539355, d2CalldK2mc = 4.175965</v>
      </c>
    </row>
    <row r="15243" spans="28:28" x14ac:dyDescent="0.25">
      <c r="AB15243" s="3" t="str">
        <v>strike = 0.059443, d2CalldK2 = 3.101418, d2CalldK2mc = 3.230825</v>
      </c>
    </row>
    <row r="15244" spans="28:28" x14ac:dyDescent="0.25">
      <c r="AB15244" s="3" t="str">
        <v>strike = 0.061223, d2CalldK2 = 2.719445, d2CalldK2mc = 3.021259</v>
      </c>
    </row>
    <row r="15245" spans="28:28" x14ac:dyDescent="0.25">
      <c r="AB15245" s="3" t="str">
        <v>strike = 0.063002, d2CalldK2 = 2.386223, d2CalldK2mc = 2.126797</v>
      </c>
    </row>
    <row r="15246" spans="28:28" x14ac:dyDescent="0.25">
      <c r="AB15246" s="3" t="str">
        <v>strike = 0.064782, d2CalldK2 = 2.095437, d2CalldK2mc = 2.033735</v>
      </c>
    </row>
    <row r="15247" spans="28:28" x14ac:dyDescent="0.25">
      <c r="AB15247" s="3" t="str">
        <v>strike = 0.066562, d2CalldK2 = 1.841573, d2CalldK2mc = 2.139496</v>
      </c>
    </row>
    <row r="15248" spans="28:28" x14ac:dyDescent="0.25">
      <c r="AB15248" s="3" t="str">
        <v>strike = 0.068342, d2CalldK2 = 1.619829, d2CalldK2mc = 1.611845</v>
      </c>
    </row>
    <row r="15249" spans="28:28" x14ac:dyDescent="0.25">
      <c r="AB15249" s="3" t="str">
        <v>strike = 0.070121, d2CalldK2 = 1.426021, d2CalldK2mc = 1.553782</v>
      </c>
    </row>
    <row r="15250" spans="28:28" x14ac:dyDescent="0.25">
      <c r="AB15250" s="3" t="str">
        <v>strike = 0.071901, d2CalldK2 = 1.256519, d2CalldK2mc = 1.383651</v>
      </c>
    </row>
    <row r="15251" spans="28:28" x14ac:dyDescent="0.25">
      <c r="AB15251" s="3" t="str">
        <v>strike = 0.073681, d2CalldK2 = 1.108167, d2CalldK2mc = 0.930800</v>
      </c>
    </row>
    <row r="15252" spans="28:28" x14ac:dyDescent="0.25">
      <c r="AB15252" s="3" t="str">
        <v>strike = 0.075461, d2CalldK2 = 0.978227, d2CalldK2mc = 0.945487</v>
      </c>
    </row>
    <row r="15253" spans="28:28" x14ac:dyDescent="0.25">
      <c r="AB15253" s="3" t="str">
        <v>strike = 0.077240, d2CalldK2 = 0.864322, d2CalldK2mc = 0.977506</v>
      </c>
    </row>
    <row r="15254" spans="28:28" x14ac:dyDescent="0.25">
      <c r="AB15254" s="3" t="str">
        <v>T = 7.166667, fixingDate = 0, swapRate = 0.025628, annuity = 8.264444, stdDev = 0.017797, avgCalcStrikes = 7.946899</v>
      </c>
    </row>
    <row r="15255" spans="28:28" x14ac:dyDescent="0.25">
      <c r="AB15255" s="3" t="str">
        <v>strike = -0.025984, dCalldT = 0.000264, localVol = 0.025598</v>
      </c>
    </row>
    <row r="15256" spans="28:28" x14ac:dyDescent="0.25">
      <c r="AB15256" s="3" t="str">
        <v>strike = -0.024204, dCalldT = 0.000322, localVol = 0.028685</v>
      </c>
    </row>
    <row r="15257" spans="28:28" x14ac:dyDescent="0.25">
      <c r="AB15257" s="3" t="str">
        <v>strike = -0.022425, dCalldT = 0.000387, localVol = 0.025014</v>
      </c>
    </row>
    <row r="15258" spans="28:28" x14ac:dyDescent="0.25">
      <c r="AB15258" s="3" t="str">
        <v>strike = -0.020645, dCalldT = 0.000449, localVol = 0.024171</v>
      </c>
    </row>
    <row r="15259" spans="28:28" x14ac:dyDescent="0.25">
      <c r="AB15259" s="3" t="str">
        <v>strike = -0.018865, dCalldT = 0.000501, localVol = 0.028851</v>
      </c>
    </row>
    <row r="15260" spans="28:28" x14ac:dyDescent="0.25">
      <c r="AB15260" s="3" t="str">
        <v>strike = -0.017086, dCalldT = 0.000561, localVol = 0.025619</v>
      </c>
    </row>
    <row r="15261" spans="28:28" x14ac:dyDescent="0.25">
      <c r="AB15261" s="3" t="str">
        <v>strike = -0.015306, dCalldT = 0.000620, localVol = 0.022744</v>
      </c>
    </row>
    <row r="15262" spans="28:28" x14ac:dyDescent="0.25">
      <c r="AB15262" s="3" t="str">
        <v>strike = -0.013526, dCalldT = 0.000658, localVol = 0.020850</v>
      </c>
    </row>
    <row r="15263" spans="28:28" x14ac:dyDescent="0.25">
      <c r="AB15263" s="3" t="str">
        <v>strike = -0.011746, dCalldT = 0.000661, localVol = 0.021791</v>
      </c>
    </row>
    <row r="15264" spans="28:28" x14ac:dyDescent="0.25">
      <c r="AB15264" s="3" t="str">
        <v>strike = -0.009967, dCalldT = 0.000651, localVol = 0.022219</v>
      </c>
    </row>
    <row r="15265" spans="28:28" x14ac:dyDescent="0.25">
      <c r="AB15265" s="3" t="str">
        <v>strike = -0.008187, dCalldT = 0.000644, localVol = 0.019854</v>
      </c>
    </row>
    <row r="15266" spans="28:28" x14ac:dyDescent="0.25">
      <c r="AB15266" s="3" t="str">
        <v>strike = -0.006407, dCalldT = 0.000633, localVol = 0.019038</v>
      </c>
    </row>
    <row r="15267" spans="28:28" x14ac:dyDescent="0.25">
      <c r="AB15267" s="3" t="str">
        <v>strike = -0.004627, dCalldT = 0.000624, localVol = 0.017344</v>
      </c>
    </row>
    <row r="15268" spans="28:28" x14ac:dyDescent="0.25">
      <c r="AB15268" s="3" t="str">
        <v>strike = -0.002848, dCalldT = 0.000612, localVol = 0.015561</v>
      </c>
    </row>
    <row r="15269" spans="28:28" x14ac:dyDescent="0.25">
      <c r="AB15269" s="3" t="str">
        <v>strike = -0.001068, dCalldT = 0.000584, localVol = 0.014574</v>
      </c>
    </row>
    <row r="15270" spans="28:28" x14ac:dyDescent="0.25">
      <c r="AB15270" s="3" t="str">
        <v>strike = 0.000712, dCalldT = 0.000549, localVol = 0.015015</v>
      </c>
    </row>
    <row r="15271" spans="28:28" x14ac:dyDescent="0.25">
      <c r="AB15271" s="3" t="str">
        <v>strike = 0.002492, dCalldT = 0.000559, localVol = 0.012783</v>
      </c>
    </row>
    <row r="15272" spans="28:28" x14ac:dyDescent="0.25">
      <c r="AB15272" s="3" t="str">
        <v>strike = 0.004271, dCalldT = 0.000572, localVol = 0.011967</v>
      </c>
    </row>
    <row r="15273" spans="28:28" x14ac:dyDescent="0.25">
      <c r="AB15273" s="3" t="str">
        <v>strike = 0.006051, dCalldT = 0.000581, localVol = 0.011091</v>
      </c>
    </row>
    <row r="15274" spans="28:28" x14ac:dyDescent="0.25">
      <c r="AB15274" s="3" t="str">
        <v>strike = 0.007831, dCalldT = 0.000574, localVol = 0.010437</v>
      </c>
    </row>
    <row r="15275" spans="28:28" x14ac:dyDescent="0.25">
      <c r="AB15275" s="3" t="str">
        <v>strike = 0.009610, dCalldT = 0.000558, localVol = 0.009878</v>
      </c>
    </row>
    <row r="15276" spans="28:28" x14ac:dyDescent="0.25">
      <c r="AB15276" s="3" t="str">
        <v>strike = 0.011390, dCalldT = 0.000553, localVol = 0.009017</v>
      </c>
    </row>
    <row r="15277" spans="28:28" x14ac:dyDescent="0.25">
      <c r="AB15277" s="3" t="str">
        <v>strike = 0.013170, dCalldT = 0.000539, localVol = 0.008454</v>
      </c>
    </row>
    <row r="15278" spans="28:28" x14ac:dyDescent="0.25">
      <c r="AB15278" s="3" t="str">
        <v>strike = 0.014950, dCalldT = 0.000529, localVol = 0.007772</v>
      </c>
    </row>
    <row r="15279" spans="28:28" x14ac:dyDescent="0.25">
      <c r="AB15279" s="3" t="str">
        <v>strike = 0.016729, dCalldT = 0.000508, localVol = 0.007300</v>
      </c>
    </row>
    <row r="15280" spans="28:28" x14ac:dyDescent="0.25">
      <c r="AB15280" s="3" t="str">
        <v>strike = 0.018509, dCalldT = 0.000501, localVol = 0.007013</v>
      </c>
    </row>
    <row r="15281" spans="28:28" x14ac:dyDescent="0.25">
      <c r="AB15281" s="3" t="str">
        <v>strike = 0.020289, dCalldT = 0.000552, localVol = 0.006644</v>
      </c>
    </row>
    <row r="15282" spans="28:28" x14ac:dyDescent="0.25">
      <c r="AB15282" s="3" t="str">
        <v>strike = 0.022069, dCalldT = 0.000582, localVol = 0.006784</v>
      </c>
    </row>
    <row r="15283" spans="28:28" x14ac:dyDescent="0.25">
      <c r="AB15283" s="3" t="str">
        <v>strike = 0.023848, dCalldT = 0.000685, localVol = 0.006635</v>
      </c>
    </row>
    <row r="15284" spans="28:28" x14ac:dyDescent="0.25">
      <c r="AB15284" s="3" t="str">
        <v>strike = 0.025628, dCalldT = 0.000742, localVol = 0.006730</v>
      </c>
    </row>
    <row r="15285" spans="28:28" x14ac:dyDescent="0.25">
      <c r="AB15285" s="3" t="str">
        <v>strike = 0.027408, dCalldT = 0.000760, localVol = 0.007086</v>
      </c>
    </row>
    <row r="15286" spans="28:28" x14ac:dyDescent="0.25">
      <c r="AB15286" s="3" t="str">
        <v>strike = 0.029188, dCalldT = 0.000764, localVol = 0.007421</v>
      </c>
    </row>
    <row r="15287" spans="28:28" x14ac:dyDescent="0.25">
      <c r="AB15287" s="3" t="str">
        <v>strike = 0.030967, dCalldT = 0.000747, localVol = 0.007767</v>
      </c>
    </row>
    <row r="15288" spans="28:28" x14ac:dyDescent="0.25">
      <c r="AB15288" s="3" t="str">
        <v>strike = 0.032747, dCalldT = 0.000719, localVol = 0.007980</v>
      </c>
    </row>
    <row r="15289" spans="28:28" x14ac:dyDescent="0.25">
      <c r="AB15289" s="3" t="str">
        <v>strike = 0.034527, dCalldT = 0.000664, localVol = 0.008388</v>
      </c>
    </row>
    <row r="15290" spans="28:28" x14ac:dyDescent="0.25">
      <c r="AB15290" s="3" t="str">
        <v>strike = 0.036306, dCalldT = 0.000630, localVol = 0.008689</v>
      </c>
    </row>
    <row r="15291" spans="28:28" x14ac:dyDescent="0.25">
      <c r="AB15291" s="3" t="str">
        <v>strike = 0.038086, dCalldT = 0.000617, localVol = 0.009086</v>
      </c>
    </row>
    <row r="15292" spans="28:28" x14ac:dyDescent="0.25">
      <c r="AB15292" s="3" t="str">
        <v>strike = 0.039866, dCalldT = 0.000612, localVol = 0.009649</v>
      </c>
    </row>
    <row r="15293" spans="28:28" x14ac:dyDescent="0.25">
      <c r="AB15293" s="3" t="str">
        <v>strike = 0.041646, dCalldT = 0.000616, localVol = 0.009953</v>
      </c>
    </row>
    <row r="15294" spans="28:28" x14ac:dyDescent="0.25">
      <c r="AB15294" s="3" t="str">
        <v>strike = 0.043425, dCalldT = 0.000593, localVol = 0.011153</v>
      </c>
    </row>
    <row r="15295" spans="28:28" x14ac:dyDescent="0.25">
      <c r="AB15295" s="3" t="str">
        <v>strike = 0.045205, dCalldT = 0.000599, localVol = 0.011143</v>
      </c>
    </row>
    <row r="15296" spans="28:28" x14ac:dyDescent="0.25">
      <c r="AB15296" s="3" t="str">
        <v>strike = 0.046985, dCalldT = 0.000581, localVol = 0.012416</v>
      </c>
    </row>
    <row r="15297" spans="28:28" x14ac:dyDescent="0.25">
      <c r="AB15297" s="3" t="str">
        <v>strike = 0.048765, dCalldT = 0.000577, localVol = 0.012750</v>
      </c>
    </row>
    <row r="15298" spans="28:28" x14ac:dyDescent="0.25">
      <c r="AB15298" s="3" t="str">
        <v>strike = 0.050544, dCalldT = 0.000566, localVol = 0.014220</v>
      </c>
    </row>
    <row r="15299" spans="28:28" x14ac:dyDescent="0.25">
      <c r="AB15299" s="3" t="str">
        <v>strike = 0.052324, dCalldT = 0.000573, localVol = 0.015160</v>
      </c>
    </row>
    <row r="15300" spans="28:28" x14ac:dyDescent="0.25">
      <c r="AB15300" s="3" t="str">
        <v>strike = 0.054104, dCalldT = 0.000591, localVol = 0.016157</v>
      </c>
    </row>
    <row r="15301" spans="28:28" x14ac:dyDescent="0.25">
      <c r="AB15301" s="3" t="str">
        <v>strike = 0.055884, dCalldT = 0.000614, localVol = 0.016626</v>
      </c>
    </row>
    <row r="15302" spans="28:28" x14ac:dyDescent="0.25">
      <c r="AB15302" s="3" t="str">
        <v>strike = 0.057663, dCalldT = 0.000623, localVol = 0.017267</v>
      </c>
    </row>
    <row r="15303" spans="28:28" x14ac:dyDescent="0.25">
      <c r="AB15303" s="3" t="str">
        <v>strike = 0.059443, dCalldT = 0.000608, localVol = 0.019401</v>
      </c>
    </row>
    <row r="15304" spans="28:28" x14ac:dyDescent="0.25">
      <c r="AB15304" s="3" t="str">
        <v>strike = 0.061223, dCalldT = 0.000590, localVol = 0.019756</v>
      </c>
    </row>
    <row r="15305" spans="28:28" x14ac:dyDescent="0.25">
      <c r="AB15305" s="3" t="str">
        <v>strike = 0.063002, dCalldT = 0.000561, localVol = 0.022962</v>
      </c>
    </row>
    <row r="15306" spans="28:28" x14ac:dyDescent="0.25">
      <c r="AB15306" s="3" t="str">
        <v>strike = 0.064782, dCalldT = 0.000543, localVol = 0.023099</v>
      </c>
    </row>
    <row r="15307" spans="28:28" x14ac:dyDescent="0.25">
      <c r="AB15307" s="3" t="str">
        <v>strike = 0.066562, dCalldT = 0.000528, localVol = 0.022211</v>
      </c>
    </row>
    <row r="15308" spans="28:28" x14ac:dyDescent="0.25">
      <c r="AB15308" s="3" t="str">
        <v>strike = 0.068342, dCalldT = 0.000502, localVol = 0.024970</v>
      </c>
    </row>
    <row r="15309" spans="28:28" x14ac:dyDescent="0.25">
      <c r="AB15309" s="3" t="str">
        <v>strike = 0.070121, dCalldT = 0.000478, localVol = 0.024814</v>
      </c>
    </row>
    <row r="15310" spans="28:28" x14ac:dyDescent="0.25">
      <c r="AB15310" s="3" t="str">
        <v>strike = 0.071901, dCalldT = 0.000450, localVol = 0.025509</v>
      </c>
    </row>
    <row r="15311" spans="28:28" x14ac:dyDescent="0.25">
      <c r="AB15311" s="3" t="str">
        <v>strike = 0.073681, dCalldT = 0.000418, localVol = 0.029966</v>
      </c>
    </row>
    <row r="15312" spans="28:28" x14ac:dyDescent="0.25">
      <c r="AB15312" s="3" t="str">
        <v>strike = 0.075461, dCalldT = 0.000393, localVol = 0.028835</v>
      </c>
    </row>
    <row r="15313" spans="28:28" x14ac:dyDescent="0.25">
      <c r="AB15313" s="3" t="str">
        <v>strike = 0.077240, dCalldT = 0.000370, localVol = 0.027519</v>
      </c>
    </row>
    <row r="15314" spans="28:28" x14ac:dyDescent="0.25">
      <c r="AB15314" s="3" t="str">
        <v>T = 7.250000, swapRate = 0.025696, k = 0, strike = -0.027989, call = 0.053888, callph = 0.053878, callmh = 0.053898, quantile = 0.011981, d2CalldK2 = 0.761565</v>
      </c>
    </row>
    <row r="15315" spans="28:28" x14ac:dyDescent="0.25">
      <c r="AB15315" s="3" t="str">
        <v>T = 7.250000, swapRate = 0.025696, k = 1, strike = -0.026199, call = 0.052121, callph = 0.052112, callmh = 0.052131, quantile = 0.013431, d2CalldK2 = 0.860810</v>
      </c>
    </row>
    <row r="15316" spans="28:28" x14ac:dyDescent="0.25">
      <c r="AB15316" s="3" t="str">
        <v>T = 7.250000, swapRate = 0.025696, k = 2, strike = -0.024410, call = 0.050357, callph = 0.050348, callmh = 0.050367, quantile = 0.015070, d2CalldK2 = 0.973907</v>
      </c>
    </row>
    <row r="15317" spans="28:28" x14ac:dyDescent="0.25">
      <c r="AB15317" s="3" t="str">
        <v>T = 7.250000, swapRate = 0.025696, k = 3, strike = -0.022620, call = 0.048597, callph = 0.048587, callmh = 0.048606, quantile = 0.016926, d2CalldK2 = 1.102896</v>
      </c>
    </row>
    <row r="15318" spans="28:28" x14ac:dyDescent="0.25">
      <c r="AB15318" s="3" t="str">
        <v>T = 7.250000, swapRate = 0.025696, k = 4, strike = -0.020831, call = 0.046839, callph = 0.046829, callmh = 0.046849, quantile = 0.019028, d2CalldK2 = 1.250132</v>
      </c>
    </row>
    <row r="15319" spans="28:28" x14ac:dyDescent="0.25">
      <c r="AB15319" s="3" t="str">
        <v>T = 7.250000, swapRate = 0.025696, k = 5, strike = -0.019041, call = 0.045086, callph = 0.045076, callmh = 0.045096, quantile = 0.021413, d2CalldK2 = 1.418328</v>
      </c>
    </row>
    <row r="15320" spans="28:28" x14ac:dyDescent="0.25">
      <c r="AB15320" s="3" t="str">
        <v>T = 7.250000, swapRate = 0.025696, k = 6, strike = -0.017252, call = 0.043337, callph = 0.043327, callmh = 0.043347, quantile = 0.024119, d2CalldK2 = 1.610612</v>
      </c>
    </row>
    <row r="15321" spans="28:28" x14ac:dyDescent="0.25">
      <c r="AB15321" s="3" t="str">
        <v>T = 7.250000, swapRate = 0.025696, k = 7, strike = -0.015462, call = 0.041593, callph = 0.041584, callmh = 0.041603, quantile = 0.027194, d2CalldK2 = 1.830585</v>
      </c>
    </row>
    <row r="15322" spans="28:28" x14ac:dyDescent="0.25">
      <c r="AB15322" s="3" t="str">
        <v>T = 7.250000, swapRate = 0.025696, k = 8, strike = -0.013673, call = 0.039856, callph = 0.039846, callmh = 0.039865, quantile = 0.030690, d2CalldK2 = 2.082391</v>
      </c>
    </row>
    <row r="15323" spans="28:28" x14ac:dyDescent="0.25">
      <c r="AB15323" s="3" t="str">
        <v>T = 7.250000, swapRate = 0.025696, k = 9, strike = -0.011883, call = 0.038125, callph = 0.038115, callmh = 0.038134, quantile = 0.034668, d2CalldK2 = 2.370798</v>
      </c>
    </row>
    <row r="15324" spans="28:28" x14ac:dyDescent="0.25">
      <c r="AB15324" s="3" t="str">
        <v>T = 7.250000, swapRate = 0.025696, k = 10, strike = -0.010094, call = 0.036401, callph = 0.036392, callmh = 0.036411, quantile = 0.039200, d2CalldK2 = 2.701279</v>
      </c>
    </row>
    <row r="15325" spans="28:28" x14ac:dyDescent="0.25">
      <c r="AB15325" s="3" t="str">
        <v>T = 7.250000, swapRate = 0.025696, k = 11, strike = -0.008304, call = 0.034686, callph = 0.034677, callmh = 0.034696, quantile = 0.044365, d2CalldK2 = 3.080103</v>
      </c>
    </row>
    <row r="15326" spans="28:28" x14ac:dyDescent="0.25">
      <c r="AB15326" s="3" t="str">
        <v>T = 7.250000, swapRate = 0.025696, k = 12, strike = -0.006515, call = 0.032981, callph = 0.032972, callmh = 0.032991, quantile = 0.050256, d2CalldK2 = 3.514438</v>
      </c>
    </row>
    <row r="15327" spans="28:28" x14ac:dyDescent="0.25">
      <c r="AB15327" s="3" t="str">
        <v>T = 7.250000, swapRate = 0.025696, k = 13, strike = -0.004725, call = 0.031288, callph = 0.031278, callmh = 0.031297, quantile = 0.056981, d2CalldK2 = 4.012448</v>
      </c>
    </row>
    <row r="15328" spans="28:28" x14ac:dyDescent="0.25">
      <c r="AB15328" s="3" t="str">
        <v>T = 7.250000, swapRate = 0.025696, k = 14, strike = -0.002936, call = 0.029607, callph = 0.029598, callmh = 0.029616, quantile = 0.064660, d2CalldK2 = 4.583391</v>
      </c>
    </row>
    <row r="15329" spans="28:28" x14ac:dyDescent="0.25">
      <c r="AB15329" s="3" t="str">
        <v>T = 7.250000, swapRate = 0.025696, k = 15, strike = -0.001147, call = 0.027941, callph = 0.027932, callmh = 0.027950, quantile = 0.073434, d2CalldK2 = 5.237709</v>
      </c>
    </row>
    <row r="15330" spans="28:28" x14ac:dyDescent="0.25">
      <c r="AB15330" s="3" t="str">
        <v>T = 7.250000, swapRate = 0.025696, k = 16, strike = 0.000643, call = 0.026292, callph = 0.026282, callmh = 0.026301, quantile = 0.083462, d2CalldK2 = 5.987089</v>
      </c>
    </row>
    <row r="15331" spans="28:28" x14ac:dyDescent="0.25">
      <c r="AB15331" s="3" t="str">
        <v>T = 7.250000, swapRate = 0.025696, k = 17, strike = 0.002432, call = 0.024661, callph = 0.024652, callmh = 0.024670, quantile = 0.094926, d2CalldK2 = 6.844490</v>
      </c>
    </row>
    <row r="15332" spans="28:28" x14ac:dyDescent="0.25">
      <c r="AB15332" s="3" t="str">
        <v>T = 7.250000, swapRate = 0.025696, k = 18, strike = 0.004222, call = 0.023053, callph = 0.023044, callmh = 0.023062, quantile = 0.108031, d2CalldK2 = 7.824094</v>
      </c>
    </row>
    <row r="15333" spans="28:28" x14ac:dyDescent="0.25">
      <c r="AB15333" s="3" t="str">
        <v>T = 7.250000, swapRate = 0.025696, k = 19, strike = 0.006011, call = 0.021470, callph = 0.021461, callmh = 0.021479, quantile = 0.123010, d2CalldK2 = 8.941151</v>
      </c>
    </row>
    <row r="15334" spans="28:28" x14ac:dyDescent="0.25">
      <c r="AB15334" s="3" t="str">
        <v>T = 7.250000, swapRate = 0.025696, k = 20, strike = 0.007801, call = 0.019916, callph = 0.019907, callmh = 0.019924, quantile = 0.140123, d2CalldK2 = 10.211662</v>
      </c>
    </row>
    <row r="15335" spans="28:28" x14ac:dyDescent="0.25">
      <c r="AB15335" s="3" t="str">
        <v>T = 7.250000, swapRate = 0.025696, k = 21, strike = 0.009590, call = 0.018394, callph = 0.018386, callmh = 0.018403, quantile = 0.159658, d2CalldK2 = 11.651812</v>
      </c>
    </row>
    <row r="15336" spans="28:28" x14ac:dyDescent="0.25">
      <c r="AB15336" s="3" t="str">
        <v>T = 7.250000, swapRate = 0.025696, k = 22, strike = 0.011380, call = 0.016910, callph = 0.016902, callmh = 0.016918, quantile = 0.181935, d2CalldK2 = 13.277051</v>
      </c>
    </row>
    <row r="15337" spans="28:28" x14ac:dyDescent="0.25">
      <c r="AB15337" s="3" t="str">
        <v>T = 7.250000, swapRate = 0.025696, k = 23, strike = 0.013169, call = 0.015468, callph = 0.015460, callmh = 0.015476, quantile = 0.207295, d2CalldK2 = 15.100673</v>
      </c>
    </row>
    <row r="15338" spans="28:28" x14ac:dyDescent="0.25">
      <c r="AB15338" s="3" t="str">
        <v>T = 7.250000, swapRate = 0.025696, k = 24, strike = 0.014959, call = 0.014075, callph = 0.014067, callmh = 0.014083, quantile = 0.236103, d2CalldK2 = 17.131698</v>
      </c>
    </row>
    <row r="15339" spans="28:28" x14ac:dyDescent="0.25">
      <c r="AB15339" s="3" t="str">
        <v>T = 7.250000, swapRate = 0.025696, k = 25, strike = 0.016748, call = 0.012737, callph = 0.012729, callmh = 0.012744, quantile = 0.268733, d2CalldK2 = 19.371787</v>
      </c>
    </row>
    <row r="15340" spans="28:28" x14ac:dyDescent="0.25">
      <c r="AB15340" s="3" t="str">
        <v>T = 7.250000, swapRate = 0.025696, k = 26, strike = 0.018538, call = 0.011460, callph = 0.011453, callmh = 0.011467, quantile = 0.305553, d2CalldK2 = 21.810902</v>
      </c>
    </row>
    <row r="15341" spans="28:28" x14ac:dyDescent="0.25">
      <c r="AB15341" s="3" t="str">
        <v>T = 7.250000, swapRate = 0.025696, k = 27, strike = 0.020327, call = 0.010254, callph = 0.010247, callmh = 0.010260, quantile = 0.346896, d2CalldK2 = 24.421337</v>
      </c>
    </row>
    <row r="15342" spans="28:28" x14ac:dyDescent="0.25">
      <c r="AB15342" s="3" t="str">
        <v>T = 7.250000, swapRate = 0.025696, k = 28, strike = 0.022117, call = 0.009126, callph = 0.009120, callmh = 0.009132, quantile = 0.393027, d2CalldK2 = 27.149766</v>
      </c>
    </row>
    <row r="15343" spans="28:28" x14ac:dyDescent="0.25">
      <c r="AB15343" s="3" t="str">
        <v>T = 7.250000, swapRate = 0.025696, k = 29, strike = 0.023906, call = 0.008084, callph = 0.008079, callmh = 0.008090, quantile = 0.444082, d2CalldK2 = 29.907107</v>
      </c>
    </row>
    <row r="15344" spans="28:28" x14ac:dyDescent="0.25">
      <c r="AB15344" s="3" t="str">
        <v>T = 7.250000, swapRate = 0.025696, k = 30, strike = 0.025696, call = 0.007139, callph = 0.007134, callmh = 0.007144, quantile = 0.500000, d2CalldK2 = 32.551602</v>
      </c>
    </row>
    <row r="15345" spans="28:28" x14ac:dyDescent="0.25">
      <c r="AB15345" s="3" t="str">
        <v>T = 7.250000, swapRate = 0.025696, k = 31, strike = 0.027485, call = 0.006295, callph = 0.006291, callmh = 0.006299, quantile = 0.555918, d2CalldK2 = 29.907107</v>
      </c>
    </row>
    <row r="15346" spans="28:28" x14ac:dyDescent="0.25">
      <c r="AB15346" s="3" t="str">
        <v>T = 7.250000, swapRate = 0.025696, k = 32, strike = 0.029275, call = 0.005547, callph = 0.005543, callmh = 0.005551, quantile = 0.606973, d2CalldK2 = 27.149766</v>
      </c>
    </row>
    <row r="15347" spans="28:28" x14ac:dyDescent="0.25">
      <c r="AB15347" s="3" t="str">
        <v>T = 7.250000, swapRate = 0.025696, k = 33, strike = 0.031064, call = 0.004885, callph = 0.004882, callmh = 0.004889, quantile = 0.653104, d2CalldK2 = 24.421336</v>
      </c>
    </row>
    <row r="15348" spans="28:28" x14ac:dyDescent="0.25">
      <c r="AB15348" s="3" t="str">
        <v>T = 7.250000, swapRate = 0.025696, k = 34, strike = 0.032854, call = 0.004302, callph = 0.004299, callmh = 0.004305, quantile = 0.694447, d2CalldK2 = 21.810903</v>
      </c>
    </row>
    <row r="15349" spans="28:28" x14ac:dyDescent="0.25">
      <c r="AB15349" s="3" t="str">
        <v>T = 7.250000, swapRate = 0.025696, k = 35, strike = 0.034643, call = 0.003789, callph = 0.003786, callmh = 0.003792, quantile = 0.731267, d2CalldK2 = 19.371787</v>
      </c>
    </row>
    <row r="15350" spans="28:28" x14ac:dyDescent="0.25">
      <c r="AB15350" s="3" t="str">
        <v>T = 7.250000, swapRate = 0.025696, k = 36, strike = 0.036433, call = 0.003338, callph = 0.003336, callmh = 0.003340, quantile = 0.763897, d2CalldK2 = 17.131698</v>
      </c>
    </row>
    <row r="15351" spans="28:28" x14ac:dyDescent="0.25">
      <c r="AB15351" s="3" t="str">
        <v>T = 7.250000, swapRate = 0.025696, k = 37, strike = 0.038222, call = 0.002942, callph = 0.002940, callmh = 0.002944, quantile = 0.792705, d2CalldK2 = 15.100673</v>
      </c>
    </row>
    <row r="15352" spans="28:28" x14ac:dyDescent="0.25">
      <c r="AB15352" s="3" t="str">
        <v>T = 7.250000, swapRate = 0.025696, k = 38, strike = 0.040011, call = 0.002594, callph = 0.002592, callmh = 0.002596, quantile = 0.818065, d2CalldK2 = 13.277050</v>
      </c>
    </row>
    <row r="15353" spans="28:28" x14ac:dyDescent="0.25">
      <c r="AB15353" s="3" t="str">
        <v>T = 7.250000, swapRate = 0.025696, k = 39, strike = 0.041801, call = 0.002289, callph = 0.002287, callmh = 0.002290, quantile = 0.840342, d2CalldK2 = 11.651812</v>
      </c>
    </row>
    <row r="15354" spans="28:28" x14ac:dyDescent="0.25">
      <c r="AB15354" s="3" t="str">
        <v>T = 7.250000, swapRate = 0.025696, k = 40, strike = 0.043590, call = 0.002021, callph = 0.002020, callmh = 0.002022, quantile = 0.859877, d2CalldK2 = 10.211662</v>
      </c>
    </row>
    <row r="15355" spans="28:28" x14ac:dyDescent="0.25">
      <c r="AB15355" s="3" t="str">
        <v>T = 7.250000, swapRate = 0.025696, k = 41, strike = 0.045380, call = 0.001786, callph = 0.001785, callmh = 0.001787, quantile = 0.876990, d2CalldK2 = 8.941151</v>
      </c>
    </row>
    <row r="15356" spans="28:28" x14ac:dyDescent="0.25">
      <c r="AB15356" s="3" t="str">
        <v>T = 7.250000, swapRate = 0.025696, k = 42, strike = 0.047169, call = 0.001580, callph = 0.001578, callmh = 0.001581, quantile = 0.891969, d2CalldK2 = 7.824094</v>
      </c>
    </row>
    <row r="15357" spans="28:28" x14ac:dyDescent="0.25">
      <c r="AB15357" s="3" t="str">
        <v>T = 7.250000, swapRate = 0.025696, k = 43, strike = 0.048959, call = 0.001398, callph = 0.001397, callmh = 0.001399, quantile = 0.905074, d2CalldK2 = 6.844490</v>
      </c>
    </row>
    <row r="15358" spans="28:28" x14ac:dyDescent="0.25">
      <c r="AB15358" s="3" t="str">
        <v>T = 7.250000, swapRate = 0.025696, k = 44, strike = 0.050748, call = 0.001239, callph = 0.001238, callmh = 0.001240, quantile = 0.916538, d2CalldK2 = 5.987089</v>
      </c>
    </row>
    <row r="15359" spans="28:28" x14ac:dyDescent="0.25">
      <c r="AB15359" s="3" t="str">
        <v>T = 7.250000, swapRate = 0.025696, k = 45, strike = 0.052538, call = 0.001099, callph = 0.001098, callmh = 0.001099, quantile = 0.926566, d2CalldK2 = 5.237709</v>
      </c>
    </row>
    <row r="15360" spans="28:28" x14ac:dyDescent="0.25">
      <c r="AB15360" s="3" t="str">
        <v>T = 7.250000, swapRate = 0.025696, k = 46, strike = 0.054327, call = 0.000975, callph = 0.000975, callmh = 0.000976, quantile = 0.935340, d2CalldK2 = 4.583391</v>
      </c>
    </row>
    <row r="15361" spans="28:28" x14ac:dyDescent="0.25">
      <c r="AB15361" s="3" t="str">
        <v>T = 7.250000, swapRate = 0.025696, k = 47, strike = 0.056117, call = 0.000867, callph = 0.000866, callmh = 0.000867, quantile = 0.943019, d2CalldK2 = 4.012448</v>
      </c>
    </row>
    <row r="15362" spans="28:28" x14ac:dyDescent="0.25">
      <c r="AB15362" s="3" t="str">
        <v>T = 7.250000, swapRate = 0.025696, k = 48, strike = 0.057906, call = 0.000771, callph = 0.000770, callmh = 0.000771, quantile = 0.949744, d2CalldK2 = 3.514438</v>
      </c>
    </row>
    <row r="15363" spans="28:28" x14ac:dyDescent="0.25">
      <c r="AB15363" s="3" t="str">
        <v>T = 7.250000, swapRate = 0.025696, k = 49, strike = 0.059696, call = 0.000686, callph = 0.000686, callmh = 0.000687, quantile = 0.955635, d2CalldK2 = 3.080103</v>
      </c>
    </row>
    <row r="15364" spans="28:28" x14ac:dyDescent="0.25">
      <c r="AB15364" s="3" t="str">
        <v>T = 7.250000, swapRate = 0.025696, k = 50, strike = 0.061485, call = 0.000612, callph = 0.000611, callmh = 0.000612, quantile = 0.960800, d2CalldK2 = 2.701278</v>
      </c>
    </row>
    <row r="15365" spans="28:28" x14ac:dyDescent="0.25">
      <c r="AB15365" s="3" t="str">
        <v>T = 7.250000, swapRate = 0.025696, k = 51, strike = 0.063275, call = 0.000546, callph = 0.000545, callmh = 0.000546, quantile = 0.965332, d2CalldK2 = 2.370798</v>
      </c>
    </row>
    <row r="15366" spans="28:28" x14ac:dyDescent="0.25">
      <c r="AB15366" s="3" t="str">
        <v>T = 7.250000, swapRate = 0.025696, k = 52, strike = 0.065064, call = 0.000487, callph = 0.000487, callmh = 0.000487, quantile = 0.969310, d2CalldK2 = 2.082391</v>
      </c>
    </row>
    <row r="15367" spans="28:28" x14ac:dyDescent="0.25">
      <c r="AB15367" s="3" t="str">
        <v>T = 7.250000, swapRate = 0.025696, k = 53, strike = 0.066854, call = 0.000435, callph = 0.000435, callmh = 0.000436, quantile = 0.972806, d2CalldK2 = 1.830585</v>
      </c>
    </row>
    <row r="15368" spans="28:28" x14ac:dyDescent="0.25">
      <c r="AB15368" s="3" t="str">
        <v>T = 7.250000, swapRate = 0.025696, k = 54, strike = 0.068643, call = 0.000390, callph = 0.000389, callmh = 0.000390, quantile = 0.975881, d2CalldK2 = 1.610612</v>
      </c>
    </row>
    <row r="15369" spans="28:28" x14ac:dyDescent="0.25">
      <c r="AB15369" s="3" t="str">
        <v>T = 7.250000, swapRate = 0.025696, k = 55, strike = 0.070433, call = 0.000349, callph = 0.000349, callmh = 0.000349, quantile = 0.978587, d2CalldK2 = 1.418329</v>
      </c>
    </row>
    <row r="15370" spans="28:28" x14ac:dyDescent="0.25">
      <c r="AB15370" s="3" t="str">
        <v>T = 7.250000, swapRate = 0.025696, k = 56, strike = 0.072222, call = 0.000313, callph = 0.000313, callmh = 0.000313, quantile = 0.980972, d2CalldK2 = 1.250132</v>
      </c>
    </row>
    <row r="15371" spans="28:28" x14ac:dyDescent="0.25">
      <c r="AB15371" s="3" t="str">
        <v>T = 7.250000, swapRate = 0.025696, k = 57, strike = 0.074012, call = 0.000281, callph = 0.000280, callmh = 0.000281, quantile = 0.983074, d2CalldK2 = 1.102896</v>
      </c>
    </row>
    <row r="15372" spans="28:28" x14ac:dyDescent="0.25">
      <c r="AB15372" s="3" t="str">
        <v>T = 7.250000, swapRate = 0.025696, k = 58, strike = 0.075801, call = 0.000252, callph = 0.000252, callmh = 0.000252, quantile = 0.984930, d2CalldK2 = 0.973907</v>
      </c>
    </row>
    <row r="15373" spans="28:28" x14ac:dyDescent="0.25">
      <c r="AB15373" s="3" t="str">
        <v>T = 7.250000, swapRate = 0.025696, k = 59, strike = 0.077591, call = 0.000227, callph = 0.000226, callmh = 0.000227, quantile = 0.986569, d2CalldK2 = 0.860811</v>
      </c>
    </row>
    <row r="15374" spans="28:28" x14ac:dyDescent="0.25">
      <c r="AB15374" s="3" t="str">
        <v>T = 7.250000, swapRate = 0.025696, k = 60, strike = 0.079380, call = 0.000204, callph = 0.000204, callmh = 0.000204, quantile = 0.988019, d2CalldK2 = 0.761565</v>
      </c>
    </row>
    <row r="15375" spans="28:28" x14ac:dyDescent="0.25">
      <c r="AB15375" s="3" t="str">
        <v>strike = -0.026199, d2CalldK2 = 0.860810, d2CalldK2mc = 0.619986</v>
      </c>
    </row>
    <row r="15376" spans="28:28" x14ac:dyDescent="0.25">
      <c r="AB15376" s="3" t="str">
        <v>strike = -0.024410, d2CalldK2 = 0.973907, d2CalldK2mc = 0.892433</v>
      </c>
    </row>
    <row r="15377" spans="28:28" x14ac:dyDescent="0.25">
      <c r="AB15377" s="3" t="str">
        <v>strike = -0.022620, d2CalldK2 = 1.102896, d2CalldK2mc = 1.200732</v>
      </c>
    </row>
    <row r="15378" spans="28:28" x14ac:dyDescent="0.25">
      <c r="AB15378" s="3" t="str">
        <v>strike = -0.020831, d2CalldK2 = 1.250132, d2CalldK2mc = 1.306252</v>
      </c>
    </row>
    <row r="15379" spans="28:28" x14ac:dyDescent="0.25">
      <c r="AB15379" s="3" t="str">
        <v>strike = -0.019041, d2CalldK2 = 1.418328, d2CalldK2mc = 1.437760</v>
      </c>
    </row>
    <row r="15380" spans="28:28" x14ac:dyDescent="0.25">
      <c r="AB15380" s="3" t="str">
        <v>strike = -0.017252, d2CalldK2 = 1.610612, d2CalldK2mc = 1.527285</v>
      </c>
    </row>
    <row r="15381" spans="28:28" x14ac:dyDescent="0.25">
      <c r="AB15381" s="3" t="str">
        <v>strike = -0.015462, d2CalldK2 = 1.830585, d2CalldK2mc = 1.655541</v>
      </c>
    </row>
    <row r="15382" spans="28:28" x14ac:dyDescent="0.25">
      <c r="AB15382" s="3" t="str">
        <v>strike = -0.013673, d2CalldK2 = 2.082391, d2CalldK2mc = 2.523520</v>
      </c>
    </row>
    <row r="15383" spans="28:28" x14ac:dyDescent="0.25">
      <c r="AB15383" s="3" t="str">
        <v>strike = -0.011883, d2CalldK2 = 2.370798, d2CalldK2mc = 3.031314</v>
      </c>
    </row>
    <row r="15384" spans="28:28" x14ac:dyDescent="0.25">
      <c r="AB15384" s="3" t="str">
        <v>strike = -0.010094, d2CalldK2 = 2.701279, d2CalldK2mc = 2.755423</v>
      </c>
    </row>
    <row r="15385" spans="28:28" x14ac:dyDescent="0.25">
      <c r="AB15385" s="3" t="str">
        <v>strike = -0.008304, d2CalldK2 = 3.080103, d2CalldK2mc = 3.487878</v>
      </c>
    </row>
    <row r="15386" spans="28:28" x14ac:dyDescent="0.25">
      <c r="AB15386" s="3" t="str">
        <v>strike = -0.006515, d2CalldK2 = 3.514438, d2CalldK2mc = 3.906880</v>
      </c>
    </row>
    <row r="15387" spans="28:28" x14ac:dyDescent="0.25">
      <c r="AB15387" s="3" t="str">
        <v>strike = -0.004725, d2CalldK2 = 4.012448, d2CalldK2mc = 3.893675</v>
      </c>
    </row>
    <row r="15388" spans="28:28" x14ac:dyDescent="0.25">
      <c r="AB15388" s="3" t="str">
        <v>strike = -0.002936, d2CalldK2 = 4.583391, d2CalldK2mc = 4.524647</v>
      </c>
    </row>
    <row r="15389" spans="28:28" x14ac:dyDescent="0.25">
      <c r="AB15389" s="3" t="str">
        <v>strike = -0.001147, d2CalldK2 = 5.237709, d2CalldK2mc = 6.115272</v>
      </c>
    </row>
    <row r="15390" spans="28:28" x14ac:dyDescent="0.25">
      <c r="AB15390" s="3" t="str">
        <v>strike = 0.000643, d2CalldK2 = 5.987089, d2CalldK2mc = 5.370240</v>
      </c>
    </row>
    <row r="15391" spans="28:28" x14ac:dyDescent="0.25">
      <c r="AB15391" s="3" t="str">
        <v>strike = 0.002432, d2CalldK2 = 6.844490, d2CalldK2mc = 6.607070</v>
      </c>
    </row>
    <row r="15392" spans="28:28" x14ac:dyDescent="0.25">
      <c r="AB15392" s="3" t="str">
        <v>strike = 0.004222, d2CalldK2 = 7.824094, d2CalldK2mc = 8.157886</v>
      </c>
    </row>
    <row r="15393" spans="28:28" x14ac:dyDescent="0.25">
      <c r="AB15393" s="3" t="str">
        <v>strike = 0.006011, d2CalldK2 = 8.941151, d2CalldK2mc = 9.028935</v>
      </c>
    </row>
    <row r="15394" spans="28:28" x14ac:dyDescent="0.25">
      <c r="AB15394" s="3" t="str">
        <v>strike = 0.007801, d2CalldK2 = 10.211662, d2CalldK2mc = 9.694079</v>
      </c>
    </row>
    <row r="15395" spans="28:28" x14ac:dyDescent="0.25">
      <c r="AB15395" s="3" t="str">
        <v>strike = 0.009590, d2CalldK2 = 11.651812, d2CalldK2mc = 11.696889</v>
      </c>
    </row>
    <row r="15396" spans="28:28" x14ac:dyDescent="0.25">
      <c r="AB15396" s="3" t="str">
        <v>strike = 0.011380, d2CalldK2 = 13.277051, d2CalldK2mc = 13.752000</v>
      </c>
    </row>
    <row r="15397" spans="28:28" x14ac:dyDescent="0.25">
      <c r="AB15397" s="3" t="str">
        <v>strike = 0.013169, d2CalldK2 = 15.100673, d2CalldK2mc = 14.348998</v>
      </c>
    </row>
    <row r="15398" spans="28:28" x14ac:dyDescent="0.25">
      <c r="AB15398" s="3" t="str">
        <v>strike = 0.014959, d2CalldK2 = 17.131698, d2CalldK2mc = 17.069985</v>
      </c>
    </row>
    <row r="15399" spans="28:28" x14ac:dyDescent="0.25">
      <c r="AB15399" s="3" t="str">
        <v>strike = 0.016748, d2CalldK2 = 19.371787, d2CalldK2mc = 19.468690</v>
      </c>
    </row>
    <row r="15400" spans="28:28" x14ac:dyDescent="0.25">
      <c r="AB15400" s="3" t="str">
        <v>strike = 0.018538, d2CalldK2 = 21.810902, d2CalldK2mc = 21.475320</v>
      </c>
    </row>
    <row r="15401" spans="28:28" x14ac:dyDescent="0.25">
      <c r="AB15401" s="3" t="str">
        <v>strike = 0.020327, d2CalldK2 = 24.421337, d2CalldK2mc = 25.001556</v>
      </c>
    </row>
    <row r="15402" spans="28:28" x14ac:dyDescent="0.25">
      <c r="AB15402" s="3" t="str">
        <v>strike = 0.022117, d2CalldK2 = 27.149766, d2CalldK2mc = 26.554647</v>
      </c>
    </row>
    <row r="15403" spans="28:28" x14ac:dyDescent="0.25">
      <c r="AB15403" s="3" t="str">
        <v>strike = 0.023906, d2CalldK2 = 29.907107, d2CalldK2mc = 30.664699</v>
      </c>
    </row>
    <row r="15404" spans="28:28" x14ac:dyDescent="0.25">
      <c r="AB15404" s="3" t="str">
        <v>strike = 0.025696, d2CalldK2 = 32.551602, d2CalldK2mc = 32.055151</v>
      </c>
    </row>
    <row r="15405" spans="28:28" x14ac:dyDescent="0.25">
      <c r="AB15405" s="3" t="str">
        <v>strike = 0.027485, d2CalldK2 = 29.907107, d2CalldK2mc = 28.332586</v>
      </c>
    </row>
    <row r="15406" spans="28:28" x14ac:dyDescent="0.25">
      <c r="AB15406" s="3" t="str">
        <v>strike = 0.029275, d2CalldK2 = 27.149766, d2CalldK2mc = 27.294327</v>
      </c>
    </row>
    <row r="15407" spans="28:28" x14ac:dyDescent="0.25">
      <c r="AB15407" s="3" t="str">
        <v>strike = 0.031064, d2CalldK2 = 24.421336, d2CalldK2mc = 23.299644</v>
      </c>
    </row>
    <row r="15408" spans="28:28" x14ac:dyDescent="0.25">
      <c r="AB15408" s="3" t="str">
        <v>strike = 0.032854, d2CalldK2 = 21.810903, d2CalldK2mc = 22.757947</v>
      </c>
    </row>
    <row r="15409" spans="28:28" x14ac:dyDescent="0.25">
      <c r="AB15409" s="3" t="str">
        <v>strike = 0.034643, d2CalldK2 = 19.371787, d2CalldK2mc = 19.406493</v>
      </c>
    </row>
    <row r="15410" spans="28:28" x14ac:dyDescent="0.25">
      <c r="AB15410" s="3" t="str">
        <v>strike = 0.036433, d2CalldK2 = 17.131698, d2CalldK2mc = 17.542271</v>
      </c>
    </row>
    <row r="15411" spans="28:28" x14ac:dyDescent="0.25">
      <c r="AB15411" s="3" t="str">
        <v>strike = 0.038222, d2CalldK2 = 15.100673, d2CalldK2mc = 14.722678</v>
      </c>
    </row>
    <row r="15412" spans="28:28" x14ac:dyDescent="0.25">
      <c r="AB15412" s="3" t="str">
        <v>strike = 0.040011, d2CalldK2 = 13.277050, d2CalldK2mc = 12.703136</v>
      </c>
    </row>
    <row r="15413" spans="28:28" x14ac:dyDescent="0.25">
      <c r="AB15413" s="3" t="str">
        <v>strike = 0.041801, d2CalldK2 = 11.651812, d2CalldK2mc = 12.698906</v>
      </c>
    </row>
    <row r="15414" spans="28:28" x14ac:dyDescent="0.25">
      <c r="AB15414" s="3" t="str">
        <v>strike = 0.043590, d2CalldK2 = 10.211662, d2CalldK2mc = 10.231487</v>
      </c>
    </row>
    <row r="15415" spans="28:28" x14ac:dyDescent="0.25">
      <c r="AB15415" s="3" t="str">
        <v>strike = 0.045380, d2CalldK2 = 8.941151, d2CalldK2mc = 8.547590</v>
      </c>
    </row>
    <row r="15416" spans="28:28" x14ac:dyDescent="0.25">
      <c r="AB15416" s="3" t="str">
        <v>strike = 0.047169, d2CalldK2 = 7.824094, d2CalldK2mc = 7.685139</v>
      </c>
    </row>
    <row r="15417" spans="28:28" x14ac:dyDescent="0.25">
      <c r="AB15417" s="3" t="str">
        <v>strike = 0.048959, d2CalldK2 = 6.844490, d2CalldK2mc = 6.311352</v>
      </c>
    </row>
    <row r="15418" spans="28:28" x14ac:dyDescent="0.25">
      <c r="AB15418" s="3" t="str">
        <v>strike = 0.050748, d2CalldK2 = 5.987089, d2CalldK2mc = 5.909039</v>
      </c>
    </row>
    <row r="15419" spans="28:28" x14ac:dyDescent="0.25">
      <c r="AB15419" s="3" t="str">
        <v>strike = 0.052538, d2CalldK2 = 5.237709, d2CalldK2mc = 5.006846</v>
      </c>
    </row>
    <row r="15420" spans="28:28" x14ac:dyDescent="0.25">
      <c r="AB15420" s="3" t="str">
        <v>strike = 0.054327, d2CalldK2 = 4.583391, d2CalldK2mc = 5.500171</v>
      </c>
    </row>
    <row r="15421" spans="28:28" x14ac:dyDescent="0.25">
      <c r="AB15421" s="3" t="str">
        <v>strike = 0.056117, d2CalldK2 = 4.012448, d2CalldK2mc = 4.304568</v>
      </c>
    </row>
    <row r="15422" spans="28:28" x14ac:dyDescent="0.25">
      <c r="AB15422" s="3" t="str">
        <v>strike = 0.057906, d2CalldK2 = 3.514438, d2CalldK2mc = 3.324150</v>
      </c>
    </row>
    <row r="15423" spans="28:28" x14ac:dyDescent="0.25">
      <c r="AB15423" s="3" t="str">
        <v>strike = 0.059696, d2CalldK2 = 3.080103, d2CalldK2mc = 3.431477</v>
      </c>
    </row>
    <row r="15424" spans="28:28" x14ac:dyDescent="0.25">
      <c r="AB15424" s="3" t="str">
        <v>strike = 0.061485, d2CalldK2 = 2.701278, d2CalldK2mc = 2.539043</v>
      </c>
    </row>
    <row r="15425" spans="28:28" x14ac:dyDescent="0.25">
      <c r="AB15425" s="3" t="str">
        <v>strike = 0.063275, d2CalldK2 = 2.370798, d2CalldK2mc = 2.687867</v>
      </c>
    </row>
    <row r="15426" spans="28:28" x14ac:dyDescent="0.25">
      <c r="AB15426" s="3" t="str">
        <v>strike = 0.065064, d2CalldK2 = 2.082391, d2CalldK2mc = 1.928686</v>
      </c>
    </row>
    <row r="15427" spans="28:28" x14ac:dyDescent="0.25">
      <c r="AB15427" s="3" t="str">
        <v>strike = 0.066854, d2CalldK2 = 1.830585, d2CalldK2mc = 2.159767</v>
      </c>
    </row>
    <row r="15428" spans="28:28" x14ac:dyDescent="0.25">
      <c r="AB15428" s="3" t="str">
        <v>strike = 0.068643, d2CalldK2 = 1.610612, d2CalldK2mc = 1.751482</v>
      </c>
    </row>
    <row r="15429" spans="28:28" x14ac:dyDescent="0.25">
      <c r="AB15429" s="3" t="str">
        <v>strike = 0.070433, d2CalldK2 = 1.418329, d2CalldK2mc = 1.602593</v>
      </c>
    </row>
    <row r="15430" spans="28:28" x14ac:dyDescent="0.25">
      <c r="AB15430" s="3" t="str">
        <v>strike = 0.072222, d2CalldK2 = 1.250132, d2CalldK2mc = 1.033577</v>
      </c>
    </row>
    <row r="15431" spans="28:28" x14ac:dyDescent="0.25">
      <c r="AB15431" s="3" t="str">
        <v>strike = 0.074012, d2CalldK2 = 1.102896, d2CalldK2mc = 0.960266</v>
      </c>
    </row>
    <row r="15432" spans="28:28" x14ac:dyDescent="0.25">
      <c r="AB15432" s="3" t="str">
        <v>strike = 0.075801, d2CalldK2 = 0.973907, d2CalldK2mc = 0.884466</v>
      </c>
    </row>
    <row r="15433" spans="28:28" x14ac:dyDescent="0.25">
      <c r="AB15433" s="3" t="str">
        <v>strike = 0.077591, d2CalldK2 = 0.860811, d2CalldK2mc = 0.904694</v>
      </c>
    </row>
    <row r="15434" spans="28:28" x14ac:dyDescent="0.25">
      <c r="AB15434" s="3" t="str">
        <v>T = 7.250000, fixingDate = 0, swapRate = 0.025696, annuity = 8.247836, stdDev = 0.017895, avgCalcStrikes = 7.981201</v>
      </c>
    </row>
    <row r="15435" spans="28:28" x14ac:dyDescent="0.25">
      <c r="AB15435" s="3" t="str">
        <v>strike = -0.026199, dCalldT = 0.000150, localVol = 0.022031</v>
      </c>
    </row>
    <row r="15436" spans="28:28" x14ac:dyDescent="0.25">
      <c r="AB15436" s="3" t="str">
        <v>strike = -0.024410, dCalldT = 0.000189, localVol = 0.020585</v>
      </c>
    </row>
    <row r="15437" spans="28:28" x14ac:dyDescent="0.25">
      <c r="AB15437" s="3" t="str">
        <v>strike = -0.022620, dCalldT = 0.000231, localVol = 0.019636</v>
      </c>
    </row>
    <row r="15438" spans="28:28" x14ac:dyDescent="0.25">
      <c r="AB15438" s="3" t="str">
        <v>strike = -0.020831, dCalldT = 0.000271, localVol = 0.020362</v>
      </c>
    </row>
    <row r="15439" spans="28:28" x14ac:dyDescent="0.25">
      <c r="AB15439" s="3" t="str">
        <v>strike = -0.019041, dCalldT = 0.000309, localVol = 0.020722</v>
      </c>
    </row>
    <row r="15440" spans="28:28" x14ac:dyDescent="0.25">
      <c r="AB15440" s="3" t="str">
        <v>strike = -0.017252, dCalldT = 0.000347, localVol = 0.021305</v>
      </c>
    </row>
    <row r="15441" spans="28:28" x14ac:dyDescent="0.25">
      <c r="AB15441" s="3" t="str">
        <v>strike = -0.015462, dCalldT = 0.000389, localVol = 0.021666</v>
      </c>
    </row>
    <row r="15442" spans="28:28" x14ac:dyDescent="0.25">
      <c r="AB15442" s="3" t="str">
        <v>strike = -0.013673, dCalldT = 0.000438, localVol = 0.018633</v>
      </c>
    </row>
    <row r="15443" spans="28:28" x14ac:dyDescent="0.25">
      <c r="AB15443" s="3" t="str">
        <v>strike = -0.011883, dCalldT = 0.000472, localVol = 0.017639</v>
      </c>
    </row>
    <row r="15444" spans="28:28" x14ac:dyDescent="0.25">
      <c r="AB15444" s="3" t="str">
        <v>strike = -0.010094, dCalldT = 0.000481, localVol = 0.018677</v>
      </c>
    </row>
    <row r="15445" spans="28:28" x14ac:dyDescent="0.25">
      <c r="AB15445" s="3" t="str">
        <v>strike = -0.008304, dCalldT = 0.000489, localVol = 0.016737</v>
      </c>
    </row>
    <row r="15446" spans="28:28" x14ac:dyDescent="0.25">
      <c r="AB15446" s="3" t="str">
        <v>strike = -0.006515, dCalldT = 0.000482, localVol = 0.015705</v>
      </c>
    </row>
    <row r="15447" spans="28:28" x14ac:dyDescent="0.25">
      <c r="AB15447" s="3" t="str">
        <v>strike = -0.004725, dCalldT = 0.000461, localVol = 0.015388</v>
      </c>
    </row>
    <row r="15448" spans="28:28" x14ac:dyDescent="0.25">
      <c r="AB15448" s="3" t="str">
        <v>strike = -0.002936, dCalldT = 0.000446, localVol = 0.014038</v>
      </c>
    </row>
    <row r="15449" spans="28:28" x14ac:dyDescent="0.25">
      <c r="AB15449" s="3" t="str">
        <v>strike = -0.001147, dCalldT = 0.000434, localVol = 0.011912</v>
      </c>
    </row>
    <row r="15450" spans="28:28" x14ac:dyDescent="0.25">
      <c r="AB15450" s="3" t="str">
        <v>strike = 0.000643, dCalldT = 0.000389, localVol = 0.012039</v>
      </c>
    </row>
    <row r="15451" spans="28:28" x14ac:dyDescent="0.25">
      <c r="AB15451" s="3" t="str">
        <v>strike = 0.002432, dCalldT = 0.000369, localVol = 0.010570</v>
      </c>
    </row>
    <row r="15452" spans="28:28" x14ac:dyDescent="0.25">
      <c r="AB15452" s="3" t="str">
        <v>strike = 0.004222, dCalldT = 0.000359, localVol = 0.009381</v>
      </c>
    </row>
    <row r="15453" spans="28:28" x14ac:dyDescent="0.25">
      <c r="AB15453" s="3" t="str">
        <v>strike = 0.006011, dCalldT = 0.000337, localVol = 0.008637</v>
      </c>
    </row>
    <row r="15454" spans="28:28" x14ac:dyDescent="0.25">
      <c r="AB15454" s="3" t="str">
        <v>strike = 0.007801, dCalldT = 0.000312, localVol = 0.008019</v>
      </c>
    </row>
    <row r="15455" spans="28:28" x14ac:dyDescent="0.25">
      <c r="AB15455" s="3" t="str">
        <v>strike = 0.009590, dCalldT = 0.000307, localVol = 0.007243</v>
      </c>
    </row>
    <row r="15456" spans="28:28" x14ac:dyDescent="0.25">
      <c r="AB15456" s="3" t="str">
        <v>strike = 0.011380, dCalldT = 0.000300, localVol = 0.006609</v>
      </c>
    </row>
    <row r="15457" spans="28:28" x14ac:dyDescent="0.25">
      <c r="AB15457" s="3" t="str">
        <v>strike = 0.013169, dCalldT = 0.000275, localVol = 0.006196</v>
      </c>
    </row>
    <row r="15458" spans="28:28" x14ac:dyDescent="0.25">
      <c r="AB15458" s="3" t="str">
        <v>strike = 0.014959, dCalldT = 0.000279, localVol = 0.005715</v>
      </c>
    </row>
    <row r="15459" spans="28:28" x14ac:dyDescent="0.25">
      <c r="AB15459" s="3" t="str">
        <v>strike = 0.016748, dCalldT = 0.000283, localVol = 0.005395</v>
      </c>
    </row>
    <row r="15460" spans="28:28" x14ac:dyDescent="0.25">
      <c r="AB15460" s="3" t="str">
        <v>strike = 0.018538, dCalldT = 0.000283, localVol = 0.005132</v>
      </c>
    </row>
    <row r="15461" spans="28:28" x14ac:dyDescent="0.25">
      <c r="AB15461" s="3" t="str">
        <v>strike = 0.020327, dCalldT = 0.000293, localVol = 0.004843</v>
      </c>
    </row>
    <row r="15462" spans="28:28" x14ac:dyDescent="0.25">
      <c r="AB15462" s="3" t="str">
        <v>strike = 0.022117, dCalldT = 0.000279, localVol = 0.004582</v>
      </c>
    </row>
    <row r="15463" spans="28:28" x14ac:dyDescent="0.25">
      <c r="AB15463" s="3" t="str">
        <v>strike = 0.023906, dCalldT = 0.000284, localVol = 0.004306</v>
      </c>
    </row>
    <row r="15464" spans="28:28" x14ac:dyDescent="0.25">
      <c r="AB15464" s="3" t="str">
        <v>strike = 0.025696, dCalldT = 0.000257, localVol = 0.004007</v>
      </c>
    </row>
    <row r="15465" spans="28:28" x14ac:dyDescent="0.25">
      <c r="AB15465" s="3" t="str">
        <v>strike = 0.027485, dCalldT = 0.000214, localVol = 0.003884</v>
      </c>
    </row>
    <row r="15466" spans="28:28" x14ac:dyDescent="0.25">
      <c r="AB15466" s="3" t="str">
        <v>strike = 0.029275, dCalldT = 0.000227, localVol = 0.004080</v>
      </c>
    </row>
    <row r="15467" spans="28:28" x14ac:dyDescent="0.25">
      <c r="AB15467" s="3" t="str">
        <v>strike = 0.031064, dCalldT = 0.000232, localVol = 0.004464</v>
      </c>
    </row>
    <row r="15468" spans="28:28" x14ac:dyDescent="0.25">
      <c r="AB15468" s="3" t="str">
        <v>strike = 0.032854, dCalldT = 0.000278, localVol = 0.004941</v>
      </c>
    </row>
    <row r="15469" spans="28:28" x14ac:dyDescent="0.25">
      <c r="AB15469" s="3" t="str">
        <v>strike = 0.034643, dCalldT = 0.000285, localVol = 0.005420</v>
      </c>
    </row>
    <row r="15470" spans="28:28" x14ac:dyDescent="0.25">
      <c r="AB15470" s="3" t="str">
        <v>strike = 0.036433, dCalldT = 0.000289, localVol = 0.005745</v>
      </c>
    </row>
    <row r="15471" spans="28:28" x14ac:dyDescent="0.25">
      <c r="AB15471" s="3" t="str">
        <v>strike = 0.038222, dCalldT = 0.000277, localVol = 0.006135</v>
      </c>
    </row>
    <row r="15472" spans="28:28" x14ac:dyDescent="0.25">
      <c r="AB15472" s="3" t="str">
        <v>strike = 0.040011, dCalldT = 0.000279, localVol = 0.006623</v>
      </c>
    </row>
    <row r="15473" spans="28:28" x14ac:dyDescent="0.25">
      <c r="AB15473" s="3" t="str">
        <v>strike = 0.041801, dCalldT = 0.000302, localVol = 0.006896</v>
      </c>
    </row>
    <row r="15474" spans="28:28" x14ac:dyDescent="0.25">
      <c r="AB15474" s="3" t="str">
        <v>strike = 0.043590, dCalldT = 0.000285, localVol = 0.007466</v>
      </c>
    </row>
    <row r="15475" spans="28:28" x14ac:dyDescent="0.25">
      <c r="AB15475" s="3" t="str">
        <v>strike = 0.045380, dCalldT = 0.000268, localVol = 0.007918</v>
      </c>
    </row>
    <row r="15476" spans="28:28" x14ac:dyDescent="0.25">
      <c r="AB15476" s="3" t="str">
        <v>strike = 0.047169, dCalldT = 0.000266, localVol = 0.008327</v>
      </c>
    </row>
    <row r="15477" spans="28:28" x14ac:dyDescent="0.25">
      <c r="AB15477" s="3" t="str">
        <v>strike = 0.048959, dCalldT = 0.000271, localVol = 0.009266</v>
      </c>
    </row>
    <row r="15478" spans="28:28" x14ac:dyDescent="0.25">
      <c r="AB15478" s="3" t="str">
        <v>strike = 0.050748, dCalldT = 0.000297, localVol = 0.010022</v>
      </c>
    </row>
    <row r="15479" spans="28:28" x14ac:dyDescent="0.25">
      <c r="AB15479" s="3" t="str">
        <v>strike = 0.052538, dCalldT = 0.000326, localVol = 0.011420</v>
      </c>
    </row>
    <row r="15480" spans="28:28" x14ac:dyDescent="0.25">
      <c r="AB15480" s="3" t="str">
        <v>strike = 0.054327, dCalldT = 0.000366, localVol = 0.011538</v>
      </c>
    </row>
    <row r="15481" spans="28:28" x14ac:dyDescent="0.25">
      <c r="AB15481" s="3" t="str">
        <v>strike = 0.056117, dCalldT = 0.000371, localVol = 0.013137</v>
      </c>
    </row>
    <row r="15482" spans="28:28" x14ac:dyDescent="0.25">
      <c r="AB15482" s="3" t="str">
        <v>strike = 0.057906, dCalldT = 0.000367, localVol = 0.014852</v>
      </c>
    </row>
    <row r="15483" spans="28:28" x14ac:dyDescent="0.25">
      <c r="AB15483" s="3" t="str">
        <v>strike = 0.059696, dCalldT = 0.000370, localVol = 0.014687</v>
      </c>
    </row>
    <row r="15484" spans="28:28" x14ac:dyDescent="0.25">
      <c r="AB15484" s="3" t="str">
        <v>strike = 0.061485, dCalldT = 0.000361, localVol = 0.016865</v>
      </c>
    </row>
    <row r="15485" spans="28:28" x14ac:dyDescent="0.25">
      <c r="AB15485" s="3" t="str">
        <v>strike = 0.063275, dCalldT = 0.000359, localVol = 0.016351</v>
      </c>
    </row>
    <row r="15486" spans="28:28" x14ac:dyDescent="0.25">
      <c r="AB15486" s="3" t="str">
        <v>strike = 0.065064, dCalldT = 0.000346, localVol = 0.018948</v>
      </c>
    </row>
    <row r="15487" spans="28:28" x14ac:dyDescent="0.25">
      <c r="AB15487" s="3" t="str">
        <v>strike = 0.066854, dCalldT = 0.000340, localVol = 0.017744</v>
      </c>
    </row>
    <row r="15488" spans="28:28" x14ac:dyDescent="0.25">
      <c r="AB15488" s="3" t="str">
        <v>strike = 0.068643, dCalldT = 0.000322, localVol = 0.019175</v>
      </c>
    </row>
    <row r="15489" spans="28:28" x14ac:dyDescent="0.25">
      <c r="AB15489" s="3" t="str">
        <v>strike = 0.070433, dCalldT = 0.000299, localVol = 0.019329</v>
      </c>
    </row>
    <row r="15490" spans="28:28" x14ac:dyDescent="0.25">
      <c r="AB15490" s="3" t="str">
        <v>strike = 0.072222, dCalldT = 0.000270, localVol = 0.022876</v>
      </c>
    </row>
    <row r="15491" spans="28:28" x14ac:dyDescent="0.25">
      <c r="AB15491" s="3" t="str">
        <v>strike = 0.074012, dCalldT = 0.000251, localVol = 0.022844</v>
      </c>
    </row>
    <row r="15492" spans="28:28" x14ac:dyDescent="0.25">
      <c r="AB15492" s="3" t="str">
        <v>strike = 0.075801, dCalldT = 0.000237, localVol = 0.023143</v>
      </c>
    </row>
    <row r="15493" spans="28:28" x14ac:dyDescent="0.25">
      <c r="AB15493" s="3" t="str">
        <v>strike = 0.077591, dCalldT = 0.000227, localVol = 0.022413</v>
      </c>
    </row>
    <row r="15494" spans="28:28" x14ac:dyDescent="0.25">
      <c r="AB15494" s="3" t="str">
        <v>T = 7.333333, swapRate = 0.025754, k = 0, strike = -0.028221, call = 0.054182, callph = 0.054172, callmh = 0.054192, quantile = 0.012051, d2CalldK2 = 0.758754</v>
      </c>
    </row>
    <row r="15495" spans="28:28" x14ac:dyDescent="0.25">
      <c r="AB15495" s="3" t="str">
        <v>T = 7.333333, swapRate = 0.025754, k = 1, strike = -0.026421, call = 0.052406, callph = 0.052396, callmh = 0.052416, quantile = 0.013503, d2CalldK2 = 0.857325</v>
      </c>
    </row>
    <row r="15496" spans="28:28" x14ac:dyDescent="0.25">
      <c r="AB15496" s="3" t="str">
        <v>T = 7.333333, swapRate = 0.025754, k = 2, strike = -0.024622, call = 0.050632, callph = 0.050622, callmh = 0.050642, quantile = 0.015144, d2CalldK2 = 0.969626</v>
      </c>
    </row>
    <row r="15497" spans="28:28" x14ac:dyDescent="0.25">
      <c r="AB15497" s="3" t="str">
        <v>T = 7.333333, swapRate = 0.025754, k = 3, strike = -0.022823, call = 0.048862, callph = 0.048852, callmh = 0.048872, quantile = 0.017001, d2CalldK2 = 1.097681</v>
      </c>
    </row>
    <row r="15498" spans="28:28" x14ac:dyDescent="0.25">
      <c r="AB15498" s="3" t="str">
        <v>T = 7.333333, swapRate = 0.025754, k = 4, strike = -0.021024, call = 0.047095, callph = 0.047085, callmh = 0.047105, quantile = 0.019104, d2CalldK2 = 1.243822</v>
      </c>
    </row>
    <row r="15499" spans="28:28" x14ac:dyDescent="0.25">
      <c r="AB15499" s="3" t="str">
        <v>T = 7.333333, swapRate = 0.025754, k = 5, strike = -0.019225, call = 0.045333, callph = 0.045323, callmh = 0.045342, quantile = 0.021489, d2CalldK2 = 1.410738</v>
      </c>
    </row>
    <row r="15500" spans="28:28" x14ac:dyDescent="0.25">
      <c r="AB15500" s="3" t="str">
        <v>T = 7.333333, swapRate = 0.025754, k = 6, strike = -0.017426, call = 0.043574, callph = 0.043565, callmh = 0.043584, quantile = 0.024195, d2CalldK2 = 1.601528</v>
      </c>
    </row>
    <row r="15501" spans="28:28" x14ac:dyDescent="0.25">
      <c r="AB15501" s="3" t="str">
        <v>T = 7.333333, swapRate = 0.025754, k = 7, strike = -0.015626, call = 0.041822, callph = 0.041812, callmh = 0.041831, quantile = 0.027268, d2CalldK2 = 1.819764</v>
      </c>
    </row>
    <row r="15502" spans="28:28" x14ac:dyDescent="0.25">
      <c r="AB15502" s="3" t="str">
        <v>T = 7.333333, swapRate = 0.025754, k = 8, strike = -0.013827, call = 0.040075, callph = 0.040065, callmh = 0.040084, quantile = 0.030762, d2CalldK2 = 2.069557</v>
      </c>
    </row>
    <row r="15503" spans="28:28" x14ac:dyDescent="0.25">
      <c r="AB15503" s="3" t="str">
        <v>T = 7.333333, swapRate = 0.025754, k = 9, strike = -0.012028, call = 0.038334, callph = 0.038325, callmh = 0.038344, quantile = 0.034737, d2CalldK2 = 2.355635</v>
      </c>
    </row>
    <row r="15504" spans="28:28" x14ac:dyDescent="0.25">
      <c r="AB15504" s="3" t="str">
        <v>T = 7.333333, swapRate = 0.025754, k = 10, strike = -0.010229, call = 0.036602, callph = 0.036592, callmh = 0.036611, quantile = 0.039263, d2CalldK2 = 2.683432</v>
      </c>
    </row>
    <row r="15505" spans="28:28" x14ac:dyDescent="0.25">
      <c r="AB15505" s="3" t="str">
        <v>T = 7.333333, swapRate = 0.025754, k = 11, strike = -0.008430, call = 0.034878, callph = 0.034868, callmh = 0.034887, quantile = 0.044422, d2CalldK2 = 3.059176</v>
      </c>
    </row>
    <row r="15506" spans="28:28" x14ac:dyDescent="0.25">
      <c r="AB15506" s="3" t="str">
        <v>T = 7.333333, swapRate = 0.025754, k = 12, strike = -0.006631, call = 0.033163, callph = 0.033154, callmh = 0.033173, quantile = 0.050304, d2CalldK2 = 3.489988</v>
      </c>
    </row>
    <row r="15507" spans="28:28" x14ac:dyDescent="0.25">
      <c r="AB15507" s="3" t="str">
        <v>T = 7.333333, swapRate = 0.025754, k = 13, strike = -0.004832, call = 0.031461, callph = 0.031451, callmh = 0.031470, quantile = 0.057018, d2CalldK2 = 3.983989</v>
      </c>
    </row>
    <row r="15508" spans="28:28" x14ac:dyDescent="0.25">
      <c r="AB15508" s="3" t="str">
        <v>T = 7.333333, swapRate = 0.025754, k = 14, strike = -0.003032, call = 0.029771, callph = 0.029762, callmh = 0.029780, quantile = 0.064683, d2CalldK2 = 4.550395</v>
      </c>
    </row>
    <row r="15509" spans="28:28" x14ac:dyDescent="0.25">
      <c r="AB15509" s="3" t="str">
        <v>T = 7.333333, swapRate = 0.025754, k = 15, strike = -0.001233, call = 0.028096, callph = 0.028087, callmh = 0.028105, quantile = 0.073441, d2CalldK2 = 5.199607</v>
      </c>
    </row>
    <row r="15510" spans="28:28" x14ac:dyDescent="0.25">
      <c r="AB15510" s="3" t="str">
        <v>T = 7.333333, swapRate = 0.025754, k = 16, strike = 0.000566, call = 0.026438, callph = 0.026428, callmh = 0.026447, quantile = 0.083450, d2CalldK2 = 5.943287</v>
      </c>
    </row>
    <row r="15511" spans="28:28" x14ac:dyDescent="0.25">
      <c r="AB15511" s="3" t="str">
        <v>T = 7.333333, swapRate = 0.025754, k = 17, strike = 0.002365, call = 0.024799, callph = 0.024790, callmh = 0.024808, quantile = 0.094891, d2CalldK2 = 6.794380</v>
      </c>
    </row>
    <row r="15512" spans="28:28" x14ac:dyDescent="0.25">
      <c r="AB15512" s="3" t="str">
        <v>T = 7.333333, swapRate = 0.025754, k = 18, strike = 0.004164, call = 0.023182, callph = 0.023173, callmh = 0.023191, quantile = 0.107971, d2CalldK2 = 7.767078</v>
      </c>
    </row>
    <row r="15513" spans="28:28" x14ac:dyDescent="0.25">
      <c r="AB15513" s="3" t="str">
        <v>T = 7.333333, swapRate = 0.025754, k = 19, strike = 0.005963, call = 0.021590, callph = 0.021581, callmh = 0.021599, quantile = 0.122922, d2CalldK2 = 8.876677</v>
      </c>
    </row>
    <row r="15514" spans="28:28" x14ac:dyDescent="0.25">
      <c r="AB15514" s="3" t="str">
        <v>T = 7.333333, swapRate = 0.025754, k = 20, strike = 0.007763, call = 0.020027, callph = 0.020018, callmh = 0.020036, quantile = 0.140004, d2CalldK2 = 10.139266</v>
      </c>
    </row>
    <row r="15515" spans="28:28" x14ac:dyDescent="0.25">
      <c r="AB15515" s="3" t="str">
        <v>T = 7.333333, swapRate = 0.025754, k = 21, strike = 0.009562, call = 0.018497, callph = 0.018489, callmh = 0.018505, quantile = 0.159507, d2CalldK2 = 11.571184</v>
      </c>
    </row>
    <row r="15516" spans="28:28" x14ac:dyDescent="0.25">
      <c r="AB15516" s="3" t="str">
        <v>T = 7.333333, swapRate = 0.025754, k = 22, strike = 0.011361, call = 0.017004, callph = 0.016996, callmh = 0.017012, quantile = 0.181751, d2CalldK2 = 13.188117</v>
      </c>
    </row>
    <row r="15517" spans="28:28" x14ac:dyDescent="0.25">
      <c r="AB15517" s="3" t="str">
        <v>T = 7.333333, swapRate = 0.025754, k = 23, strike = 0.013160, call = 0.015554, callph = 0.015547, callmh = 0.015562, quantile = 0.207081, d2CalldK2 = 15.003694</v>
      </c>
    </row>
    <row r="15518" spans="28:28" x14ac:dyDescent="0.25">
      <c r="AB15518" s="3" t="str">
        <v>T = 7.333333, swapRate = 0.025754, k = 24, strike = 0.014959, call = 0.014153, callph = 0.014146, callmh = 0.014161, quantile = 0.235864, d2CalldK2 = 17.027390</v>
      </c>
    </row>
    <row r="15519" spans="28:28" x14ac:dyDescent="0.25">
      <c r="AB15519" s="3" t="str">
        <v>T = 7.333333, swapRate = 0.025754, k = 25, strike = 0.016758, call = 0.012807, callph = 0.012800, callmh = 0.012814, quantile = 0.268478, d2CalldK2 = 19.261455</v>
      </c>
    </row>
    <row r="15520" spans="28:28" x14ac:dyDescent="0.25">
      <c r="AB15520" s="3" t="str">
        <v>T = 7.333333, swapRate = 0.025754, k = 26, strike = 0.018558, call = 0.011523, callph = 0.011517, callmh = 0.011530, quantile = 0.305294, d2CalldK2 = 21.696573</v>
      </c>
    </row>
    <row r="15521" spans="28:28" x14ac:dyDescent="0.25">
      <c r="AB15521" s="3" t="str">
        <v>T = 7.333333, swapRate = 0.025754, k = 27, strike = 0.020357, call = 0.010310, callph = 0.010304, callmh = 0.010317, quantile = 0.346654, d2CalldK2 = 24.305853</v>
      </c>
    </row>
    <row r="15522" spans="28:28" x14ac:dyDescent="0.25">
      <c r="AB15522" s="3" t="str">
        <v>T = 7.333333, swapRate = 0.025754, k = 28, strike = 0.022156, call = 0.009175, callph = 0.009169, callmh = 0.009182, quantile = 0.392828, d2CalldK2 = 27.036807</v>
      </c>
    </row>
    <row r="15523" spans="28:28" x14ac:dyDescent="0.25">
      <c r="AB15523" s="3" t="str">
        <v>T = 7.333333, swapRate = 0.025754, k = 29, strike = 0.023955, call = 0.008128, callph = 0.008123, callmh = 0.008134, quantile = 0.443961, d2CalldK2 = 29.801029</v>
      </c>
    </row>
    <row r="15524" spans="28:28" x14ac:dyDescent="0.25">
      <c r="AB15524" s="3" t="str">
        <v>T = 7.333333, swapRate = 0.025754, k = 30, strike = 0.025754, call = 0.007178, callph = 0.007173, callmh = 0.007183, quantile = 0.500000, d2CalldK2 = 32.456984</v>
      </c>
    </row>
    <row r="15525" spans="28:28" x14ac:dyDescent="0.25">
      <c r="AB15525" s="3" t="str">
        <v>T = 7.333333, swapRate = 0.025754, k = 31, strike = 0.027553, call = 0.006329, callph = 0.006325, callmh = 0.006334, quantile = 0.556039, d2CalldK2 = 29.801029</v>
      </c>
    </row>
    <row r="15526" spans="28:28" x14ac:dyDescent="0.25">
      <c r="AB15526" s="3" t="str">
        <v>T = 7.333333, swapRate = 0.025754, k = 32, strike = 0.029352, call = 0.005577, callph = 0.005573, callmh = 0.005581, quantile = 0.607172, d2CalldK2 = 27.036807</v>
      </c>
    </row>
    <row r="15527" spans="28:28" x14ac:dyDescent="0.25">
      <c r="AB15527" s="3" t="str">
        <v>T = 7.333333, swapRate = 0.025754, k = 33, strike = 0.031152, call = 0.004913, callph = 0.004909, callmh = 0.004916, quantile = 0.653346, d2CalldK2 = 24.305853</v>
      </c>
    </row>
    <row r="15528" spans="28:28" x14ac:dyDescent="0.25">
      <c r="AB15528" s="3" t="str">
        <v>T = 7.333333, swapRate = 0.025754, k = 34, strike = 0.032951, call = 0.004327, callph = 0.004324, callmh = 0.004330, quantile = 0.694706, d2CalldK2 = 21.696573</v>
      </c>
    </row>
    <row r="15529" spans="28:28" x14ac:dyDescent="0.25">
      <c r="AB15529" s="3" t="str">
        <v>T = 7.333333, swapRate = 0.025754, k = 35, strike = 0.034750, call = 0.003811, callph = 0.003809, callmh = 0.003814, quantile = 0.731522, d2CalldK2 = 19.261455</v>
      </c>
    </row>
    <row r="15530" spans="28:28" x14ac:dyDescent="0.25">
      <c r="AB15530" s="3" t="str">
        <v>T = 7.333333, swapRate = 0.025754, k = 36, strike = 0.036549, call = 0.003358, callph = 0.003356, callmh = 0.003361, quantile = 0.764136, d2CalldK2 = 17.027390</v>
      </c>
    </row>
    <row r="15531" spans="28:28" x14ac:dyDescent="0.25">
      <c r="AB15531" s="3" t="str">
        <v>T = 7.333333, swapRate = 0.025754, k = 37, strike = 0.038348, call = 0.002960, callph = 0.002958, callmh = 0.002962, quantile = 0.792919, d2CalldK2 = 15.003694</v>
      </c>
    </row>
    <row r="15532" spans="28:28" x14ac:dyDescent="0.25">
      <c r="AB15532" s="3" t="str">
        <v>T = 7.333333, swapRate = 0.025754, k = 38, strike = 0.040147, call = 0.002611, callph = 0.002609, callmh = 0.002613, quantile = 0.818249, d2CalldK2 = 13.188117</v>
      </c>
    </row>
    <row r="15533" spans="28:28" x14ac:dyDescent="0.25">
      <c r="AB15533" s="3" t="str">
        <v>T = 7.333333, swapRate = 0.025754, k = 39, strike = 0.041947, call = 0.002305, callph = 0.002303, callmh = 0.002306, quantile = 0.840493, d2CalldK2 = 11.571184</v>
      </c>
    </row>
    <row r="15534" spans="28:28" x14ac:dyDescent="0.25">
      <c r="AB15534" s="3" t="str">
        <v>T = 7.333333, swapRate = 0.025754, k = 40, strike = 0.043746, call = 0.002035, callph = 0.002034, callmh = 0.002037, quantile = 0.859996, d2CalldK2 = 10.139266</v>
      </c>
    </row>
    <row r="15535" spans="28:28" x14ac:dyDescent="0.25">
      <c r="AB15535" s="3" t="str">
        <v>T = 7.333333, swapRate = 0.025754, k = 41, strike = 0.045545, call = 0.001799, callph = 0.001798, callmh = 0.001801, quantile = 0.877078, d2CalldK2 = 8.876677</v>
      </c>
    </row>
    <row r="15536" spans="28:28" x14ac:dyDescent="0.25">
      <c r="AB15536" s="3" t="str">
        <v>T = 7.333333, swapRate = 0.025754, k = 42, strike = 0.047344, call = 0.001592, callph = 0.001591, callmh = 0.001593, quantile = 0.892029, d2CalldK2 = 7.767078</v>
      </c>
    </row>
    <row r="15537" spans="28:28" x14ac:dyDescent="0.25">
      <c r="AB15537" s="3" t="str">
        <v>T = 7.333333, swapRate = 0.025754, k = 43, strike = 0.049143, call = 0.001410, callph = 0.001409, callmh = 0.001411, quantile = 0.905109, d2CalldK2 = 6.794380</v>
      </c>
    </row>
    <row r="15538" spans="28:28" x14ac:dyDescent="0.25">
      <c r="AB15538" s="3" t="str">
        <v>T = 7.333333, swapRate = 0.025754, k = 44, strike = 0.050942, call = 0.001249, callph = 0.001249, callmh = 0.001250, quantile = 0.916550, d2CalldK2 = 5.943287</v>
      </c>
    </row>
    <row r="15539" spans="28:28" x14ac:dyDescent="0.25">
      <c r="AB15539" s="3" t="str">
        <v>T = 7.333333, swapRate = 0.025754, k = 45, strike = 0.052741, call = 0.001109, callph = 0.001108, callmh = 0.001109, quantile = 0.926559, d2CalldK2 = 5.199607</v>
      </c>
    </row>
    <row r="15540" spans="28:28" x14ac:dyDescent="0.25">
      <c r="AB15540" s="3" t="str">
        <v>T = 7.333333, swapRate = 0.025754, k = 46, strike = 0.054541, call = 0.000984, callph = 0.000984, callmh = 0.000985, quantile = 0.935317, d2CalldK2 = 4.550394</v>
      </c>
    </row>
    <row r="15541" spans="28:28" x14ac:dyDescent="0.25">
      <c r="AB15541" s="3" t="str">
        <v>T = 7.333333, swapRate = 0.025754, k = 47, strike = 0.056340, call = 0.000875, callph = 0.000875, callmh = 0.000876, quantile = 0.942982, d2CalldK2 = 3.983989</v>
      </c>
    </row>
    <row r="15542" spans="28:28" x14ac:dyDescent="0.25">
      <c r="AB15542" s="3" t="str">
        <v>T = 7.333333, swapRate = 0.025754, k = 48, strike = 0.058139, call = 0.000779, callph = 0.000778, callmh = 0.000779, quantile = 0.949696, d2CalldK2 = 3.489989</v>
      </c>
    </row>
    <row r="15543" spans="28:28" x14ac:dyDescent="0.25">
      <c r="AB15543" s="3" t="str">
        <v>T = 7.333333, swapRate = 0.025754, k = 49, strike = 0.059938, call = 0.000694, callph = 0.000693, callmh = 0.000694, quantile = 0.955578, d2CalldK2 = 3.059176</v>
      </c>
    </row>
    <row r="15544" spans="28:28" x14ac:dyDescent="0.25">
      <c r="AB15544" s="3" t="str">
        <v>T = 7.333333, swapRate = 0.025754, k = 50, strike = 0.061737, call = 0.000618, callph = 0.000618, callmh = 0.000619, quantile = 0.960737, d2CalldK2 = 2.683432</v>
      </c>
    </row>
    <row r="15545" spans="28:28" x14ac:dyDescent="0.25">
      <c r="AB15545" s="3" t="str">
        <v>T = 7.333333, swapRate = 0.025754, k = 51, strike = 0.063536, call = 0.000552, callph = 0.000552, callmh = 0.000552, quantile = 0.965263, d2CalldK2 = 2.355635</v>
      </c>
    </row>
    <row r="15546" spans="28:28" x14ac:dyDescent="0.25">
      <c r="AB15546" s="3" t="str">
        <v>T = 7.333333, swapRate = 0.025754, k = 52, strike = 0.065336, call = 0.000493, callph = 0.000493, callmh = 0.000493, quantile = 0.969238, d2CalldK2 = 2.069557</v>
      </c>
    </row>
    <row r="15547" spans="28:28" x14ac:dyDescent="0.25">
      <c r="AB15547" s="3" t="str">
        <v>T = 7.333333, swapRate = 0.025754, k = 53, strike = 0.067135, call = 0.000441, callph = 0.000441, callmh = 0.000441, quantile = 0.972732, d2CalldK2 = 1.819764</v>
      </c>
    </row>
    <row r="15548" spans="28:28" x14ac:dyDescent="0.25">
      <c r="AB15548" s="3" t="str">
        <v>T = 7.333333, swapRate = 0.025754, k = 54, strike = 0.068934, call = 0.000395, callph = 0.000394, callmh = 0.000395, quantile = 0.975805, d2CalldK2 = 1.601528</v>
      </c>
    </row>
    <row r="15549" spans="28:28" x14ac:dyDescent="0.25">
      <c r="AB15549" s="3" t="str">
        <v>T = 7.333333, swapRate = 0.025754, k = 55, strike = 0.070733, call = 0.000354, callph = 0.000353, callmh = 0.000354, quantile = 0.978511, d2CalldK2 = 1.410738</v>
      </c>
    </row>
    <row r="15550" spans="28:28" x14ac:dyDescent="0.25">
      <c r="AB15550" s="3" t="str">
        <v>T = 7.333333, swapRate = 0.025754, k = 56, strike = 0.072532, call = 0.000317, callph = 0.000317, callmh = 0.000317, quantile = 0.980896, d2CalldK2 = 1.243822</v>
      </c>
    </row>
    <row r="15551" spans="28:28" x14ac:dyDescent="0.25">
      <c r="AB15551" s="3" t="str">
        <v>T = 7.333333, swapRate = 0.025754, k = 57, strike = 0.074331, call = 0.000285, callph = 0.000285, callmh = 0.000285, quantile = 0.982999, d2CalldK2 = 1.097681</v>
      </c>
    </row>
    <row r="15552" spans="28:28" x14ac:dyDescent="0.25">
      <c r="AB15552" s="3" t="str">
        <v>T = 7.333333, swapRate = 0.025754, k = 58, strike = 0.076130, call = 0.000256, callph = 0.000256, callmh = 0.000256, quantile = 0.984856, d2CalldK2 = 0.969626</v>
      </c>
    </row>
    <row r="15553" spans="28:28" x14ac:dyDescent="0.25">
      <c r="AB15553" s="3" t="str">
        <v>T = 7.333333, swapRate = 0.025754, k = 59, strike = 0.077930, call = 0.000230, callph = 0.000230, callmh = 0.000230, quantile = 0.986497, d2CalldK2 = 0.857325</v>
      </c>
    </row>
    <row r="15554" spans="28:28" x14ac:dyDescent="0.25">
      <c r="AB15554" s="3" t="str">
        <v>T = 7.333333, swapRate = 0.025754, k = 60, strike = 0.079729, call = 0.000207, callph = 0.000207, callmh = 0.000207, quantile = 0.987949, d2CalldK2 = 0.758754</v>
      </c>
    </row>
    <row r="15555" spans="28:28" x14ac:dyDescent="0.25">
      <c r="AB15555" s="3" t="str">
        <v>strike = -0.026421, d2CalldK2 = 0.857325, d2CalldK2mc = 0.551626</v>
      </c>
    </row>
    <row r="15556" spans="28:28" x14ac:dyDescent="0.25">
      <c r="AB15556" s="3" t="str">
        <v>strike = -0.024622, d2CalldK2 = 0.969626, d2CalldK2mc = 1.115937</v>
      </c>
    </row>
    <row r="15557" spans="28:28" x14ac:dyDescent="0.25">
      <c r="AB15557" s="3" t="str">
        <v>strike = -0.022823, d2CalldK2 = 1.097681, d2CalldK2mc = 0.751730</v>
      </c>
    </row>
    <row r="15558" spans="28:28" x14ac:dyDescent="0.25">
      <c r="AB15558" s="3" t="str">
        <v>strike = -0.021024, d2CalldK2 = 1.243822, d2CalldK2mc = 0.841314</v>
      </c>
    </row>
    <row r="15559" spans="28:28" x14ac:dyDescent="0.25">
      <c r="AB15559" s="3" t="str">
        <v>strike = -0.019225, d2CalldK2 = 1.410738, d2CalldK2mc = 1.326696</v>
      </c>
    </row>
    <row r="15560" spans="28:28" x14ac:dyDescent="0.25">
      <c r="AB15560" s="3" t="str">
        <v>strike = -0.017426, d2CalldK2 = 1.601528, d2CalldK2mc = 1.676255</v>
      </c>
    </row>
    <row r="15561" spans="28:28" x14ac:dyDescent="0.25">
      <c r="AB15561" s="3" t="str">
        <v>strike = -0.015626, d2CalldK2 = 1.819764, d2CalldK2mc = 1.922739</v>
      </c>
    </row>
    <row r="15562" spans="28:28" x14ac:dyDescent="0.25">
      <c r="AB15562" s="3" t="str">
        <v>strike = -0.013827, d2CalldK2 = 2.069557, d2CalldK2mc = 2.185601</v>
      </c>
    </row>
    <row r="15563" spans="28:28" x14ac:dyDescent="0.25">
      <c r="AB15563" s="3" t="str">
        <v>strike = -0.012028, d2CalldK2 = 2.355635, d2CalldK2mc = 2.982186</v>
      </c>
    </row>
    <row r="15564" spans="28:28" x14ac:dyDescent="0.25">
      <c r="AB15564" s="3" t="str">
        <v>strike = -0.010229, d2CalldK2 = 2.683432, d2CalldK2mc = 3.634839</v>
      </c>
    </row>
    <row r="15565" spans="28:28" x14ac:dyDescent="0.25">
      <c r="AB15565" s="3" t="str">
        <v>strike = -0.008430, d2CalldK2 = 3.059176, d2CalldK2mc = 2.798177</v>
      </c>
    </row>
    <row r="15566" spans="28:28" x14ac:dyDescent="0.25">
      <c r="AB15566" s="3" t="str">
        <v>strike = -0.006631, d2CalldK2 = 3.489988, d2CalldK2mc = 3.611340</v>
      </c>
    </row>
    <row r="15567" spans="28:28" x14ac:dyDescent="0.25">
      <c r="AB15567" s="3" t="str">
        <v>strike = -0.004832, d2CalldK2 = 3.983989, d2CalldK2mc = 3.696253</v>
      </c>
    </row>
    <row r="15568" spans="28:28" x14ac:dyDescent="0.25">
      <c r="AB15568" s="3" t="str">
        <v>strike = -0.003032, d2CalldK2 = 4.550395, d2CalldK2mc = 3.970059</v>
      </c>
    </row>
    <row r="15569" spans="28:28" x14ac:dyDescent="0.25">
      <c r="AB15569" s="3" t="str">
        <v>strike = -0.001233, d2CalldK2 = 5.199607, d2CalldK2mc = 5.683980</v>
      </c>
    </row>
    <row r="15570" spans="28:28" x14ac:dyDescent="0.25">
      <c r="AB15570" s="3" t="str">
        <v>strike = 0.000566, d2CalldK2 = 5.943287, d2CalldK2mc = 5.803924</v>
      </c>
    </row>
    <row r="15571" spans="28:28" x14ac:dyDescent="0.25">
      <c r="AB15571" s="3" t="str">
        <v>strike = 0.002365, d2CalldK2 = 6.794380, d2CalldK2mc = 7.401937</v>
      </c>
    </row>
    <row r="15572" spans="28:28" x14ac:dyDescent="0.25">
      <c r="AB15572" s="3" t="str">
        <v>strike = 0.004164, d2CalldK2 = 7.767078, d2CalldK2mc = 8.045819</v>
      </c>
    </row>
    <row r="15573" spans="28:28" x14ac:dyDescent="0.25">
      <c r="AB15573" s="3" t="str">
        <v>strike = 0.005963, d2CalldK2 = 8.876677, d2CalldK2mc = 8.932502</v>
      </c>
    </row>
    <row r="15574" spans="28:28" x14ac:dyDescent="0.25">
      <c r="AB15574" s="3" t="str">
        <v>strike = 0.007763, d2CalldK2 = 10.139266, d2CalldK2mc = 9.930170</v>
      </c>
    </row>
    <row r="15575" spans="28:28" x14ac:dyDescent="0.25">
      <c r="AB15575" s="3" t="str">
        <v>strike = 0.009562, d2CalldK2 = 11.571184, d2CalldK2mc = 11.199791</v>
      </c>
    </row>
    <row r="15576" spans="28:28" x14ac:dyDescent="0.25">
      <c r="AB15576" s="3" t="str">
        <v>strike = 0.011361, d2CalldK2 = 13.188117, d2CalldK2mc = 13.045434</v>
      </c>
    </row>
    <row r="15577" spans="28:28" x14ac:dyDescent="0.25">
      <c r="AB15577" s="3" t="str">
        <v>strike = 0.013160, d2CalldK2 = 15.003694, d2CalldK2mc = 14.427895</v>
      </c>
    </row>
    <row r="15578" spans="28:28" x14ac:dyDescent="0.25">
      <c r="AB15578" s="3" t="str">
        <v>strike = 0.014959, d2CalldK2 = 17.027390, d2CalldK2mc = 19.000047</v>
      </c>
    </row>
    <row r="15579" spans="28:28" x14ac:dyDescent="0.25">
      <c r="AB15579" s="3" t="str">
        <v>strike = 0.016758, d2CalldK2 = 19.261455, d2CalldK2mc = 17.846554</v>
      </c>
    </row>
    <row r="15580" spans="28:28" x14ac:dyDescent="0.25">
      <c r="AB15580" s="3" t="str">
        <v>strike = 0.018558, d2CalldK2 = 21.696573, d2CalldK2mc = 20.956616</v>
      </c>
    </row>
    <row r="15581" spans="28:28" x14ac:dyDescent="0.25">
      <c r="AB15581" s="3" t="str">
        <v>strike = 0.020357, d2CalldK2 = 24.305853, d2CalldK2mc = 24.909082</v>
      </c>
    </row>
    <row r="15582" spans="28:28" x14ac:dyDescent="0.25">
      <c r="AB15582" s="3" t="str">
        <v>strike = 0.022156, d2CalldK2 = 27.036807, d2CalldK2mc = 26.840791</v>
      </c>
    </row>
    <row r="15583" spans="28:28" x14ac:dyDescent="0.25">
      <c r="AB15583" s="3" t="str">
        <v>strike = 0.023955, d2CalldK2 = 29.801029, d2CalldK2mc = 31.235165</v>
      </c>
    </row>
    <row r="15584" spans="28:28" x14ac:dyDescent="0.25">
      <c r="AB15584" s="3" t="str">
        <v>strike = 0.025754, d2CalldK2 = 32.456984, d2CalldK2mc = 31.509785</v>
      </c>
    </row>
    <row r="15585" spans="28:28" x14ac:dyDescent="0.25">
      <c r="AB15585" s="3" t="str">
        <v>strike = 0.027553, d2CalldK2 = 29.801029, d2CalldK2mc = 29.427546</v>
      </c>
    </row>
    <row r="15586" spans="28:28" x14ac:dyDescent="0.25">
      <c r="AB15586" s="3" t="str">
        <v>strike = 0.029352, d2CalldK2 = 27.036807, d2CalldK2mc = 27.780864</v>
      </c>
    </row>
    <row r="15587" spans="28:28" x14ac:dyDescent="0.25">
      <c r="AB15587" s="3" t="str">
        <v>strike = 0.031152, d2CalldK2 = 24.305853, d2CalldK2mc = 23.011150</v>
      </c>
    </row>
    <row r="15588" spans="28:28" x14ac:dyDescent="0.25">
      <c r="AB15588" s="3" t="str">
        <v>strike = 0.032951, d2CalldK2 = 21.696573, d2CalldK2mc = 22.461855</v>
      </c>
    </row>
    <row r="15589" spans="28:28" x14ac:dyDescent="0.25">
      <c r="AB15589" s="3" t="str">
        <v>strike = 0.034750, d2CalldK2 = 19.261455, d2CalldK2mc = 19.723918</v>
      </c>
    </row>
    <row r="15590" spans="28:28" x14ac:dyDescent="0.25">
      <c r="AB15590" s="3" t="str">
        <v>strike = 0.036549, d2CalldK2 = 17.027390, d2CalldK2mc = 17.362480</v>
      </c>
    </row>
    <row r="15591" spans="28:28" x14ac:dyDescent="0.25">
      <c r="AB15591" s="3" t="str">
        <v>strike = 0.038348, d2CalldK2 = 15.003694, d2CalldK2mc = 14.280811</v>
      </c>
    </row>
    <row r="15592" spans="28:28" x14ac:dyDescent="0.25">
      <c r="AB15592" s="3" t="str">
        <v>strike = 0.040147, d2CalldK2 = 13.188117, d2CalldK2mc = 12.461337</v>
      </c>
    </row>
    <row r="15593" spans="28:28" x14ac:dyDescent="0.25">
      <c r="AB15593" s="3" t="str">
        <v>strike = 0.041947, d2CalldK2 = 11.571184, d2CalldK2mc = 12.218592</v>
      </c>
    </row>
    <row r="15594" spans="28:28" x14ac:dyDescent="0.25">
      <c r="AB15594" s="3" t="str">
        <v>strike = 0.043746, d2CalldK2 = 10.139266, d2CalldK2mc = 10.130599</v>
      </c>
    </row>
    <row r="15595" spans="28:28" x14ac:dyDescent="0.25">
      <c r="AB15595" s="3" t="str">
        <v>strike = 0.045545, d2CalldK2 = 8.876677, d2CalldK2mc = 8.460014</v>
      </c>
    </row>
    <row r="15596" spans="28:28" x14ac:dyDescent="0.25">
      <c r="AB15596" s="3" t="str">
        <v>strike = 0.047344, d2CalldK2 = 7.767078, d2CalldK2mc = 7.534015</v>
      </c>
    </row>
    <row r="15597" spans="28:28" x14ac:dyDescent="0.25">
      <c r="AB15597" s="3" t="str">
        <v>strike = 0.049143, d2CalldK2 = 6.794380, d2CalldK2mc = 6.229034</v>
      </c>
    </row>
    <row r="15598" spans="28:28" x14ac:dyDescent="0.25">
      <c r="AB15598" s="3" t="str">
        <v>strike = 0.050942, d2CalldK2 = 5.943287, d2CalldK2mc = 5.637863</v>
      </c>
    </row>
    <row r="15599" spans="28:28" x14ac:dyDescent="0.25">
      <c r="AB15599" s="3" t="str">
        <v>strike = 0.052741, d2CalldK2 = 5.199607, d2CalldK2mc = 5.115727</v>
      </c>
    </row>
    <row r="15600" spans="28:28" x14ac:dyDescent="0.25">
      <c r="AB15600" s="3" t="str">
        <v>strike = 0.054541, d2CalldK2 = 4.550394, d2CalldK2mc = 4.968012</v>
      </c>
    </row>
    <row r="15601" spans="28:28" x14ac:dyDescent="0.25">
      <c r="AB15601" s="3" t="str">
        <v>strike = 0.056340, d2CalldK2 = 3.983989, d2CalldK2mc = 4.277509</v>
      </c>
    </row>
    <row r="15602" spans="28:28" x14ac:dyDescent="0.25">
      <c r="AB15602" s="3" t="str">
        <v>strike = 0.058139, d2CalldK2 = 3.489989, d2CalldK2mc = 3.372313</v>
      </c>
    </row>
    <row r="15603" spans="28:28" x14ac:dyDescent="0.25">
      <c r="AB15603" s="3" t="str">
        <v>strike = 0.059938, d2CalldK2 = 3.059176, d2CalldK2mc = 3.027030</v>
      </c>
    </row>
    <row r="15604" spans="28:28" x14ac:dyDescent="0.25">
      <c r="AB15604" s="3" t="str">
        <v>strike = 0.061737, d2CalldK2 = 2.683432, d2CalldK2mc = 2.858373</v>
      </c>
    </row>
    <row r="15605" spans="28:28" x14ac:dyDescent="0.25">
      <c r="AB15605" s="3" t="str">
        <v>strike = 0.063536, d2CalldK2 = 2.355635, d2CalldK2mc = 2.594136</v>
      </c>
    </row>
    <row r="15606" spans="28:28" x14ac:dyDescent="0.25">
      <c r="AB15606" s="3" t="str">
        <v>strike = 0.065336, d2CalldK2 = 2.069557, d2CalldK2mc = 2.131336</v>
      </c>
    </row>
    <row r="15607" spans="28:28" x14ac:dyDescent="0.25">
      <c r="AB15607" s="3" t="str">
        <v>strike = 0.067135, d2CalldK2 = 1.819764, d2CalldK2mc = 1.736931</v>
      </c>
    </row>
    <row r="15608" spans="28:28" x14ac:dyDescent="0.25">
      <c r="AB15608" s="3" t="str">
        <v>strike = 0.068934, d2CalldK2 = 1.601528, d2CalldK2mc = 1.390050</v>
      </c>
    </row>
    <row r="15609" spans="28:28" x14ac:dyDescent="0.25">
      <c r="AB15609" s="3" t="str">
        <v>strike = 0.070733, d2CalldK2 = 1.410738, d2CalldK2mc = 1.585574</v>
      </c>
    </row>
    <row r="15610" spans="28:28" x14ac:dyDescent="0.25">
      <c r="AB15610" s="3" t="str">
        <v>strike = 0.072532, d2CalldK2 = 1.243822, d2CalldK2mc = 1.603878</v>
      </c>
    </row>
    <row r="15611" spans="28:28" x14ac:dyDescent="0.25">
      <c r="AB15611" s="3" t="str">
        <v>strike = 0.074331, d2CalldK2 = 1.097681, d2CalldK2mc = 1.112160</v>
      </c>
    </row>
    <row r="15612" spans="28:28" x14ac:dyDescent="0.25">
      <c r="AB15612" s="3" t="str">
        <v>strike = 0.076130, d2CalldK2 = 0.969626, d2CalldK2mc = 0.815291</v>
      </c>
    </row>
    <row r="15613" spans="28:28" x14ac:dyDescent="0.25">
      <c r="AB15613" s="3" t="str">
        <v>strike = 0.077930, d2CalldK2 = 0.857325, d2CalldK2mc = 0.923055</v>
      </c>
    </row>
    <row r="15614" spans="28:28" x14ac:dyDescent="0.25">
      <c r="AB15614" s="3" t="str">
        <v>T = 7.333333, fixingDate = 0, swapRate = 0.025754, annuity = 8.229029, stdDev = 0.017992, avgCalcStrikes = 7.940674</v>
      </c>
    </row>
    <row r="15615" spans="28:28" x14ac:dyDescent="0.25">
      <c r="AB15615" s="3" t="str">
        <v>strike = -0.026421, dCalldT = 0.000100, localVol = 0.019067</v>
      </c>
    </row>
    <row r="15616" spans="28:28" x14ac:dyDescent="0.25">
      <c r="AB15616" s="3" t="str">
        <v>strike = -0.024622, dCalldT = 0.000135, localVol = 0.015550</v>
      </c>
    </row>
    <row r="15617" spans="28:28" x14ac:dyDescent="0.25">
      <c r="AB15617" s="3" t="str">
        <v>strike = -0.022823, dCalldT = 0.000165, localVol = 0.020922</v>
      </c>
    </row>
    <row r="15618" spans="28:28" x14ac:dyDescent="0.25">
      <c r="AB15618" s="3" t="str">
        <v>strike = -0.021024, dCalldT = 0.000208, localVol = 0.022251</v>
      </c>
    </row>
    <row r="15619" spans="28:28" x14ac:dyDescent="0.25">
      <c r="AB15619" s="3" t="str">
        <v>strike = -0.019225, dCalldT = 0.000268, localVol = 0.020114</v>
      </c>
    </row>
    <row r="15620" spans="28:28" x14ac:dyDescent="0.25">
      <c r="AB15620" s="3" t="str">
        <v>strike = -0.017426, dCalldT = 0.000333, localVol = 0.019918</v>
      </c>
    </row>
    <row r="15621" spans="28:28" x14ac:dyDescent="0.25">
      <c r="AB15621" s="3" t="str">
        <v>strike = -0.015626, dCalldT = 0.000395, localVol = 0.020259</v>
      </c>
    </row>
    <row r="15622" spans="28:28" x14ac:dyDescent="0.25">
      <c r="AB15622" s="3" t="str">
        <v>strike = -0.013827, dCalldT = 0.000454, localVol = 0.020372</v>
      </c>
    </row>
    <row r="15623" spans="28:28" x14ac:dyDescent="0.25">
      <c r="AB15623" s="3" t="str">
        <v>strike = -0.012028, dCalldT = 0.000509, localVol = 0.018474</v>
      </c>
    </row>
    <row r="15624" spans="28:28" x14ac:dyDescent="0.25">
      <c r="AB15624" s="3" t="str">
        <v>strike = -0.010229, dCalldT = 0.000541, localVol = 0.017250</v>
      </c>
    </row>
    <row r="15625" spans="28:28" x14ac:dyDescent="0.25">
      <c r="AB15625" s="3" t="str">
        <v>strike = -0.008430, dCalldT = 0.000537, localVol = 0.019588</v>
      </c>
    </row>
    <row r="15626" spans="28:28" x14ac:dyDescent="0.25">
      <c r="AB15626" s="3" t="str">
        <v>strike = -0.006631, dCalldT = 0.000544, localVol = 0.017356</v>
      </c>
    </row>
    <row r="15627" spans="28:28" x14ac:dyDescent="0.25">
      <c r="AB15627" s="3" t="str">
        <v>strike = -0.004832, dCalldT = 0.000547, localVol = 0.017209</v>
      </c>
    </row>
    <row r="15628" spans="28:28" x14ac:dyDescent="0.25">
      <c r="AB15628" s="3" t="str">
        <v>strike = -0.003032, dCalldT = 0.000563, localVol = 0.016841</v>
      </c>
    </row>
    <row r="15629" spans="28:28" x14ac:dyDescent="0.25">
      <c r="AB15629" s="3" t="str">
        <v>strike = -0.001233, dCalldT = 0.000602, localVol = 0.014556</v>
      </c>
    </row>
    <row r="15630" spans="28:28" x14ac:dyDescent="0.25">
      <c r="AB15630" s="3" t="str">
        <v>strike = 0.000566, dCalldT = 0.000624, localVol = 0.014658</v>
      </c>
    </row>
    <row r="15631" spans="28:28" x14ac:dyDescent="0.25">
      <c r="AB15631" s="3" t="str">
        <v>strike = 0.002365, dCalldT = 0.000651, localVol = 0.013265</v>
      </c>
    </row>
    <row r="15632" spans="28:28" x14ac:dyDescent="0.25">
      <c r="AB15632" s="3" t="str">
        <v>strike = 0.004164, dCalldT = 0.000656, localVol = 0.012771</v>
      </c>
    </row>
    <row r="15633" spans="28:28" x14ac:dyDescent="0.25">
      <c r="AB15633" s="3" t="str">
        <v>strike = 0.005963, dCalldT = 0.000651, localVol = 0.012073</v>
      </c>
    </row>
    <row r="15634" spans="28:28" x14ac:dyDescent="0.25">
      <c r="AB15634" s="3" t="str">
        <v>strike = 0.007763, dCalldT = 0.000644, localVol = 0.011390</v>
      </c>
    </row>
    <row r="15635" spans="28:28" x14ac:dyDescent="0.25">
      <c r="AB15635" s="3" t="str">
        <v>strike = 0.009562, dCalldT = 0.000646, localVol = 0.010739</v>
      </c>
    </row>
    <row r="15636" spans="28:28" x14ac:dyDescent="0.25">
      <c r="AB15636" s="3" t="str">
        <v>strike = 0.011361, dCalldT = 0.000662, localVol = 0.010074</v>
      </c>
    </row>
    <row r="15637" spans="28:28" x14ac:dyDescent="0.25">
      <c r="AB15637" s="3" t="str">
        <v>strike = 0.013160, dCalldT = 0.000683, localVol = 0.009733</v>
      </c>
    </row>
    <row r="15638" spans="28:28" x14ac:dyDescent="0.25">
      <c r="AB15638" s="3" t="str">
        <v>strike = 0.014959, dCalldT = 0.000727, localVol = 0.008746</v>
      </c>
    </row>
    <row r="15639" spans="28:28" x14ac:dyDescent="0.25">
      <c r="AB15639" s="3" t="str">
        <v>strike = 0.016758, dCalldT = 0.000692, localVol = 0.008808</v>
      </c>
    </row>
    <row r="15640" spans="28:28" x14ac:dyDescent="0.25">
      <c r="AB15640" s="3" t="str">
        <v>strike = 0.018558, dCalldT = 0.000711, localVol = 0.008239</v>
      </c>
    </row>
    <row r="15641" spans="28:28" x14ac:dyDescent="0.25">
      <c r="AB15641" s="3" t="str">
        <v>strike = 0.020357, dCalldT = 0.000757, localVol = 0.007796</v>
      </c>
    </row>
    <row r="15642" spans="28:28" x14ac:dyDescent="0.25">
      <c r="AB15642" s="3" t="str">
        <v>strike = 0.022156, dCalldT = 0.000777, localVol = 0.007609</v>
      </c>
    </row>
    <row r="15643" spans="28:28" x14ac:dyDescent="0.25">
      <c r="AB15643" s="3" t="str">
        <v>strike = 0.023955, dCalldT = 0.000801, localVol = 0.007164</v>
      </c>
    </row>
    <row r="15644" spans="28:28" x14ac:dyDescent="0.25">
      <c r="AB15644" s="3" t="str">
        <v>strike = 0.025754, dCalldT = 0.000767, localVol = 0.006977</v>
      </c>
    </row>
    <row r="15645" spans="28:28" x14ac:dyDescent="0.25">
      <c r="AB15645" s="3" t="str">
        <v>strike = 0.027553, dCalldT = 0.000733, localVol = 0.007057</v>
      </c>
    </row>
    <row r="15646" spans="28:28" x14ac:dyDescent="0.25">
      <c r="AB15646" s="3" t="str">
        <v>strike = 0.029352, dCalldT = 0.000710, localVol = 0.007149</v>
      </c>
    </row>
    <row r="15647" spans="28:28" x14ac:dyDescent="0.25">
      <c r="AB15647" s="3" t="str">
        <v>strike = 0.031152, dCalldT = 0.000655, localVol = 0.007545</v>
      </c>
    </row>
    <row r="15648" spans="28:28" x14ac:dyDescent="0.25">
      <c r="AB15648" s="3" t="str">
        <v>strike = 0.032951, dCalldT = 0.000648, localVol = 0.007596</v>
      </c>
    </row>
    <row r="15649" spans="28:28" x14ac:dyDescent="0.25">
      <c r="AB15649" s="3" t="str">
        <v>strike = 0.034750, dCalldT = 0.000609, localVol = 0.007860</v>
      </c>
    </row>
    <row r="15650" spans="28:28" x14ac:dyDescent="0.25">
      <c r="AB15650" s="3" t="str">
        <v>strike = 0.036549, dCalldT = 0.000551, localVol = 0.007967</v>
      </c>
    </row>
    <row r="15651" spans="28:28" x14ac:dyDescent="0.25">
      <c r="AB15651" s="3" t="str">
        <v>strike = 0.038348, dCalldT = 0.000479, localVol = 0.008189</v>
      </c>
    </row>
    <row r="15652" spans="28:28" x14ac:dyDescent="0.25">
      <c r="AB15652" s="3" t="str">
        <v>strike = 0.040147, dCalldT = 0.000434, localVol = 0.008347</v>
      </c>
    </row>
    <row r="15653" spans="28:28" x14ac:dyDescent="0.25">
      <c r="AB15653" s="3" t="str">
        <v>strike = 0.041947, dCalldT = 0.000417, localVol = 0.008265</v>
      </c>
    </row>
    <row r="15654" spans="28:28" x14ac:dyDescent="0.25">
      <c r="AB15654" s="3" t="str">
        <v>strike = 0.043746, dCalldT = 0.000375, localVol = 0.008610</v>
      </c>
    </row>
    <row r="15655" spans="28:28" x14ac:dyDescent="0.25">
      <c r="AB15655" s="3" t="str">
        <v>strike = 0.045545, dCalldT = 0.000334, localVol = 0.008890</v>
      </c>
    </row>
    <row r="15656" spans="28:28" x14ac:dyDescent="0.25">
      <c r="AB15656" s="3" t="str">
        <v>strike = 0.047344, dCalldT = 0.000310, localVol = 0.009070</v>
      </c>
    </row>
    <row r="15657" spans="28:28" x14ac:dyDescent="0.25">
      <c r="AB15657" s="3" t="str">
        <v>strike = 0.049143, dCalldT = 0.000295, localVol = 0.009736</v>
      </c>
    </row>
    <row r="15658" spans="28:28" x14ac:dyDescent="0.25">
      <c r="AB15658" s="3" t="str">
        <v>strike = 0.050942, dCalldT = 0.000303, localVol = 0.010374</v>
      </c>
    </row>
    <row r="15659" spans="28:28" x14ac:dyDescent="0.25">
      <c r="AB15659" s="3" t="str">
        <v>strike = 0.052741, dCalldT = 0.000324, localVol = 0.011260</v>
      </c>
    </row>
    <row r="15660" spans="28:28" x14ac:dyDescent="0.25">
      <c r="AB15660" s="3" t="str">
        <v>strike = 0.054541, dCalldT = 0.000349, localVol = 0.011861</v>
      </c>
    </row>
    <row r="15661" spans="28:28" x14ac:dyDescent="0.25">
      <c r="AB15661" s="3" t="str">
        <v>strike = 0.056340, dCalldT = 0.000359, localVol = 0.012963</v>
      </c>
    </row>
    <row r="15662" spans="28:28" x14ac:dyDescent="0.25">
      <c r="AB15662" s="3" t="str">
        <v>strike = 0.058139, dCalldT = 0.000359, localVol = 0.014591</v>
      </c>
    </row>
    <row r="15663" spans="28:28" x14ac:dyDescent="0.25">
      <c r="AB15663" s="3" t="str">
        <v>strike = 0.059938, dCalldT = 0.000364, localVol = 0.015511</v>
      </c>
    </row>
    <row r="15664" spans="28:28" x14ac:dyDescent="0.25">
      <c r="AB15664" s="3" t="str">
        <v>strike = 0.061737, dCalldT = 0.000372, localVol = 0.016124</v>
      </c>
    </row>
    <row r="15665" spans="28:28" x14ac:dyDescent="0.25">
      <c r="AB15665" s="3" t="str">
        <v>strike = 0.063536, dCalldT = 0.000373, localVol = 0.016962</v>
      </c>
    </row>
    <row r="15666" spans="28:28" x14ac:dyDescent="0.25">
      <c r="AB15666" s="3" t="str">
        <v>strike = 0.065336, dCalldT = 0.000366, localVol = 0.018544</v>
      </c>
    </row>
    <row r="15667" spans="28:28" x14ac:dyDescent="0.25">
      <c r="AB15667" s="3" t="str">
        <v>strike = 0.067135, dCalldT = 0.000358, localVol = 0.020311</v>
      </c>
    </row>
    <row r="15668" spans="28:28" x14ac:dyDescent="0.25">
      <c r="AB15668" s="3" t="str">
        <v>strike = 0.068934, dCalldT = 0.000354, localVol = 0.022573</v>
      </c>
    </row>
    <row r="15669" spans="28:28" x14ac:dyDescent="0.25">
      <c r="AB15669" s="3" t="str">
        <v>strike = 0.070733, dCalldT = 0.000359, localVol = 0.021282</v>
      </c>
    </row>
    <row r="15670" spans="28:28" x14ac:dyDescent="0.25">
      <c r="AB15670" s="3" t="str">
        <v>strike = 0.072532, dCalldT = 0.000358, localVol = 0.021129</v>
      </c>
    </row>
    <row r="15671" spans="28:28" x14ac:dyDescent="0.25">
      <c r="AB15671" s="3" t="str">
        <v>strike = 0.074331, dCalldT = 0.000344, localVol = 0.024860</v>
      </c>
    </row>
    <row r="15672" spans="28:28" x14ac:dyDescent="0.25">
      <c r="AB15672" s="3" t="str">
        <v>strike = 0.076130, dCalldT = 0.000329, localVol = 0.028429</v>
      </c>
    </row>
    <row r="15673" spans="28:28" x14ac:dyDescent="0.25">
      <c r="AB15673" s="3" t="str">
        <v>strike = 0.077930, dCalldT = 0.000322, localVol = 0.026409</v>
      </c>
    </row>
    <row r="15674" spans="28:28" x14ac:dyDescent="0.25">
      <c r="AB15674" s="3" t="str">
        <v>T = 7.416667, swapRate = 0.025813, k = 0, strike = -0.028450, call = 0.054474, callph = 0.054464, callmh = 0.054483, quantile = 0.012120, d2CalldK2 = 0.755997</v>
      </c>
    </row>
    <row r="15675" spans="28:28" x14ac:dyDescent="0.25">
      <c r="AB15675" s="3" t="str">
        <v>T = 7.416667, swapRate = 0.025813, k = 1, strike = -0.026642, call = 0.052688, callph = 0.052678, callmh = 0.052698, quantile = 0.013574, d2CalldK2 = 0.853904</v>
      </c>
    </row>
    <row r="15676" spans="28:28" x14ac:dyDescent="0.25">
      <c r="AB15676" s="3" t="str">
        <v>T = 7.416667, swapRate = 0.025813, k = 2, strike = -0.024833, call = 0.050905, callph = 0.050895, callmh = 0.050915, quantile = 0.015217, d2CalldK2 = 0.965423</v>
      </c>
    </row>
    <row r="15677" spans="28:28" x14ac:dyDescent="0.25">
      <c r="AB15677" s="3" t="str">
        <v>T = 7.416667, swapRate = 0.025813, k = 3, strike = -0.023024, call = 0.049126, callph = 0.049116, callmh = 0.049135, quantile = 0.017076, d2CalldK2 = 1.092559</v>
      </c>
    </row>
    <row r="15678" spans="28:28" x14ac:dyDescent="0.25">
      <c r="AB15678" s="3" t="str">
        <v>T = 7.416667, swapRate = 0.025813, k = 4, strike = -0.021215, call = 0.047350, callph = 0.047340, callmh = 0.047359, quantile = 0.019181, d2CalldK2 = 1.237623</v>
      </c>
    </row>
    <row r="15679" spans="28:28" x14ac:dyDescent="0.25">
      <c r="AB15679" s="3" t="str">
        <v>T = 7.416667, swapRate = 0.025813, k = 5, strike = -0.019407, call = 0.045578, callph = 0.045568, callmh = 0.045587, quantile = 0.021566, d2CalldK2 = 1.403279</v>
      </c>
    </row>
    <row r="15680" spans="28:28" x14ac:dyDescent="0.25">
      <c r="AB15680" s="3" t="str">
        <v>T = 7.416667, swapRate = 0.025813, k = 6, strike = -0.017598, call = 0.043810, callph = 0.043801, callmh = 0.043820, quantile = 0.024271, d2CalldK2 = 1.592600</v>
      </c>
    </row>
    <row r="15681" spans="28:28" x14ac:dyDescent="0.25">
      <c r="AB15681" s="3" t="str">
        <v>T = 7.416667, swapRate = 0.025813, k = 7, strike = -0.015789, call = 0.042048, callph = 0.042038, callmh = 0.042058, quantile = 0.027343, d2CalldK2 = 1.809127</v>
      </c>
    </row>
    <row r="15682" spans="28:28" x14ac:dyDescent="0.25">
      <c r="AB15682" s="3" t="str">
        <v>T = 7.416667, swapRate = 0.025813, k = 8, strike = -0.013980, call = 0.040292, callph = 0.040282, callmh = 0.040302, quantile = 0.030835, d2CalldK2 = 2.056937</v>
      </c>
    </row>
    <row r="15683" spans="28:28" x14ac:dyDescent="0.25">
      <c r="AB15683" s="3" t="str">
        <v>T = 7.416667, swapRate = 0.025813, k = 9, strike = -0.012172, call = 0.038542, callph = 0.038533, callmh = 0.038552, quantile = 0.034806, d2CalldK2 = 2.340724</v>
      </c>
    </row>
    <row r="15684" spans="28:28" x14ac:dyDescent="0.25">
      <c r="AB15684" s="3" t="str">
        <v>T = 7.416667, swapRate = 0.025813, k = 10, strike = -0.010363, call = 0.036801, callph = 0.036791, callmh = 0.036810, quantile = 0.039327, d2CalldK2 = 2.665879</v>
      </c>
    </row>
    <row r="15685" spans="28:28" x14ac:dyDescent="0.25">
      <c r="AB15685" s="3" t="str">
        <v>T = 7.416667, swapRate = 0.025813, k = 11, strike = -0.008554, call = 0.035068, callph = 0.035058, callmh = 0.035077, quantile = 0.044479, d2CalldK2 = 3.038589</v>
      </c>
    </row>
    <row r="15686" spans="28:28" x14ac:dyDescent="0.25">
      <c r="AB15686" s="3" t="str">
        <v>T = 7.416667, swapRate = 0.025813, k = 12, strike = -0.006745, call = 0.033344, callph = 0.033335, callmh = 0.033354, quantile = 0.050352, d2CalldK2 = 3.465933</v>
      </c>
    </row>
    <row r="15687" spans="28:28" x14ac:dyDescent="0.25">
      <c r="AB15687" s="3" t="str">
        <v>T = 7.416667, swapRate = 0.025813, k = 13, strike = -0.004936, call = 0.031633, callph = 0.031623, callmh = 0.031642, quantile = 0.057055, d2CalldK2 = 3.955984</v>
      </c>
    </row>
    <row r="15688" spans="28:28" x14ac:dyDescent="0.25">
      <c r="AB15688" s="3" t="str">
        <v>T = 7.416667, swapRate = 0.025813, k = 14, strike = -0.003128, call = 0.029934, callph = 0.029925, callmh = 0.029943, quantile = 0.064707, d2CalldK2 = 4.517917</v>
      </c>
    </row>
    <row r="15689" spans="28:28" x14ac:dyDescent="0.25">
      <c r="AB15689" s="3" t="str">
        <v>T = 7.416667, swapRate = 0.025813, k = 15, strike = -0.001319, call = 0.028250, callph = 0.028241, callmh = 0.028259, quantile = 0.073448, d2CalldK2 = 5.162098</v>
      </c>
    </row>
    <row r="15690" spans="28:28" x14ac:dyDescent="0.25">
      <c r="AB15690" s="3" t="str">
        <v>T = 7.416667, swapRate = 0.025813, k = 16, strike = 0.000490, call = 0.026583, callph = 0.026574, callmh = 0.026592, quantile = 0.083437, d2CalldK2 = 5.900158</v>
      </c>
    </row>
    <row r="15691" spans="28:28" x14ac:dyDescent="0.25">
      <c r="AB15691" s="3" t="str">
        <v>T = 7.416667, swapRate = 0.025813, k = 17, strike = 0.002299, call = 0.024935, callph = 0.024926, callmh = 0.024944, quantile = 0.094856, d2CalldK2 = 6.745030</v>
      </c>
    </row>
    <row r="15692" spans="28:28" x14ac:dyDescent="0.25">
      <c r="AB15692" s="3" t="str">
        <v>T = 7.416667, swapRate = 0.025813, k = 18, strike = 0.004107, call = 0.023309, callph = 0.023300, callmh = 0.023318, quantile = 0.107910, d2CalldK2 = 7.710915</v>
      </c>
    </row>
    <row r="15693" spans="28:28" x14ac:dyDescent="0.25">
      <c r="AB15693" s="3" t="str">
        <v>T = 7.416667, swapRate = 0.025813, k = 19, strike = 0.005916, call = 0.021709, callph = 0.021700, callmh = 0.021718, quantile = 0.122833, d2CalldK2 = 8.813154</v>
      </c>
    </row>
    <row r="15694" spans="28:28" x14ac:dyDescent="0.25">
      <c r="AB15694" s="3" t="str">
        <v>T = 7.416667, swapRate = 0.025813, k = 20, strike = 0.007725, call = 0.020138, callph = 0.020129, callmh = 0.020146, quantile = 0.139884, d2CalldK2 = 10.067927</v>
      </c>
    </row>
    <row r="15695" spans="28:28" x14ac:dyDescent="0.25">
      <c r="AB15695" s="3" t="str">
        <v>T = 7.416667, swapRate = 0.025813, k = 21, strike = 0.009534, call = 0.018599, callph = 0.018591, callmh = 0.018607, quantile = 0.159356, d2CalldK2 = 11.491724</v>
      </c>
    </row>
    <row r="15696" spans="28:28" x14ac:dyDescent="0.25">
      <c r="AB15696" s="3" t="str">
        <v>T = 7.416667, swapRate = 0.025813, k = 22, strike = 0.011342, call = 0.017098, callph = 0.017090, callmh = 0.017106, quantile = 0.181567, d2CalldK2 = 13.100466</v>
      </c>
    </row>
    <row r="15697" spans="28:28" x14ac:dyDescent="0.25">
      <c r="AB15697" s="3" t="str">
        <v>T = 7.416667, swapRate = 0.025813, k = 23, strike = 0.013151, call = 0.015640, callph = 0.015632, callmh = 0.015648, quantile = 0.206867, d2CalldK2 = 14.908122</v>
      </c>
    </row>
    <row r="15698" spans="28:28" x14ac:dyDescent="0.25">
      <c r="AB15698" s="3" t="str">
        <v>T = 7.416667, swapRate = 0.025813, k = 24, strike = 0.014960, call = 0.014231, callph = 0.014223, callmh = 0.014239, quantile = 0.235624, d2CalldK2 = 16.924623</v>
      </c>
    </row>
    <row r="15699" spans="28:28" x14ac:dyDescent="0.25">
      <c r="AB15699" s="3" t="str">
        <v>T = 7.416667, swapRate = 0.025813, k = 25, strike = 0.016769, call = 0.012877, callph = 0.012870, callmh = 0.012885, quantile = 0.268220, d2CalldK2 = 19.152818</v>
      </c>
    </row>
    <row r="15700" spans="28:28" x14ac:dyDescent="0.25">
      <c r="AB15700" s="3" t="str">
        <v>T = 7.416667, swapRate = 0.025813, k = 26, strike = 0.018577, call = 0.011586, callph = 0.011579, callmh = 0.011593, quantile = 0.305033, d2CalldK2 = 21.584118</v>
      </c>
    </row>
    <row r="15701" spans="28:28" x14ac:dyDescent="0.25">
      <c r="AB15701" s="3" t="str">
        <v>T = 7.416667, swapRate = 0.025813, k = 27, strike = 0.020386, call = 0.010366, callph = 0.010359, callmh = 0.010373, quantile = 0.346409, d2CalldK2 = 24.192473</v>
      </c>
    </row>
    <row r="15702" spans="28:28" x14ac:dyDescent="0.25">
      <c r="AB15702" s="3" t="str">
        <v>T = 7.416667, swapRate = 0.025813, k = 28, strike = 0.022195, call = 0.009225, callph = 0.009219, callmh = 0.009231, quantile = 0.392626, d2CalldK2 = 26.926248</v>
      </c>
    </row>
    <row r="15703" spans="28:28" x14ac:dyDescent="0.25">
      <c r="AB15703" s="3" t="str">
        <v>T = 7.416667, swapRate = 0.025813, k = 29, strike = 0.024004, call = 0.008172, callph = 0.008166, callmh = 0.008177, quantile = 0.443839, d2CalldK2 = 29.697741</v>
      </c>
    </row>
    <row r="15704" spans="28:28" x14ac:dyDescent="0.25">
      <c r="AB15704" s="3" t="str">
        <v>T = 7.416667, swapRate = 0.025813, k = 30, strike = 0.025813, call = 0.007216, callph = 0.007211, callmh = 0.007221, quantile = 0.500000, d2CalldK2 = 32.365655</v>
      </c>
    </row>
    <row r="15705" spans="28:28" x14ac:dyDescent="0.25">
      <c r="AB15705" s="3" t="str">
        <v>T = 7.416667, swapRate = 0.025813, k = 31, strike = 0.027621, call = 0.006363, callph = 0.006359, callmh = 0.006368, quantile = 0.556161, d2CalldK2 = 29.697741</v>
      </c>
    </row>
    <row r="15706" spans="28:28" x14ac:dyDescent="0.25">
      <c r="AB15706" s="3" t="str">
        <v>T = 7.416667, swapRate = 0.025813, k = 32, strike = 0.029430, call = 0.005607, callph = 0.005603, callmh = 0.005611, quantile = 0.607374, d2CalldK2 = 26.926248</v>
      </c>
    </row>
    <row r="15707" spans="28:28" x14ac:dyDescent="0.25">
      <c r="AB15707" s="3" t="str">
        <v>T = 7.416667, swapRate = 0.025813, k = 33, strike = 0.031239, call = 0.004940, callph = 0.004936, callmh = 0.004943, quantile = 0.653591, d2CalldK2 = 24.192473</v>
      </c>
    </row>
    <row r="15708" spans="28:28" x14ac:dyDescent="0.25">
      <c r="AB15708" s="3" t="str">
        <v>T = 7.416667, swapRate = 0.025813, k = 34, strike = 0.033048, call = 0.004351, callph = 0.004348, callmh = 0.004354, quantile = 0.694967, d2CalldK2 = 21.584118</v>
      </c>
    </row>
    <row r="15709" spans="28:28" x14ac:dyDescent="0.25">
      <c r="AB15709" s="3" t="str">
        <v>T = 7.416667, swapRate = 0.025813, k = 35, strike = 0.034856, call = 0.003833, callph = 0.003831, callmh = 0.003836, quantile = 0.731780, d2CalldK2 = 19.152818</v>
      </c>
    </row>
    <row r="15710" spans="28:28" x14ac:dyDescent="0.25">
      <c r="AB15710" s="3" t="str">
        <v>T = 7.416667, swapRate = 0.025813, k = 36, strike = 0.036665, call = 0.003378, callph = 0.003376, callmh = 0.003381, quantile = 0.764376, d2CalldK2 = 16.924623</v>
      </c>
    </row>
    <row r="15711" spans="28:28" x14ac:dyDescent="0.25">
      <c r="AB15711" s="3" t="str">
        <v>T = 7.416667, swapRate = 0.025813, k = 37, strike = 0.038474, call = 0.002979, callph = 0.002977, callmh = 0.002981, quantile = 0.793133, d2CalldK2 = 14.908122</v>
      </c>
    </row>
    <row r="15712" spans="28:28" x14ac:dyDescent="0.25">
      <c r="AB15712" s="3" t="str">
        <v>T = 7.416667, swapRate = 0.025813, k = 38, strike = 0.040283, call = 0.002628, callph = 0.002626, callmh = 0.002630, quantile = 0.818433, d2CalldK2 = 13.100466</v>
      </c>
    </row>
    <row r="15713" spans="28:28" x14ac:dyDescent="0.25">
      <c r="AB15713" s="3" t="str">
        <v>T = 7.416667, swapRate = 0.025813, k = 39, strike = 0.042091, call = 0.002320, callph = 0.002319, callmh = 0.002322, quantile = 0.840644, d2CalldK2 = 11.491724</v>
      </c>
    </row>
    <row r="15714" spans="28:28" x14ac:dyDescent="0.25">
      <c r="AB15714" s="3" t="str">
        <v>T = 7.416667, swapRate = 0.025813, k = 40, strike = 0.043900, call = 0.002050, callph = 0.002048, callmh = 0.002051, quantile = 0.860116, d2CalldK2 = 10.067926</v>
      </c>
    </row>
    <row r="15715" spans="28:28" x14ac:dyDescent="0.25">
      <c r="AB15715" s="3" t="str">
        <v>T = 7.416667, swapRate = 0.025813, k = 41, strike = 0.045709, call = 0.001813, callph = 0.001811, callmh = 0.001814, quantile = 0.877167, d2CalldK2 = 8.813154</v>
      </c>
    </row>
    <row r="15716" spans="28:28" x14ac:dyDescent="0.25">
      <c r="AB15716" s="3" t="str">
        <v>T = 7.416667, swapRate = 0.025813, k = 42, strike = 0.047518, call = 0.001604, callph = 0.001603, callmh = 0.001605, quantile = 0.892090, d2CalldK2 = 7.710916</v>
      </c>
    </row>
    <row r="15717" spans="28:28" x14ac:dyDescent="0.25">
      <c r="AB15717" s="3" t="str">
        <v>T = 7.416667, swapRate = 0.025813, k = 43, strike = 0.049326, call = 0.001421, callph = 0.001420, callmh = 0.001422, quantile = 0.905144, d2CalldK2 = 6.745030</v>
      </c>
    </row>
    <row r="15718" spans="28:28" x14ac:dyDescent="0.25">
      <c r="AB15718" s="3" t="str">
        <v>T = 7.416667, swapRate = 0.025813, k = 44, strike = 0.051135, call = 0.001260, callph = 0.001259, callmh = 0.001261, quantile = 0.916563, d2CalldK2 = 5.900158</v>
      </c>
    </row>
    <row r="15719" spans="28:28" x14ac:dyDescent="0.25">
      <c r="AB15719" s="3" t="str">
        <v>T = 7.416667, swapRate = 0.025813, k = 45, strike = 0.052944, call = 0.001118, callph = 0.001118, callmh = 0.001119, quantile = 0.926552, d2CalldK2 = 5.162098</v>
      </c>
    </row>
    <row r="15720" spans="28:28" x14ac:dyDescent="0.25">
      <c r="AB15720" s="3" t="str">
        <v>T = 7.416667, swapRate = 0.025813, k = 46, strike = 0.054753, call = 0.000994, callph = 0.000993, callmh = 0.000994, quantile = 0.935293, d2CalldK2 = 4.517917</v>
      </c>
    </row>
    <row r="15721" spans="28:28" x14ac:dyDescent="0.25">
      <c r="AB15721" s="3" t="str">
        <v>T = 7.416667, swapRate = 0.025813, k = 47, strike = 0.056562, call = 0.000884, callph = 0.000883, callmh = 0.000884, quantile = 0.942945, d2CalldK2 = 3.955984</v>
      </c>
    </row>
    <row r="15722" spans="28:28" x14ac:dyDescent="0.25">
      <c r="AB15722" s="3" t="str">
        <v>T = 7.416667, swapRate = 0.025813, k = 48, strike = 0.058370, call = 0.000787, callph = 0.000786, callmh = 0.000787, quantile = 0.949648, d2CalldK2 = 3.465933</v>
      </c>
    </row>
    <row r="15723" spans="28:28" x14ac:dyDescent="0.25">
      <c r="AB15723" s="3" t="str">
        <v>T = 7.416667, swapRate = 0.025813, k = 49, strike = 0.060179, call = 0.000701, callph = 0.000701, callmh = 0.000701, quantile = 0.955521, d2CalldK2 = 3.038589</v>
      </c>
    </row>
    <row r="15724" spans="28:28" x14ac:dyDescent="0.25">
      <c r="AB15724" s="3" t="str">
        <v>T = 7.416667, swapRate = 0.025813, k = 50, strike = 0.061988, call = 0.000625, callph = 0.000625, callmh = 0.000626, quantile = 0.960673, d2CalldK2 = 2.665879</v>
      </c>
    </row>
    <row r="15725" spans="28:28" x14ac:dyDescent="0.25">
      <c r="AB15725" s="3" t="str">
        <v>T = 7.416667, swapRate = 0.025813, k = 51, strike = 0.063797, call = 0.000558, callph = 0.000558, callmh = 0.000559, quantile = 0.965194, d2CalldK2 = 2.340724</v>
      </c>
    </row>
    <row r="15726" spans="28:28" x14ac:dyDescent="0.25">
      <c r="AB15726" s="3" t="str">
        <v>T = 7.416667, swapRate = 0.025813, k = 52, strike = 0.065605, call = 0.000499, callph = 0.000499, callmh = 0.000499, quantile = 0.969165, d2CalldK2 = 2.056937</v>
      </c>
    </row>
    <row r="15727" spans="28:28" x14ac:dyDescent="0.25">
      <c r="AB15727" s="3" t="str">
        <v>T = 7.416667, swapRate = 0.025813, k = 53, strike = 0.067414, call = 0.000447, callph = 0.000446, callmh = 0.000447, quantile = 0.972657, d2CalldK2 = 1.809127</v>
      </c>
    </row>
    <row r="15728" spans="28:28" x14ac:dyDescent="0.25">
      <c r="AB15728" s="3" t="str">
        <v>T = 7.416667, swapRate = 0.025813, k = 54, strike = 0.069223, call = 0.000400, callph = 0.000400, callmh = 0.000400, quantile = 0.975729, d2CalldK2 = 1.592600</v>
      </c>
    </row>
    <row r="15729" spans="28:28" x14ac:dyDescent="0.25">
      <c r="AB15729" s="3" t="str">
        <v>T = 7.416667, swapRate = 0.025813, k = 55, strike = 0.071032, call = 0.000359, callph = 0.000358, callmh = 0.000359, quantile = 0.978434, d2CalldK2 = 1.403279</v>
      </c>
    </row>
    <row r="15730" spans="28:28" x14ac:dyDescent="0.25">
      <c r="AB15730" s="3" t="str">
        <v>T = 7.416667, swapRate = 0.025813, k = 56, strike = 0.072840, call = 0.000322, callph = 0.000322, callmh = 0.000322, quantile = 0.980819, d2CalldK2 = 1.237623</v>
      </c>
    </row>
    <row r="15731" spans="28:28" x14ac:dyDescent="0.25">
      <c r="AB15731" s="3" t="str">
        <v>T = 7.416667, swapRate = 0.025813, k = 57, strike = 0.074649, call = 0.000289, callph = 0.000289, callmh = 0.000289, quantile = 0.982924, d2CalldK2 = 1.092559</v>
      </c>
    </row>
    <row r="15732" spans="28:28" x14ac:dyDescent="0.25">
      <c r="AB15732" s="3" t="str">
        <v>T = 7.416667, swapRate = 0.025813, k = 58, strike = 0.076458, call = 0.000260, callph = 0.000260, callmh = 0.000260, quantile = 0.984783, d2CalldK2 = 0.965423</v>
      </c>
    </row>
    <row r="15733" spans="28:28" x14ac:dyDescent="0.25">
      <c r="AB15733" s="3" t="str">
        <v>T = 7.416667, swapRate = 0.025813, k = 59, strike = 0.078267, call = 0.000234, callph = 0.000234, callmh = 0.000234, quantile = 0.986426, d2CalldK2 = 0.853904</v>
      </c>
    </row>
    <row r="15734" spans="28:28" x14ac:dyDescent="0.25">
      <c r="AB15734" s="3" t="str">
        <v>T = 7.416667, swapRate = 0.025813, k = 60, strike = 0.080075, call = 0.000211, callph = 0.000210, callmh = 0.000211, quantile = 0.987880, d2CalldK2 = 0.755997</v>
      </c>
    </row>
    <row r="15735" spans="28:28" x14ac:dyDescent="0.25">
      <c r="AB15735" s="3" t="str">
        <v>strike = -0.026642, d2CalldK2 = 0.853904, d2CalldK2mc = 0.963563</v>
      </c>
    </row>
    <row r="15736" spans="28:28" x14ac:dyDescent="0.25">
      <c r="AB15736" s="3" t="str">
        <v>strike = -0.024833, d2CalldK2 = 0.965423, d2CalldK2mc = 1.087558</v>
      </c>
    </row>
    <row r="15737" spans="28:28" x14ac:dyDescent="0.25">
      <c r="AB15737" s="3" t="str">
        <v>strike = -0.023024, d2CalldK2 = 1.092559, d2CalldK2mc = 0.892330</v>
      </c>
    </row>
    <row r="15738" spans="28:28" x14ac:dyDescent="0.25">
      <c r="AB15738" s="3" t="str">
        <v>strike = -0.021215, d2CalldK2 = 1.237623, d2CalldK2mc = 1.172766</v>
      </c>
    </row>
    <row r="15739" spans="28:28" x14ac:dyDescent="0.25">
      <c r="AB15739" s="3" t="str">
        <v>strike = -0.019407, d2CalldK2 = 1.403279, d2CalldK2mc = 1.544662</v>
      </c>
    </row>
    <row r="15740" spans="28:28" x14ac:dyDescent="0.25">
      <c r="AB15740" s="3" t="str">
        <v>strike = -0.017598, d2CalldK2 = 1.592600, d2CalldK2mc = 1.333534</v>
      </c>
    </row>
    <row r="15741" spans="28:28" x14ac:dyDescent="0.25">
      <c r="AB15741" s="3" t="str">
        <v>strike = -0.015789, d2CalldK2 = 1.809127, d2CalldK2mc = 1.739854</v>
      </c>
    </row>
    <row r="15742" spans="28:28" x14ac:dyDescent="0.25">
      <c r="AB15742" s="3" t="str">
        <v>strike = -0.013980, d2CalldK2 = 2.056937, d2CalldK2mc = 2.304279</v>
      </c>
    </row>
    <row r="15743" spans="28:28" x14ac:dyDescent="0.25">
      <c r="AB15743" s="3" t="str">
        <v>strike = -0.012172, d2CalldK2 = 2.340724, d2CalldK2mc = 2.515410</v>
      </c>
    </row>
    <row r="15744" spans="28:28" x14ac:dyDescent="0.25">
      <c r="AB15744" s="3" t="str">
        <v>strike = -0.010363, d2CalldK2 = 2.665879, d2CalldK2mc = 2.907502</v>
      </c>
    </row>
    <row r="15745" spans="28:28" x14ac:dyDescent="0.25">
      <c r="AB15745" s="3" t="str">
        <v>strike = -0.008554, d2CalldK2 = 3.038589, d2CalldK2mc = 3.924224</v>
      </c>
    </row>
    <row r="15746" spans="28:28" x14ac:dyDescent="0.25">
      <c r="AB15746" s="3" t="str">
        <v>strike = -0.006745, d2CalldK2 = 3.465933, d2CalldK2mc = 3.537427</v>
      </c>
    </row>
    <row r="15747" spans="28:28" x14ac:dyDescent="0.25">
      <c r="AB15747" s="3" t="str">
        <v>strike = -0.004936, d2CalldK2 = 3.955984, d2CalldK2mc = 3.116117</v>
      </c>
    </row>
    <row r="15748" spans="28:28" x14ac:dyDescent="0.25">
      <c r="AB15748" s="3" t="str">
        <v>strike = -0.003128, d2CalldK2 = 4.517917, d2CalldK2mc = 4.587368</v>
      </c>
    </row>
    <row r="15749" spans="28:28" x14ac:dyDescent="0.25">
      <c r="AB15749" s="3" t="str">
        <v>strike = -0.001319, d2CalldK2 = 5.162098, d2CalldK2mc = 5.562334</v>
      </c>
    </row>
    <row r="15750" spans="28:28" x14ac:dyDescent="0.25">
      <c r="AB15750" s="3" t="str">
        <v>strike = 0.000490, d2CalldK2 = 5.900158, d2CalldK2mc = 5.624095</v>
      </c>
    </row>
    <row r="15751" spans="28:28" x14ac:dyDescent="0.25">
      <c r="AB15751" s="3" t="str">
        <v>strike = 0.002299, d2CalldK2 = 6.745030, d2CalldK2mc = 6.726160</v>
      </c>
    </row>
    <row r="15752" spans="28:28" x14ac:dyDescent="0.25">
      <c r="AB15752" s="3" t="str">
        <v>strike = 0.004107, d2CalldK2 = 7.710915, d2CalldK2mc = 8.000072</v>
      </c>
    </row>
    <row r="15753" spans="28:28" x14ac:dyDescent="0.25">
      <c r="AB15753" s="3" t="str">
        <v>strike = 0.005916, d2CalldK2 = 8.813154, d2CalldK2mc = 10.246503</v>
      </c>
    </row>
    <row r="15754" spans="28:28" x14ac:dyDescent="0.25">
      <c r="AB15754" s="3" t="str">
        <v>strike = 0.007725, d2CalldK2 = 10.067927, d2CalldK2mc = 9.708422</v>
      </c>
    </row>
    <row r="15755" spans="28:28" x14ac:dyDescent="0.25">
      <c r="AB15755" s="3" t="str">
        <v>strike = 0.009534, d2CalldK2 = 11.491724, d2CalldK2mc = 11.023279</v>
      </c>
    </row>
    <row r="15756" spans="28:28" x14ac:dyDescent="0.25">
      <c r="AB15756" s="3" t="str">
        <v>strike = 0.011342, d2CalldK2 = 13.100466, d2CalldK2mc = 12.777902</v>
      </c>
    </row>
    <row r="15757" spans="28:28" x14ac:dyDescent="0.25">
      <c r="AB15757" s="3" t="str">
        <v>strike = 0.013151, d2CalldK2 = 14.908122, d2CalldK2mc = 15.370740</v>
      </c>
    </row>
    <row r="15758" spans="28:28" x14ac:dyDescent="0.25">
      <c r="AB15758" s="3" t="str">
        <v>strike = 0.014960, d2CalldK2 = 16.924623, d2CalldK2mc = 17.559288</v>
      </c>
    </row>
    <row r="15759" spans="28:28" x14ac:dyDescent="0.25">
      <c r="AB15759" s="3" t="str">
        <v>strike = 0.016769, d2CalldK2 = 19.152818, d2CalldK2mc = 20.118847</v>
      </c>
    </row>
    <row r="15760" spans="28:28" x14ac:dyDescent="0.25">
      <c r="AB15760" s="3" t="str">
        <v>strike = 0.018577, d2CalldK2 = 21.584118, d2CalldK2mc = 20.011139</v>
      </c>
    </row>
    <row r="15761" spans="28:28" x14ac:dyDescent="0.25">
      <c r="AB15761" s="3" t="str">
        <v>strike = 0.020386, d2CalldK2 = 24.192473, d2CalldK2mc = 23.952955</v>
      </c>
    </row>
    <row r="15762" spans="28:28" x14ac:dyDescent="0.25">
      <c r="AB15762" s="3" t="str">
        <v>strike = 0.022195, d2CalldK2 = 26.926248, d2CalldK2mc = 27.192895</v>
      </c>
    </row>
    <row r="15763" spans="28:28" x14ac:dyDescent="0.25">
      <c r="AB15763" s="3" t="str">
        <v>strike = 0.024004, d2CalldK2 = 29.697741, d2CalldK2mc = 29.484195</v>
      </c>
    </row>
    <row r="15764" spans="28:28" x14ac:dyDescent="0.25">
      <c r="AB15764" s="3" t="str">
        <v>strike = 0.025813, d2CalldK2 = 32.365655, d2CalldK2mc = 30.239427</v>
      </c>
    </row>
    <row r="15765" spans="28:28" x14ac:dyDescent="0.25">
      <c r="AB15765" s="3" t="str">
        <v>strike = 0.027621, d2CalldK2 = 29.697741, d2CalldK2mc = 28.403872</v>
      </c>
    </row>
    <row r="15766" spans="28:28" x14ac:dyDescent="0.25">
      <c r="AB15766" s="3" t="str">
        <v>strike = 0.029430, d2CalldK2 = 26.926248, d2CalldK2mc = 27.514269</v>
      </c>
    </row>
    <row r="15767" spans="28:28" x14ac:dyDescent="0.25">
      <c r="AB15767" s="3" t="str">
        <v>strike = 0.031239, d2CalldK2 = 24.192473, d2CalldK2mc = 22.962108</v>
      </c>
    </row>
    <row r="15768" spans="28:28" x14ac:dyDescent="0.25">
      <c r="AB15768" s="3" t="str">
        <v>strike = 0.033048, d2CalldK2 = 21.584118, d2CalldK2mc = 22.502327</v>
      </c>
    </row>
    <row r="15769" spans="28:28" x14ac:dyDescent="0.25">
      <c r="AB15769" s="3" t="str">
        <v>strike = 0.034856, d2CalldK2 = 19.152818, d2CalldK2mc = 19.877179</v>
      </c>
    </row>
    <row r="15770" spans="28:28" x14ac:dyDescent="0.25">
      <c r="AB15770" s="3" t="str">
        <v>strike = 0.036665, d2CalldK2 = 16.924623, d2CalldK2mc = 16.577833</v>
      </c>
    </row>
    <row r="15771" spans="28:28" x14ac:dyDescent="0.25">
      <c r="AB15771" s="3" t="str">
        <v>strike = 0.038474, d2CalldK2 = 14.908122, d2CalldK2mc = 15.665216</v>
      </c>
    </row>
    <row r="15772" spans="28:28" x14ac:dyDescent="0.25">
      <c r="AB15772" s="3" t="str">
        <v>strike = 0.040283, d2CalldK2 = 13.100466, d2CalldK2mc = 12.312922</v>
      </c>
    </row>
    <row r="15773" spans="28:28" x14ac:dyDescent="0.25">
      <c r="AB15773" s="3" t="str">
        <v>strike = 0.042091, d2CalldK2 = 11.491724, d2CalldK2mc = 12.037899</v>
      </c>
    </row>
    <row r="15774" spans="28:28" x14ac:dyDescent="0.25">
      <c r="AB15774" s="3" t="str">
        <v>strike = 0.043900, d2CalldK2 = 10.067926, d2CalldK2mc = 10.355039</v>
      </c>
    </row>
    <row r="15775" spans="28:28" x14ac:dyDescent="0.25">
      <c r="AB15775" s="3" t="str">
        <v>strike = 0.045709, d2CalldK2 = 8.813154, d2CalldK2mc = 8.617483</v>
      </c>
    </row>
    <row r="15776" spans="28:28" x14ac:dyDescent="0.25">
      <c r="AB15776" s="3" t="str">
        <v>strike = 0.047518, d2CalldK2 = 7.710916, d2CalldK2mc = 7.392253</v>
      </c>
    </row>
    <row r="15777" spans="28:28" x14ac:dyDescent="0.25">
      <c r="AB15777" s="3" t="str">
        <v>strike = 0.049326, d2CalldK2 = 6.745030, d2CalldK2mc = 6.904548</v>
      </c>
    </row>
    <row r="15778" spans="28:28" x14ac:dyDescent="0.25">
      <c r="AB15778" s="3" t="str">
        <v>strike = 0.051135, d2CalldK2 = 5.900158, d2CalldK2mc = 5.616854</v>
      </c>
    </row>
    <row r="15779" spans="28:28" x14ac:dyDescent="0.25">
      <c r="AB15779" s="3" t="str">
        <v>strike = 0.052944, d2CalldK2 = 5.162098, d2CalldK2mc = 5.821525</v>
      </c>
    </row>
    <row r="15780" spans="28:28" x14ac:dyDescent="0.25">
      <c r="AB15780" s="3" t="str">
        <v>strike = 0.054753, d2CalldK2 = 4.517917, d2CalldK2mc = 4.613293</v>
      </c>
    </row>
    <row r="15781" spans="28:28" x14ac:dyDescent="0.25">
      <c r="AB15781" s="3" t="str">
        <v>strike = 0.056562, d2CalldK2 = 3.955984, d2CalldK2mc = 4.481897</v>
      </c>
    </row>
    <row r="15782" spans="28:28" x14ac:dyDescent="0.25">
      <c r="AB15782" s="3" t="str">
        <v>strike = 0.058370, d2CalldK2 = 3.465933, d2CalldK2mc = 3.444089</v>
      </c>
    </row>
    <row r="15783" spans="28:28" x14ac:dyDescent="0.25">
      <c r="AB15783" s="3" t="str">
        <v>strike = 0.060179, d2CalldK2 = 3.038589, d2CalldK2mc = 2.711065</v>
      </c>
    </row>
    <row r="15784" spans="28:28" x14ac:dyDescent="0.25">
      <c r="AB15784" s="3" t="str">
        <v>strike = 0.061988, d2CalldK2 = 2.665879, d2CalldK2mc = 2.414721</v>
      </c>
    </row>
    <row r="15785" spans="28:28" x14ac:dyDescent="0.25">
      <c r="AB15785" s="3" t="str">
        <v>strike = 0.063797, d2CalldK2 = 2.340724, d2CalldK2mc = 2.348019</v>
      </c>
    </row>
    <row r="15786" spans="28:28" x14ac:dyDescent="0.25">
      <c r="AB15786" s="3" t="str">
        <v>strike = 0.065605, d2CalldK2 = 2.056937, d2CalldK2mc = 2.104919</v>
      </c>
    </row>
    <row r="15787" spans="28:28" x14ac:dyDescent="0.25">
      <c r="AB15787" s="3" t="str">
        <v>strike = 0.067414, d2CalldK2 = 1.809127, d2CalldK2mc = 1.964664</v>
      </c>
    </row>
    <row r="15788" spans="28:28" x14ac:dyDescent="0.25">
      <c r="AB15788" s="3" t="str">
        <v>strike = 0.069223, d2CalldK2 = 1.592600, d2CalldK2mc = 1.668816</v>
      </c>
    </row>
    <row r="15789" spans="28:28" x14ac:dyDescent="0.25">
      <c r="AB15789" s="3" t="str">
        <v>strike = 0.071032, d2CalldK2 = 1.403279, d2CalldK2mc = 1.298134</v>
      </c>
    </row>
    <row r="15790" spans="28:28" x14ac:dyDescent="0.25">
      <c r="AB15790" s="3" t="str">
        <v>strike = 0.072840, d2CalldK2 = 1.237623, d2CalldK2mc = 1.525813</v>
      </c>
    </row>
    <row r="15791" spans="28:28" x14ac:dyDescent="0.25">
      <c r="AB15791" s="3" t="str">
        <v>strike = 0.074649, d2CalldK2 = 1.092559, d2CalldK2mc = 1.273021</v>
      </c>
    </row>
    <row r="15792" spans="28:28" x14ac:dyDescent="0.25">
      <c r="AB15792" s="3" t="str">
        <v>strike = 0.076458, d2CalldK2 = 0.965423, d2CalldK2mc = 0.802762</v>
      </c>
    </row>
    <row r="15793" spans="28:28" x14ac:dyDescent="0.25">
      <c r="AB15793" s="3" t="str">
        <v>strike = 0.078267, d2CalldK2 = 0.853904, d2CalldK2mc = 0.802146</v>
      </c>
    </row>
    <row r="15794" spans="28:28" x14ac:dyDescent="0.25">
      <c r="AB15794" s="3" t="str">
        <v>T = 7.416667, fixingDate = 0, swapRate = 0.025813, annuity = 8.211630, stdDev = 0.018088, avgCalcStrikes = 8.005615</v>
      </c>
    </row>
    <row r="15795" spans="28:28" x14ac:dyDescent="0.25">
      <c r="AB15795" s="3" t="str">
        <v>strike = -0.026642, dCalldT = 0.000306, localVol = 0.025197</v>
      </c>
    </row>
    <row r="15796" spans="28:28" x14ac:dyDescent="0.25">
      <c r="AB15796" s="3" t="str">
        <v>strike = -0.024833, dCalldT = 0.000328, localVol = 0.024573</v>
      </c>
    </row>
    <row r="15797" spans="28:28" x14ac:dyDescent="0.25">
      <c r="AB15797" s="3" t="str">
        <v>strike = -0.023024, dCalldT = 0.000347, localVol = 0.027874</v>
      </c>
    </row>
    <row r="15798" spans="28:28" x14ac:dyDescent="0.25">
      <c r="AB15798" s="3" t="str">
        <v>strike = -0.021215, dCalldT = 0.000373, localVol = 0.025237</v>
      </c>
    </row>
    <row r="15799" spans="28:28" x14ac:dyDescent="0.25">
      <c r="AB15799" s="3" t="str">
        <v>strike = -0.019407, dCalldT = 0.000404, localVol = 0.022859</v>
      </c>
    </row>
    <row r="15800" spans="28:28" x14ac:dyDescent="0.25">
      <c r="AB15800" s="3" t="str">
        <v>strike = -0.017598, dCalldT = 0.000429, localVol = 0.025362</v>
      </c>
    </row>
    <row r="15801" spans="28:28" x14ac:dyDescent="0.25">
      <c r="AB15801" s="3" t="str">
        <v>strike = -0.015789, dCalldT = 0.000465, localVol = 0.023124</v>
      </c>
    </row>
    <row r="15802" spans="28:28" x14ac:dyDescent="0.25">
      <c r="AB15802" s="3" t="str">
        <v>strike = -0.013980, dCalldT = 0.000505, localVol = 0.020937</v>
      </c>
    </row>
    <row r="15803" spans="28:28" x14ac:dyDescent="0.25">
      <c r="AB15803" s="3" t="str">
        <v>strike = -0.012172, dCalldT = 0.000536, localVol = 0.020645</v>
      </c>
    </row>
    <row r="15804" spans="28:28" x14ac:dyDescent="0.25">
      <c r="AB15804" s="3" t="str">
        <v>strike = -0.010363, dCalldT = 0.000561, localVol = 0.019647</v>
      </c>
    </row>
    <row r="15805" spans="28:28" x14ac:dyDescent="0.25">
      <c r="AB15805" s="3" t="str">
        <v>strike = -0.008554, dCalldT = 0.000578, localVol = 0.017160</v>
      </c>
    </row>
    <row r="15806" spans="28:28" x14ac:dyDescent="0.25">
      <c r="AB15806" s="3" t="str">
        <v>strike = -0.006745, dCalldT = 0.000561, localVol = 0.017802</v>
      </c>
    </row>
    <row r="15807" spans="28:28" x14ac:dyDescent="0.25">
      <c r="AB15807" s="3" t="str">
        <v>strike = -0.004936, dCalldT = 0.000542, localVol = 0.018643</v>
      </c>
    </row>
    <row r="15808" spans="28:28" x14ac:dyDescent="0.25">
      <c r="AB15808" s="3" t="str">
        <v>strike = -0.003128, dCalldT = 0.000557, localVol = 0.015577</v>
      </c>
    </row>
    <row r="15809" spans="28:28" x14ac:dyDescent="0.25">
      <c r="AB15809" s="3" t="str">
        <v>strike = -0.001319, dCalldT = 0.000570, localVol = 0.014313</v>
      </c>
    </row>
    <row r="15810" spans="28:28" x14ac:dyDescent="0.25">
      <c r="AB15810" s="3" t="str">
        <v>strike = 0.000490, dCalldT = 0.000568, localVol = 0.014215</v>
      </c>
    </row>
    <row r="15811" spans="28:28" x14ac:dyDescent="0.25">
      <c r="AB15811" s="3" t="str">
        <v>strike = 0.002299, dCalldT = 0.000578, localVol = 0.013115</v>
      </c>
    </row>
    <row r="15812" spans="28:28" x14ac:dyDescent="0.25">
      <c r="AB15812" s="3" t="str">
        <v>strike = 0.004107, dCalldT = 0.000590, localVol = 0.012148</v>
      </c>
    </row>
    <row r="15813" spans="28:28" x14ac:dyDescent="0.25">
      <c r="AB15813" s="3" t="str">
        <v>strike = 0.005916, dCalldT = 0.000591, localVol = 0.010744</v>
      </c>
    </row>
    <row r="15814" spans="28:28" x14ac:dyDescent="0.25">
      <c r="AB15814" s="3" t="str">
        <v>strike = 0.007725, dCalldT = 0.000537, localVol = 0.010517</v>
      </c>
    </row>
    <row r="15815" spans="28:28" x14ac:dyDescent="0.25">
      <c r="AB15815" s="3" t="str">
        <v>strike = 0.009534, dCalldT = 0.000497, localVol = 0.009494</v>
      </c>
    </row>
    <row r="15816" spans="28:28" x14ac:dyDescent="0.25">
      <c r="AB15816" s="3" t="str">
        <v>strike = 0.011342, dCalldT = 0.000475, localVol = 0.008624</v>
      </c>
    </row>
    <row r="15817" spans="28:28" x14ac:dyDescent="0.25">
      <c r="AB15817" s="3" t="str">
        <v>strike = 0.013151, dCalldT = 0.000466, localVol = 0.007787</v>
      </c>
    </row>
    <row r="15818" spans="28:28" x14ac:dyDescent="0.25">
      <c r="AB15818" s="3" t="str">
        <v>strike = 0.014960, dCalldT = 0.000438, localVol = 0.007064</v>
      </c>
    </row>
    <row r="15819" spans="28:28" x14ac:dyDescent="0.25">
      <c r="AB15819" s="3" t="str">
        <v>strike = 0.016769, dCalldT = 0.000384, localVol = 0.006181</v>
      </c>
    </row>
    <row r="15820" spans="28:28" x14ac:dyDescent="0.25">
      <c r="AB15820" s="3" t="str">
        <v>strike = 0.018577, dCalldT = 0.000291, localVol = 0.005395</v>
      </c>
    </row>
    <row r="15821" spans="28:28" x14ac:dyDescent="0.25">
      <c r="AB15821" s="3" t="str">
        <v>strike = 0.020386, dCalldT = 0.000258, localVol = 0.004640</v>
      </c>
    </row>
    <row r="15822" spans="28:28" x14ac:dyDescent="0.25">
      <c r="AB15822" s="3" t="str">
        <v>strike = 0.022195, dCalldT = 0.000232, localVol = 0.004127</v>
      </c>
    </row>
    <row r="15823" spans="28:28" x14ac:dyDescent="0.25">
      <c r="AB15823" s="3" t="str">
        <v>strike = 0.024004, dCalldT = 0.000192, localVol = 0.003608</v>
      </c>
    </row>
    <row r="15824" spans="28:28" x14ac:dyDescent="0.25">
      <c r="AB15824" s="3" t="str">
        <v>strike = 0.025813, dCalldT = 0.000157, localVol = 0.003226</v>
      </c>
    </row>
    <row r="15825" spans="28:28" x14ac:dyDescent="0.25">
      <c r="AB15825" s="3" t="str">
        <v>strike = 0.027621, dCalldT = 0.000169, localVol = 0.003454</v>
      </c>
    </row>
    <row r="15826" spans="28:28" x14ac:dyDescent="0.25">
      <c r="AB15826" s="3" t="str">
        <v>strike = 0.029430, dCalldT = 0.000229, localVol = 0.004080</v>
      </c>
    </row>
    <row r="15827" spans="28:28" x14ac:dyDescent="0.25">
      <c r="AB15827" s="3" t="str">
        <v>strike = 0.031239, dCalldT = 0.000263, localVol = 0.004784</v>
      </c>
    </row>
    <row r="15828" spans="28:28" x14ac:dyDescent="0.25">
      <c r="AB15828" s="3" t="str">
        <v>strike = 0.033048, dCalldT = 0.000342, localVol = 0.005516</v>
      </c>
    </row>
    <row r="15829" spans="28:28" x14ac:dyDescent="0.25">
      <c r="AB15829" s="3" t="str">
        <v>strike = 0.034856, dCalldT = 0.000384, localVol = 0.006215</v>
      </c>
    </row>
    <row r="15830" spans="28:28" x14ac:dyDescent="0.25">
      <c r="AB15830" s="3" t="str">
        <v>strike = 0.036665, dCalldT = 0.000396, localVol = 0.006908</v>
      </c>
    </row>
    <row r="15831" spans="28:28" x14ac:dyDescent="0.25">
      <c r="AB15831" s="3" t="str">
        <v>strike = 0.038474, dCalldT = 0.000420, localVol = 0.007322</v>
      </c>
    </row>
    <row r="15832" spans="28:28" x14ac:dyDescent="0.25">
      <c r="AB15832" s="3" t="str">
        <v>strike = 0.040283, dCalldT = 0.000414, localVol = 0.008201</v>
      </c>
    </row>
    <row r="15833" spans="28:28" x14ac:dyDescent="0.25">
      <c r="AB15833" s="3" t="str">
        <v>strike = 0.042091, dCalldT = 0.000439, localVol = 0.008538</v>
      </c>
    </row>
    <row r="15834" spans="28:28" x14ac:dyDescent="0.25">
      <c r="AB15834" s="3" t="str">
        <v>strike = 0.043900, dCalldT = 0.000442, localVol = 0.009242</v>
      </c>
    </row>
    <row r="15835" spans="28:28" x14ac:dyDescent="0.25">
      <c r="AB15835" s="3" t="str">
        <v>strike = 0.045709, dCalldT = 0.000435, localVol = 0.010044</v>
      </c>
    </row>
    <row r="15836" spans="28:28" x14ac:dyDescent="0.25">
      <c r="AB15836" s="3" t="str">
        <v>strike = 0.047518, dCalldT = 0.000435, localVol = 0.010854</v>
      </c>
    </row>
    <row r="15837" spans="28:28" x14ac:dyDescent="0.25">
      <c r="AB15837" s="3" t="str">
        <v>strike = 0.049326, dCalldT = 0.000449, localVol = 0.011409</v>
      </c>
    </row>
    <row r="15838" spans="28:28" x14ac:dyDescent="0.25">
      <c r="AB15838" s="3" t="str">
        <v>strike = 0.051135, dCalldT = 0.000458, localVol = 0.012769</v>
      </c>
    </row>
    <row r="15839" spans="28:28" x14ac:dyDescent="0.25">
      <c r="AB15839" s="3" t="str">
        <v>strike = 0.052944, dCalldT = 0.000478, localVol = 0.012821</v>
      </c>
    </row>
    <row r="15840" spans="28:28" x14ac:dyDescent="0.25">
      <c r="AB15840" s="3" t="str">
        <v>strike = 0.054753, dCalldT = 0.000474, localVol = 0.014336</v>
      </c>
    </row>
    <row r="15841" spans="28:28" x14ac:dyDescent="0.25">
      <c r="AB15841" s="3" t="str">
        <v>strike = 0.056562, dCalldT = 0.000467, localVol = 0.014435</v>
      </c>
    </row>
    <row r="15842" spans="28:28" x14ac:dyDescent="0.25">
      <c r="AB15842" s="3" t="str">
        <v>strike = 0.058370, dCalldT = 0.000440, localVol = 0.015988</v>
      </c>
    </row>
    <row r="15843" spans="28:28" x14ac:dyDescent="0.25">
      <c r="AB15843" s="3" t="str">
        <v>strike = 0.060179, dCalldT = 0.000415, localVol = 0.017503</v>
      </c>
    </row>
    <row r="15844" spans="28:28" x14ac:dyDescent="0.25">
      <c r="AB15844" s="3" t="str">
        <v>strike = 0.061988, dCalldT = 0.000404, localVol = 0.018297</v>
      </c>
    </row>
    <row r="15845" spans="28:28" x14ac:dyDescent="0.25">
      <c r="AB15845" s="3" t="str">
        <v>strike = 0.063797, dCalldT = 0.000404, localVol = 0.018550</v>
      </c>
    </row>
    <row r="15846" spans="28:28" x14ac:dyDescent="0.25">
      <c r="AB15846" s="3" t="str">
        <v>strike = 0.065605, dCalldT = 0.000404, localVol = 0.019601</v>
      </c>
    </row>
    <row r="15847" spans="28:28" x14ac:dyDescent="0.25">
      <c r="AB15847" s="3" t="str">
        <v>strike = 0.067414, dCalldT = 0.000404, localVol = 0.020274</v>
      </c>
    </row>
    <row r="15848" spans="28:28" x14ac:dyDescent="0.25">
      <c r="AB15848" s="3" t="str">
        <v>strike = 0.069223, dCalldT = 0.000398, localVol = 0.021838</v>
      </c>
    </row>
    <row r="15849" spans="28:28" x14ac:dyDescent="0.25">
      <c r="AB15849" s="3" t="str">
        <v>strike = 0.071032, dCalldT = 0.000390, localVol = 0.024508</v>
      </c>
    </row>
    <row r="15850" spans="28:28" x14ac:dyDescent="0.25">
      <c r="AB15850" s="3" t="str">
        <v>strike = 0.072840, dCalldT = 0.000387, localVol = 0.022515</v>
      </c>
    </row>
    <row r="15851" spans="28:28" x14ac:dyDescent="0.25">
      <c r="AB15851" s="3" t="str">
        <v>strike = 0.074649, dCalldT = 0.000373, localVol = 0.024207</v>
      </c>
    </row>
    <row r="15852" spans="28:28" x14ac:dyDescent="0.25">
      <c r="AB15852" s="3" t="str">
        <v>strike = 0.076458, dCalldT = 0.000353, localVol = 0.029649</v>
      </c>
    </row>
    <row r="15853" spans="28:28" x14ac:dyDescent="0.25">
      <c r="AB15853" s="3" t="str">
        <v>strike = 0.078267, dCalldT = 0.000340, localVol = 0.029103</v>
      </c>
    </row>
    <row r="15854" spans="28:28" x14ac:dyDescent="0.25">
      <c r="AB15854" s="3" t="str">
        <v>T = 7.500000, swapRate = 0.025879, k = 0, strike = -0.028670, call = 0.054763, callph = 0.054753, callmh = 0.054773, quantile = 0.012189, d2CalldK2 = 0.753272</v>
      </c>
    </row>
    <row r="15855" spans="28:28" x14ac:dyDescent="0.25">
      <c r="AB15855" s="3" t="str">
        <v>T = 7.500000, swapRate = 0.025879, k = 1, strike = -0.026852, call = 0.052968, callph = 0.052959, callmh = 0.052978, quantile = 0.013646, d2CalldK2 = 0.850527</v>
      </c>
    </row>
    <row r="15856" spans="28:28" x14ac:dyDescent="0.25">
      <c r="AB15856" s="3" t="str">
        <v>T = 7.500000, swapRate = 0.025879, k = 2, strike = -0.025033, call = 0.051176, callph = 0.051166, callmh = 0.051186, quantile = 0.015291, d2CalldK2 = 0.961277</v>
      </c>
    </row>
    <row r="15857" spans="28:28" x14ac:dyDescent="0.25">
      <c r="AB15857" s="3" t="str">
        <v>T = 7.500000, swapRate = 0.025879, k = 3, strike = -0.023215, call = 0.049387, callph = 0.049378, callmh = 0.049397, quantile = 0.017151, d2CalldK2 = 1.087510</v>
      </c>
    </row>
    <row r="15858" spans="28:28" x14ac:dyDescent="0.25">
      <c r="AB15858" s="3" t="str">
        <v>T = 7.500000, swapRate = 0.025879, k = 4, strike = -0.021397, call = 0.047602, callph = 0.047592, callmh = 0.047612, quantile = 0.019256, d2CalldK2 = 1.231514</v>
      </c>
    </row>
    <row r="15859" spans="28:28" x14ac:dyDescent="0.25">
      <c r="AB15859" s="3" t="str">
        <v>T = 7.500000, swapRate = 0.025879, k = 5, strike = -0.019578, call = 0.045821, callph = 0.045811, callmh = 0.045831, quantile = 0.021642, d2CalldK2 = 1.395932</v>
      </c>
    </row>
    <row r="15860" spans="28:28" x14ac:dyDescent="0.25">
      <c r="AB15860" s="3" t="str">
        <v>T = 7.500000, swapRate = 0.025879, k = 6, strike = -0.017760, call = 0.044045, callph = 0.044035, callmh = 0.044054, quantile = 0.024347, d2CalldK2 = 1.583810</v>
      </c>
    </row>
    <row r="15861" spans="28:28" x14ac:dyDescent="0.25">
      <c r="AB15861" s="3" t="str">
        <v>T = 7.500000, swapRate = 0.025879, k = 7, strike = -0.015942, call = 0.042273, callph = 0.042263, callmh = 0.042283, quantile = 0.027418, d2CalldK2 = 1.798658</v>
      </c>
    </row>
    <row r="15862" spans="28:28" x14ac:dyDescent="0.25">
      <c r="AB15862" s="3" t="str">
        <v>T = 7.500000, swapRate = 0.025879, k = 8, strike = -0.014123, call = 0.040508, callph = 0.040498, callmh = 0.040518, quantile = 0.030907, d2CalldK2 = 2.044522</v>
      </c>
    </row>
    <row r="15863" spans="28:28" x14ac:dyDescent="0.25">
      <c r="AB15863" s="3" t="str">
        <v>T = 7.500000, swapRate = 0.025879, k = 9, strike = -0.012305, call = 0.038749, callph = 0.038740, callmh = 0.038759, quantile = 0.034874, d2CalldK2 = 2.326058</v>
      </c>
    </row>
    <row r="15864" spans="28:28" x14ac:dyDescent="0.25">
      <c r="AB15864" s="3" t="str">
        <v>T = 7.500000, swapRate = 0.025879, k = 10, strike = -0.010487, call = 0.036998, callph = 0.036989, callmh = 0.037008, quantile = 0.039390, d2CalldK2 = 2.648620</v>
      </c>
    </row>
    <row r="15865" spans="28:28" x14ac:dyDescent="0.25">
      <c r="AB15865" s="3" t="str">
        <v>T = 7.500000, swapRate = 0.025879, k = 11, strike = -0.008669, call = 0.035256, callph = 0.035247, callmh = 0.035266, quantile = 0.044535, d2CalldK2 = 3.018352</v>
      </c>
    </row>
    <row r="15866" spans="28:28" x14ac:dyDescent="0.25">
      <c r="AB15866" s="3" t="str">
        <v>T = 7.500000, swapRate = 0.025879, k = 12, strike = -0.006850, call = 0.033524, callph = 0.033515, callmh = 0.033534, quantile = 0.050400, d2CalldK2 = 3.442289</v>
      </c>
    </row>
    <row r="15867" spans="28:28" x14ac:dyDescent="0.25">
      <c r="AB15867" s="3" t="str">
        <v>T = 7.500000, swapRate = 0.025879, k = 13, strike = -0.005032, call = 0.031803, callph = 0.031794, callmh = 0.031813, quantile = 0.057091, d2CalldK2 = 3.928463</v>
      </c>
    </row>
    <row r="15868" spans="28:28" x14ac:dyDescent="0.25">
      <c r="AB15868" s="3" t="str">
        <v>T = 7.500000, swapRate = 0.025879, k = 14, strike = -0.003214, call = 0.030096, callph = 0.030086, callmh = 0.030105, quantile = 0.064729, d2CalldK2 = 4.486005</v>
      </c>
    </row>
    <row r="15869" spans="28:28" x14ac:dyDescent="0.25">
      <c r="AB15869" s="3" t="str">
        <v>T = 7.500000, swapRate = 0.025879, k = 15, strike = -0.001395, call = 0.028403, callph = 0.028394, callmh = 0.028412, quantile = 0.073454, d2CalldK2 = 5.125244</v>
      </c>
    </row>
    <row r="15870" spans="28:28" x14ac:dyDescent="0.25">
      <c r="AB15870" s="3" t="str">
        <v>T = 7.500000, swapRate = 0.025879, k = 16, strike = 0.000423, call = 0.026727, callph = 0.026718, callmh = 0.026736, quantile = 0.083424, d2CalldK2 = 5.857784</v>
      </c>
    </row>
    <row r="15871" spans="28:28" x14ac:dyDescent="0.25">
      <c r="AB15871" s="3" t="str">
        <v>T = 7.500000, swapRate = 0.025879, k = 17, strike = 0.002241, call = 0.025071, callph = 0.025062, callmh = 0.025080, quantile = 0.094821, d2CalldK2 = 6.696544</v>
      </c>
    </row>
    <row r="15872" spans="28:28" x14ac:dyDescent="0.25">
      <c r="AB15872" s="3" t="str">
        <v>T = 7.500000, swapRate = 0.025879, k = 18, strike = 0.004060, call = 0.023436, callph = 0.023427, callmh = 0.023445, quantile = 0.107850, d2CalldK2 = 7.655735</v>
      </c>
    </row>
    <row r="15873" spans="28:28" x14ac:dyDescent="0.25">
      <c r="AB15873" s="3" t="str">
        <v>T = 7.500000, swapRate = 0.025879, k = 19, strike = 0.005878, call = 0.021827, callph = 0.021819, callmh = 0.021836, quantile = 0.122744, d2CalldK2 = 8.750738</v>
      </c>
    </row>
    <row r="15874" spans="28:28" x14ac:dyDescent="0.25">
      <c r="AB15874" s="3" t="str">
        <v>T = 7.500000, swapRate = 0.025879, k = 20, strike = 0.007696, call = 0.020247, callph = 0.020239, callmh = 0.020256, quantile = 0.139765, d2CalldK2 = 9.997823</v>
      </c>
    </row>
    <row r="15875" spans="28:28" x14ac:dyDescent="0.25">
      <c r="AB15875" s="3" t="str">
        <v>T = 7.500000, swapRate = 0.025879, k = 21, strike = 0.009515, call = 0.018700, callph = 0.018692, callmh = 0.018709, quantile = 0.159205, d2CalldK2 = 11.413631</v>
      </c>
    </row>
    <row r="15876" spans="28:28" x14ac:dyDescent="0.25">
      <c r="AB15876" s="3" t="str">
        <v>T = 7.500000, swapRate = 0.025879, k = 22, strike = 0.011333, call = 0.017191, callph = 0.017183, callmh = 0.017199, quantile = 0.181384, d2CalldK2 = 13.014313</v>
      </c>
    </row>
    <row r="15877" spans="28:28" x14ac:dyDescent="0.25">
      <c r="AB15877" s="3" t="str">
        <v>T = 7.500000, swapRate = 0.025879, k = 23, strike = 0.013151, call = 0.015725, callph = 0.015717, callmh = 0.015733, quantile = 0.206654, d2CalldK2 = 14.814169</v>
      </c>
    </row>
    <row r="15878" spans="28:28" x14ac:dyDescent="0.25">
      <c r="AB15878" s="3" t="str">
        <v>T = 7.500000, swapRate = 0.025879, k = 24, strike = 0.014969, call = 0.014308, callph = 0.014301, callmh = 0.014316, quantile = 0.235385, d2CalldK2 = 16.823587</v>
      </c>
    </row>
    <row r="15879" spans="28:28" x14ac:dyDescent="0.25">
      <c r="AB15879" s="3" t="str">
        <v>T = 7.500000, swapRate = 0.025879, k = 25, strike = 0.016788, call = 0.012947, callph = 0.012940, callmh = 0.012954, quantile = 0.267964, d2CalldK2 = 19.046003</v>
      </c>
    </row>
    <row r="15880" spans="28:28" x14ac:dyDescent="0.25">
      <c r="AB15880" s="3" t="str">
        <v>T = 7.500000, swapRate = 0.025879, k = 26, strike = 0.018606, call = 0.011649, callph = 0.011642, callmh = 0.011656, quantile = 0.304773, d2CalldK2 = 21.473560</v>
      </c>
    </row>
    <row r="15881" spans="28:28" x14ac:dyDescent="0.25">
      <c r="AB15881" s="3" t="str">
        <v>T = 7.500000, swapRate = 0.025879, k = 27, strike = 0.020424, call = 0.010422, callph = 0.010415, callmh = 0.010428, quantile = 0.346164, d2CalldK2 = 24.081038</v>
      </c>
    </row>
    <row r="15882" spans="28:28" x14ac:dyDescent="0.25">
      <c r="AB15882" s="3" t="str">
        <v>T = 7.500000, swapRate = 0.025879, k = 28, strike = 0.022243, call = 0.009274, callph = 0.009268, callmh = 0.009280, quantile = 0.392425, d2CalldK2 = 26.817662</v>
      </c>
    </row>
    <row r="15883" spans="28:28" x14ac:dyDescent="0.25">
      <c r="AB15883" s="3" t="str">
        <v>T = 7.500000, swapRate = 0.025879, k = 29, strike = 0.024061, call = 0.008215, callph = 0.008209, callmh = 0.008221, quantile = 0.443716, d2CalldK2 = 29.596439</v>
      </c>
    </row>
    <row r="15884" spans="28:28" x14ac:dyDescent="0.25">
      <c r="AB15884" s="3" t="str">
        <v>T = 7.500000, swapRate = 0.025879, k = 30, strike = 0.025879, call = 0.007254, callph = 0.007249, callmh = 0.007259, quantile = 0.500000, d2CalldK2 = 32.276320</v>
      </c>
    </row>
    <row r="15885" spans="28:28" x14ac:dyDescent="0.25">
      <c r="AB15885" s="3" t="str">
        <v>T = 7.500000, swapRate = 0.025879, k = 31, strike = 0.027698, call = 0.006397, callph = 0.006392, callmh = 0.006401, quantile = 0.556284, d2CalldK2 = 29.596439</v>
      </c>
    </row>
    <row r="15886" spans="28:28" x14ac:dyDescent="0.25">
      <c r="AB15886" s="3" t="str">
        <v>T = 7.500000, swapRate = 0.025879, k = 32, strike = 0.029516, call = 0.005637, callph = 0.005633, callmh = 0.005641, quantile = 0.607575, d2CalldK2 = 26.817662</v>
      </c>
    </row>
    <row r="15887" spans="28:28" x14ac:dyDescent="0.25">
      <c r="AB15887" s="3" t="str">
        <v>T = 7.500000, swapRate = 0.025879, k = 33, strike = 0.031334, call = 0.004967, callph = 0.004963, callmh = 0.004970, quantile = 0.653836, d2CalldK2 = 24.081038</v>
      </c>
    </row>
    <row r="15888" spans="28:28" x14ac:dyDescent="0.25">
      <c r="AB15888" s="3" t="str">
        <v>T = 7.500000, swapRate = 0.025879, k = 34, strike = 0.033153, call = 0.004376, callph = 0.004372, callmh = 0.004379, quantile = 0.695227, d2CalldK2 = 21.473560</v>
      </c>
    </row>
    <row r="15889" spans="28:28" x14ac:dyDescent="0.25">
      <c r="AB15889" s="3" t="str">
        <v>T = 7.500000, swapRate = 0.025879, k = 35, strike = 0.034971, call = 0.003855, callph = 0.003853, callmh = 0.003858, quantile = 0.732036, d2CalldK2 = 19.046003</v>
      </c>
    </row>
    <row r="15890" spans="28:28" x14ac:dyDescent="0.25">
      <c r="AB15890" s="3" t="str">
        <v>T = 7.500000, swapRate = 0.025879, k = 36, strike = 0.036789, call = 0.003398, callph = 0.003396, callmh = 0.003401, quantile = 0.764615, d2CalldK2 = 16.823587</v>
      </c>
    </row>
    <row r="15891" spans="28:28" x14ac:dyDescent="0.25">
      <c r="AB15891" s="3" t="str">
        <v>T = 7.500000, swapRate = 0.025879, k = 37, strike = 0.038607, call = 0.002997, callph = 0.002995, callmh = 0.002999, quantile = 0.793346, d2CalldK2 = 14.814169</v>
      </c>
    </row>
    <row r="15892" spans="28:28" x14ac:dyDescent="0.25">
      <c r="AB15892" s="3" t="str">
        <v>T = 7.500000, swapRate = 0.025879, k = 38, strike = 0.040426, call = 0.002645, callph = 0.002643, callmh = 0.002647, quantile = 0.818616, d2CalldK2 = 13.014313</v>
      </c>
    </row>
    <row r="15893" spans="28:28" x14ac:dyDescent="0.25">
      <c r="AB15893" s="3" t="str">
        <v>T = 7.500000, swapRate = 0.025879, k = 39, strike = 0.042244, call = 0.002336, callph = 0.002334, callmh = 0.002337, quantile = 0.840795, d2CalldK2 = 11.413631</v>
      </c>
    </row>
    <row r="15894" spans="28:28" x14ac:dyDescent="0.25">
      <c r="AB15894" s="3" t="str">
        <v>T = 7.500000, swapRate = 0.025879, k = 40, strike = 0.044062, call = 0.002064, callph = 0.002063, callmh = 0.002066, quantile = 0.860235, d2CalldK2 = 9.997823</v>
      </c>
    </row>
    <row r="15895" spans="28:28" x14ac:dyDescent="0.25">
      <c r="AB15895" s="3" t="str">
        <v>T = 7.500000, swapRate = 0.025879, k = 41, strike = 0.045881, call = 0.001826, callph = 0.001825, callmh = 0.001827, quantile = 0.877256, d2CalldK2 = 8.750738</v>
      </c>
    </row>
    <row r="15896" spans="28:28" x14ac:dyDescent="0.25">
      <c r="AB15896" s="3" t="str">
        <v>T = 7.500000, swapRate = 0.025879, k = 42, strike = 0.047699, call = 0.001617, callph = 0.001615, callmh = 0.001618, quantile = 0.892150, d2CalldK2 = 7.655735</v>
      </c>
    </row>
    <row r="15897" spans="28:28" x14ac:dyDescent="0.25">
      <c r="AB15897" s="3" t="str">
        <v>T = 7.500000, swapRate = 0.025879, k = 43, strike = 0.049517, call = 0.001433, callph = 0.001432, callmh = 0.001434, quantile = 0.905179, d2CalldK2 = 6.696544</v>
      </c>
    </row>
    <row r="15898" spans="28:28" x14ac:dyDescent="0.25">
      <c r="AB15898" s="3" t="str">
        <v>T = 7.500000, swapRate = 0.025879, k = 44, strike = 0.051336, call = 0.001271, callph = 0.001270, callmh = 0.001272, quantile = 0.916576, d2CalldK2 = 5.857784</v>
      </c>
    </row>
    <row r="15899" spans="28:28" x14ac:dyDescent="0.25">
      <c r="AB15899" s="3" t="str">
        <v>T = 7.500000, swapRate = 0.025879, k = 45, strike = 0.053154, call = 0.001128, callph = 0.001128, callmh = 0.001129, quantile = 0.926546, d2CalldK2 = 5.125244</v>
      </c>
    </row>
    <row r="15900" spans="28:28" x14ac:dyDescent="0.25">
      <c r="AB15900" s="3" t="str">
        <v>T = 7.500000, swapRate = 0.025879, k = 46, strike = 0.054972, call = 0.001003, callph = 0.001002, callmh = 0.001004, quantile = 0.935271, d2CalldK2 = 4.486005</v>
      </c>
    </row>
    <row r="15901" spans="28:28" x14ac:dyDescent="0.25">
      <c r="AB15901" s="3" t="str">
        <v>T = 7.500000, swapRate = 0.025879, k = 47, strike = 0.056790, call = 0.000892, callph = 0.000892, callmh = 0.000893, quantile = 0.942909, d2CalldK2 = 3.928463</v>
      </c>
    </row>
    <row r="15902" spans="28:28" x14ac:dyDescent="0.25">
      <c r="AB15902" s="3" t="str">
        <v>T = 7.500000, swapRate = 0.025879, k = 48, strike = 0.058609, call = 0.000795, callph = 0.000794, callmh = 0.000795, quantile = 0.949600, d2CalldK2 = 3.442289</v>
      </c>
    </row>
    <row r="15903" spans="28:28" x14ac:dyDescent="0.25">
      <c r="AB15903" s="3" t="str">
        <v>T = 7.500000, swapRate = 0.025879, k = 49, strike = 0.060427, call = 0.000708, callph = 0.000708, callmh = 0.000709, quantile = 0.955465, d2CalldK2 = 3.018352</v>
      </c>
    </row>
    <row r="15904" spans="28:28" x14ac:dyDescent="0.25">
      <c r="AB15904" s="3" t="str">
        <v>T = 7.500000, swapRate = 0.025879, k = 50, strike = 0.062245, call = 0.000632, callph = 0.000632, callmh = 0.000633, quantile = 0.960610, d2CalldK2 = 2.648620</v>
      </c>
    </row>
    <row r="15905" spans="28:28" x14ac:dyDescent="0.25">
      <c r="AB15905" s="3" t="str">
        <v>T = 7.500000, swapRate = 0.025879, k = 51, strike = 0.064064, call = 0.000565, callph = 0.000565, callmh = 0.000565, quantile = 0.965126, d2CalldK2 = 2.326059</v>
      </c>
    </row>
    <row r="15906" spans="28:28" x14ac:dyDescent="0.25">
      <c r="AB15906" s="3" t="str">
        <v>T = 7.500000, swapRate = 0.025879, k = 52, strike = 0.065882, call = 0.000505, callph = 0.000505, callmh = 0.000505, quantile = 0.969093, d2CalldK2 = 2.044522</v>
      </c>
    </row>
    <row r="15907" spans="28:28" x14ac:dyDescent="0.25">
      <c r="AB15907" s="3" t="str">
        <v>T = 7.500000, swapRate = 0.025879, k = 53, strike = 0.067700, call = 0.000452, callph = 0.000452, callmh = 0.000452, quantile = 0.972582, d2CalldK2 = 1.798658</v>
      </c>
    </row>
    <row r="15908" spans="28:28" x14ac:dyDescent="0.25">
      <c r="AB15908" s="3" t="str">
        <v>T = 7.500000, swapRate = 0.025879, k = 54, strike = 0.069519, call = 0.000405, callph = 0.000405, callmh = 0.000405, quantile = 0.975653, d2CalldK2 = 1.583810</v>
      </c>
    </row>
    <row r="15909" spans="28:28" x14ac:dyDescent="0.25">
      <c r="AB15909" s="3" t="str">
        <v>T = 7.500000, swapRate = 0.025879, k = 55, strike = 0.071337, call = 0.000363, callph = 0.000363, callmh = 0.000364, quantile = 0.978358, d2CalldK2 = 1.395932</v>
      </c>
    </row>
    <row r="15910" spans="28:28" x14ac:dyDescent="0.25">
      <c r="AB15910" s="3" t="str">
        <v>T = 7.500000, swapRate = 0.025879, k = 56, strike = 0.073155, call = 0.000326, callph = 0.000326, callmh = 0.000326, quantile = 0.980744, d2CalldK2 = 1.231514</v>
      </c>
    </row>
    <row r="15911" spans="28:28" x14ac:dyDescent="0.25">
      <c r="AB15911" s="3" t="str">
        <v>T = 7.500000, swapRate = 0.025879, k = 57, strike = 0.074974, call = 0.000293, callph = 0.000293, callmh = 0.000293, quantile = 0.982849, d2CalldK2 = 1.087509</v>
      </c>
    </row>
    <row r="15912" spans="28:28" x14ac:dyDescent="0.25">
      <c r="AB15912" s="3" t="str">
        <v>T = 7.500000, swapRate = 0.025879, k = 58, strike = 0.076792, call = 0.000264, callph = 0.000264, callmh = 0.000264, quantile = 0.984709, d2CalldK2 = 0.961277</v>
      </c>
    </row>
    <row r="15913" spans="28:28" x14ac:dyDescent="0.25">
      <c r="AB15913" s="3" t="str">
        <v>T = 7.500000, swapRate = 0.025879, k = 59, strike = 0.078610, call = 0.000237, callph = 0.000237, callmh = 0.000238, quantile = 0.986354, d2CalldK2 = 0.850527</v>
      </c>
    </row>
    <row r="15914" spans="28:28" x14ac:dyDescent="0.25">
      <c r="AB15914" s="3" t="str">
        <v>T = 7.500000, swapRate = 0.025879, k = 60, strike = 0.080428, call = 0.000214, callph = 0.000214, callmh = 0.000214, quantile = 0.987811, d2CalldK2 = 0.753273</v>
      </c>
    </row>
    <row r="15915" spans="28:28" x14ac:dyDescent="0.25">
      <c r="AB15915" s="3" t="str">
        <v>strike = -0.026852, d2CalldK2 = 0.850527, d2CalldK2mc = 0.838796</v>
      </c>
    </row>
    <row r="15916" spans="28:28" x14ac:dyDescent="0.25">
      <c r="AB15916" s="3" t="str">
        <v>strike = -0.025033, d2CalldK2 = 0.961277, d2CalldK2mc = 0.999566</v>
      </c>
    </row>
    <row r="15917" spans="28:28" x14ac:dyDescent="0.25">
      <c r="AB15917" s="3" t="str">
        <v>strike = -0.023215, d2CalldK2 = 1.087510, d2CalldK2mc = 1.280158</v>
      </c>
    </row>
    <row r="15918" spans="28:28" x14ac:dyDescent="0.25">
      <c r="AB15918" s="3" t="str">
        <v>strike = -0.021397, d2CalldK2 = 1.231514, d2CalldK2mc = 1.416708</v>
      </c>
    </row>
    <row r="15919" spans="28:28" x14ac:dyDescent="0.25">
      <c r="AB15919" s="3" t="str">
        <v>strike = -0.019578, d2CalldK2 = 1.395932, d2CalldK2mc = 0.971367</v>
      </c>
    </row>
    <row r="15920" spans="28:28" x14ac:dyDescent="0.25">
      <c r="AB15920" s="3" t="str">
        <v>strike = -0.017760, d2CalldK2 = 1.583810, d2CalldK2mc = 1.207460</v>
      </c>
    </row>
    <row r="15921" spans="28:28" x14ac:dyDescent="0.25">
      <c r="AB15921" s="3" t="str">
        <v>strike = -0.015942, d2CalldK2 = 1.798658, d2CalldK2mc = 1.823247</v>
      </c>
    </row>
    <row r="15922" spans="28:28" x14ac:dyDescent="0.25">
      <c r="AB15922" s="3" t="str">
        <v>strike = -0.014123, d2CalldK2 = 2.044522, d2CalldK2mc = 2.223958</v>
      </c>
    </row>
    <row r="15923" spans="28:28" x14ac:dyDescent="0.25">
      <c r="AB15923" s="3" t="str">
        <v>strike = -0.012305, d2CalldK2 = 2.326058, d2CalldK2mc = 2.609464</v>
      </c>
    </row>
    <row r="15924" spans="28:28" x14ac:dyDescent="0.25">
      <c r="AB15924" s="3" t="str">
        <v>strike = -0.010487, d2CalldK2 = 2.648620, d2CalldK2mc = 3.119056</v>
      </c>
    </row>
    <row r="15925" spans="28:28" x14ac:dyDescent="0.25">
      <c r="AB15925" s="3" t="str">
        <v>strike = -0.008669, d2CalldK2 = 3.018352, d2CalldK2mc = 2.727152</v>
      </c>
    </row>
    <row r="15926" spans="28:28" x14ac:dyDescent="0.25">
      <c r="AB15926" s="3" t="str">
        <v>strike = -0.006850, d2CalldK2 = 3.442289, d2CalldK2mc = 3.231652</v>
      </c>
    </row>
    <row r="15927" spans="28:28" x14ac:dyDescent="0.25">
      <c r="AB15927" s="3" t="str">
        <v>strike = -0.005032, d2CalldK2 = 3.928463, d2CalldK2mc = 3.688563</v>
      </c>
    </row>
    <row r="15928" spans="28:28" x14ac:dyDescent="0.25">
      <c r="AB15928" s="3" t="str">
        <v>strike = -0.003214, d2CalldK2 = 4.486005, d2CalldK2mc = 4.872334</v>
      </c>
    </row>
    <row r="15929" spans="28:28" x14ac:dyDescent="0.25">
      <c r="AB15929" s="3" t="str">
        <v>strike = -0.001395, d2CalldK2 = 5.125244, d2CalldK2mc = 5.451210</v>
      </c>
    </row>
    <row r="15930" spans="28:28" x14ac:dyDescent="0.25">
      <c r="AB15930" s="3" t="str">
        <v>strike = 0.000423, d2CalldK2 = 5.857784, d2CalldK2mc = 5.493722</v>
      </c>
    </row>
    <row r="15931" spans="28:28" x14ac:dyDescent="0.25">
      <c r="AB15931" s="3" t="str">
        <v>strike = 0.002241, d2CalldK2 = 6.696544, d2CalldK2mc = 5.798872</v>
      </c>
    </row>
    <row r="15932" spans="28:28" x14ac:dyDescent="0.25">
      <c r="AB15932" s="3" t="str">
        <v>strike = 0.004060, d2CalldK2 = 7.655735, d2CalldK2mc = 8.053136</v>
      </c>
    </row>
    <row r="15933" spans="28:28" x14ac:dyDescent="0.25">
      <c r="AB15933" s="3" t="str">
        <v>strike = 0.005878, d2CalldK2 = 8.750738, d2CalldK2mc = 10.597980</v>
      </c>
    </row>
    <row r="15934" spans="28:28" x14ac:dyDescent="0.25">
      <c r="AB15934" s="3" t="str">
        <v>strike = 0.007696, d2CalldK2 = 9.997823, d2CalldK2mc = 9.498163</v>
      </c>
    </row>
    <row r="15935" spans="28:28" x14ac:dyDescent="0.25">
      <c r="AB15935" s="3" t="str">
        <v>strike = 0.009515, d2CalldK2 = 11.413631, d2CalldK2mc = 10.639659</v>
      </c>
    </row>
    <row r="15936" spans="28:28" x14ac:dyDescent="0.25">
      <c r="AB15936" s="3" t="str">
        <v>strike = 0.011333, d2CalldK2 = 13.014313, d2CalldK2mc = 12.296329</v>
      </c>
    </row>
    <row r="15937" spans="28:28" x14ac:dyDescent="0.25">
      <c r="AB15937" s="3" t="str">
        <v>strike = 0.013151, d2CalldK2 = 14.814169, d2CalldK2mc = 14.922289</v>
      </c>
    </row>
    <row r="15938" spans="28:28" x14ac:dyDescent="0.25">
      <c r="AB15938" s="3" t="str">
        <v>strike = 0.014969, d2CalldK2 = 16.823587, d2CalldK2mc = 16.713123</v>
      </c>
    </row>
    <row r="15939" spans="28:28" x14ac:dyDescent="0.25">
      <c r="AB15939" s="3" t="str">
        <v>strike = 0.016788, d2CalldK2 = 19.046003, d2CalldK2mc = 20.470303</v>
      </c>
    </row>
    <row r="15940" spans="28:28" x14ac:dyDescent="0.25">
      <c r="AB15940" s="3" t="str">
        <v>strike = 0.018606, d2CalldK2 = 21.473560, d2CalldK2mc = 20.918006</v>
      </c>
    </row>
    <row r="15941" spans="28:28" x14ac:dyDescent="0.25">
      <c r="AB15941" s="3" t="str">
        <v>strike = 0.020424, d2CalldK2 = 24.081038, d2CalldK2mc = 24.984342</v>
      </c>
    </row>
    <row r="15942" spans="28:28" x14ac:dyDescent="0.25">
      <c r="AB15942" s="3" t="str">
        <v>strike = 0.022243, d2CalldK2 = 26.817662, d2CalldK2mc = 26.282902</v>
      </c>
    </row>
    <row r="15943" spans="28:28" x14ac:dyDescent="0.25">
      <c r="AB15943" s="3" t="str">
        <v>strike = 0.024061, d2CalldK2 = 29.596439, d2CalldK2mc = 29.796827</v>
      </c>
    </row>
    <row r="15944" spans="28:28" x14ac:dyDescent="0.25">
      <c r="AB15944" s="3" t="str">
        <v>strike = 0.025879, d2CalldK2 = 32.276320, d2CalldK2mc = 32.898603</v>
      </c>
    </row>
    <row r="15945" spans="28:28" x14ac:dyDescent="0.25">
      <c r="AB15945" s="3" t="str">
        <v>strike = 0.027698, d2CalldK2 = 29.596439, d2CalldK2mc = 28.461317</v>
      </c>
    </row>
    <row r="15946" spans="28:28" x14ac:dyDescent="0.25">
      <c r="AB15946" s="3" t="str">
        <v>strike = 0.029516, d2CalldK2 = 26.817662, d2CalldK2mc = 26.692266</v>
      </c>
    </row>
    <row r="15947" spans="28:28" x14ac:dyDescent="0.25">
      <c r="AB15947" s="3" t="str">
        <v>strike = 0.031334, d2CalldK2 = 24.081038, d2CalldK2mc = 23.402252</v>
      </c>
    </row>
    <row r="15948" spans="28:28" x14ac:dyDescent="0.25">
      <c r="AB15948" s="3" t="str">
        <v>strike = 0.033153, d2CalldK2 = 21.473560, d2CalldK2mc = 22.139378</v>
      </c>
    </row>
    <row r="15949" spans="28:28" x14ac:dyDescent="0.25">
      <c r="AB15949" s="3" t="str">
        <v>strike = 0.034971, d2CalldK2 = 19.046003, d2CalldK2mc = 20.018749</v>
      </c>
    </row>
    <row r="15950" spans="28:28" x14ac:dyDescent="0.25">
      <c r="AB15950" s="3" t="str">
        <v>strike = 0.036789, d2CalldK2 = 16.823587, d2CalldK2mc = 15.986387</v>
      </c>
    </row>
    <row r="15951" spans="28:28" x14ac:dyDescent="0.25">
      <c r="AB15951" s="3" t="str">
        <v>strike = 0.038607, d2CalldK2 = 14.814169, d2CalldK2mc = 14.183529</v>
      </c>
    </row>
    <row r="15952" spans="28:28" x14ac:dyDescent="0.25">
      <c r="AB15952" s="3" t="str">
        <v>strike = 0.040426, d2CalldK2 = 13.014313, d2CalldK2mc = 12.758962</v>
      </c>
    </row>
    <row r="15953" spans="28:28" x14ac:dyDescent="0.25">
      <c r="AB15953" s="3" t="str">
        <v>strike = 0.042244, d2CalldK2 = 11.413631, d2CalldK2mc = 10.904683</v>
      </c>
    </row>
    <row r="15954" spans="28:28" x14ac:dyDescent="0.25">
      <c r="AB15954" s="3" t="str">
        <v>strike = 0.044062, d2CalldK2 = 9.997823, d2CalldK2mc = 9.979802</v>
      </c>
    </row>
    <row r="15955" spans="28:28" x14ac:dyDescent="0.25">
      <c r="AB15955" s="3" t="str">
        <v>strike = 0.045881, d2CalldK2 = 8.750738, d2CalldK2mc = 8.844904</v>
      </c>
    </row>
    <row r="15956" spans="28:28" x14ac:dyDescent="0.25">
      <c r="AB15956" s="3" t="str">
        <v>strike = 0.047699, d2CalldK2 = 7.655735, d2CalldK2mc = 7.612291</v>
      </c>
    </row>
    <row r="15957" spans="28:28" x14ac:dyDescent="0.25">
      <c r="AB15957" s="3" t="str">
        <v>strike = 0.049517, d2CalldK2 = 6.696544, d2CalldK2mc = 6.275441</v>
      </c>
    </row>
    <row r="15958" spans="28:28" x14ac:dyDescent="0.25">
      <c r="AB15958" s="3" t="str">
        <v>strike = 0.051336, d2CalldK2 = 5.857784, d2CalldK2mc = 5.542652</v>
      </c>
    </row>
    <row r="15959" spans="28:28" x14ac:dyDescent="0.25">
      <c r="AB15959" s="3" t="str">
        <v>strike = 0.053154, d2CalldK2 = 5.125244, d2CalldK2mc = 5.610417</v>
      </c>
    </row>
    <row r="15960" spans="28:28" x14ac:dyDescent="0.25">
      <c r="AB15960" s="3" t="str">
        <v>strike = 0.054972, d2CalldK2 = 4.486005, d2CalldK2mc = 4.752421</v>
      </c>
    </row>
    <row r="15961" spans="28:28" x14ac:dyDescent="0.25">
      <c r="AB15961" s="3" t="str">
        <v>strike = 0.056790, d2CalldK2 = 3.928463, d2CalldK2mc = 4.306518</v>
      </c>
    </row>
    <row r="15962" spans="28:28" x14ac:dyDescent="0.25">
      <c r="AB15962" s="3" t="str">
        <v>strike = 0.058609, d2CalldK2 = 3.442289, d2CalldK2mc = 3.440221</v>
      </c>
    </row>
    <row r="15963" spans="28:28" x14ac:dyDescent="0.25">
      <c r="AB15963" s="3" t="str">
        <v>strike = 0.060427, d2CalldK2 = 3.018352, d2CalldK2mc = 3.002234</v>
      </c>
    </row>
    <row r="15964" spans="28:28" x14ac:dyDescent="0.25">
      <c r="AB15964" s="3" t="str">
        <v>strike = 0.062245, d2CalldK2 = 2.648620, d2CalldK2mc = 2.761731</v>
      </c>
    </row>
    <row r="15965" spans="28:28" x14ac:dyDescent="0.25">
      <c r="AB15965" s="3" t="str">
        <v>strike = 0.064064, d2CalldK2 = 2.326059, d2CalldK2mc = 2.308180</v>
      </c>
    </row>
    <row r="15966" spans="28:28" x14ac:dyDescent="0.25">
      <c r="AB15966" s="3" t="str">
        <v>strike = 0.065882, d2CalldK2 = 2.044522, d2CalldK2mc = 1.976266</v>
      </c>
    </row>
    <row r="15967" spans="28:28" x14ac:dyDescent="0.25">
      <c r="AB15967" s="3" t="str">
        <v>strike = 0.067700, d2CalldK2 = 1.798658, d2CalldK2mc = 1.908772</v>
      </c>
    </row>
    <row r="15968" spans="28:28" x14ac:dyDescent="0.25">
      <c r="AB15968" s="3" t="str">
        <v>strike = 0.069519, d2CalldK2 = 1.583810, d2CalldK2mc = 1.509666</v>
      </c>
    </row>
    <row r="15969" spans="28:28" x14ac:dyDescent="0.25">
      <c r="AB15969" s="3" t="str">
        <v>strike = 0.071337, d2CalldK2 = 1.395932, d2CalldK2mc = 1.548308</v>
      </c>
    </row>
    <row r="15970" spans="28:28" x14ac:dyDescent="0.25">
      <c r="AB15970" s="3" t="str">
        <v>strike = 0.073155, d2CalldK2 = 1.231514, d2CalldK2mc = 1.315444</v>
      </c>
    </row>
    <row r="15971" spans="28:28" x14ac:dyDescent="0.25">
      <c r="AB15971" s="3" t="str">
        <v>strike = 0.074974, d2CalldK2 = 1.087509, d2CalldK2mc = 0.895110</v>
      </c>
    </row>
    <row r="15972" spans="28:28" x14ac:dyDescent="0.25">
      <c r="AB15972" s="3" t="str">
        <v>strike = 0.076792, d2CalldK2 = 0.961277, d2CalldK2mc = 0.998093</v>
      </c>
    </row>
    <row r="15973" spans="28:28" x14ac:dyDescent="0.25">
      <c r="AB15973" s="3" t="str">
        <v>strike = 0.078610, d2CalldK2 = 0.850527, d2CalldK2mc = 0.898173</v>
      </c>
    </row>
    <row r="15974" spans="28:28" x14ac:dyDescent="0.25">
      <c r="AB15974" s="3" t="str">
        <v>T = 7.500000, fixingDate = 0, swapRate = 0.025879, annuity = 8.192898, stdDev = 0.018183, avgCalcStrikes = 7.963379</v>
      </c>
    </row>
    <row r="15975" spans="28:28" x14ac:dyDescent="0.25">
      <c r="AB15975" s="3" t="str">
        <v>strike = -0.026852, dCalldT = 0.000216, localVol = 0.022691</v>
      </c>
    </row>
    <row r="15976" spans="28:28" x14ac:dyDescent="0.25">
      <c r="AB15976" s="3" t="str">
        <v>strike = -0.025033, dCalldT = 0.000231, localVol = 0.021502</v>
      </c>
    </row>
    <row r="15977" spans="28:28" x14ac:dyDescent="0.25">
      <c r="AB15977" s="3" t="str">
        <v>strike = -0.023215, dCalldT = 0.000245, localVol = 0.019575</v>
      </c>
    </row>
    <row r="15978" spans="28:28" x14ac:dyDescent="0.25">
      <c r="AB15978" s="3" t="str">
        <v>strike = -0.021397, dCalldT = 0.000253, localVol = 0.018881</v>
      </c>
    </row>
    <row r="15979" spans="28:28" x14ac:dyDescent="0.25">
      <c r="AB15979" s="3" t="str">
        <v>strike = -0.019578, dCalldT = 0.000253, localVol = 0.022828</v>
      </c>
    </row>
    <row r="15980" spans="28:28" x14ac:dyDescent="0.25">
      <c r="AB15980" s="3" t="str">
        <v>strike = -0.017760, dCalldT = 0.000271, localVol = 0.021198</v>
      </c>
    </row>
    <row r="15981" spans="28:28" x14ac:dyDescent="0.25">
      <c r="AB15981" s="3" t="str">
        <v>strike = -0.015942, dCalldT = 0.000305, localVol = 0.018297</v>
      </c>
    </row>
    <row r="15982" spans="28:28" x14ac:dyDescent="0.25">
      <c r="AB15982" s="3" t="str">
        <v>strike = -0.014123, dCalldT = 0.000339, localVol = 0.017459</v>
      </c>
    </row>
    <row r="15983" spans="28:28" x14ac:dyDescent="0.25">
      <c r="AB15983" s="3" t="str">
        <v>strike = -0.012305, dCalldT = 0.000366, localVol = 0.016759</v>
      </c>
    </row>
    <row r="15984" spans="28:28" x14ac:dyDescent="0.25">
      <c r="AB15984" s="3" t="str">
        <v>strike = -0.010487, dCalldT = 0.000384, localVol = 0.015684</v>
      </c>
    </row>
    <row r="15985" spans="28:28" x14ac:dyDescent="0.25">
      <c r="AB15985" s="3" t="str">
        <v>strike = -0.008669, dCalldT = 0.000383, localVol = 0.016762</v>
      </c>
    </row>
    <row r="15986" spans="28:28" x14ac:dyDescent="0.25">
      <c r="AB15986" s="3" t="str">
        <v>strike = -0.006850, dCalldT = 0.000395, localVol = 0.015636</v>
      </c>
    </row>
    <row r="15987" spans="28:28" x14ac:dyDescent="0.25">
      <c r="AB15987" s="3" t="str">
        <v>strike = -0.005032, dCalldT = 0.000416, localVol = 0.015026</v>
      </c>
    </row>
    <row r="15988" spans="28:28" x14ac:dyDescent="0.25">
      <c r="AB15988" s="3" t="str">
        <v>strike = -0.003214, dCalldT = 0.000448, localVol = 0.013564</v>
      </c>
    </row>
    <row r="15989" spans="28:28" x14ac:dyDescent="0.25">
      <c r="AB15989" s="3" t="str">
        <v>strike = -0.001395, dCalldT = 0.000466, localVol = 0.013071</v>
      </c>
    </row>
    <row r="15990" spans="28:28" x14ac:dyDescent="0.25">
      <c r="AB15990" s="3" t="str">
        <v>strike = 0.000423, dCalldT = 0.000471, localVol = 0.013097</v>
      </c>
    </row>
    <row r="15991" spans="28:28" x14ac:dyDescent="0.25">
      <c r="AB15991" s="3" t="str">
        <v>strike = 0.002241, dCalldT = 0.000492, localVol = 0.013026</v>
      </c>
    </row>
    <row r="15992" spans="28:28" x14ac:dyDescent="0.25">
      <c r="AB15992" s="3" t="str">
        <v>strike = 0.004060, dCalldT = 0.000549, localVol = 0.011679</v>
      </c>
    </row>
    <row r="15993" spans="28:28" x14ac:dyDescent="0.25">
      <c r="AB15993" s="3" t="str">
        <v>strike = 0.005878, dCalldT = 0.000591, localVol = 0.010564</v>
      </c>
    </row>
    <row r="15994" spans="28:28" x14ac:dyDescent="0.25">
      <c r="AB15994" s="3" t="str">
        <v>strike = 0.007696, dCalldT = 0.000561, localVol = 0.010867</v>
      </c>
    </row>
    <row r="15995" spans="28:28" x14ac:dyDescent="0.25">
      <c r="AB15995" s="3" t="str">
        <v>strike = 0.009515, dCalldT = 0.000550, localVol = 0.010172</v>
      </c>
    </row>
    <row r="15996" spans="28:28" x14ac:dyDescent="0.25">
      <c r="AB15996" s="3" t="str">
        <v>strike = 0.011333, dCalldT = 0.000571, localVol = 0.009636</v>
      </c>
    </row>
    <row r="15997" spans="28:28" x14ac:dyDescent="0.25">
      <c r="AB15997" s="3" t="str">
        <v>strike = 0.013151, dCalldT = 0.000620, localVol = 0.009113</v>
      </c>
    </row>
    <row r="15998" spans="28:28" x14ac:dyDescent="0.25">
      <c r="AB15998" s="3" t="str">
        <v>strike = 0.014969, dCalldT = 0.000664, localVol = 0.008911</v>
      </c>
    </row>
    <row r="15999" spans="28:28" x14ac:dyDescent="0.25">
      <c r="AB15999" s="3" t="str">
        <v>strike = 0.016788, dCalldT = 0.000711, localVol = 0.008335</v>
      </c>
    </row>
    <row r="16000" spans="28:28" x14ac:dyDescent="0.25">
      <c r="AB16000" s="3" t="str">
        <v>strike = 0.018606, dCalldT = 0.000700, localVol = 0.008184</v>
      </c>
    </row>
    <row r="16001" spans="28:28" x14ac:dyDescent="0.25">
      <c r="AB16001" s="3" t="str">
        <v>strike = 0.020424, dCalldT = 0.000710, localVol = 0.007540</v>
      </c>
    </row>
    <row r="16002" spans="28:28" x14ac:dyDescent="0.25">
      <c r="AB16002" s="3" t="str">
        <v>strike = 0.022243, dCalldT = 0.000682, localVol = 0.007202</v>
      </c>
    </row>
    <row r="16003" spans="28:28" x14ac:dyDescent="0.25">
      <c r="AB16003" s="3" t="str">
        <v>strike = 0.024061, dCalldT = 0.000672, localVol = 0.006714</v>
      </c>
    </row>
    <row r="16004" spans="28:28" x14ac:dyDescent="0.25">
      <c r="AB16004" s="3" t="str">
        <v>strike = 0.025879, dCalldT = 0.000650, localVol = 0.006288</v>
      </c>
    </row>
    <row r="16005" spans="28:28" x14ac:dyDescent="0.25">
      <c r="AB16005" s="3" t="str">
        <v>strike = 0.027698, dCalldT = 0.000567, localVol = 0.006314</v>
      </c>
    </row>
    <row r="16006" spans="28:28" x14ac:dyDescent="0.25">
      <c r="AB16006" s="3" t="str">
        <v>strike = 0.029516, dCalldT = 0.000526, localVol = 0.006277</v>
      </c>
    </row>
    <row r="16007" spans="28:28" x14ac:dyDescent="0.25">
      <c r="AB16007" s="3" t="str">
        <v>strike = 0.031334, dCalldT = 0.000487, localVol = 0.006450</v>
      </c>
    </row>
    <row r="16008" spans="28:28" x14ac:dyDescent="0.25">
      <c r="AB16008" s="3" t="str">
        <v>strike = 0.033153, dCalldT = 0.000472, localVol = 0.006532</v>
      </c>
    </row>
    <row r="16009" spans="28:28" x14ac:dyDescent="0.25">
      <c r="AB16009" s="3" t="str">
        <v>strike = 0.034971, dCalldT = 0.000429, localVol = 0.006550</v>
      </c>
    </row>
    <row r="16010" spans="28:28" x14ac:dyDescent="0.25">
      <c r="AB16010" s="3" t="str">
        <v>strike = 0.036789, dCalldT = 0.000347, localVol = 0.006586</v>
      </c>
    </row>
    <row r="16011" spans="28:28" x14ac:dyDescent="0.25">
      <c r="AB16011" s="3" t="str">
        <v>strike = 0.038607, dCalldT = 0.000296, localVol = 0.006463</v>
      </c>
    </row>
    <row r="16012" spans="28:28" x14ac:dyDescent="0.25">
      <c r="AB16012" s="3" t="str">
        <v>strike = 0.040426, dCalldT = 0.000270, localVol = 0.006508</v>
      </c>
    </row>
    <row r="16013" spans="28:28" x14ac:dyDescent="0.25">
      <c r="AB16013" s="3" t="str">
        <v>strike = 0.042244, dCalldT = 0.000254, localVol = 0.006827</v>
      </c>
    </row>
    <row r="16014" spans="28:28" x14ac:dyDescent="0.25">
      <c r="AB16014" s="3" t="str">
        <v>strike = 0.044062, dCalldT = 0.000258, localVol = 0.007196</v>
      </c>
    </row>
    <row r="16015" spans="28:28" x14ac:dyDescent="0.25">
      <c r="AB16015" s="3" t="str">
        <v>strike = 0.045881, dCalldT = 0.000264, localVol = 0.007722</v>
      </c>
    </row>
    <row r="16016" spans="28:28" x14ac:dyDescent="0.25">
      <c r="AB16016" s="3" t="str">
        <v>strike = 0.047699, dCalldT = 0.000266, localVol = 0.008357</v>
      </c>
    </row>
    <row r="16017" spans="28:28" x14ac:dyDescent="0.25">
      <c r="AB16017" s="3" t="str">
        <v>strike = 0.049517, dCalldT = 0.000270, localVol = 0.009283</v>
      </c>
    </row>
    <row r="16018" spans="28:28" x14ac:dyDescent="0.25">
      <c r="AB16018" s="3" t="str">
        <v>strike = 0.051336, dCalldT = 0.000292, localVol = 0.010273</v>
      </c>
    </row>
    <row r="16019" spans="28:28" x14ac:dyDescent="0.25">
      <c r="AB16019" s="3" t="str">
        <v>strike = 0.053154, dCalldT = 0.000328, localVol = 0.010813</v>
      </c>
    </row>
    <row r="16020" spans="28:28" x14ac:dyDescent="0.25">
      <c r="AB16020" s="3" t="str">
        <v>strike = 0.054972, dCalldT = 0.000345, localVol = 0.012052</v>
      </c>
    </row>
    <row r="16021" spans="28:28" x14ac:dyDescent="0.25">
      <c r="AB16021" s="3" t="str">
        <v>strike = 0.056790, dCalldT = 0.000353, localVol = 0.012799</v>
      </c>
    </row>
    <row r="16022" spans="28:28" x14ac:dyDescent="0.25">
      <c r="AB16022" s="3" t="str">
        <v>strike = 0.058609, dCalldT = 0.000346, localVol = 0.014190</v>
      </c>
    </row>
    <row r="16023" spans="28:28" x14ac:dyDescent="0.25">
      <c r="AB16023" s="3" t="str">
        <v>strike = 0.060427, dCalldT = 0.000341, localVol = 0.015071</v>
      </c>
    </row>
    <row r="16024" spans="28:28" x14ac:dyDescent="0.25">
      <c r="AB16024" s="3" t="str">
        <v>strike = 0.062245, dCalldT = 0.000337, localVol = 0.015627</v>
      </c>
    </row>
    <row r="16025" spans="28:28" x14ac:dyDescent="0.25">
      <c r="AB16025" s="3" t="str">
        <v>strike = 0.064064, dCalldT = 0.000330, localVol = 0.016908</v>
      </c>
    </row>
    <row r="16026" spans="28:28" x14ac:dyDescent="0.25">
      <c r="AB16026" s="3" t="str">
        <v>strike = 0.065882, dCalldT = 0.000324, localVol = 0.018115</v>
      </c>
    </row>
    <row r="16027" spans="28:28" x14ac:dyDescent="0.25">
      <c r="AB16027" s="3" t="str">
        <v>strike = 0.067700, dCalldT = 0.000322, localVol = 0.018372</v>
      </c>
    </row>
    <row r="16028" spans="28:28" x14ac:dyDescent="0.25">
      <c r="AB16028" s="3" t="str">
        <v>strike = 0.069519, dCalldT = 0.000316, localVol = 0.020477</v>
      </c>
    </row>
    <row r="16029" spans="28:28" x14ac:dyDescent="0.25">
      <c r="AB16029" s="3" t="str">
        <v>strike = 0.071337, dCalldT = 0.000315, localVol = 0.020159</v>
      </c>
    </row>
    <row r="16030" spans="28:28" x14ac:dyDescent="0.25">
      <c r="AB16030" s="3" t="str">
        <v>strike = 0.073155, dCalldT = 0.000307, localVol = 0.021618</v>
      </c>
    </row>
    <row r="16031" spans="28:28" x14ac:dyDescent="0.25">
      <c r="AB16031" s="3" t="str">
        <v>strike = 0.074974, dCalldT = 0.000298, localVol = 0.025784</v>
      </c>
    </row>
    <row r="16032" spans="28:28" x14ac:dyDescent="0.25">
      <c r="AB16032" s="3" t="str">
        <v>strike = 0.076792, dCalldT = 0.000296, localVol = 0.024355</v>
      </c>
    </row>
    <row r="16033" spans="28:28" x14ac:dyDescent="0.25">
      <c r="AB16033" s="3" t="str">
        <v>strike = 0.078610, dCalldT = 0.000294, localVol = 0.025570</v>
      </c>
    </row>
    <row r="16034" spans="28:28" x14ac:dyDescent="0.25">
      <c r="AB16034" s="3" t="str">
        <v>T = 7.583333, swapRate = 0.025933, k = 0, strike = -0.028900, call = 0.055051, callph = 0.055041, callmh = 0.055061, quantile = 0.012257, d2CalldK2 = 0.750561</v>
      </c>
    </row>
    <row r="16035" spans="28:28" x14ac:dyDescent="0.25">
      <c r="AB16035" s="3" t="str">
        <v>T = 7.583333, swapRate = 0.025933, k = 1, strike = -0.027073, call = 0.053247, callph = 0.053237, callmh = 0.053257, quantile = 0.013716, d2CalldK2 = 0.847173</v>
      </c>
    </row>
    <row r="16036" spans="28:28" x14ac:dyDescent="0.25">
      <c r="AB16036" s="3" t="str">
        <v>T = 7.583333, swapRate = 0.025933, k = 2, strike = -0.025245, call = 0.051446, callph = 0.051436, callmh = 0.051455, quantile = 0.015362, d2CalldK2 = 0.957168</v>
      </c>
    </row>
    <row r="16037" spans="28:28" x14ac:dyDescent="0.25">
      <c r="AB16037" s="3" t="str">
        <v>T = 7.583333, swapRate = 0.025933, k = 3, strike = -0.023417, call = 0.049648, callph = 0.049638, callmh = 0.049657, quantile = 0.017224, d2CalldK2 = 1.082512</v>
      </c>
    </row>
    <row r="16038" spans="28:28" x14ac:dyDescent="0.25">
      <c r="AB16038" s="3" t="str">
        <v>T = 7.583333, swapRate = 0.025933, k = 4, strike = -0.021589, call = 0.047853, callph = 0.047843, callmh = 0.047863, quantile = 0.019330, d2CalldK2 = 1.225476</v>
      </c>
    </row>
    <row r="16039" spans="28:28" x14ac:dyDescent="0.25">
      <c r="AB16039" s="3" t="str">
        <v>T = 7.583333, swapRate = 0.025933, k = 5, strike = -0.019762, call = 0.046063, callph = 0.046053, callmh = 0.046073, quantile = 0.021716, d2CalldK2 = 1.388680</v>
      </c>
    </row>
    <row r="16040" spans="28:28" x14ac:dyDescent="0.25">
      <c r="AB16040" s="3" t="str">
        <v>T = 7.583333, swapRate = 0.025933, k = 6, strike = -0.017934, call = 0.044277, callph = 0.044267, callmh = 0.044287, quantile = 0.024421, d2CalldK2 = 1.575142</v>
      </c>
    </row>
    <row r="16041" spans="28:28" x14ac:dyDescent="0.25">
      <c r="AB16041" s="3" t="str">
        <v>T = 7.583333, swapRate = 0.025933, k = 7, strike = -0.016106, call = 0.042497, callph = 0.042487, callmh = 0.042507, quantile = 0.027490, d2CalldK2 = 1.788345</v>
      </c>
    </row>
    <row r="16042" spans="28:28" x14ac:dyDescent="0.25">
      <c r="AB16042" s="3" t="str">
        <v>T = 7.583333, swapRate = 0.025933, k = 8, strike = -0.014278, call = 0.040722, callph = 0.040713, callmh = 0.040732, quantile = 0.030977, d2CalldK2 = 2.032302</v>
      </c>
    </row>
    <row r="16043" spans="28:28" x14ac:dyDescent="0.25">
      <c r="AB16043" s="3" t="str">
        <v>T = 7.583333, swapRate = 0.025933, k = 9, strike = -0.012450, call = 0.038955, callph = 0.038945, callmh = 0.038964, quantile = 0.034941, d2CalldK2 = 2.311634</v>
      </c>
    </row>
    <row r="16044" spans="28:28" x14ac:dyDescent="0.25">
      <c r="AB16044" s="3" t="str">
        <v>T = 7.583333, swapRate = 0.025933, k = 10, strike = -0.010623, call = 0.037195, callph = 0.037185, callmh = 0.037204, quantile = 0.039452, d2CalldK2 = 2.631656</v>
      </c>
    </row>
    <row r="16045" spans="28:28" x14ac:dyDescent="0.25">
      <c r="AB16045" s="3" t="str">
        <v>T = 7.583333, swapRate = 0.025933, k = 11, strike = -0.008795, call = 0.035444, callph = 0.035434, callmh = 0.035453, quantile = 0.044590, d2CalldK2 = 2.998473</v>
      </c>
    </row>
    <row r="16046" spans="28:28" x14ac:dyDescent="0.25">
      <c r="AB16046" s="3" t="str">
        <v>T = 7.583333, swapRate = 0.025933, k = 12, strike = -0.006967, call = 0.033703, callph = 0.033693, callmh = 0.033712, quantile = 0.050446, d2CalldK2 = 3.419076</v>
      </c>
    </row>
    <row r="16047" spans="28:28" x14ac:dyDescent="0.25">
      <c r="AB16047" s="3" t="str">
        <v>T = 7.583333, swapRate = 0.025933, k = 13, strike = -0.005139, call = 0.031973, callph = 0.031964, callmh = 0.031983, quantile = 0.057126, d2CalldK2 = 3.901455</v>
      </c>
    </row>
    <row r="16048" spans="28:28" x14ac:dyDescent="0.25">
      <c r="AB16048" s="3" t="str">
        <v>T = 7.583333, swapRate = 0.025933, k = 14, strike = -0.003311, call = 0.030257, callph = 0.030247, callmh = 0.030266, quantile = 0.064751, d2CalldK2 = 4.454701</v>
      </c>
    </row>
    <row r="16049" spans="28:28" x14ac:dyDescent="0.25">
      <c r="AB16049" s="3" t="str">
        <v>T = 7.583333, swapRate = 0.025933, k = 15, strike = -0.001484, call = 0.028555, callph = 0.028546, callmh = 0.028564, quantile = 0.073460, d2CalldK2 = 5.089105</v>
      </c>
    </row>
    <row r="16050" spans="28:28" x14ac:dyDescent="0.25">
      <c r="AB16050" s="3" t="str">
        <v>T = 7.583333, swapRate = 0.025933, k = 16, strike = 0.000344, call = 0.026870, callph = 0.026861, callmh = 0.026879, quantile = 0.083411, d2CalldK2 = 5.816243</v>
      </c>
    </row>
    <row r="16051" spans="28:28" x14ac:dyDescent="0.25">
      <c r="AB16051" s="3" t="str">
        <v>T = 7.583333, swapRate = 0.025933, k = 17, strike = 0.002172, call = 0.025205, callph = 0.025196, callmh = 0.025214, quantile = 0.094786, d2CalldK2 = 6.649020</v>
      </c>
    </row>
    <row r="16052" spans="28:28" x14ac:dyDescent="0.25">
      <c r="AB16052" s="3" t="str">
        <v>T = 7.583333, swapRate = 0.025933, k = 18, strike = 0.004000, call = 0.023562, callph = 0.023553, callmh = 0.023571, quantile = 0.107790, d2CalldK2 = 7.601656</v>
      </c>
    </row>
    <row r="16053" spans="28:28" x14ac:dyDescent="0.25">
      <c r="AB16053" s="3" t="str">
        <v>T = 7.583333, swapRate = 0.025933, k = 19, strike = 0.005827, call = 0.021945, callph = 0.021936, callmh = 0.021954, quantile = 0.122657, d2CalldK2 = 8.689573</v>
      </c>
    </row>
    <row r="16054" spans="28:28" x14ac:dyDescent="0.25">
      <c r="AB16054" s="3" t="str">
        <v>T = 7.583333, swapRate = 0.025933, k = 20, strike = 0.007655, call = 0.020356, callph = 0.020348, callmh = 0.020365, quantile = 0.139648, d2CalldK2 = 9.929123</v>
      </c>
    </row>
    <row r="16055" spans="28:28" x14ac:dyDescent="0.25">
      <c r="AB16055" s="3" t="str">
        <v>T = 7.583333, swapRate = 0.025933, k = 21, strike = 0.009483, call = 0.018801, callph = 0.018793, callmh = 0.018810, quantile = 0.159056, d2CalldK2 = 11.337093</v>
      </c>
    </row>
    <row r="16056" spans="28:28" x14ac:dyDescent="0.25">
      <c r="AB16056" s="3" t="str">
        <v>T = 7.583333, swapRate = 0.025933, k = 22, strike = 0.011311, call = 0.017284, callph = 0.017276, callmh = 0.017292, quantile = 0.181204, d2CalldK2 = 12.929856</v>
      </c>
    </row>
    <row r="16057" spans="28:28" x14ac:dyDescent="0.25">
      <c r="AB16057" s="3" t="str">
        <v>T = 7.583333, swapRate = 0.025933, k = 23, strike = 0.013139, call = 0.015810, callph = 0.015802, callmh = 0.015818, quantile = 0.206443, d2CalldK2 = 14.722035</v>
      </c>
    </row>
    <row r="16058" spans="28:28" x14ac:dyDescent="0.25">
      <c r="AB16058" s="3" t="str">
        <v>T = 7.583333, swapRate = 0.025933, k = 24, strike = 0.014966, call = 0.014385, callph = 0.014377, callmh = 0.014393, quantile = 0.235150, d2CalldK2 = 16.724458</v>
      </c>
    </row>
    <row r="16059" spans="28:28" x14ac:dyDescent="0.25">
      <c r="AB16059" s="3" t="str">
        <v>T = 7.583333, swapRate = 0.025933, k = 25, strike = 0.016794, call = 0.013016, callph = 0.013009, callmh = 0.013024, quantile = 0.267712, d2CalldK2 = 18.941136</v>
      </c>
    </row>
    <row r="16060" spans="28:28" x14ac:dyDescent="0.25">
      <c r="AB16060" s="3" t="str">
        <v>T = 7.583333, swapRate = 0.025933, k = 26, strike = 0.018622, call = 0.011711, callph = 0.011704, callmh = 0.011718, quantile = 0.304517, d2CalldK2 = 21.364918</v>
      </c>
    </row>
    <row r="16061" spans="28:28" x14ac:dyDescent="0.25">
      <c r="AB16061" s="3" t="str">
        <v>T = 7.583333, swapRate = 0.025933, k = 27, strike = 0.020450, call = 0.010477, callph = 0.010470, callmh = 0.010483, quantile = 0.345924, d2CalldK2 = 23.971399</v>
      </c>
    </row>
    <row r="16062" spans="28:28" x14ac:dyDescent="0.25">
      <c r="AB16062" s="3" t="str">
        <v>T = 7.583333, swapRate = 0.025933, k = 28, strike = 0.022277, call = 0.009323, callph = 0.009317, callmh = 0.009329, quantile = 0.392227, d2CalldK2 = 26.710645</v>
      </c>
    </row>
    <row r="16063" spans="28:28" x14ac:dyDescent="0.25">
      <c r="AB16063" s="3" t="str">
        <v>T = 7.583333, swapRate = 0.025933, k = 29, strike = 0.024105, call = 0.008258, callph = 0.008252, callmh = 0.008264, quantile = 0.443596, d2CalldK2 = 29.496359</v>
      </c>
    </row>
    <row r="16064" spans="28:28" x14ac:dyDescent="0.25">
      <c r="AB16064" s="3" t="str">
        <v>T = 7.583333, swapRate = 0.025933, k = 30, strike = 0.025933, call = 0.007292, callph = 0.007287, callmh = 0.007297, quantile = 0.500000, d2CalldK2 = 32.187752</v>
      </c>
    </row>
    <row r="16065" spans="28:28" x14ac:dyDescent="0.25">
      <c r="AB16065" s="3" t="str">
        <v>T = 7.583333, swapRate = 0.025933, k = 31, strike = 0.027761, call = 0.006430, callph = 0.006426, callmh = 0.006435, quantile = 0.556404, d2CalldK2 = 29.496359</v>
      </c>
    </row>
    <row r="16066" spans="28:28" x14ac:dyDescent="0.25">
      <c r="AB16066" s="3" t="str">
        <v>T = 7.583333, swapRate = 0.025933, k = 32, strike = 0.029589, call = 0.005667, callph = 0.005663, callmh = 0.005671, quantile = 0.607773, d2CalldK2 = 26.710645</v>
      </c>
    </row>
    <row r="16067" spans="28:28" x14ac:dyDescent="0.25">
      <c r="AB16067" s="3" t="str">
        <v>T = 7.583333, swapRate = 0.025933, k = 33, strike = 0.031416, call = 0.004993, callph = 0.004990, callmh = 0.004997, quantile = 0.654076, d2CalldK2 = 23.971399</v>
      </c>
    </row>
    <row r="16068" spans="28:28" x14ac:dyDescent="0.25">
      <c r="AB16068" s="3" t="str">
        <v>T = 7.583333, swapRate = 0.025933, k = 34, strike = 0.033244, call = 0.004400, callph = 0.004397, callmh = 0.004403, quantile = 0.695483, d2CalldK2 = 21.364918</v>
      </c>
    </row>
    <row r="16069" spans="28:28" x14ac:dyDescent="0.25">
      <c r="AB16069" s="3" t="str">
        <v>T = 7.583333, swapRate = 0.025933, k = 35, strike = 0.035072, call = 0.003877, callph = 0.003875, callmh = 0.003880, quantile = 0.732288, d2CalldK2 = 18.941136</v>
      </c>
    </row>
    <row r="16070" spans="28:28" x14ac:dyDescent="0.25">
      <c r="AB16070" s="3" t="str">
        <v>T = 7.583333, swapRate = 0.025933, k = 36, strike = 0.036900, call = 0.003418, callph = 0.003416, callmh = 0.003421, quantile = 0.764850, d2CalldK2 = 16.724458</v>
      </c>
    </row>
    <row r="16071" spans="28:28" x14ac:dyDescent="0.25">
      <c r="AB16071" s="3" t="str">
        <v>T = 7.583333, swapRate = 0.025933, k = 37, strike = 0.038728, call = 0.003015, callph = 0.003013, callmh = 0.003017, quantile = 0.793557, d2CalldK2 = 14.722035</v>
      </c>
    </row>
    <row r="16072" spans="28:28" x14ac:dyDescent="0.25">
      <c r="AB16072" s="3" t="str">
        <v>T = 7.583333, swapRate = 0.025933, k = 38, strike = 0.040555, call = 0.002662, callph = 0.002660, callmh = 0.002663, quantile = 0.818796, d2CalldK2 = 12.929856</v>
      </c>
    </row>
    <row r="16073" spans="28:28" x14ac:dyDescent="0.25">
      <c r="AB16073" s="3" t="str">
        <v>T = 7.583333, swapRate = 0.025933, k = 39, strike = 0.042383, call = 0.002351, callph = 0.002349, callmh = 0.002353, quantile = 0.840944, d2CalldK2 = 11.337093</v>
      </c>
    </row>
    <row r="16074" spans="28:28" x14ac:dyDescent="0.25">
      <c r="AB16074" s="3" t="str">
        <v>T = 7.583333, swapRate = 0.025933, k = 40, strike = 0.044211, call = 0.002078, callph = 0.002077, callmh = 0.002080, quantile = 0.860352, d2CalldK2 = 9.929123</v>
      </c>
    </row>
    <row r="16075" spans="28:28" x14ac:dyDescent="0.25">
      <c r="AB16075" s="3" t="str">
        <v>T = 7.583333, swapRate = 0.025933, k = 41, strike = 0.046039, call = 0.001839, callph = 0.001838, callmh = 0.001840, quantile = 0.877343, d2CalldK2 = 8.689573</v>
      </c>
    </row>
    <row r="16076" spans="28:28" x14ac:dyDescent="0.25">
      <c r="AB16076" s="3" t="str">
        <v>T = 7.583333, swapRate = 0.025933, k = 42, strike = 0.047866, call = 0.001629, callph = 0.001628, callmh = 0.001630, quantile = 0.892210, d2CalldK2 = 7.601657</v>
      </c>
    </row>
    <row r="16077" spans="28:28" x14ac:dyDescent="0.25">
      <c r="AB16077" s="3" t="str">
        <v>T = 7.583333, swapRate = 0.025933, k = 43, strike = 0.049694, call = 0.001444, callph = 0.001443, callmh = 0.001445, quantile = 0.905214, d2CalldK2 = 6.649020</v>
      </c>
    </row>
    <row r="16078" spans="28:28" x14ac:dyDescent="0.25">
      <c r="AB16078" s="3" t="str">
        <v>T = 7.583333, swapRate = 0.025933, k = 44, strike = 0.051522, call = 0.001281, callph = 0.001280, callmh = 0.001282, quantile = 0.916589, d2CalldK2 = 5.816243</v>
      </c>
    </row>
    <row r="16079" spans="28:28" x14ac:dyDescent="0.25">
      <c r="AB16079" s="3" t="str">
        <v>T = 7.583333, swapRate = 0.025933, k = 45, strike = 0.053350, call = 0.001138, callph = 0.001137, callmh = 0.001139, quantile = 0.926540, d2CalldK2 = 5.089105</v>
      </c>
    </row>
    <row r="16080" spans="28:28" x14ac:dyDescent="0.25">
      <c r="AB16080" s="3" t="str">
        <v>T = 7.583333, swapRate = 0.025933, k = 46, strike = 0.055178, call = 0.001012, callph = 0.001011, callmh = 0.001013, quantile = 0.935249, d2CalldK2 = 4.454701</v>
      </c>
    </row>
    <row r="16081" spans="28:28" x14ac:dyDescent="0.25">
      <c r="AB16081" s="3" t="str">
        <v>T = 7.583333, swapRate = 0.025933, k = 47, strike = 0.057005, call = 0.000901, callph = 0.000900, callmh = 0.000901, quantile = 0.942874, d2CalldK2 = 3.901455</v>
      </c>
    </row>
    <row r="16082" spans="28:28" x14ac:dyDescent="0.25">
      <c r="AB16082" s="3" t="str">
        <v>T = 7.583333, swapRate = 0.025933, k = 48, strike = 0.058833, call = 0.000803, callph = 0.000802, callmh = 0.000803, quantile = 0.949554, d2CalldK2 = 3.419076</v>
      </c>
    </row>
    <row r="16083" spans="28:28" x14ac:dyDescent="0.25">
      <c r="AB16083" s="3" t="str">
        <v>T = 7.583333, swapRate = 0.025933, k = 49, strike = 0.060661, call = 0.000716, callph = 0.000715, callmh = 0.000716, quantile = 0.955410, d2CalldK2 = 2.998473</v>
      </c>
    </row>
    <row r="16084" spans="28:28" x14ac:dyDescent="0.25">
      <c r="AB16084" s="3" t="str">
        <v>T = 7.583333, swapRate = 0.025933, k = 50, strike = 0.062489, call = 0.000639, callph = 0.000639, callmh = 0.000640, quantile = 0.960548, d2CalldK2 = 2.631656</v>
      </c>
    </row>
    <row r="16085" spans="28:28" x14ac:dyDescent="0.25">
      <c r="AB16085" s="3" t="str">
        <v>T = 7.583333, swapRate = 0.025933, k = 51, strike = 0.064316, call = 0.000571, callph = 0.000571, callmh = 0.000572, quantile = 0.965059, d2CalldK2 = 2.311634</v>
      </c>
    </row>
    <row r="16086" spans="28:28" x14ac:dyDescent="0.25">
      <c r="AB16086" s="3" t="str">
        <v>T = 7.583333, swapRate = 0.025933, k = 52, strike = 0.066144, call = 0.000511, callph = 0.000511, callmh = 0.000511, quantile = 0.969023, d2CalldK2 = 2.032302</v>
      </c>
    </row>
    <row r="16087" spans="28:28" x14ac:dyDescent="0.25">
      <c r="AB16087" s="3" t="str">
        <v>T = 7.583333, swapRate = 0.025933, k = 53, strike = 0.067972, call = 0.000458, callph = 0.000457, callmh = 0.000458, quantile = 0.972510, d2CalldK2 = 1.788345</v>
      </c>
    </row>
    <row r="16088" spans="28:28" x14ac:dyDescent="0.25">
      <c r="AB16088" s="3" t="str">
        <v>T = 7.583333, swapRate = 0.025933, k = 54, strike = 0.069800, call = 0.000410, callph = 0.000410, callmh = 0.000411, quantile = 0.975579, d2CalldK2 = 1.575142</v>
      </c>
    </row>
    <row r="16089" spans="28:28" x14ac:dyDescent="0.25">
      <c r="AB16089" s="3" t="str">
        <v>T = 7.583333, swapRate = 0.025933, k = 55, strike = 0.071628, call = 0.000368, callph = 0.000368, callmh = 0.000368, quantile = 0.978284, d2CalldK2 = 1.388680</v>
      </c>
    </row>
    <row r="16090" spans="28:28" x14ac:dyDescent="0.25">
      <c r="AB16090" s="3" t="str">
        <v>T = 7.583333, swapRate = 0.025933, k = 56, strike = 0.073455, call = 0.000331, callph = 0.000331, callmh = 0.000331, quantile = 0.980670, d2CalldK2 = 1.225476</v>
      </c>
    </row>
    <row r="16091" spans="28:28" x14ac:dyDescent="0.25">
      <c r="AB16091" s="3" t="str">
        <v>T = 7.583333, swapRate = 0.025933, k = 57, strike = 0.075283, call = 0.000297, callph = 0.000297, callmh = 0.000298, quantile = 0.982776, d2CalldK2 = 1.082512</v>
      </c>
    </row>
    <row r="16092" spans="28:28" x14ac:dyDescent="0.25">
      <c r="AB16092" s="3" t="str">
        <v>T = 7.583333, swapRate = 0.025933, k = 58, strike = 0.077111, call = 0.000268, callph = 0.000268, callmh = 0.000268, quantile = 0.984638, d2CalldK2 = 0.957167</v>
      </c>
    </row>
    <row r="16093" spans="28:28" x14ac:dyDescent="0.25">
      <c r="AB16093" s="3" t="str">
        <v>T = 7.583333, swapRate = 0.025933, k = 59, strike = 0.078939, call = 0.000241, callph = 0.000241, callmh = 0.000241, quantile = 0.986284, d2CalldK2 = 0.847173</v>
      </c>
    </row>
    <row r="16094" spans="28:28" x14ac:dyDescent="0.25">
      <c r="AB16094" s="3" t="str">
        <v>T = 7.583333, swapRate = 0.025933, k = 60, strike = 0.080767, call = 0.000217, callph = 0.000217, callmh = 0.000218, quantile = 0.987743, d2CalldK2 = 0.750561</v>
      </c>
    </row>
    <row r="16095" spans="28:28" x14ac:dyDescent="0.25">
      <c r="AB16095" s="3" t="str">
        <v>Warning: dCalldT = -0.000055, Skip local vol.</v>
      </c>
    </row>
    <row r="16096" spans="28:28" x14ac:dyDescent="0.25">
      <c r="AB16096" s="3" t="str">
        <v>Warning: dCalldT = -0.000060, Skip local vol.</v>
      </c>
    </row>
    <row r="16097" spans="28:28" x14ac:dyDescent="0.25">
      <c r="AB16097" s="3" t="str">
        <v>Warning: dCalldT = -0.000072, Skip local vol.</v>
      </c>
    </row>
    <row r="16098" spans="28:28" x14ac:dyDescent="0.25">
      <c r="AB16098" s="3" t="str">
        <v>Warning: dCalldT = -0.000072, Skip local vol.</v>
      </c>
    </row>
    <row r="16099" spans="28:28" x14ac:dyDescent="0.25">
      <c r="AB16099" s="3" t="str">
        <v>Warning: dCalldT = -0.000068, Skip local vol.</v>
      </c>
    </row>
    <row r="16100" spans="28:28" x14ac:dyDescent="0.25">
      <c r="AB16100" s="3" t="str">
        <v>Warning: dCalldT = -0.000048, Skip local vol.</v>
      </c>
    </row>
    <row r="16101" spans="28:28" x14ac:dyDescent="0.25">
      <c r="AB16101" s="3" t="str">
        <v>Warning: dCalldT = -0.000018, Skip local vol.</v>
      </c>
    </row>
    <row r="16102" spans="28:28" x14ac:dyDescent="0.25">
      <c r="AB16102" s="3" t="str">
        <v>strike = -0.014278, d2CalldK2 = 2.032302, d2CalldK2mc = 2.379271</v>
      </c>
    </row>
    <row r="16103" spans="28:28" x14ac:dyDescent="0.25">
      <c r="AB16103" s="3" t="str">
        <v>strike = -0.012450, d2CalldK2 = 2.311634, d2CalldK2mc = 2.323178</v>
      </c>
    </row>
    <row r="16104" spans="28:28" x14ac:dyDescent="0.25">
      <c r="AB16104" s="3" t="str">
        <v>strike = -0.010623, d2CalldK2 = 2.631656, d2CalldK2mc = 2.451680</v>
      </c>
    </row>
    <row r="16105" spans="28:28" x14ac:dyDescent="0.25">
      <c r="AB16105" s="3" t="str">
        <v>strike = -0.008795, d2CalldK2 = 2.998473, d2CalldK2mc = 4.030104</v>
      </c>
    </row>
    <row r="16106" spans="28:28" x14ac:dyDescent="0.25">
      <c r="AB16106" s="3" t="str">
        <v>strike = -0.006967, d2CalldK2 = 3.419076, d2CalldK2mc = 3.269661</v>
      </c>
    </row>
    <row r="16107" spans="28:28" x14ac:dyDescent="0.25">
      <c r="AB16107" s="3" t="str">
        <v>strike = -0.005139, d2CalldK2 = 3.901455, d2CalldK2mc = 4.063733</v>
      </c>
    </row>
    <row r="16108" spans="28:28" x14ac:dyDescent="0.25">
      <c r="AB16108" s="3" t="str">
        <v>strike = -0.003311, d2CalldK2 = 4.454701, d2CalldK2mc = 4.327130</v>
      </c>
    </row>
    <row r="16109" spans="28:28" x14ac:dyDescent="0.25">
      <c r="AB16109" s="3" t="str">
        <v>strike = -0.001484, d2CalldK2 = 5.089105, d2CalldK2mc = 5.394978</v>
      </c>
    </row>
    <row r="16110" spans="28:28" x14ac:dyDescent="0.25">
      <c r="AB16110" s="3" t="str">
        <v>strike = 0.000344, d2CalldK2 = 5.816243, d2CalldK2mc = 5.572891</v>
      </c>
    </row>
    <row r="16111" spans="28:28" x14ac:dyDescent="0.25">
      <c r="AB16111" s="3" t="str">
        <v>strike = 0.002172, d2CalldK2 = 6.649020, d2CalldK2mc = 6.293899</v>
      </c>
    </row>
    <row r="16112" spans="28:28" x14ac:dyDescent="0.25">
      <c r="AB16112" s="3" t="str">
        <v>strike = 0.004000, d2CalldK2 = 7.601656, d2CalldK2mc = 8.052644</v>
      </c>
    </row>
    <row r="16113" spans="28:28" x14ac:dyDescent="0.25">
      <c r="AB16113" s="3" t="str">
        <v>strike = 0.005827, d2CalldK2 = 8.689573, d2CalldK2mc = 9.019385</v>
      </c>
    </row>
    <row r="16114" spans="28:28" x14ac:dyDescent="0.25">
      <c r="AB16114" s="3" t="str">
        <v>strike = 0.007655, d2CalldK2 = 9.929123, d2CalldK2mc = 9.800827</v>
      </c>
    </row>
    <row r="16115" spans="28:28" x14ac:dyDescent="0.25">
      <c r="AB16115" s="3" t="str">
        <v>strike = 0.009483, d2CalldK2 = 11.337093, d2CalldK2mc = 12.009647</v>
      </c>
    </row>
    <row r="16116" spans="28:28" x14ac:dyDescent="0.25">
      <c r="AB16116" s="3" t="str">
        <v>strike = 0.011311, d2CalldK2 = 12.929856, d2CalldK2mc = 11.964362</v>
      </c>
    </row>
    <row r="16117" spans="28:28" x14ac:dyDescent="0.25">
      <c r="AB16117" s="3" t="str">
        <v>strike = 0.013139, d2CalldK2 = 14.722035, d2CalldK2mc = 13.463590</v>
      </c>
    </row>
    <row r="16118" spans="28:28" x14ac:dyDescent="0.25">
      <c r="AB16118" s="3" t="str">
        <v>strike = 0.014966, d2CalldK2 = 16.724458, d2CalldK2mc = 16.673710</v>
      </c>
    </row>
    <row r="16119" spans="28:28" x14ac:dyDescent="0.25">
      <c r="AB16119" s="3" t="str">
        <v>strike = 0.016794, d2CalldK2 = 18.941136, d2CalldK2mc = 19.970199</v>
      </c>
    </row>
    <row r="16120" spans="28:28" x14ac:dyDescent="0.25">
      <c r="AB16120" s="3" t="str">
        <v>strike = 0.018622, d2CalldK2 = 21.364918, d2CalldK2mc = 20.851920</v>
      </c>
    </row>
    <row r="16121" spans="28:28" x14ac:dyDescent="0.25">
      <c r="AB16121" s="3" t="str">
        <v>strike = 0.020450, d2CalldK2 = 23.971399, d2CalldK2mc = 23.206117</v>
      </c>
    </row>
    <row r="16122" spans="28:28" x14ac:dyDescent="0.25">
      <c r="AB16122" s="3" t="str">
        <v>strike = 0.022277, d2CalldK2 = 26.710645, d2CalldK2mc = 27.009993</v>
      </c>
    </row>
    <row r="16123" spans="28:28" x14ac:dyDescent="0.25">
      <c r="AB16123" s="3" t="str">
        <v>strike = 0.024105, d2CalldK2 = 29.496359, d2CalldK2mc = 29.983857</v>
      </c>
    </row>
    <row r="16124" spans="28:28" x14ac:dyDescent="0.25">
      <c r="AB16124" s="3" t="str">
        <v>strike = 0.025933, d2CalldK2 = 32.187752, d2CalldK2mc = 32.232629</v>
      </c>
    </row>
    <row r="16125" spans="28:28" x14ac:dyDescent="0.25">
      <c r="AB16125" s="3" t="str">
        <v>strike = 0.027761, d2CalldK2 = 29.496359, d2CalldK2mc = 29.143967</v>
      </c>
    </row>
    <row r="16126" spans="28:28" x14ac:dyDescent="0.25">
      <c r="AB16126" s="3" t="str">
        <v>strike = 0.029589, d2CalldK2 = 26.710645, d2CalldK2mc = 25.318345</v>
      </c>
    </row>
    <row r="16127" spans="28:28" x14ac:dyDescent="0.25">
      <c r="AB16127" s="3" t="str">
        <v>strike = 0.031416, d2CalldK2 = 23.971399, d2CalldK2mc = 22.832609</v>
      </c>
    </row>
    <row r="16128" spans="28:28" x14ac:dyDescent="0.25">
      <c r="AB16128" s="3" t="str">
        <v>strike = 0.033244, d2CalldK2 = 21.364918, d2CalldK2mc = 21.439632</v>
      </c>
    </row>
    <row r="16129" spans="28:28" x14ac:dyDescent="0.25">
      <c r="AB16129" s="3" t="str">
        <v>strike = 0.035072, d2CalldK2 = 18.941136, d2CalldK2mc = 20.678509</v>
      </c>
    </row>
    <row r="16130" spans="28:28" x14ac:dyDescent="0.25">
      <c r="AB16130" s="3" t="str">
        <v>strike = 0.036900, d2CalldK2 = 16.724458, d2CalldK2mc = 17.286958</v>
      </c>
    </row>
    <row r="16131" spans="28:28" x14ac:dyDescent="0.25">
      <c r="AB16131" s="3" t="str">
        <v>strike = 0.038728, d2CalldK2 = 14.722035, d2CalldK2mc = 15.284945</v>
      </c>
    </row>
    <row r="16132" spans="28:28" x14ac:dyDescent="0.25">
      <c r="AB16132" s="3" t="str">
        <v>strike = 0.040555, d2CalldK2 = 12.929856, d2CalldK2mc = 12.650892</v>
      </c>
    </row>
    <row r="16133" spans="28:28" x14ac:dyDescent="0.25">
      <c r="AB16133" s="3" t="str">
        <v>strike = 0.042383, d2CalldK2 = 11.337093, d2CalldK2mc = 10.922879</v>
      </c>
    </row>
    <row r="16134" spans="28:28" x14ac:dyDescent="0.25">
      <c r="AB16134" s="3" t="str">
        <v>strike = 0.044211, d2CalldK2 = 9.929123, d2CalldK2mc = 9.967908</v>
      </c>
    </row>
    <row r="16135" spans="28:28" x14ac:dyDescent="0.25">
      <c r="AB16135" s="3" t="str">
        <v>strike = 0.046039, d2CalldK2 = 8.689573, d2CalldK2mc = 8.859416</v>
      </c>
    </row>
    <row r="16136" spans="28:28" x14ac:dyDescent="0.25">
      <c r="AB16136" s="3" t="str">
        <v>strike = 0.047866, d2CalldK2 = 7.601657, d2CalldK2mc = 7.925477</v>
      </c>
    </row>
    <row r="16137" spans="28:28" x14ac:dyDescent="0.25">
      <c r="AB16137" s="3" t="str">
        <v>strike = 0.049694, d2CalldK2 = 6.649020, d2CalldK2mc = 6.818445</v>
      </c>
    </row>
    <row r="16138" spans="28:28" x14ac:dyDescent="0.25">
      <c r="AB16138" s="3" t="str">
        <v>strike = 0.051522, d2CalldK2 = 5.816243, d2CalldK2mc = 5.219522</v>
      </c>
    </row>
    <row r="16139" spans="28:28" x14ac:dyDescent="0.25">
      <c r="AB16139" s="3" t="str">
        <v>strike = 0.053350, d2CalldK2 = 5.089105, d2CalldK2mc = 5.139143</v>
      </c>
    </row>
    <row r="16140" spans="28:28" x14ac:dyDescent="0.25">
      <c r="AB16140" s="3" t="str">
        <v>strike = 0.055178, d2CalldK2 = 4.454701, d2CalldK2mc = 4.347217</v>
      </c>
    </row>
    <row r="16141" spans="28:28" x14ac:dyDescent="0.25">
      <c r="AB16141" s="3" t="str">
        <v>strike = 0.057005, d2CalldK2 = 3.901455, d2CalldK2mc = 3.890107</v>
      </c>
    </row>
    <row r="16142" spans="28:28" x14ac:dyDescent="0.25">
      <c r="AB16142" s="3" t="str">
        <v>strike = 0.058833, d2CalldK2 = 3.419076, d2CalldK2mc = 3.179833</v>
      </c>
    </row>
    <row r="16143" spans="28:28" x14ac:dyDescent="0.25">
      <c r="AB16143" s="3" t="str">
        <v>strike = 0.060661, d2CalldK2 = 2.998473, d2CalldK2mc = 2.896519</v>
      </c>
    </row>
    <row r="16144" spans="28:28" x14ac:dyDescent="0.25">
      <c r="AB16144" s="3" t="str">
        <v>strike = 0.062489, d2CalldK2 = 2.631656, d2CalldK2mc = 2.713381</v>
      </c>
    </row>
    <row r="16145" spans="28:28" x14ac:dyDescent="0.25">
      <c r="AB16145" s="3" t="str">
        <v>strike = 0.064316, d2CalldK2 = 2.311634, d2CalldK2mc = 2.269870</v>
      </c>
    </row>
    <row r="16146" spans="28:28" x14ac:dyDescent="0.25">
      <c r="AB16146" s="3" t="str">
        <v>strike = 0.066144, d2CalldK2 = 2.032302, d2CalldK2mc = 2.307693</v>
      </c>
    </row>
    <row r="16147" spans="28:28" x14ac:dyDescent="0.25">
      <c r="AB16147" s="3" t="str">
        <v>strike = 0.067972, d2CalldK2 = 1.788345, d2CalldK2mc = 2.122376</v>
      </c>
    </row>
    <row r="16148" spans="28:28" x14ac:dyDescent="0.25">
      <c r="AB16148" s="3" t="str">
        <v>strike = 0.069800, d2CalldK2 = 1.575142, d2CalldK2mc = 1.606759</v>
      </c>
    </row>
    <row r="16149" spans="28:28" x14ac:dyDescent="0.25">
      <c r="AB16149" s="3" t="str">
        <v>strike = 0.071628, d2CalldK2 = 1.388680, d2CalldK2mc = 1.523453</v>
      </c>
    </row>
    <row r="16150" spans="28:28" x14ac:dyDescent="0.25">
      <c r="AB16150" s="3" t="str">
        <v>strike = 0.073455, d2CalldK2 = 1.225476, d2CalldK2mc = 1.307188</v>
      </c>
    </row>
    <row r="16151" spans="28:28" x14ac:dyDescent="0.25">
      <c r="AB16151" s="3" t="str">
        <v>strike = 0.075283, d2CalldK2 = 1.082512, d2CalldK2mc = 0.937263</v>
      </c>
    </row>
    <row r="16152" spans="28:28" x14ac:dyDescent="0.25">
      <c r="AB16152" s="3" t="str">
        <v>strike = 0.077111, d2CalldK2 = 0.957167, d2CalldK2mc = 0.794677</v>
      </c>
    </row>
    <row r="16153" spans="28:28" x14ac:dyDescent="0.25">
      <c r="AB16153" s="3" t="str">
        <v>strike = 0.078939, d2CalldK2 = 0.847173, d2CalldK2mc = 0.755938</v>
      </c>
    </row>
    <row r="16154" spans="28:28" x14ac:dyDescent="0.25">
      <c r="AB16154" s="3" t="str">
        <v>T = 7.583333, fixingDate = 0, swapRate = 0.025933, annuity = 8.175510, stdDev = 0.018278, avgCalcStrikes = 7.972168</v>
      </c>
    </row>
    <row r="16155" spans="28:28" x14ac:dyDescent="0.25">
      <c r="AB16155" s="3" t="str">
        <v>strike = -0.014278, dCalldT = 0.000020, localVol = 0.004129</v>
      </c>
    </row>
    <row r="16156" spans="28:28" x14ac:dyDescent="0.25">
      <c r="AB16156" s="3" t="str">
        <v>strike = -0.012450, dCalldT = 0.000046, localVol = 0.006266</v>
      </c>
    </row>
    <row r="16157" spans="28:28" x14ac:dyDescent="0.25">
      <c r="AB16157" s="3" t="str">
        <v>strike = -0.010623, dCalldT = 0.000071, localVol = 0.007631</v>
      </c>
    </row>
    <row r="16158" spans="28:28" x14ac:dyDescent="0.25">
      <c r="AB16158" s="3" t="str">
        <v>strike = -0.008795, dCalldT = 0.000105, localVol = 0.007230</v>
      </c>
    </row>
    <row r="16159" spans="28:28" x14ac:dyDescent="0.25">
      <c r="AB16159" s="3" t="str">
        <v>strike = -0.006967, dCalldT = 0.000099, localVol = 0.007777</v>
      </c>
    </row>
    <row r="16160" spans="28:28" x14ac:dyDescent="0.25">
      <c r="AB16160" s="3" t="str">
        <v>strike = -0.005139, dCalldT = 0.000099, localVol = 0.006995</v>
      </c>
    </row>
    <row r="16161" spans="28:28" x14ac:dyDescent="0.25">
      <c r="AB16161" s="3" t="str">
        <v>strike = -0.003311, dCalldT = 0.000094, localVol = 0.006607</v>
      </c>
    </row>
    <row r="16162" spans="28:28" x14ac:dyDescent="0.25">
      <c r="AB16162" s="3" t="str">
        <v>strike = -0.001484, dCalldT = 0.000096, localVol = 0.005952</v>
      </c>
    </row>
    <row r="16163" spans="28:28" x14ac:dyDescent="0.25">
      <c r="AB16163" s="3" t="str">
        <v>strike = 0.000344, dCalldT = 0.000085, localVol = 0.005535</v>
      </c>
    </row>
    <row r="16164" spans="28:28" x14ac:dyDescent="0.25">
      <c r="AB16164" s="3" t="str">
        <v>strike = 0.002172, dCalldT = 0.000086, localVol = 0.005222</v>
      </c>
    </row>
    <row r="16165" spans="28:28" x14ac:dyDescent="0.25">
      <c r="AB16165" s="3" t="str">
        <v>strike = 0.004000, dCalldT = 0.000101, localVol = 0.005017</v>
      </c>
    </row>
    <row r="16166" spans="28:28" x14ac:dyDescent="0.25">
      <c r="AB16166" s="3" t="str">
        <v>strike = 0.005827, dCalldT = 0.000099, localVol = 0.004697</v>
      </c>
    </row>
    <row r="16167" spans="28:28" x14ac:dyDescent="0.25">
      <c r="AB16167" s="3" t="str">
        <v>strike = 0.007655, dCalldT = 0.000085, localVol = 0.004164</v>
      </c>
    </row>
    <row r="16168" spans="28:28" x14ac:dyDescent="0.25">
      <c r="AB16168" s="3" t="str">
        <v>strike = 0.009483, dCalldT = 0.000076, localVol = 0.003556</v>
      </c>
    </row>
    <row r="16169" spans="28:28" x14ac:dyDescent="0.25">
      <c r="AB16169" s="3" t="str">
        <v>strike = 0.011311, dCalldT = 0.000040, localVol = 0.002588</v>
      </c>
    </row>
    <row r="16170" spans="28:28" x14ac:dyDescent="0.25">
      <c r="AB16170" s="3" t="str">
        <v>strike = 0.013139, dCalldT = 0.000043, localVol = 0.002519</v>
      </c>
    </row>
    <row r="16171" spans="28:28" x14ac:dyDescent="0.25">
      <c r="AB16171" s="3" t="str">
        <v>strike = 0.014966, dCalldT = 0.000095, localVol = 0.003380</v>
      </c>
    </row>
    <row r="16172" spans="28:28" x14ac:dyDescent="0.25">
      <c r="AB16172" s="3" t="str">
        <v>strike = 0.016794, dCalldT = 0.000149, localVol = 0.003862</v>
      </c>
    </row>
    <row r="16173" spans="28:28" x14ac:dyDescent="0.25">
      <c r="AB16173" s="3" t="str">
        <v>strike = 0.018622, dCalldT = 0.000160, localVol = 0.003917</v>
      </c>
    </row>
    <row r="16174" spans="28:28" x14ac:dyDescent="0.25">
      <c r="AB16174" s="3" t="str">
        <v>strike = 0.020450, dCalldT = 0.000190, localVol = 0.004043</v>
      </c>
    </row>
    <row r="16175" spans="28:28" x14ac:dyDescent="0.25">
      <c r="AB16175" s="3" t="str">
        <v>strike = 0.022277, dCalldT = 0.000248, localVol = 0.004283</v>
      </c>
    </row>
    <row r="16176" spans="28:28" x14ac:dyDescent="0.25">
      <c r="AB16176" s="3" t="str">
        <v>strike = 0.024105, dCalldT = 0.000291, localVol = 0.004405</v>
      </c>
    </row>
    <row r="16177" spans="28:28" x14ac:dyDescent="0.25">
      <c r="AB16177" s="3" t="str">
        <v>strike = 0.025933, dCalldT = 0.000312, localVol = 0.004396</v>
      </c>
    </row>
    <row r="16178" spans="28:28" x14ac:dyDescent="0.25">
      <c r="AB16178" s="3" t="str">
        <v>strike = 0.027761, dCalldT = 0.000292, localVol = 0.004479</v>
      </c>
    </row>
    <row r="16179" spans="28:28" x14ac:dyDescent="0.25">
      <c r="AB16179" s="3" t="str">
        <v>strike = 0.029589, dCalldT = 0.000284, localVol = 0.004738</v>
      </c>
    </row>
    <row r="16180" spans="28:28" x14ac:dyDescent="0.25">
      <c r="AB16180" s="3" t="str">
        <v>strike = 0.031416, dCalldT = 0.000329, localVol = 0.005368</v>
      </c>
    </row>
    <row r="16181" spans="28:28" x14ac:dyDescent="0.25">
      <c r="AB16181" s="3" t="str">
        <v>strike = 0.033244, dCalldT = 0.000417, localVol = 0.006238</v>
      </c>
    </row>
    <row r="16182" spans="28:28" x14ac:dyDescent="0.25">
      <c r="AB16182" s="3" t="str">
        <v>strike = 0.035072, dCalldT = 0.000500, localVol = 0.006957</v>
      </c>
    </row>
    <row r="16183" spans="28:28" x14ac:dyDescent="0.25">
      <c r="AB16183" s="3" t="str">
        <v>strike = 0.036900, dCalldT = 0.000513, localVol = 0.007701</v>
      </c>
    </row>
    <row r="16184" spans="28:28" x14ac:dyDescent="0.25">
      <c r="AB16184" s="3" t="str">
        <v>strike = 0.038728, dCalldT = 0.000501, localVol = 0.008099</v>
      </c>
    </row>
    <row r="16185" spans="28:28" x14ac:dyDescent="0.25">
      <c r="AB16185" s="3" t="str">
        <v>strike = 0.040555, dCalldT = 0.000467, localVol = 0.008592</v>
      </c>
    </row>
    <row r="16186" spans="28:28" x14ac:dyDescent="0.25">
      <c r="AB16186" s="3" t="str">
        <v>strike = 0.042383, dCalldT = 0.000444, localVol = 0.009013</v>
      </c>
    </row>
    <row r="16187" spans="28:28" x14ac:dyDescent="0.25">
      <c r="AB16187" s="3" t="str">
        <v>strike = 0.044211, dCalldT = 0.000437, localVol = 0.009363</v>
      </c>
    </row>
    <row r="16188" spans="28:28" x14ac:dyDescent="0.25">
      <c r="AB16188" s="3" t="str">
        <v>strike = 0.046039, dCalldT = 0.000429, localVol = 0.009842</v>
      </c>
    </row>
    <row r="16189" spans="28:28" x14ac:dyDescent="0.25">
      <c r="AB16189" s="3" t="str">
        <v>strike = 0.047866, dCalldT = 0.000415, localVol = 0.010234</v>
      </c>
    </row>
    <row r="16190" spans="28:28" x14ac:dyDescent="0.25">
      <c r="AB16190" s="3" t="str">
        <v>strike = 0.049694, dCalldT = 0.000389, localVol = 0.010677</v>
      </c>
    </row>
    <row r="16191" spans="28:28" x14ac:dyDescent="0.25">
      <c r="AB16191" s="3" t="str">
        <v>strike = 0.051522, dCalldT = 0.000356, localVol = 0.011684</v>
      </c>
    </row>
    <row r="16192" spans="28:28" x14ac:dyDescent="0.25">
      <c r="AB16192" s="3" t="str">
        <v>strike = 0.053350, dCalldT = 0.000349, localVol = 0.011650</v>
      </c>
    </row>
    <row r="16193" spans="28:28" x14ac:dyDescent="0.25">
      <c r="AB16193" s="3" t="str">
        <v>strike = 0.055178, dCalldT = 0.000340, localVol = 0.012510</v>
      </c>
    </row>
    <row r="16194" spans="28:28" x14ac:dyDescent="0.25">
      <c r="AB16194" s="3" t="str">
        <v>strike = 0.057005, dCalldT = 0.000337, localVol = 0.013161</v>
      </c>
    </row>
    <row r="16195" spans="28:28" x14ac:dyDescent="0.25">
      <c r="AB16195" s="3" t="str">
        <v>strike = 0.058833, dCalldT = 0.000335, localVol = 0.014517</v>
      </c>
    </row>
    <row r="16196" spans="28:28" x14ac:dyDescent="0.25">
      <c r="AB16196" s="3" t="str">
        <v>strike = 0.060661, dCalldT = 0.000344, localVol = 0.015408</v>
      </c>
    </row>
    <row r="16197" spans="28:28" x14ac:dyDescent="0.25">
      <c r="AB16197" s="3" t="str">
        <v>strike = 0.062489, dCalldT = 0.000358, localVol = 0.016235</v>
      </c>
    </row>
    <row r="16198" spans="28:28" x14ac:dyDescent="0.25">
      <c r="AB16198" s="3" t="str">
        <v>strike = 0.064316, dCalldT = 0.000369, localVol = 0.018033</v>
      </c>
    </row>
    <row r="16199" spans="28:28" x14ac:dyDescent="0.25">
      <c r="AB16199" s="3" t="str">
        <v>strike = 0.066144, dCalldT = 0.000383, localVol = 0.018222</v>
      </c>
    </row>
    <row r="16200" spans="28:28" x14ac:dyDescent="0.25">
      <c r="AB16200" s="3" t="str">
        <v>strike = 0.067972, dCalldT = 0.000387, localVol = 0.019097</v>
      </c>
    </row>
    <row r="16201" spans="28:28" x14ac:dyDescent="0.25">
      <c r="AB16201" s="3" t="str">
        <v>strike = 0.069800, dCalldT = 0.000378, localVol = 0.021702</v>
      </c>
    </row>
    <row r="16202" spans="28:28" x14ac:dyDescent="0.25">
      <c r="AB16202" s="3" t="str">
        <v>strike = 0.071628, dCalldT = 0.000369, localVol = 0.022017</v>
      </c>
    </row>
    <row r="16203" spans="28:28" x14ac:dyDescent="0.25">
      <c r="AB16203" s="3" t="str">
        <v>strike = 0.073455, dCalldT = 0.000355, localVol = 0.023321</v>
      </c>
    </row>
    <row r="16204" spans="28:28" x14ac:dyDescent="0.25">
      <c r="AB16204" s="3" t="str">
        <v>strike = 0.075283, dCalldT = 0.000339, localVol = 0.026900</v>
      </c>
    </row>
    <row r="16205" spans="28:28" x14ac:dyDescent="0.25">
      <c r="AB16205" s="3" t="str">
        <v>strike = 0.077111, dCalldT = 0.000329, localVol = 0.028786</v>
      </c>
    </row>
    <row r="16206" spans="28:28" x14ac:dyDescent="0.25">
      <c r="AB16206" s="3" t="str">
        <v>strike = 0.078939, dCalldT = 0.000327, localVol = 0.029393</v>
      </c>
    </row>
    <row r="16207" spans="28:28" x14ac:dyDescent="0.25">
      <c r="AB16207" s="3" t="str">
        <v>T = 7.666667, swapRate = 0.025983, k = 0, strike = -0.029133, call = 0.055337, callph = 0.055327, callmh = 0.055347, quantile = 0.012325, d2CalldK2 = 0.747900</v>
      </c>
    </row>
    <row r="16208" spans="28:28" x14ac:dyDescent="0.25">
      <c r="AB16208" s="3" t="str">
        <v>T = 7.666667, swapRate = 0.025983, k = 1, strike = -0.027296, call = 0.053524, callph = 0.053514, callmh = 0.053533, quantile = 0.013786, d2CalldK2 = 0.843880</v>
      </c>
    </row>
    <row r="16209" spans="28:28" x14ac:dyDescent="0.25">
      <c r="AB16209" s="3" t="str">
        <v>T = 7.666667, swapRate = 0.025983, k = 2, strike = -0.025459, call = 0.051713, callph = 0.051703, callmh = 0.051723, quantile = 0.015434, d2CalldK2 = 0.953130</v>
      </c>
    </row>
    <row r="16210" spans="28:28" x14ac:dyDescent="0.25">
      <c r="AB16210" s="3" t="str">
        <v>T = 7.666667, swapRate = 0.025983, k = 3, strike = -0.023621, call = 0.049906, callph = 0.049896, callmh = 0.049916, quantile = 0.017297, d2CalldK2 = 1.077601</v>
      </c>
    </row>
    <row r="16211" spans="28:28" x14ac:dyDescent="0.25">
      <c r="AB16211" s="3" t="str">
        <v>T = 7.666667, swapRate = 0.025983, k = 4, strike = -0.021784, call = 0.048102, callph = 0.048093, callmh = 0.048112, quantile = 0.019405, d2CalldK2 = 1.219541</v>
      </c>
    </row>
    <row r="16212" spans="28:28" x14ac:dyDescent="0.25">
      <c r="AB16212" s="3" t="str">
        <v>T = 7.666667, swapRate = 0.025983, k = 5, strike = -0.019947, call = 0.046303, callph = 0.046293, callmh = 0.046313, quantile = 0.021791, d2CalldK2 = 1.381549</v>
      </c>
    </row>
    <row r="16213" spans="28:28" x14ac:dyDescent="0.25">
      <c r="AB16213" s="3" t="str">
        <v>T = 7.666667, swapRate = 0.025983, k = 6, strike = -0.018110, call = 0.044508, callph = 0.044499, callmh = 0.044518, quantile = 0.024495, d2CalldK2 = 1.566618</v>
      </c>
    </row>
    <row r="16214" spans="28:28" x14ac:dyDescent="0.25">
      <c r="AB16214" s="3" t="str">
        <v>T = 7.666667, swapRate = 0.025983, k = 7, strike = -0.016273, call = 0.042719, callph = 0.042709, callmh = 0.042729, quantile = 0.027563, d2CalldK2 = 1.778201</v>
      </c>
    </row>
    <row r="16215" spans="28:28" x14ac:dyDescent="0.25">
      <c r="AB16215" s="3" t="str">
        <v>T = 7.666667, swapRate = 0.025983, k = 8, strike = -0.014435, call = 0.040935, callph = 0.040926, callmh = 0.040945, quantile = 0.031047, d2CalldK2 = 2.020279</v>
      </c>
    </row>
    <row r="16216" spans="28:28" x14ac:dyDescent="0.25">
      <c r="AB16216" s="3" t="str">
        <v>T = 7.666667, swapRate = 0.025983, k = 9, strike = -0.012598, call = 0.039159, callph = 0.039149, callmh = 0.039169, quantile = 0.035008, d2CalldK2 = 2.297440</v>
      </c>
    </row>
    <row r="16217" spans="28:28" x14ac:dyDescent="0.25">
      <c r="AB16217" s="3" t="str">
        <v>T = 7.666667, swapRate = 0.025983, k = 10, strike = -0.010761, call = 0.037390, callph = 0.037380, callmh = 0.037400, quantile = 0.039514, d2CalldK2 = 2.614961</v>
      </c>
    </row>
    <row r="16218" spans="28:28" x14ac:dyDescent="0.25">
      <c r="AB16218" s="3" t="str">
        <v>T = 7.666667, swapRate = 0.025983, k = 11, strike = -0.008924, call = 0.035630, callph = 0.035621, callmh = 0.035640, quantile = 0.044645, d2CalldK2 = 2.978905</v>
      </c>
    </row>
    <row r="16219" spans="28:28" x14ac:dyDescent="0.25">
      <c r="AB16219" s="3" t="str">
        <v>T = 7.666667, swapRate = 0.025983, k = 12, strike = -0.007087, call = 0.033880, callph = 0.033871, callmh = 0.033890, quantile = 0.050492, d2CalldK2 = 3.396223</v>
      </c>
    </row>
    <row r="16220" spans="28:28" x14ac:dyDescent="0.25">
      <c r="AB16220" s="3" t="str">
        <v>T = 7.666667, swapRate = 0.025983, k = 13, strike = -0.005249, call = 0.032142, callph = 0.032132, callmh = 0.032151, quantile = 0.057161, d2CalldK2 = 3.874862</v>
      </c>
    </row>
    <row r="16221" spans="28:28" x14ac:dyDescent="0.25">
      <c r="AB16221" s="3" t="str">
        <v>T = 7.666667, swapRate = 0.025983, k = 14, strike = -0.003412, call = 0.030416, callph = 0.030407, callmh = 0.030426, quantile = 0.064773, d2CalldK2 = 4.423871</v>
      </c>
    </row>
    <row r="16222" spans="28:28" x14ac:dyDescent="0.25">
      <c r="AB16222" s="3" t="str">
        <v>T = 7.666667, swapRate = 0.025983, k = 15, strike = -0.001575, call = 0.028706, callph = 0.028697, callmh = 0.028715, quantile = 0.073466, d2CalldK2 = 5.053506</v>
      </c>
    </row>
    <row r="16223" spans="28:28" x14ac:dyDescent="0.25">
      <c r="AB16223" s="3" t="str">
        <v>T = 7.666667, swapRate = 0.025983, k = 16, strike = 0.000262, call = 0.027013, callph = 0.027004, callmh = 0.027022, quantile = 0.083398, d2CalldK2 = 5.775315</v>
      </c>
    </row>
    <row r="16224" spans="28:28" x14ac:dyDescent="0.25">
      <c r="AB16224" s="3" t="str">
        <v>T = 7.666667, swapRate = 0.025983, k = 17, strike = 0.002099, call = 0.025339, callph = 0.025330, callmh = 0.025348, quantile = 0.094751, d2CalldK2 = 6.602189</v>
      </c>
    </row>
    <row r="16225" spans="28:28" x14ac:dyDescent="0.25">
      <c r="AB16225" s="3" t="str">
        <v>T = 7.666667, swapRate = 0.025983, k = 18, strike = 0.003937, call = 0.023687, callph = 0.023679, callmh = 0.023696, quantile = 0.107730, d2CalldK2 = 7.548355</v>
      </c>
    </row>
    <row r="16226" spans="28:28" x14ac:dyDescent="0.25">
      <c r="AB16226" s="3" t="str">
        <v>T = 7.666667, swapRate = 0.025983, k = 19, strike = 0.005774, call = 0.022061, callph = 0.022053, callmh = 0.022070, quantile = 0.122569, d2CalldK2 = 8.629275</v>
      </c>
    </row>
    <row r="16227" spans="28:28" x14ac:dyDescent="0.25">
      <c r="AB16227" s="3" t="str">
        <v>T = 7.666667, swapRate = 0.025983, k = 20, strike = 0.007611, call = 0.020465, callph = 0.020456, callmh = 0.020473, quantile = 0.139530, d2CalldK2 = 9.861386</v>
      </c>
    </row>
    <row r="16228" spans="28:28" x14ac:dyDescent="0.25">
      <c r="AB16228" s="3" t="str">
        <v>T = 7.666667, swapRate = 0.025983, k = 21, strike = 0.009448, call = 0.018901, callph = 0.018893, callmh = 0.018910, quantile = 0.158907, d2CalldK2 = 11.261618</v>
      </c>
    </row>
    <row r="16229" spans="28:28" x14ac:dyDescent="0.25">
      <c r="AB16229" s="3" t="str">
        <v>T = 7.666667, swapRate = 0.025983, k = 22, strike = 0.011285, call = 0.017376, callph = 0.017368, callmh = 0.017384, quantile = 0.181023, d2CalldK2 = 12.846568</v>
      </c>
    </row>
    <row r="16230" spans="28:28" x14ac:dyDescent="0.25">
      <c r="AB16230" s="3" t="str">
        <v>T = 7.666667, swapRate = 0.025983, k = 23, strike = 0.013123, call = 0.015894, callph = 0.015886, callmh = 0.015902, quantile = 0.206232, d2CalldK2 = 14.631184</v>
      </c>
    </row>
    <row r="16231" spans="28:28" x14ac:dyDescent="0.25">
      <c r="AB16231" s="3" t="str">
        <v>T = 7.666667, swapRate = 0.025983, k = 24, strike = 0.014960, call = 0.014461, callph = 0.014454, callmh = 0.014469, quantile = 0.234913, d2CalldK2 = 16.626736</v>
      </c>
    </row>
    <row r="16232" spans="28:28" x14ac:dyDescent="0.25">
      <c r="AB16232" s="3" t="str">
        <v>T = 7.666667, swapRate = 0.025983, k = 25, strike = 0.016797, call = 0.013085, callph = 0.013078, callmh = 0.013092, quantile = 0.267458, d2CalldK2 = 18.837816</v>
      </c>
    </row>
    <row r="16233" spans="28:28" x14ac:dyDescent="0.25">
      <c r="AB16233" s="3" t="str">
        <v>T = 7.666667, swapRate = 0.025983, k = 26, strike = 0.018634, call = 0.011772, callph = 0.011765, callmh = 0.011779, quantile = 0.304259, d2CalldK2 = 21.257994</v>
      </c>
    </row>
    <row r="16234" spans="28:28" x14ac:dyDescent="0.25">
      <c r="AB16234" s="3" t="str">
        <v>T = 7.666667, swapRate = 0.025983, k = 27, strike = 0.020471, call = 0.010531, callph = 0.010525, callmh = 0.010538, quantile = 0.345682, d2CalldK2 = 23.863695</v>
      </c>
    </row>
    <row r="16235" spans="28:28" x14ac:dyDescent="0.25">
      <c r="AB16235" s="3" t="str">
        <v>T = 7.666667, swapRate = 0.025983, k = 28, strike = 0.022309, call = 0.009371, callph = 0.009365, callmh = 0.009377, quantile = 0.392028, d2CalldK2 = 26.605845</v>
      </c>
    </row>
    <row r="16236" spans="28:28" x14ac:dyDescent="0.25">
      <c r="AB16236" s="3" t="str">
        <v>T = 7.666667, swapRate = 0.025983, k = 29, strike = 0.024146, call = 0.008301, callph = 0.008295, callmh = 0.008306, quantile = 0.443474, d2CalldK2 = 29.398873</v>
      </c>
    </row>
    <row r="16237" spans="28:28" x14ac:dyDescent="0.25">
      <c r="AB16237" s="3" t="str">
        <v>T = 7.666667, swapRate = 0.025983, k = 30, strike = 0.025983, call = 0.007329, callph = 0.007324, callmh = 0.007334, quantile = 0.500000, d2CalldK2 = 32.102259</v>
      </c>
    </row>
    <row r="16238" spans="28:28" x14ac:dyDescent="0.25">
      <c r="AB16238" s="3" t="str">
        <v>T = 7.666667, swapRate = 0.025983, k = 31, strike = 0.027820, call = 0.006463, callph = 0.006459, callmh = 0.006468, quantile = 0.556526, d2CalldK2 = 29.398873</v>
      </c>
    </row>
    <row r="16239" spans="28:28" x14ac:dyDescent="0.25">
      <c r="AB16239" s="3" t="str">
        <v>T = 7.666667, swapRate = 0.025983, k = 32, strike = 0.029657, call = 0.005697, callph = 0.005693, callmh = 0.005701, quantile = 0.607972, d2CalldK2 = 26.605845</v>
      </c>
    </row>
    <row r="16240" spans="28:28" x14ac:dyDescent="0.25">
      <c r="AB16240" s="3" t="str">
        <v>T = 7.666667, swapRate = 0.025983, k = 33, strike = 0.031495, call = 0.005020, callph = 0.005016, callmh = 0.005023, quantile = 0.654318, d2CalldK2 = 23.863695</v>
      </c>
    </row>
    <row r="16241" spans="28:28" x14ac:dyDescent="0.25">
      <c r="AB16241" s="3" t="str">
        <v>T = 7.666667, swapRate = 0.025983, k = 34, strike = 0.033332, call = 0.004424, callph = 0.004421, callmh = 0.004427, quantile = 0.695741, d2CalldK2 = 21.257994</v>
      </c>
    </row>
    <row r="16242" spans="28:28" x14ac:dyDescent="0.25">
      <c r="AB16242" s="3" t="str">
        <v>T = 7.666667, swapRate = 0.025983, k = 35, strike = 0.035169, call = 0.003899, callph = 0.003896, callmh = 0.003902, quantile = 0.732542, d2CalldK2 = 18.837816</v>
      </c>
    </row>
    <row r="16243" spans="28:28" x14ac:dyDescent="0.25">
      <c r="AB16243" s="3" t="str">
        <v>T = 7.666667, swapRate = 0.025983, k = 36, strike = 0.037006, call = 0.003438, callph = 0.003436, callmh = 0.003441, quantile = 0.765087, d2CalldK2 = 16.626735</v>
      </c>
    </row>
    <row r="16244" spans="28:28" x14ac:dyDescent="0.25">
      <c r="AB16244" s="3" t="str">
        <v>T = 7.666667, swapRate = 0.025983, k = 37, strike = 0.038843, call = 0.003034, callph = 0.003031, callmh = 0.003036, quantile = 0.793768, d2CalldK2 = 14.631184</v>
      </c>
    </row>
    <row r="16245" spans="28:28" x14ac:dyDescent="0.25">
      <c r="AB16245" s="3" t="str">
        <v>T = 7.666667, swapRate = 0.025983, k = 38, strike = 0.040681, call = 0.002678, callph = 0.002676, callmh = 0.002680, quantile = 0.818977, d2CalldK2 = 12.846568</v>
      </c>
    </row>
    <row r="16246" spans="28:28" x14ac:dyDescent="0.25">
      <c r="AB16246" s="3" t="str">
        <v>T = 7.666667, swapRate = 0.025983, k = 39, strike = 0.042518, call = 0.002366, callph = 0.002365, callmh = 0.002368, quantile = 0.841093, d2CalldK2 = 11.261618</v>
      </c>
    </row>
    <row r="16247" spans="28:28" x14ac:dyDescent="0.25">
      <c r="AB16247" s="3" t="str">
        <v>T = 7.666667, swapRate = 0.025983, k = 40, strike = 0.044355, call = 0.002093, callph = 0.002091, callmh = 0.002094, quantile = 0.860470, d2CalldK2 = 9.861386</v>
      </c>
    </row>
    <row r="16248" spans="28:28" x14ac:dyDescent="0.25">
      <c r="AB16248" s="3" t="str">
        <v>T = 7.666667, swapRate = 0.025983, k = 41, strike = 0.046192, call = 0.001852, callph = 0.001851, callmh = 0.001854, quantile = 0.877431, d2CalldK2 = 8.629275</v>
      </c>
    </row>
    <row r="16249" spans="28:28" x14ac:dyDescent="0.25">
      <c r="AB16249" s="3" t="str">
        <v>T = 7.666667, swapRate = 0.025983, k = 42, strike = 0.048029, call = 0.001641, callph = 0.001640, callmh = 0.001642, quantile = 0.892270, d2CalldK2 = 7.548355</v>
      </c>
    </row>
    <row r="16250" spans="28:28" x14ac:dyDescent="0.25">
      <c r="AB16250" s="3" t="str">
        <v>T = 7.666667, swapRate = 0.025983, k = 43, strike = 0.049866, call = 0.001455, callph = 0.001454, callmh = 0.001456, quantile = 0.905249, d2CalldK2 = 6.602189</v>
      </c>
    </row>
    <row r="16251" spans="28:28" x14ac:dyDescent="0.25">
      <c r="AB16251" s="3" t="str">
        <v>T = 7.666667, swapRate = 0.025983, k = 44, strike = 0.051704, call = 0.001292, callph = 0.001291, callmh = 0.001293, quantile = 0.916602, d2CalldK2 = 5.775315</v>
      </c>
    </row>
    <row r="16252" spans="28:28" x14ac:dyDescent="0.25">
      <c r="AB16252" s="3" t="str">
        <v>T = 7.666667, swapRate = 0.025983, k = 45, strike = 0.053541, call = 0.001148, callph = 0.001147, callmh = 0.001149, quantile = 0.926534, d2CalldK2 = 5.053506</v>
      </c>
    </row>
    <row r="16253" spans="28:28" x14ac:dyDescent="0.25">
      <c r="AB16253" s="3" t="str">
        <v>T = 7.666667, swapRate = 0.025983, k = 46, strike = 0.055378, call = 0.001021, callph = 0.001021, callmh = 0.001022, quantile = 0.935227, d2CalldK2 = 4.423871</v>
      </c>
    </row>
    <row r="16254" spans="28:28" x14ac:dyDescent="0.25">
      <c r="AB16254" s="3" t="str">
        <v>T = 7.666667, swapRate = 0.025983, k = 47, strike = 0.057215, call = 0.000909, callph = 0.000909, callmh = 0.000910, quantile = 0.942839, d2CalldK2 = 3.874862</v>
      </c>
    </row>
    <row r="16255" spans="28:28" x14ac:dyDescent="0.25">
      <c r="AB16255" s="3" t="str">
        <v>T = 7.666667, swapRate = 0.025983, k = 48, strike = 0.059052, call = 0.000811, callph = 0.000810, callmh = 0.000811, quantile = 0.949508, d2CalldK2 = 3.396223</v>
      </c>
    </row>
    <row r="16256" spans="28:28" x14ac:dyDescent="0.25">
      <c r="AB16256" s="3" t="str">
        <v>T = 7.666667, swapRate = 0.025983, k = 49, strike = 0.060890, call = 0.000723, callph = 0.000723, callmh = 0.000724, quantile = 0.955355, d2CalldK2 = 2.978905</v>
      </c>
    </row>
    <row r="16257" spans="28:28" x14ac:dyDescent="0.25">
      <c r="AB16257" s="3" t="str">
        <v>T = 7.666667, swapRate = 0.025983, k = 50, strike = 0.062727, call = 0.000646, callph = 0.000646, callmh = 0.000647, quantile = 0.960486, d2CalldK2 = 2.614961</v>
      </c>
    </row>
    <row r="16258" spans="28:28" x14ac:dyDescent="0.25">
      <c r="AB16258" s="3" t="str">
        <v>T = 7.666667, swapRate = 0.025983, k = 51, strike = 0.064564, call = 0.000578, callph = 0.000577, callmh = 0.000578, quantile = 0.964992, d2CalldK2 = 2.297440</v>
      </c>
    </row>
    <row r="16259" spans="28:28" x14ac:dyDescent="0.25">
      <c r="AB16259" s="3" t="str">
        <v>T = 7.666667, swapRate = 0.025983, k = 52, strike = 0.066401, call = 0.000517, callph = 0.000517, callmh = 0.000517, quantile = 0.968953, d2CalldK2 = 2.020279</v>
      </c>
    </row>
    <row r="16260" spans="28:28" x14ac:dyDescent="0.25">
      <c r="AB16260" s="3" t="str">
        <v>T = 7.666667, swapRate = 0.025983, k = 53, strike = 0.068238, call = 0.000463, callph = 0.000463, callmh = 0.000464, quantile = 0.972437, d2CalldK2 = 1.778200</v>
      </c>
    </row>
    <row r="16261" spans="28:28" x14ac:dyDescent="0.25">
      <c r="AB16261" s="3" t="str">
        <v>T = 7.666667, swapRate = 0.025983, k = 54, strike = 0.070076, call = 0.000416, callph = 0.000415, callmh = 0.000416, quantile = 0.975505, d2CalldK2 = 1.566618</v>
      </c>
    </row>
    <row r="16262" spans="28:28" x14ac:dyDescent="0.25">
      <c r="AB16262" s="3" t="str">
        <v>T = 7.666667, swapRate = 0.025983, k = 55, strike = 0.071913, call = 0.000373, callph = 0.000373, callmh = 0.000373, quantile = 0.978209, d2CalldK2 = 1.381549</v>
      </c>
    </row>
    <row r="16263" spans="28:28" x14ac:dyDescent="0.25">
      <c r="AB16263" s="3" t="str">
        <v>T = 7.666667, swapRate = 0.025983, k = 56, strike = 0.073750, call = 0.000335, callph = 0.000335, callmh = 0.000336, quantile = 0.980595, d2CalldK2 = 1.219542</v>
      </c>
    </row>
    <row r="16264" spans="28:28" x14ac:dyDescent="0.25">
      <c r="AB16264" s="3" t="str">
        <v>T = 7.666667, swapRate = 0.025983, k = 57, strike = 0.075587, call = 0.000302, callph = 0.000302, callmh = 0.000302, quantile = 0.982703, d2CalldK2 = 1.077601</v>
      </c>
    </row>
    <row r="16265" spans="28:28" x14ac:dyDescent="0.25">
      <c r="AB16265" s="3" t="str">
        <v>T = 7.666667, swapRate = 0.025983, k = 58, strike = 0.077424, call = 0.000272, callph = 0.000272, callmh = 0.000272, quantile = 0.984566, d2CalldK2 = 0.953130</v>
      </c>
    </row>
    <row r="16266" spans="28:28" x14ac:dyDescent="0.25">
      <c r="AB16266" s="3" t="str">
        <v>T = 7.666667, swapRate = 0.025983, k = 59, strike = 0.079262, call = 0.000245, callph = 0.000245, callmh = 0.000245, quantile = 0.986214, d2CalldK2 = 0.843880</v>
      </c>
    </row>
    <row r="16267" spans="28:28" x14ac:dyDescent="0.25">
      <c r="AB16267" s="3" t="str">
        <v>T = 7.666667, swapRate = 0.025983, k = 60, strike = 0.081099, call = 0.000221, callph = 0.000221, callmh = 0.000221, quantile = 0.987675, d2CalldK2 = 0.747901</v>
      </c>
    </row>
    <row r="16268" spans="28:28" x14ac:dyDescent="0.25">
      <c r="AB16268" s="3" t="str">
        <v>strike = -0.027296, d2CalldK2 = 0.843880, d2CalldK2mc = 1.409507</v>
      </c>
    </row>
    <row r="16269" spans="28:28" x14ac:dyDescent="0.25">
      <c r="AB16269" s="3" t="str">
        <v>strike = -0.025459, d2CalldK2 = 0.953130, d2CalldK2mc = 1.056103</v>
      </c>
    </row>
    <row r="16270" spans="28:28" x14ac:dyDescent="0.25">
      <c r="AB16270" s="3" t="str">
        <v>strike = -0.023621, d2CalldK2 = 1.077601, d2CalldK2mc = 0.885613</v>
      </c>
    </row>
    <row r="16271" spans="28:28" x14ac:dyDescent="0.25">
      <c r="AB16271" s="3" t="str">
        <v>strike = -0.021784, d2CalldK2 = 1.219541, d2CalldK2mc = 0.980956</v>
      </c>
    </row>
    <row r="16272" spans="28:28" x14ac:dyDescent="0.25">
      <c r="AB16272" s="3" t="str">
        <v>strike = -0.019947, d2CalldK2 = 1.381549, d2CalldK2mc = 1.185666</v>
      </c>
    </row>
    <row r="16273" spans="28:28" x14ac:dyDescent="0.25">
      <c r="AB16273" s="3" t="str">
        <v>strike = -0.018110, d2CalldK2 = 1.566618, d2CalldK2mc = 1.024989</v>
      </c>
    </row>
    <row r="16274" spans="28:28" x14ac:dyDescent="0.25">
      <c r="AB16274" s="3" t="str">
        <v>strike = -0.016273, d2CalldK2 = 1.778201, d2CalldK2mc = 1.798067</v>
      </c>
    </row>
    <row r="16275" spans="28:28" x14ac:dyDescent="0.25">
      <c r="AB16275" s="3" t="str">
        <v>strike = -0.014435, d2CalldK2 = 2.020279, d2CalldK2mc = 2.384133</v>
      </c>
    </row>
    <row r="16276" spans="28:28" x14ac:dyDescent="0.25">
      <c r="AB16276" s="3" t="str">
        <v>strike = -0.012598, d2CalldK2 = 2.297440, d2CalldK2mc = 2.604017</v>
      </c>
    </row>
    <row r="16277" spans="28:28" x14ac:dyDescent="0.25">
      <c r="AB16277" s="3" t="str">
        <v>strike = -0.010761, d2CalldK2 = 2.614961, d2CalldK2mc = 2.590316</v>
      </c>
    </row>
    <row r="16278" spans="28:28" x14ac:dyDescent="0.25">
      <c r="AB16278" s="3" t="str">
        <v>strike = -0.008924, d2CalldK2 = 2.978905, d2CalldK2mc = 3.430977</v>
      </c>
    </row>
    <row r="16279" spans="28:28" x14ac:dyDescent="0.25">
      <c r="AB16279" s="3" t="str">
        <v>strike = -0.007087, d2CalldK2 = 3.396223, d2CalldK2mc = 2.989532</v>
      </c>
    </row>
    <row r="16280" spans="28:28" x14ac:dyDescent="0.25">
      <c r="AB16280" s="3" t="str">
        <v>strike = -0.005249, d2CalldK2 = 3.874862, d2CalldK2mc = 4.736414</v>
      </c>
    </row>
    <row r="16281" spans="28:28" x14ac:dyDescent="0.25">
      <c r="AB16281" s="3" t="str">
        <v>strike = -0.003412, d2CalldK2 = 4.423871, d2CalldK2mc = 4.004136</v>
      </c>
    </row>
    <row r="16282" spans="28:28" x14ac:dyDescent="0.25">
      <c r="AB16282" s="3" t="str">
        <v>strike = -0.001575, d2CalldK2 = 5.053506, d2CalldK2mc = 5.162948</v>
      </c>
    </row>
    <row r="16283" spans="28:28" x14ac:dyDescent="0.25">
      <c r="AB16283" s="3" t="str">
        <v>strike = 0.000262, d2CalldK2 = 5.775315, d2CalldK2mc = 5.121616</v>
      </c>
    </row>
    <row r="16284" spans="28:28" x14ac:dyDescent="0.25">
      <c r="AB16284" s="3" t="str">
        <v>strike = 0.002099, d2CalldK2 = 6.602189, d2CalldK2mc = 6.694251</v>
      </c>
    </row>
    <row r="16285" spans="28:28" x14ac:dyDescent="0.25">
      <c r="AB16285" s="3" t="str">
        <v>strike = 0.003937, d2CalldK2 = 7.548355, d2CalldK2mc = 7.912070</v>
      </c>
    </row>
    <row r="16286" spans="28:28" x14ac:dyDescent="0.25">
      <c r="AB16286" s="3" t="str">
        <v>strike = 0.005774, d2CalldK2 = 8.629275, d2CalldK2mc = 8.536238</v>
      </c>
    </row>
    <row r="16287" spans="28:28" x14ac:dyDescent="0.25">
      <c r="AB16287" s="3" t="str">
        <v>strike = 0.007611, d2CalldK2 = 9.861386, d2CalldK2mc = 8.765045</v>
      </c>
    </row>
    <row r="16288" spans="28:28" x14ac:dyDescent="0.25">
      <c r="AB16288" s="3" t="str">
        <v>strike = 0.009448, d2CalldK2 = 11.261618, d2CalldK2mc = 11.466134</v>
      </c>
    </row>
    <row r="16289" spans="28:28" x14ac:dyDescent="0.25">
      <c r="AB16289" s="3" t="str">
        <v>strike = 0.011285, d2CalldK2 = 12.846568, d2CalldK2mc = 13.933542</v>
      </c>
    </row>
    <row r="16290" spans="28:28" x14ac:dyDescent="0.25">
      <c r="AB16290" s="3" t="str">
        <v>strike = 0.013123, d2CalldK2 = 14.631184, d2CalldK2mc = 13.916333</v>
      </c>
    </row>
    <row r="16291" spans="28:28" x14ac:dyDescent="0.25">
      <c r="AB16291" s="3" t="str">
        <v>strike = 0.014960, d2CalldK2 = 16.626736, d2CalldK2mc = 17.245161</v>
      </c>
    </row>
    <row r="16292" spans="28:28" x14ac:dyDescent="0.25">
      <c r="AB16292" s="3" t="str">
        <v>strike = 0.016797, d2CalldK2 = 18.837816, d2CalldK2mc = 19.404958</v>
      </c>
    </row>
    <row r="16293" spans="28:28" x14ac:dyDescent="0.25">
      <c r="AB16293" s="3" t="str">
        <v>strike = 0.018634, d2CalldK2 = 21.257994, d2CalldK2mc = 21.155330</v>
      </c>
    </row>
    <row r="16294" spans="28:28" x14ac:dyDescent="0.25">
      <c r="AB16294" s="3" t="str">
        <v>strike = 0.020471, d2CalldK2 = 23.863695, d2CalldK2mc = 23.626987</v>
      </c>
    </row>
    <row r="16295" spans="28:28" x14ac:dyDescent="0.25">
      <c r="AB16295" s="3" t="str">
        <v>strike = 0.022309, d2CalldK2 = 26.605845, d2CalldK2mc = 27.609174</v>
      </c>
    </row>
    <row r="16296" spans="28:28" x14ac:dyDescent="0.25">
      <c r="AB16296" s="3" t="str">
        <v>strike = 0.024146, d2CalldK2 = 29.398873, d2CalldK2mc = 28.186338</v>
      </c>
    </row>
    <row r="16297" spans="28:28" x14ac:dyDescent="0.25">
      <c r="AB16297" s="3" t="str">
        <v>strike = 0.025983, d2CalldK2 = 32.102259, d2CalldK2mc = 31.611191</v>
      </c>
    </row>
    <row r="16298" spans="28:28" x14ac:dyDescent="0.25">
      <c r="AB16298" s="3" t="str">
        <v>strike = 0.027820, d2CalldK2 = 29.398873, d2CalldK2mc = 29.379912</v>
      </c>
    </row>
    <row r="16299" spans="28:28" x14ac:dyDescent="0.25">
      <c r="AB16299" s="3" t="str">
        <v>strike = 0.029657, d2CalldK2 = 26.605845, d2CalldK2mc = 25.602043</v>
      </c>
    </row>
    <row r="16300" spans="28:28" x14ac:dyDescent="0.25">
      <c r="AB16300" s="3" t="str">
        <v>strike = 0.031495, d2CalldK2 = 23.863695, d2CalldK2mc = 23.752997</v>
      </c>
    </row>
    <row r="16301" spans="28:28" x14ac:dyDescent="0.25">
      <c r="AB16301" s="3" t="str">
        <v>strike = 0.033332, d2CalldK2 = 21.257994, d2CalldK2mc = 20.950397</v>
      </c>
    </row>
    <row r="16302" spans="28:28" x14ac:dyDescent="0.25">
      <c r="AB16302" s="3" t="str">
        <v>strike = 0.035169, d2CalldK2 = 18.837816, d2CalldK2mc = 18.999072</v>
      </c>
    </row>
    <row r="16303" spans="28:28" x14ac:dyDescent="0.25">
      <c r="AB16303" s="3" t="str">
        <v>strike = 0.037006, d2CalldK2 = 16.626735, d2CalldK2mc = 16.250305</v>
      </c>
    </row>
    <row r="16304" spans="28:28" x14ac:dyDescent="0.25">
      <c r="AB16304" s="3" t="str">
        <v>strike = 0.038843, d2CalldK2 = 14.631184, d2CalldK2mc = 16.445277</v>
      </c>
    </row>
    <row r="16305" spans="28:28" x14ac:dyDescent="0.25">
      <c r="AB16305" s="3" t="str">
        <v>strike = 0.040681, d2CalldK2 = 12.846568, d2CalldK2mc = 12.200363</v>
      </c>
    </row>
    <row r="16306" spans="28:28" x14ac:dyDescent="0.25">
      <c r="AB16306" s="3" t="str">
        <v>strike = 0.042518, d2CalldK2 = 11.261618, d2CalldK2mc = 10.753874</v>
      </c>
    </row>
    <row r="16307" spans="28:28" x14ac:dyDescent="0.25">
      <c r="AB16307" s="3" t="str">
        <v>strike = 0.044355, d2CalldK2 = 9.861386, d2CalldK2mc = 9.743817</v>
      </c>
    </row>
    <row r="16308" spans="28:28" x14ac:dyDescent="0.25">
      <c r="AB16308" s="3" t="str">
        <v>strike = 0.046192, d2CalldK2 = 8.629275, d2CalldK2mc = 9.253080</v>
      </c>
    </row>
    <row r="16309" spans="28:28" x14ac:dyDescent="0.25">
      <c r="AB16309" s="3" t="str">
        <v>strike = 0.048029, d2CalldK2 = 7.548355, d2CalldK2mc = 7.758663</v>
      </c>
    </row>
    <row r="16310" spans="28:28" x14ac:dyDescent="0.25">
      <c r="AB16310" s="3" t="str">
        <v>strike = 0.049866, d2CalldK2 = 6.602189, d2CalldK2mc = 6.271745</v>
      </c>
    </row>
    <row r="16311" spans="28:28" x14ac:dyDescent="0.25">
      <c r="AB16311" s="3" t="str">
        <v>strike = 0.051704, d2CalldK2 = 5.775315, d2CalldK2mc = 5.963176</v>
      </c>
    </row>
    <row r="16312" spans="28:28" x14ac:dyDescent="0.25">
      <c r="AB16312" s="3" t="str">
        <v>strike = 0.053541, d2CalldK2 = 5.053506, d2CalldK2mc = 5.462484</v>
      </c>
    </row>
    <row r="16313" spans="28:28" x14ac:dyDescent="0.25">
      <c r="AB16313" s="3" t="str">
        <v>strike = 0.055378, d2CalldK2 = 4.423871, d2CalldK2mc = 3.987937</v>
      </c>
    </row>
    <row r="16314" spans="28:28" x14ac:dyDescent="0.25">
      <c r="AB16314" s="3" t="str">
        <v>strike = 0.057215, d2CalldK2 = 3.874862, d2CalldK2mc = 3.646180</v>
      </c>
    </row>
    <row r="16315" spans="28:28" x14ac:dyDescent="0.25">
      <c r="AB16315" s="3" t="str">
        <v>strike = 0.059052, d2CalldK2 = 3.396223, d2CalldK2mc = 3.171252</v>
      </c>
    </row>
    <row r="16316" spans="28:28" x14ac:dyDescent="0.25">
      <c r="AB16316" s="3" t="str">
        <v>strike = 0.060890, d2CalldK2 = 2.978905, d2CalldK2mc = 3.084520</v>
      </c>
    </row>
    <row r="16317" spans="28:28" x14ac:dyDescent="0.25">
      <c r="AB16317" s="3" t="str">
        <v>strike = 0.062727, d2CalldK2 = 2.614961, d2CalldK2mc = 2.831389</v>
      </c>
    </row>
    <row r="16318" spans="28:28" x14ac:dyDescent="0.25">
      <c r="AB16318" s="3" t="str">
        <v>strike = 0.064564, d2CalldK2 = 2.297440, d2CalldK2mc = 2.180967</v>
      </c>
    </row>
    <row r="16319" spans="28:28" x14ac:dyDescent="0.25">
      <c r="AB16319" s="3" t="str">
        <v>strike = 0.066401, d2CalldK2 = 2.020279, d2CalldK2mc = 1.998792</v>
      </c>
    </row>
    <row r="16320" spans="28:28" x14ac:dyDescent="0.25">
      <c r="AB16320" s="3" t="str">
        <v>strike = 0.068238, d2CalldK2 = 1.778200, d2CalldK2mc = 1.901276</v>
      </c>
    </row>
    <row r="16321" spans="28:28" x14ac:dyDescent="0.25">
      <c r="AB16321" s="3" t="str">
        <v>strike = 0.070076, d2CalldK2 = 1.566618, d2CalldK2mc = 1.859303</v>
      </c>
    </row>
    <row r="16322" spans="28:28" x14ac:dyDescent="0.25">
      <c r="AB16322" s="3" t="str">
        <v>strike = 0.071913, d2CalldK2 = 1.381549, d2CalldK2mc = 1.385600</v>
      </c>
    </row>
    <row r="16323" spans="28:28" x14ac:dyDescent="0.25">
      <c r="AB16323" s="3" t="str">
        <v>strike = 0.073750, d2CalldK2 = 1.219542, d2CalldK2mc = 1.067989</v>
      </c>
    </row>
    <row r="16324" spans="28:28" x14ac:dyDescent="0.25">
      <c r="AB16324" s="3" t="str">
        <v>strike = 0.075587, d2CalldK2 = 1.077601, d2CalldK2mc = 1.089987</v>
      </c>
    </row>
    <row r="16325" spans="28:28" x14ac:dyDescent="0.25">
      <c r="AB16325" s="3" t="str">
        <v>strike = 0.077424, d2CalldK2 = 0.953130, d2CalldK2mc = 1.000984</v>
      </c>
    </row>
    <row r="16326" spans="28:28" x14ac:dyDescent="0.25">
      <c r="AB16326" s="3" t="str">
        <v>strike = 0.079262, d2CalldK2 = 0.843880, d2CalldK2mc = 0.791582</v>
      </c>
    </row>
    <row r="16327" spans="28:28" x14ac:dyDescent="0.25">
      <c r="AB16327" s="3" t="str">
        <v>T = 7.666667, fixingDate = 0, swapRate = 0.025983, annuity = 8.158715, stdDev = 0.018372, avgCalcStrikes = 7.973389</v>
      </c>
    </row>
    <row r="16328" spans="28:28" x14ac:dyDescent="0.25">
      <c r="AB16328" s="3" t="str">
        <v>strike = -0.027296, dCalldT = 0.000102, localVol = 0.012030</v>
      </c>
    </row>
    <row r="16329" spans="28:28" x14ac:dyDescent="0.25">
      <c r="AB16329" s="3" t="str">
        <v>strike = -0.025459, dCalldT = 0.000098, localVol = 0.013600</v>
      </c>
    </row>
    <row r="16330" spans="28:28" x14ac:dyDescent="0.25">
      <c r="AB16330" s="3" t="str">
        <v>strike = -0.023621, dCalldT = 0.000090, localVol = 0.014238</v>
      </c>
    </row>
    <row r="16331" spans="28:28" x14ac:dyDescent="0.25">
      <c r="AB16331" s="3" t="str">
        <v>strike = -0.021784, dCalldT = 0.000090, localVol = 0.013568</v>
      </c>
    </row>
    <row r="16332" spans="28:28" x14ac:dyDescent="0.25">
      <c r="AB16332" s="3" t="str">
        <v>strike = -0.019947, dCalldT = 0.000101, localVol = 0.013065</v>
      </c>
    </row>
    <row r="16333" spans="28:28" x14ac:dyDescent="0.25">
      <c r="AB16333" s="3" t="str">
        <v>strike = -0.018110, dCalldT = 0.000121, localVol = 0.015350</v>
      </c>
    </row>
    <row r="16334" spans="28:28" x14ac:dyDescent="0.25">
      <c r="AB16334" s="3" t="str">
        <v>strike = -0.016273, dCalldT = 0.000163, localVol = 0.013466</v>
      </c>
    </row>
    <row r="16335" spans="28:28" x14ac:dyDescent="0.25">
      <c r="AB16335" s="3" t="str">
        <v>strike = -0.014435, dCalldT = 0.000205, localVol = 0.013124</v>
      </c>
    </row>
    <row r="16336" spans="28:28" x14ac:dyDescent="0.25">
      <c r="AB16336" s="3" t="str">
        <v>strike = -0.012598, dCalldT = 0.000234, localVol = 0.013399</v>
      </c>
    </row>
    <row r="16337" spans="28:28" x14ac:dyDescent="0.25">
      <c r="AB16337" s="3" t="str">
        <v>strike = -0.010761, dCalldT = 0.000251, localVol = 0.013911</v>
      </c>
    </row>
    <row r="16338" spans="28:28" x14ac:dyDescent="0.25">
      <c r="AB16338" s="3" t="str">
        <v>strike = -0.008924, dCalldT = 0.000269, localVol = 0.012533</v>
      </c>
    </row>
    <row r="16339" spans="28:28" x14ac:dyDescent="0.25">
      <c r="AB16339" s="3" t="str">
        <v>strike = -0.007087, dCalldT = 0.000271, localVol = 0.013463</v>
      </c>
    </row>
    <row r="16340" spans="28:28" x14ac:dyDescent="0.25">
      <c r="AB16340" s="3" t="str">
        <v>strike = -0.005249, dCalldT = 0.000290, localVol = 0.011062</v>
      </c>
    </row>
    <row r="16341" spans="28:28" x14ac:dyDescent="0.25">
      <c r="AB16341" s="3" t="str">
        <v>strike = -0.003412, dCalldT = 0.000275, localVol = 0.011716</v>
      </c>
    </row>
    <row r="16342" spans="28:28" x14ac:dyDescent="0.25">
      <c r="AB16342" s="3" t="str">
        <v>strike = -0.001575, dCalldT = 0.000278, localVol = 0.010373</v>
      </c>
    </row>
    <row r="16343" spans="28:28" x14ac:dyDescent="0.25">
      <c r="AB16343" s="3" t="str">
        <v>strike = 0.000262, dCalldT = 0.000277, localVol = 0.010404</v>
      </c>
    </row>
    <row r="16344" spans="28:28" x14ac:dyDescent="0.25">
      <c r="AB16344" s="3" t="str">
        <v>strike = 0.002099, dCalldT = 0.000304, localVol = 0.009530</v>
      </c>
    </row>
    <row r="16345" spans="28:28" x14ac:dyDescent="0.25">
      <c r="AB16345" s="3" t="str">
        <v>strike = 0.003937, dCalldT = 0.000328, localVol = 0.009104</v>
      </c>
    </row>
    <row r="16346" spans="28:28" x14ac:dyDescent="0.25">
      <c r="AB16346" s="3" t="str">
        <v>strike = 0.005774, dCalldT = 0.000338, localVol = 0.008896</v>
      </c>
    </row>
    <row r="16347" spans="28:28" x14ac:dyDescent="0.25">
      <c r="AB16347" s="3" t="str">
        <v>strike = 0.007611, dCalldT = 0.000352, localVol = 0.008962</v>
      </c>
    </row>
    <row r="16348" spans="28:28" x14ac:dyDescent="0.25">
      <c r="AB16348" s="3" t="str">
        <v>strike = 0.009448, dCalldT = 0.000411, localVol = 0.008466</v>
      </c>
    </row>
    <row r="16349" spans="28:28" x14ac:dyDescent="0.25">
      <c r="AB16349" s="3" t="str">
        <v>strike = 0.011285, dCalldT = 0.000462, localVol = 0.008141</v>
      </c>
    </row>
    <row r="16350" spans="28:28" x14ac:dyDescent="0.25">
      <c r="AB16350" s="3" t="str">
        <v>strike = 0.013123, dCalldT = 0.000468, localVol = 0.008204</v>
      </c>
    </row>
    <row r="16351" spans="28:28" x14ac:dyDescent="0.25">
      <c r="AB16351" s="3" t="str">
        <v>strike = 0.014960, dCalldT = 0.000503, localVol = 0.007641</v>
      </c>
    </row>
    <row r="16352" spans="28:28" x14ac:dyDescent="0.25">
      <c r="AB16352" s="3" t="str">
        <v>strike = 0.016797, dCalldT = 0.000513, localVol = 0.007268</v>
      </c>
    </row>
    <row r="16353" spans="28:28" x14ac:dyDescent="0.25">
      <c r="AB16353" s="3" t="str">
        <v>strike = 0.018634, dCalldT = 0.000497, localVol = 0.006857</v>
      </c>
    </row>
    <row r="16354" spans="28:28" x14ac:dyDescent="0.25">
      <c r="AB16354" s="3" t="str">
        <v>strike = 0.020471, dCalldT = 0.000485, localVol = 0.006404</v>
      </c>
    </row>
    <row r="16355" spans="28:28" x14ac:dyDescent="0.25">
      <c r="AB16355" s="3" t="str">
        <v>strike = 0.022309, dCalldT = 0.000479, localVol = 0.005891</v>
      </c>
    </row>
    <row r="16356" spans="28:28" x14ac:dyDescent="0.25">
      <c r="AB16356" s="3" t="str">
        <v>strike = 0.024146, dCalldT = 0.000430, localVol = 0.005525</v>
      </c>
    </row>
    <row r="16357" spans="28:28" x14ac:dyDescent="0.25">
      <c r="AB16357" s="3" t="str">
        <v>strike = 0.025983, dCalldT = 0.000427, localVol = 0.005200</v>
      </c>
    </row>
    <row r="16358" spans="28:28" x14ac:dyDescent="0.25">
      <c r="AB16358" s="3" t="str">
        <v>strike = 0.027820, dCalldT = 0.000406, localVol = 0.005258</v>
      </c>
    </row>
    <row r="16359" spans="28:28" x14ac:dyDescent="0.25">
      <c r="AB16359" s="3" t="str">
        <v>strike = 0.029657, dCalldT = 0.000382, localVol = 0.005466</v>
      </c>
    </row>
    <row r="16360" spans="28:28" x14ac:dyDescent="0.25">
      <c r="AB16360" s="3" t="str">
        <v>strike = 0.031495, dCalldT = 0.000397, localVol = 0.005780</v>
      </c>
    </row>
    <row r="16361" spans="28:28" x14ac:dyDescent="0.25">
      <c r="AB16361" s="3" t="str">
        <v>strike = 0.033332, dCalldT = 0.000413, localVol = 0.006282</v>
      </c>
    </row>
    <row r="16362" spans="28:28" x14ac:dyDescent="0.25">
      <c r="AB16362" s="3" t="str">
        <v>strike = 0.035169, dCalldT = 0.000441, localVol = 0.006810</v>
      </c>
    </row>
    <row r="16363" spans="28:28" x14ac:dyDescent="0.25">
      <c r="AB16363" s="3" t="str">
        <v>strike = 0.037006, dCalldT = 0.000460, localVol = 0.007524</v>
      </c>
    </row>
    <row r="16364" spans="28:28" x14ac:dyDescent="0.25">
      <c r="AB16364" s="3" t="str">
        <v>strike = 0.038843, dCalldT = 0.000494, localVol = 0.007748</v>
      </c>
    </row>
    <row r="16365" spans="28:28" x14ac:dyDescent="0.25">
      <c r="AB16365" s="3" t="str">
        <v>strike = 0.040681, dCalldT = 0.000453, localVol = 0.008621</v>
      </c>
    </row>
    <row r="16366" spans="28:28" x14ac:dyDescent="0.25">
      <c r="AB16366" s="3" t="str">
        <v>strike = 0.042518, dCalldT = 0.000439, localVol = 0.009037</v>
      </c>
    </row>
    <row r="16367" spans="28:28" x14ac:dyDescent="0.25">
      <c r="AB16367" s="3" t="str">
        <v>strike = 0.044355, dCalldT = 0.000446, localVol = 0.009563</v>
      </c>
    </row>
    <row r="16368" spans="28:28" x14ac:dyDescent="0.25">
      <c r="AB16368" s="3" t="str">
        <v>strike = 0.046192, dCalldT = 0.000457, localVol = 0.009940</v>
      </c>
    </row>
    <row r="16369" spans="28:28" x14ac:dyDescent="0.25">
      <c r="AB16369" s="3" t="str">
        <v>strike = 0.048029, dCalldT = 0.000444, localVol = 0.010698</v>
      </c>
    </row>
    <row r="16370" spans="28:28" x14ac:dyDescent="0.25">
      <c r="AB16370" s="3" t="str">
        <v>strike = 0.049866, dCalldT = 0.000423, localVol = 0.011614</v>
      </c>
    </row>
    <row r="16371" spans="28:28" x14ac:dyDescent="0.25">
      <c r="AB16371" s="3" t="str">
        <v>strike = 0.051704, dCalldT = 0.000416, localVol = 0.011815</v>
      </c>
    </row>
    <row r="16372" spans="28:28" x14ac:dyDescent="0.25">
      <c r="AB16372" s="3" t="str">
        <v>strike = 0.053541, dCalldT = 0.000403, localVol = 0.012143</v>
      </c>
    </row>
    <row r="16373" spans="28:28" x14ac:dyDescent="0.25">
      <c r="AB16373" s="3" t="str">
        <v>strike = 0.055378, dCalldT = 0.000374, localVol = 0.013688</v>
      </c>
    </row>
    <row r="16374" spans="28:28" x14ac:dyDescent="0.25">
      <c r="AB16374" s="3" t="str">
        <v>strike = 0.057215, dCalldT = 0.000363, localVol = 0.014113</v>
      </c>
    </row>
    <row r="16375" spans="28:28" x14ac:dyDescent="0.25">
      <c r="AB16375" s="3" t="str">
        <v>strike = 0.059052, dCalldT = 0.000363, localVol = 0.015127</v>
      </c>
    </row>
    <row r="16376" spans="28:28" x14ac:dyDescent="0.25">
      <c r="AB16376" s="3" t="str">
        <v>strike = 0.060890, dCalldT = 0.000373, localVol = 0.015544</v>
      </c>
    </row>
    <row r="16377" spans="28:28" x14ac:dyDescent="0.25">
      <c r="AB16377" s="3" t="str">
        <v>strike = 0.062727, dCalldT = 0.000379, localVol = 0.016365</v>
      </c>
    </row>
    <row r="16378" spans="28:28" x14ac:dyDescent="0.25">
      <c r="AB16378" s="3" t="str">
        <v>strike = 0.064564, dCalldT = 0.000378, localVol = 0.018613</v>
      </c>
    </row>
    <row r="16379" spans="28:28" x14ac:dyDescent="0.25">
      <c r="AB16379" s="3" t="str">
        <v>strike = 0.066401, dCalldT = 0.000382, localVol = 0.019552</v>
      </c>
    </row>
    <row r="16380" spans="28:28" x14ac:dyDescent="0.25">
      <c r="AB16380" s="3" t="str">
        <v>strike = 0.068238, dCalldT = 0.000388, localVol = 0.020204</v>
      </c>
    </row>
    <row r="16381" spans="28:28" x14ac:dyDescent="0.25">
      <c r="AB16381" s="3" t="str">
        <v>strike = 0.070076, dCalldT = 0.000390, localVol = 0.020479</v>
      </c>
    </row>
    <row r="16382" spans="28:28" x14ac:dyDescent="0.25">
      <c r="AB16382" s="3" t="str">
        <v>strike = 0.071913, dCalldT = 0.000381, localVol = 0.023440</v>
      </c>
    </row>
    <row r="16383" spans="28:28" x14ac:dyDescent="0.25">
      <c r="AB16383" s="3" t="str">
        <v>strike = 0.073750, dCalldT = 0.000372, localVol = 0.026392</v>
      </c>
    </row>
    <row r="16384" spans="28:28" x14ac:dyDescent="0.25">
      <c r="AB16384" s="3" t="str">
        <v>strike = 0.075587, dCalldT = 0.000370, localVol = 0.026060</v>
      </c>
    </row>
    <row r="16385" spans="28:28" x14ac:dyDescent="0.25">
      <c r="AB16385" s="3" t="str">
        <v>strike = 0.077424, dCalldT = 0.000368, localVol = 0.027132</v>
      </c>
    </row>
    <row r="16386" spans="28:28" x14ac:dyDescent="0.25">
      <c r="AB16386" s="3" t="str">
        <v>strike = 0.079262, dCalldT = 0.000365, localVol = 0.030385</v>
      </c>
    </row>
    <row r="16387" spans="28:28" x14ac:dyDescent="0.25">
      <c r="AB16387" s="3" t="str">
        <v>T = 7.750000, swapRate = 0.026037, k = 0, strike = -0.029359, call = 0.055621, callph = 0.055611, callmh = 0.055631, quantile = 0.012392, d2CalldK2 = 0.745252</v>
      </c>
    </row>
    <row r="16388" spans="28:28" x14ac:dyDescent="0.25">
      <c r="AB16388" s="3" t="str">
        <v>T = 7.750000, swapRate = 0.026037, k = 1, strike = -0.027513, call = 0.053798, callph = 0.053789, callmh = 0.053808, quantile = 0.013855, d2CalldK2 = 0.840610</v>
      </c>
    </row>
    <row r="16389" spans="28:28" x14ac:dyDescent="0.25">
      <c r="AB16389" s="3" t="str">
        <v>T = 7.750000, swapRate = 0.026037, k = 2, strike = -0.025666, call = 0.051979, callph = 0.051969, callmh = 0.051989, quantile = 0.015505, d2CalldK2 = 0.949127</v>
      </c>
    </row>
    <row r="16390" spans="28:28" x14ac:dyDescent="0.25">
      <c r="AB16390" s="3" t="str">
        <v>T = 7.750000, swapRate = 0.026037, k = 3, strike = -0.023819, call = 0.050163, callph = 0.050153, callmh = 0.050173, quantile = 0.017369, d2CalldK2 = 1.072739</v>
      </c>
    </row>
    <row r="16391" spans="28:28" x14ac:dyDescent="0.25">
      <c r="AB16391" s="3" t="str">
        <v>T = 7.750000, swapRate = 0.026037, k = 4, strike = -0.021973, call = 0.048350, callph = 0.048340, callmh = 0.048360, quantile = 0.019477, d2CalldK2 = 1.213675</v>
      </c>
    </row>
    <row r="16392" spans="28:28" x14ac:dyDescent="0.25">
      <c r="AB16392" s="3" t="str">
        <v>T = 7.750000, swapRate = 0.026037, k = 5, strike = -0.020126, call = 0.046542, callph = 0.046532, callmh = 0.046551, quantile = 0.021864, d2CalldK2 = 1.374508</v>
      </c>
    </row>
    <row r="16393" spans="28:28" x14ac:dyDescent="0.25">
      <c r="AB16393" s="3" t="str">
        <v>T = 7.750000, swapRate = 0.026037, k = 6, strike = -0.018280, call = 0.044738, callph = 0.044728, callmh = 0.044748, quantile = 0.024568, d2CalldK2 = 1.558210</v>
      </c>
    </row>
    <row r="16394" spans="28:28" x14ac:dyDescent="0.25">
      <c r="AB16394" s="3" t="str">
        <v>T = 7.750000, swapRate = 0.026037, k = 7, strike = -0.016433, call = 0.042940, callph = 0.042930, callmh = 0.042949, quantile = 0.027635, d2CalldK2 = 1.768204</v>
      </c>
    </row>
    <row r="16395" spans="28:28" x14ac:dyDescent="0.25">
      <c r="AB16395" s="3" t="str">
        <v>T = 7.750000, swapRate = 0.026037, k = 8, strike = -0.014587, call = 0.041147, callph = 0.041138, callmh = 0.041157, quantile = 0.031116, d2CalldK2 = 2.008441</v>
      </c>
    </row>
    <row r="16396" spans="28:28" x14ac:dyDescent="0.25">
      <c r="AB16396" s="3" t="str">
        <v>T = 7.750000, swapRate = 0.026037, k = 9, strike = -0.012740, call = 0.039362, callph = 0.039352, callmh = 0.039371, quantile = 0.035073, d2CalldK2 = 2.283475</v>
      </c>
    </row>
    <row r="16397" spans="28:28" x14ac:dyDescent="0.25">
      <c r="AB16397" s="3" t="str">
        <v>T = 7.750000, swapRate = 0.026037, k = 10, strike = -0.010894, call = 0.037584, callph = 0.037574, callmh = 0.037594, quantile = 0.039574, d2CalldK2 = 2.598546</v>
      </c>
    </row>
    <row r="16398" spans="28:28" x14ac:dyDescent="0.25">
      <c r="AB16398" s="3" t="str">
        <v>T = 7.750000, swapRate = 0.026037, k = 11, strike = -0.009047, call = 0.035815, callph = 0.035806, callmh = 0.035825, quantile = 0.044698, d2CalldK2 = 2.959677</v>
      </c>
    </row>
    <row r="16399" spans="28:28" x14ac:dyDescent="0.25">
      <c r="AB16399" s="3" t="str">
        <v>T = 7.750000, swapRate = 0.026037, k = 12, strike = -0.007201, call = 0.034056, callph = 0.034047, callmh = 0.034066, quantile = 0.050537, d2CalldK2 = 3.373778</v>
      </c>
    </row>
    <row r="16400" spans="28:28" x14ac:dyDescent="0.25">
      <c r="AB16400" s="3" t="str">
        <v>T = 7.750000, swapRate = 0.026037, k = 13, strike = -0.005354, call = 0.032309, callph = 0.032300, callmh = 0.032319, quantile = 0.057195, d2CalldK2 = 3.848756</v>
      </c>
    </row>
    <row r="16401" spans="28:28" x14ac:dyDescent="0.25">
      <c r="AB16401" s="3" t="str">
        <v>T = 7.750000, swapRate = 0.026037, k = 14, strike = -0.003507, call = 0.030575, callph = 0.030566, callmh = 0.030584, quantile = 0.064794, d2CalldK2 = 4.393618</v>
      </c>
    </row>
    <row r="16402" spans="28:28" x14ac:dyDescent="0.25">
      <c r="AB16402" s="3" t="str">
        <v>T = 7.750000, swapRate = 0.026037, k = 15, strike = -0.001661, call = 0.028856, callph = 0.028847, callmh = 0.028865, quantile = 0.073471, d2CalldK2 = 5.018585</v>
      </c>
    </row>
    <row r="16403" spans="28:28" x14ac:dyDescent="0.25">
      <c r="AB16403" s="3" t="str">
        <v>T = 7.750000, swapRate = 0.026037, k = 16, strike = 0.000186, call = 0.027154, callph = 0.027145, callmh = 0.027163, quantile = 0.083384, d2CalldK2 = 5.735177</v>
      </c>
    </row>
    <row r="16404" spans="28:28" x14ac:dyDescent="0.25">
      <c r="AB16404" s="3" t="str">
        <v>T = 7.750000, swapRate = 0.026037, k = 17, strike = 0.002032, call = 0.025472, callph = 0.025463, callmh = 0.025481, quantile = 0.094716, d2CalldK2 = 6.556270</v>
      </c>
    </row>
    <row r="16405" spans="28:28" x14ac:dyDescent="0.25">
      <c r="AB16405" s="3" t="str">
        <v>T = 7.750000, swapRate = 0.026037, k = 18, strike = 0.003879, call = 0.023812, callph = 0.023803, callmh = 0.023821, quantile = 0.107670, d2CalldK2 = 7.496100</v>
      </c>
    </row>
    <row r="16406" spans="28:28" x14ac:dyDescent="0.25">
      <c r="AB16406" s="3" t="str">
        <v>T = 7.750000, swapRate = 0.026037, k = 19, strike = 0.005725, call = 0.022177, callph = 0.022169, callmh = 0.022186, quantile = 0.122482, d2CalldK2 = 8.570164</v>
      </c>
    </row>
    <row r="16407" spans="28:28" x14ac:dyDescent="0.25">
      <c r="AB16407" s="3" t="str">
        <v>T = 7.750000, swapRate = 0.026037, k = 20, strike = 0.007572, call = 0.020572, callph = 0.020564, callmh = 0.020581, quantile = 0.139413, d2CalldK2 = 9.794981</v>
      </c>
    </row>
    <row r="16408" spans="28:28" x14ac:dyDescent="0.25">
      <c r="AB16408" s="3" t="str">
        <v>T = 7.750000, swapRate = 0.026037, k = 21, strike = 0.009418, call = 0.019001, callph = 0.018992, callmh = 0.019009, quantile = 0.158759, d2CalldK2 = 11.187619</v>
      </c>
    </row>
    <row r="16409" spans="28:28" x14ac:dyDescent="0.25">
      <c r="AB16409" s="3" t="str">
        <v>T = 7.750000, swapRate = 0.026037, k = 22, strike = 0.011265, call = 0.017467, callph = 0.017459, callmh = 0.017475, quantile = 0.180844, d2CalldK2 = 12.764891</v>
      </c>
    </row>
    <row r="16410" spans="28:28" x14ac:dyDescent="0.25">
      <c r="AB16410" s="3" t="str">
        <v>T = 7.750000, swapRate = 0.026037, k = 23, strike = 0.013111, call = 0.015977, callph = 0.015969, callmh = 0.015985, quantile = 0.206024, d2CalldK2 = 14.542059</v>
      </c>
    </row>
    <row r="16411" spans="28:28" x14ac:dyDescent="0.25">
      <c r="AB16411" s="3" t="str">
        <v>T = 7.750000, swapRate = 0.026037, k = 24, strike = 0.014958, call = 0.014537, callph = 0.014530, callmh = 0.014545, quantile = 0.234680, d2CalldK2 = 16.530824</v>
      </c>
    </row>
    <row r="16412" spans="28:28" x14ac:dyDescent="0.25">
      <c r="AB16412" s="3" t="str">
        <v>T = 7.750000, swapRate = 0.026037, k = 25, strike = 0.016805, call = 0.013153, callph = 0.013146, callmh = 0.013161, quantile = 0.267208, d2CalldK2 = 18.736343</v>
      </c>
    </row>
    <row r="16413" spans="28:28" x14ac:dyDescent="0.25">
      <c r="AB16413" s="3" t="str">
        <v>T = 7.750000, swapRate = 0.026037, k = 26, strike = 0.018651, call = 0.011834, callph = 0.011827, callmh = 0.011840, quantile = 0.304005, d2CalldK2 = 21.152885</v>
      </c>
    </row>
    <row r="16414" spans="28:28" x14ac:dyDescent="0.25">
      <c r="AB16414" s="3" t="str">
        <v>T = 7.750000, swapRate = 0.026037, k = 27, strike = 0.020498, call = 0.010586, callph = 0.010579, callmh = 0.010592, quantile = 0.345444, d2CalldK2 = 23.757687</v>
      </c>
    </row>
    <row r="16415" spans="28:28" x14ac:dyDescent="0.25">
      <c r="AB16415" s="3" t="str">
        <v>T = 7.750000, swapRate = 0.026037, k = 28, strike = 0.022344, call = 0.009419, callph = 0.009413, callmh = 0.009425, quantile = 0.391831, d2CalldK2 = 26.502519</v>
      </c>
    </row>
    <row r="16416" spans="28:28" x14ac:dyDescent="0.25">
      <c r="AB16416" s="3" t="str">
        <v>T = 7.750000, swapRate = 0.026037, k = 29, strike = 0.024191, call = 0.008343, callph = 0.008337, callmh = 0.008349, quantile = 0.443355, d2CalldK2 = 29.302523</v>
      </c>
    </row>
    <row r="16417" spans="28:28" x14ac:dyDescent="0.25">
      <c r="AB16417" s="3" t="str">
        <v>T = 7.750000, swapRate = 0.026037, k = 30, strike = 0.026037, call = 0.007367, callph = 0.007362, callmh = 0.007372, quantile = 0.500000, d2CalldK2 = 32.017457</v>
      </c>
    </row>
    <row r="16418" spans="28:28" x14ac:dyDescent="0.25">
      <c r="AB16418" s="3" t="str">
        <v>T = 7.750000, swapRate = 0.026037, k = 31, strike = 0.027884, call = 0.006496, callph = 0.006492, callmh = 0.006501, quantile = 0.556645, d2CalldK2 = 29.302523</v>
      </c>
    </row>
    <row r="16419" spans="28:28" x14ac:dyDescent="0.25">
      <c r="AB16419" s="3" t="str">
        <v>T = 7.750000, swapRate = 0.026037, k = 32, strike = 0.029730, call = 0.005726, callph = 0.005722, callmh = 0.005730, quantile = 0.608169, d2CalldK2 = 26.502519</v>
      </c>
    </row>
    <row r="16420" spans="28:28" x14ac:dyDescent="0.25">
      <c r="AB16420" s="3" t="str">
        <v>T = 7.750000, swapRate = 0.026037, k = 33, strike = 0.031577, call = 0.005046, callph = 0.005043, callmh = 0.005050, quantile = 0.654556, d2CalldK2 = 23.757687</v>
      </c>
    </row>
    <row r="16421" spans="28:28" x14ac:dyDescent="0.25">
      <c r="AB16421" s="3" t="str">
        <v>T = 7.750000, swapRate = 0.026037, k = 34, strike = 0.033423, call = 0.004447, callph = 0.004444, callmh = 0.004450, quantile = 0.695995, d2CalldK2 = 21.152885</v>
      </c>
    </row>
    <row r="16422" spans="28:28" x14ac:dyDescent="0.25">
      <c r="AB16422" s="3" t="str">
        <v>T = 7.750000, swapRate = 0.026037, k = 35, strike = 0.035270, call = 0.003921, callph = 0.003918, callmh = 0.003923, quantile = 0.732792, d2CalldK2 = 18.736343</v>
      </c>
    </row>
    <row r="16423" spans="28:28" x14ac:dyDescent="0.25">
      <c r="AB16423" s="3" t="str">
        <v>T = 7.750000, swapRate = 0.026037, k = 36, strike = 0.037117, call = 0.003458, callph = 0.003456, callmh = 0.003460, quantile = 0.765320, d2CalldK2 = 16.530824</v>
      </c>
    </row>
    <row r="16424" spans="28:28" x14ac:dyDescent="0.25">
      <c r="AB16424" s="3" t="str">
        <v>T = 7.750000, swapRate = 0.026037, k = 37, strike = 0.038963, call = 0.003052, callph = 0.003050, callmh = 0.003054, quantile = 0.793976, d2CalldK2 = 14.542059</v>
      </c>
    </row>
    <row r="16425" spans="28:28" x14ac:dyDescent="0.25">
      <c r="AB16425" s="3" t="str">
        <v>T = 7.750000, swapRate = 0.026037, k = 38, strike = 0.040810, call = 0.002695, callph = 0.002693, callmh = 0.002697, quantile = 0.819156, d2CalldK2 = 12.764891</v>
      </c>
    </row>
    <row r="16426" spans="28:28" x14ac:dyDescent="0.25">
      <c r="AB16426" s="3" t="str">
        <v>T = 7.750000, swapRate = 0.026037, k = 39, strike = 0.042656, call = 0.002382, callph = 0.002380, callmh = 0.002383, quantile = 0.841241, d2CalldK2 = 11.187618</v>
      </c>
    </row>
    <row r="16427" spans="28:28" x14ac:dyDescent="0.25">
      <c r="AB16427" s="3" t="str">
        <v>T = 7.750000, swapRate = 0.026037, k = 40, strike = 0.044503, call = 0.002107, callph = 0.002105, callmh = 0.002108, quantile = 0.860587, d2CalldK2 = 9.794981</v>
      </c>
    </row>
    <row r="16428" spans="28:28" x14ac:dyDescent="0.25">
      <c r="AB16428" s="3" t="str">
        <v>T = 7.750000, swapRate = 0.026037, k = 41, strike = 0.046349, call = 0.001865, callph = 0.001864, callmh = 0.001867, quantile = 0.877518, d2CalldK2 = 8.570164</v>
      </c>
    </row>
    <row r="16429" spans="28:28" x14ac:dyDescent="0.25">
      <c r="AB16429" s="3" t="str">
        <v>T = 7.750000, swapRate = 0.026037, k = 42, strike = 0.048196, call = 0.001653, callph = 0.001652, callmh = 0.001654, quantile = 0.892330, d2CalldK2 = 7.496100</v>
      </c>
    </row>
    <row r="16430" spans="28:28" x14ac:dyDescent="0.25">
      <c r="AB16430" s="3" t="str">
        <v>T = 7.750000, swapRate = 0.026037, k = 43, strike = 0.050042, call = 0.001467, callph = 0.001466, callmh = 0.001468, quantile = 0.905284, d2CalldK2 = 6.556270</v>
      </c>
    </row>
    <row r="16431" spans="28:28" x14ac:dyDescent="0.25">
      <c r="AB16431" s="3" t="str">
        <v>T = 7.750000, swapRate = 0.026037, k = 44, strike = 0.051889, call = 0.001302, callph = 0.001302, callmh = 0.001303, quantile = 0.916616, d2CalldK2 = 5.735177</v>
      </c>
    </row>
    <row r="16432" spans="28:28" x14ac:dyDescent="0.25">
      <c r="AB16432" s="3" t="str">
        <v>T = 7.750000, swapRate = 0.026037, k = 45, strike = 0.053735, call = 0.001158, callph = 0.001157, callmh = 0.001159, quantile = 0.926529, d2CalldK2 = 5.018585</v>
      </c>
    </row>
    <row r="16433" spans="28:28" x14ac:dyDescent="0.25">
      <c r="AB16433" s="3" t="str">
        <v>T = 7.750000, swapRate = 0.026037, k = 46, strike = 0.055582, call = 0.001030, callph = 0.001030, callmh = 0.001031, quantile = 0.935206, d2CalldK2 = 4.393618</v>
      </c>
    </row>
    <row r="16434" spans="28:28" x14ac:dyDescent="0.25">
      <c r="AB16434" s="3" t="str">
        <v>T = 7.750000, swapRate = 0.026037, k = 47, strike = 0.057429, call = 0.000918, callph = 0.000917, callmh = 0.000918, quantile = 0.942805, d2CalldK2 = 3.848756</v>
      </c>
    </row>
    <row r="16435" spans="28:28" x14ac:dyDescent="0.25">
      <c r="AB16435" s="3" t="str">
        <v>T = 7.750000, swapRate = 0.026037, k = 48, strike = 0.059275, call = 0.000819, callph = 0.000818, callmh = 0.000819, quantile = 0.949463, d2CalldK2 = 3.373778</v>
      </c>
    </row>
    <row r="16436" spans="28:28" x14ac:dyDescent="0.25">
      <c r="AB16436" s="3" t="str">
        <v>T = 7.750000, swapRate = 0.026037, k = 49, strike = 0.061122, call = 0.000731, callph = 0.000730, callmh = 0.000731, quantile = 0.955302, d2CalldK2 = 2.959677</v>
      </c>
    </row>
    <row r="16437" spans="28:28" x14ac:dyDescent="0.25">
      <c r="AB16437" s="3" t="str">
        <v>T = 7.750000, swapRate = 0.026037, k = 50, strike = 0.062968, call = 0.000653, callph = 0.000653, callmh = 0.000653, quantile = 0.960426, d2CalldK2 = 2.598546</v>
      </c>
    </row>
    <row r="16438" spans="28:28" x14ac:dyDescent="0.25">
      <c r="AB16438" s="3" t="str">
        <v>T = 7.750000, swapRate = 0.026037, k = 51, strike = 0.064815, call = 0.000584, callph = 0.000584, callmh = 0.000585, quantile = 0.964927, d2CalldK2 = 2.283475</v>
      </c>
    </row>
    <row r="16439" spans="28:28" x14ac:dyDescent="0.25">
      <c r="AB16439" s="3" t="str">
        <v>T = 7.750000, swapRate = 0.026037, k = 52, strike = 0.066661, call = 0.000523, callph = 0.000523, callmh = 0.000523, quantile = 0.968884, d2CalldK2 = 2.008441</v>
      </c>
    </row>
    <row r="16440" spans="28:28" x14ac:dyDescent="0.25">
      <c r="AB16440" s="3" t="str">
        <v>T = 7.750000, swapRate = 0.026037, k = 53, strike = 0.068508, call = 0.000469, callph = 0.000469, callmh = 0.000469, quantile = 0.972365, d2CalldK2 = 1.768204</v>
      </c>
    </row>
    <row r="16441" spans="28:28" x14ac:dyDescent="0.25">
      <c r="AB16441" s="3" t="str">
        <v>T = 7.750000, swapRate = 0.026037, k = 54, strike = 0.070354, call = 0.000421, callph = 0.000421, callmh = 0.000421, quantile = 0.975432, d2CalldK2 = 1.558210</v>
      </c>
    </row>
    <row r="16442" spans="28:28" x14ac:dyDescent="0.25">
      <c r="AB16442" s="3" t="str">
        <v>T = 7.750000, swapRate = 0.026037, k = 55, strike = 0.072201, call = 0.000378, callph = 0.000378, callmh = 0.000378, quantile = 0.978136, d2CalldK2 = 1.374508</v>
      </c>
    </row>
    <row r="16443" spans="28:28" x14ac:dyDescent="0.25">
      <c r="AB16443" s="3" t="str">
        <v>T = 7.750000, swapRate = 0.026037, k = 56, strike = 0.074048, call = 0.000340, callph = 0.000340, callmh = 0.000340, quantile = 0.980523, d2CalldK2 = 1.213675</v>
      </c>
    </row>
    <row r="16444" spans="28:28" x14ac:dyDescent="0.25">
      <c r="AB16444" s="3" t="str">
        <v>T = 7.750000, swapRate = 0.026037, k = 57, strike = 0.075894, call = 0.000306, callph = 0.000306, callmh = 0.000306, quantile = 0.982631, d2CalldK2 = 1.072739</v>
      </c>
    </row>
    <row r="16445" spans="28:28" x14ac:dyDescent="0.25">
      <c r="AB16445" s="3" t="str">
        <v>T = 7.750000, swapRate = 0.026037, k = 58, strike = 0.077741, call = 0.000276, callph = 0.000275, callmh = 0.000276, quantile = 0.984495, d2CalldK2 = 0.949127</v>
      </c>
    </row>
    <row r="16446" spans="28:28" x14ac:dyDescent="0.25">
      <c r="AB16446" s="3" t="str">
        <v>T = 7.750000, swapRate = 0.026037, k = 59, strike = 0.079587, call = 0.000249, callph = 0.000248, callmh = 0.000249, quantile = 0.986145, d2CalldK2 = 0.840610</v>
      </c>
    </row>
    <row r="16447" spans="28:28" x14ac:dyDescent="0.25">
      <c r="AB16447" s="3" t="str">
        <v>T = 7.750000, swapRate = 0.026037, k = 60, strike = 0.081434, call = 0.000224, callph = 0.000224, callmh = 0.000224, quantile = 0.987608, d2CalldK2 = 0.745252</v>
      </c>
    </row>
    <row r="16448" spans="28:28" x14ac:dyDescent="0.25">
      <c r="AB16448" s="3" t="str">
        <v>strike = -0.027513, d2CalldK2 = 0.840610, d2CalldK2mc = 0.750427</v>
      </c>
    </row>
    <row r="16449" spans="28:28" x14ac:dyDescent="0.25">
      <c r="AB16449" s="3" t="str">
        <v>strike = -0.025666, d2CalldK2 = 0.949127, d2CalldK2mc = 1.272372</v>
      </c>
    </row>
    <row r="16450" spans="28:28" x14ac:dyDescent="0.25">
      <c r="AB16450" s="3" t="str">
        <v>strike = -0.023819, d2CalldK2 = 1.072739, d2CalldK2mc = 1.139709</v>
      </c>
    </row>
    <row r="16451" spans="28:28" x14ac:dyDescent="0.25">
      <c r="AB16451" s="3" t="str">
        <v>strike = -0.021973, d2CalldK2 = 1.213675, d2CalldK2mc = 1.410410</v>
      </c>
    </row>
    <row r="16452" spans="28:28" x14ac:dyDescent="0.25">
      <c r="AB16452" s="3" t="str">
        <v>strike = -0.020126, d2CalldK2 = 1.374508, d2CalldK2mc = 1.517955</v>
      </c>
    </row>
    <row r="16453" spans="28:28" x14ac:dyDescent="0.25">
      <c r="AB16453" s="3" t="str">
        <v>strike = -0.018280, d2CalldK2 = 1.558210, d2CalldK2mc = 1.179981</v>
      </c>
    </row>
    <row r="16454" spans="28:28" x14ac:dyDescent="0.25">
      <c r="AB16454" s="3" t="str">
        <v>strike = -0.016433, d2CalldK2 = 1.768204, d2CalldK2mc = 1.587023</v>
      </c>
    </row>
    <row r="16455" spans="28:28" x14ac:dyDescent="0.25">
      <c r="AB16455" s="3" t="str">
        <v>strike = -0.014587, d2CalldK2 = 2.008441, d2CalldK2mc = 2.047619</v>
      </c>
    </row>
    <row r="16456" spans="28:28" x14ac:dyDescent="0.25">
      <c r="AB16456" s="3" t="str">
        <v>strike = -0.012740, d2CalldK2 = 2.283475, d2CalldK2mc = 1.973572</v>
      </c>
    </row>
    <row r="16457" spans="28:28" x14ac:dyDescent="0.25">
      <c r="AB16457" s="3" t="str">
        <v>strike = -0.010894, d2CalldK2 = 2.598546, d2CalldK2mc = 2.491455</v>
      </c>
    </row>
    <row r="16458" spans="28:28" x14ac:dyDescent="0.25">
      <c r="AB16458" s="3" t="str">
        <v>strike = -0.009047, d2CalldK2 = 2.959677, d2CalldK2mc = 3.390987</v>
      </c>
    </row>
    <row r="16459" spans="28:28" x14ac:dyDescent="0.25">
      <c r="AB16459" s="3" t="str">
        <v>strike = -0.007201, d2CalldK2 = 3.373778, d2CalldK2mc = 3.657324</v>
      </c>
    </row>
    <row r="16460" spans="28:28" x14ac:dyDescent="0.25">
      <c r="AB16460" s="3" t="str">
        <v>strike = -0.005354, d2CalldK2 = 3.848756, d2CalldK2mc = 3.668428</v>
      </c>
    </row>
    <row r="16461" spans="28:28" x14ac:dyDescent="0.25">
      <c r="AB16461" s="3" t="str">
        <v>strike = -0.003507, d2CalldK2 = 4.393618, d2CalldK2mc = 4.960464</v>
      </c>
    </row>
    <row r="16462" spans="28:28" x14ac:dyDescent="0.25">
      <c r="AB16462" s="3" t="str">
        <v>strike = -0.001661, d2CalldK2 = 5.018585, d2CalldK2mc = 5.298058</v>
      </c>
    </row>
    <row r="16463" spans="28:28" x14ac:dyDescent="0.25">
      <c r="AB16463" s="3" t="str">
        <v>strike = 0.000186, d2CalldK2 = 5.735177, d2CalldK2mc = 5.506589</v>
      </c>
    </row>
    <row r="16464" spans="28:28" x14ac:dyDescent="0.25">
      <c r="AB16464" s="3" t="str">
        <v>strike = 0.002032, d2CalldK2 = 6.556270, d2CalldK2mc = 6.326293</v>
      </c>
    </row>
    <row r="16465" spans="28:28" x14ac:dyDescent="0.25">
      <c r="AB16465" s="3" t="str">
        <v>strike = 0.003879, d2CalldK2 = 7.496100, d2CalldK2mc = 7.834473</v>
      </c>
    </row>
    <row r="16466" spans="28:28" x14ac:dyDescent="0.25">
      <c r="AB16466" s="3" t="str">
        <v>strike = 0.005725, d2CalldK2 = 8.570164, d2CalldK2mc = 9.060880</v>
      </c>
    </row>
    <row r="16467" spans="28:28" x14ac:dyDescent="0.25">
      <c r="AB16467" s="3" t="str">
        <v>strike = 0.007572, d2CalldK2 = 9.794981, d2CalldK2mc = 9.332994</v>
      </c>
    </row>
    <row r="16468" spans="28:28" x14ac:dyDescent="0.25">
      <c r="AB16468" s="3" t="str">
        <v>strike = 0.009418, d2CalldK2 = 11.187619, d2CalldK2mc = 11.606529</v>
      </c>
    </row>
    <row r="16469" spans="28:28" x14ac:dyDescent="0.25">
      <c r="AB16469" s="3" t="str">
        <v>strike = 0.011265, d2CalldK2 = 12.764891, d2CalldK2mc = 13.414142</v>
      </c>
    </row>
    <row r="16470" spans="28:28" x14ac:dyDescent="0.25">
      <c r="AB16470" s="3" t="str">
        <v>strike = 0.013111, d2CalldK2 = 14.542059, d2CalldK2mc = 12.955626</v>
      </c>
    </row>
    <row r="16471" spans="28:28" x14ac:dyDescent="0.25">
      <c r="AB16471" s="3" t="str">
        <v>strike = 0.014958, d2CalldK2 = 16.530824, d2CalldK2mc = 16.383123</v>
      </c>
    </row>
    <row r="16472" spans="28:28" x14ac:dyDescent="0.25">
      <c r="AB16472" s="3" t="str">
        <v>strike = 0.016805, d2CalldK2 = 18.736343, d2CalldK2mc = 19.901259</v>
      </c>
    </row>
    <row r="16473" spans="28:28" x14ac:dyDescent="0.25">
      <c r="AB16473" s="3" t="str">
        <v>strike = 0.018651, d2CalldK2 = 21.152885, d2CalldK2mc = 21.103758</v>
      </c>
    </row>
    <row r="16474" spans="28:28" x14ac:dyDescent="0.25">
      <c r="AB16474" s="3" t="str">
        <v>strike = 0.020498, d2CalldK2 = 23.757687, d2CalldK2mc = 23.568939</v>
      </c>
    </row>
    <row r="16475" spans="28:28" x14ac:dyDescent="0.25">
      <c r="AB16475" s="3" t="str">
        <v>strike = 0.022344, d2CalldK2 = 26.502519, d2CalldK2mc = 26.980339</v>
      </c>
    </row>
    <row r="16476" spans="28:28" x14ac:dyDescent="0.25">
      <c r="AB16476" s="3" t="str">
        <v>strike = 0.024191, d2CalldK2 = 29.302523, d2CalldK2mc = 28.479535</v>
      </c>
    </row>
    <row r="16477" spans="28:28" x14ac:dyDescent="0.25">
      <c r="AB16477" s="3" t="str">
        <v>strike = 0.026037, d2CalldK2 = 32.017457, d2CalldK2mc = 31.012421</v>
      </c>
    </row>
    <row r="16478" spans="28:28" x14ac:dyDescent="0.25">
      <c r="AB16478" s="3" t="str">
        <v>strike = 0.027884, d2CalldK2 = 29.302523, d2CalldK2mc = 29.261984</v>
      </c>
    </row>
    <row r="16479" spans="28:28" x14ac:dyDescent="0.25">
      <c r="AB16479" s="3" t="str">
        <v>strike = 0.029730, d2CalldK2 = 26.502519, d2CalldK2mc = 26.575249</v>
      </c>
    </row>
    <row r="16480" spans="28:28" x14ac:dyDescent="0.25">
      <c r="AB16480" s="3" t="str">
        <v>strike = 0.031577, d2CalldK2 = 23.757687, d2CalldK2mc = 23.579912</v>
      </c>
    </row>
    <row r="16481" spans="28:28" x14ac:dyDescent="0.25">
      <c r="AB16481" s="3" t="str">
        <v>strike = 0.033423, d2CalldK2 = 21.152885, d2CalldK2mc = 20.795436</v>
      </c>
    </row>
    <row r="16482" spans="28:28" x14ac:dyDescent="0.25">
      <c r="AB16482" s="3" t="str">
        <v>strike = 0.035270, d2CalldK2 = 18.736343, d2CalldK2mc = 18.771004</v>
      </c>
    </row>
    <row r="16483" spans="28:28" x14ac:dyDescent="0.25">
      <c r="AB16483" s="3" t="str">
        <v>strike = 0.037117, d2CalldK2 = 16.530824, d2CalldK2mc = 16.418080</v>
      </c>
    </row>
    <row r="16484" spans="28:28" x14ac:dyDescent="0.25">
      <c r="AB16484" s="3" t="str">
        <v>strike = 0.038963, d2CalldK2 = 14.542059, d2CalldK2mc = 15.719699</v>
      </c>
    </row>
    <row r="16485" spans="28:28" x14ac:dyDescent="0.25">
      <c r="AB16485" s="3" t="str">
        <v>strike = 0.040810, d2CalldK2 = 12.764891, d2CalldK2mc = 12.244121</v>
      </c>
    </row>
    <row r="16486" spans="28:28" x14ac:dyDescent="0.25">
      <c r="AB16486" s="3" t="str">
        <v>strike = 0.042656, d2CalldK2 = 11.187618, d2CalldK2mc = 10.560154</v>
      </c>
    </row>
    <row r="16487" spans="28:28" x14ac:dyDescent="0.25">
      <c r="AB16487" s="3" t="str">
        <v>strike = 0.044503, d2CalldK2 = 9.794981, d2CalldK2mc = 9.264447</v>
      </c>
    </row>
    <row r="16488" spans="28:28" x14ac:dyDescent="0.25">
      <c r="AB16488" s="3" t="str">
        <v>strike = 0.046349, d2CalldK2 = 8.570164, d2CalldK2mc = 8.963968</v>
      </c>
    </row>
    <row r="16489" spans="28:28" x14ac:dyDescent="0.25">
      <c r="AB16489" s="3" t="str">
        <v>strike = 0.048196, d2CalldK2 = 7.496100, d2CalldK2mc = 8.106250</v>
      </c>
    </row>
    <row r="16490" spans="28:28" x14ac:dyDescent="0.25">
      <c r="AB16490" s="3" t="str">
        <v>strike = 0.050042, d2CalldK2 = 6.556270, d2CalldK2mc = 6.573877</v>
      </c>
    </row>
    <row r="16491" spans="28:28" x14ac:dyDescent="0.25">
      <c r="AB16491" s="3" t="str">
        <v>strike = 0.051889, d2CalldK2 = 5.735177, d2CalldK2mc = 5.697026</v>
      </c>
    </row>
    <row r="16492" spans="28:28" x14ac:dyDescent="0.25">
      <c r="AB16492" s="3" t="str">
        <v>strike = 0.053735, d2CalldK2 = 5.018585, d2CalldK2mc = 5.404705</v>
      </c>
    </row>
    <row r="16493" spans="28:28" x14ac:dyDescent="0.25">
      <c r="AB16493" s="3" t="str">
        <v>strike = 0.055582, d2CalldK2 = 4.393618, d2CalldK2mc = 5.163774</v>
      </c>
    </row>
    <row r="16494" spans="28:28" x14ac:dyDescent="0.25">
      <c r="AB16494" s="3" t="str">
        <v>strike = 0.057429, d2CalldK2 = 3.848756, d2CalldK2mc = 3.620392</v>
      </c>
    </row>
    <row r="16495" spans="28:28" x14ac:dyDescent="0.25">
      <c r="AB16495" s="3" t="str">
        <v>strike = 0.059275, d2CalldK2 = 3.373778, d2CalldK2mc = 2.870966</v>
      </c>
    </row>
    <row r="16496" spans="28:28" x14ac:dyDescent="0.25">
      <c r="AB16496" s="3" t="str">
        <v>strike = 0.061122, d2CalldK2 = 2.959677, d2CalldK2mc = 2.975999</v>
      </c>
    </row>
    <row r="16497" spans="28:28" x14ac:dyDescent="0.25">
      <c r="AB16497" s="3" t="str">
        <v>strike = 0.062968, d2CalldK2 = 2.598546, d2CalldK2mc = 1.750994</v>
      </c>
    </row>
    <row r="16498" spans="28:28" x14ac:dyDescent="0.25">
      <c r="AB16498" s="3" t="str">
        <v>strike = 0.064815, d2CalldK2 = 2.283475, d2CalldK2mc = 2.227565</v>
      </c>
    </row>
    <row r="16499" spans="28:28" x14ac:dyDescent="0.25">
      <c r="AB16499" s="3" t="str">
        <v>strike = 0.066661, d2CalldK2 = 2.008441, d2CalldK2mc = 2.100880</v>
      </c>
    </row>
    <row r="16500" spans="28:28" x14ac:dyDescent="0.25">
      <c r="AB16500" s="3" t="str">
        <v>strike = 0.068508, d2CalldK2 = 1.768204, d2CalldK2mc = 2.076881</v>
      </c>
    </row>
    <row r="16501" spans="28:28" x14ac:dyDescent="0.25">
      <c r="AB16501" s="3" t="str">
        <v>strike = 0.070354, d2CalldK2 = 1.558210, d2CalldK2mc = 1.601126</v>
      </c>
    </row>
    <row r="16502" spans="28:28" x14ac:dyDescent="0.25">
      <c r="AB16502" s="3" t="str">
        <v>strike = 0.072201, d2CalldK2 = 1.374508, d2CalldK2mc = 1.753509</v>
      </c>
    </row>
    <row r="16503" spans="28:28" x14ac:dyDescent="0.25">
      <c r="AB16503" s="3" t="str">
        <v>strike = 0.074048, d2CalldK2 = 1.213675, d2CalldK2mc = 1.358013</v>
      </c>
    </row>
    <row r="16504" spans="28:28" x14ac:dyDescent="0.25">
      <c r="AB16504" s="3" t="str">
        <v>strike = 0.075894, d2CalldK2 = 1.072739, d2CalldK2mc = 0.970375</v>
      </c>
    </row>
    <row r="16505" spans="28:28" x14ac:dyDescent="0.25">
      <c r="AB16505" s="3" t="str">
        <v>strike = 0.077741, d2CalldK2 = 0.949127, d2CalldK2mc = 0.619001</v>
      </c>
    </row>
    <row r="16506" spans="28:28" x14ac:dyDescent="0.25">
      <c r="AB16506" s="3" t="str">
        <v>strike = 0.079587, d2CalldK2 = 0.840610, d2CalldK2mc = 0.942582</v>
      </c>
    </row>
    <row r="16507" spans="28:28" x14ac:dyDescent="0.25">
      <c r="AB16507" s="3" t="str">
        <v>T = 7.750000, fixingDate = 0, swapRate = 0.026037, annuity = 8.139612, stdDev = 0.018465, avgCalcStrikes = 7.976196</v>
      </c>
    </row>
    <row r="16508" spans="28:28" x14ac:dyDescent="0.25">
      <c r="AB16508" s="3" t="str">
        <v>strike = -0.027513, dCalldT = 0.000307, localVol = 0.028604</v>
      </c>
    </row>
    <row r="16509" spans="28:28" x14ac:dyDescent="0.25">
      <c r="AB16509" s="3" t="str">
        <v>strike = -0.025666, dCalldT = 0.000339, localVol = 0.023073</v>
      </c>
    </row>
    <row r="16510" spans="28:28" x14ac:dyDescent="0.25">
      <c r="AB16510" s="3" t="str">
        <v>strike = -0.023819, dCalldT = 0.000358, localVol = 0.025056</v>
      </c>
    </row>
    <row r="16511" spans="28:28" x14ac:dyDescent="0.25">
      <c r="AB16511" s="3" t="str">
        <v>strike = -0.021973, dCalldT = 0.000375, localVol = 0.023052</v>
      </c>
    </row>
    <row r="16512" spans="28:28" x14ac:dyDescent="0.25">
      <c r="AB16512" s="3" t="str">
        <v>strike = -0.020126, dCalldT = 0.000384, localVol = 0.022505</v>
      </c>
    </row>
    <row r="16513" spans="28:28" x14ac:dyDescent="0.25">
      <c r="AB16513" s="3" t="str">
        <v>strike = -0.018280, dCalldT = 0.000389, localVol = 0.025675</v>
      </c>
    </row>
    <row r="16514" spans="28:28" x14ac:dyDescent="0.25">
      <c r="AB16514" s="3" t="str">
        <v>strike = -0.016433, dCalldT = 0.000410, localVol = 0.022723</v>
      </c>
    </row>
    <row r="16515" spans="28:28" x14ac:dyDescent="0.25">
      <c r="AB16515" s="3" t="str">
        <v>strike = -0.014587, dCalldT = 0.000439, localVol = 0.020701</v>
      </c>
    </row>
    <row r="16516" spans="28:28" x14ac:dyDescent="0.25">
      <c r="AB16516" s="3" t="str">
        <v>strike = -0.012740, dCalldT = 0.000467, localVol = 0.021754</v>
      </c>
    </row>
    <row r="16517" spans="28:28" x14ac:dyDescent="0.25">
      <c r="AB16517" s="3" t="str">
        <v>strike = -0.010894, dCalldT = 0.000509, localVol = 0.020211</v>
      </c>
    </row>
    <row r="16518" spans="28:28" x14ac:dyDescent="0.25">
      <c r="AB16518" s="3" t="str">
        <v>strike = -0.009047, dCalldT = 0.000556, localVol = 0.018110</v>
      </c>
    </row>
    <row r="16519" spans="28:28" x14ac:dyDescent="0.25">
      <c r="AB16519" s="3" t="str">
        <v>strike = -0.007201, dCalldT = 0.000587, localVol = 0.017909</v>
      </c>
    </row>
    <row r="16520" spans="28:28" x14ac:dyDescent="0.25">
      <c r="AB16520" s="3" t="str">
        <v>strike = -0.005354, dCalldT = 0.000606, localVol = 0.018182</v>
      </c>
    </row>
    <row r="16521" spans="28:28" x14ac:dyDescent="0.25">
      <c r="AB16521" s="3" t="str">
        <v>strike = -0.003507, dCalldT = 0.000635, localVol = 0.015996</v>
      </c>
    </row>
    <row r="16522" spans="28:28" x14ac:dyDescent="0.25">
      <c r="AB16522" s="3" t="str">
        <v>strike = -0.001661, dCalldT = 0.000641, localVol = 0.015551</v>
      </c>
    </row>
    <row r="16523" spans="28:28" x14ac:dyDescent="0.25">
      <c r="AB16523" s="3" t="str">
        <v>strike = 0.000186, dCalldT = 0.000636, localVol = 0.015200</v>
      </c>
    </row>
    <row r="16524" spans="28:28" x14ac:dyDescent="0.25">
      <c r="AB16524" s="3" t="str">
        <v>strike = 0.002032, dCalldT = 0.000642, localVol = 0.014245</v>
      </c>
    </row>
    <row r="16525" spans="28:28" x14ac:dyDescent="0.25">
      <c r="AB16525" s="3" t="str">
        <v>strike = 0.003879, dCalldT = 0.000658, localVol = 0.012959</v>
      </c>
    </row>
    <row r="16526" spans="28:28" x14ac:dyDescent="0.25">
      <c r="AB16526" s="3" t="str">
        <v>strike = 0.005725, dCalldT = 0.000661, localVol = 0.012076</v>
      </c>
    </row>
    <row r="16527" spans="28:28" x14ac:dyDescent="0.25">
      <c r="AB16527" s="3" t="str">
        <v>strike = 0.007572, dCalldT = 0.000644, localVol = 0.011747</v>
      </c>
    </row>
    <row r="16528" spans="28:28" x14ac:dyDescent="0.25">
      <c r="AB16528" s="3" t="str">
        <v>strike = 0.009418, dCalldT = 0.000647, localVol = 0.010555</v>
      </c>
    </row>
    <row r="16529" spans="28:28" x14ac:dyDescent="0.25">
      <c r="AB16529" s="3" t="str">
        <v>strike = 0.011265, dCalldT = 0.000632, localVol = 0.009708</v>
      </c>
    </row>
    <row r="16530" spans="28:28" x14ac:dyDescent="0.25">
      <c r="AB16530" s="3" t="str">
        <v>strike = 0.013111, dCalldT = 0.000591, localVol = 0.009551</v>
      </c>
    </row>
    <row r="16531" spans="28:28" x14ac:dyDescent="0.25">
      <c r="AB16531" s="3" t="str">
        <v>strike = 0.014958, dCalldT = 0.000614, localVol = 0.008659</v>
      </c>
    </row>
    <row r="16532" spans="28:28" x14ac:dyDescent="0.25">
      <c r="AB16532" s="3" t="str">
        <v>strike = 0.016805, dCalldT = 0.000643, localVol = 0.008036</v>
      </c>
    </row>
    <row r="16533" spans="28:28" x14ac:dyDescent="0.25">
      <c r="AB16533" s="3" t="str">
        <v>strike = 0.018651, dCalldT = 0.000622, localVol = 0.007677</v>
      </c>
    </row>
    <row r="16534" spans="28:28" x14ac:dyDescent="0.25">
      <c r="AB16534" s="3" t="str">
        <v>strike = 0.020498, dCalldT = 0.000602, localVol = 0.007145</v>
      </c>
    </row>
    <row r="16535" spans="28:28" x14ac:dyDescent="0.25">
      <c r="AB16535" s="3" t="str">
        <v>strike = 0.022344, dCalldT = 0.000587, localVol = 0.006594</v>
      </c>
    </row>
    <row r="16536" spans="28:28" x14ac:dyDescent="0.25">
      <c r="AB16536" s="3" t="str">
        <v>strike = 0.024191, dCalldT = 0.000549, localVol = 0.006211</v>
      </c>
    </row>
    <row r="16537" spans="28:28" x14ac:dyDescent="0.25">
      <c r="AB16537" s="3" t="str">
        <v>strike = 0.026037, dCalldT = 0.000543, localVol = 0.005916</v>
      </c>
    </row>
    <row r="16538" spans="28:28" x14ac:dyDescent="0.25">
      <c r="AB16538" s="3" t="str">
        <v>strike = 0.027884, dCalldT = 0.000538, localVol = 0.006065</v>
      </c>
    </row>
    <row r="16539" spans="28:28" x14ac:dyDescent="0.25">
      <c r="AB16539" s="3" t="str">
        <v>strike = 0.029730, dCalldT = 0.000532, localVol = 0.006329</v>
      </c>
    </row>
    <row r="16540" spans="28:28" x14ac:dyDescent="0.25">
      <c r="AB16540" s="3" t="str">
        <v>strike = 0.031577, dCalldT = 0.000521, localVol = 0.006646</v>
      </c>
    </row>
    <row r="16541" spans="28:28" x14ac:dyDescent="0.25">
      <c r="AB16541" s="3" t="str">
        <v>strike = 0.033423, dCalldT = 0.000514, localVol = 0.007031</v>
      </c>
    </row>
    <row r="16542" spans="28:28" x14ac:dyDescent="0.25">
      <c r="AB16542" s="3" t="str">
        <v>strike = 0.035270, dCalldT = 0.000520, localVol = 0.007445</v>
      </c>
    </row>
    <row r="16543" spans="28:28" x14ac:dyDescent="0.25">
      <c r="AB16543" s="3" t="str">
        <v>strike = 0.037117, dCalldT = 0.000524, localVol = 0.007988</v>
      </c>
    </row>
    <row r="16544" spans="28:28" x14ac:dyDescent="0.25">
      <c r="AB16544" s="3" t="str">
        <v>strike = 0.038963, dCalldT = 0.000531, localVol = 0.008219</v>
      </c>
    </row>
    <row r="16545" spans="28:28" x14ac:dyDescent="0.25">
      <c r="AB16545" s="3" t="str">
        <v>strike = 0.040810, dCalldT = 0.000489, localVol = 0.008941</v>
      </c>
    </row>
    <row r="16546" spans="28:28" x14ac:dyDescent="0.25">
      <c r="AB16546" s="3" t="str">
        <v>strike = 0.042656, dCalldT = 0.000469, localVol = 0.009425</v>
      </c>
    </row>
    <row r="16547" spans="28:28" x14ac:dyDescent="0.25">
      <c r="AB16547" s="3" t="str">
        <v>strike = 0.044503, dCalldT = 0.000474, localVol = 0.010120</v>
      </c>
    </row>
    <row r="16548" spans="28:28" x14ac:dyDescent="0.25">
      <c r="AB16548" s="3" t="str">
        <v>strike = 0.046349, dCalldT = 0.000502, localVol = 0.010582</v>
      </c>
    </row>
    <row r="16549" spans="28:28" x14ac:dyDescent="0.25">
      <c r="AB16549" s="3" t="str">
        <v>strike = 0.048196, dCalldT = 0.000514, localVol = 0.011260</v>
      </c>
    </row>
    <row r="16550" spans="28:28" x14ac:dyDescent="0.25">
      <c r="AB16550" s="3" t="str">
        <v>strike = 0.050042, dCalldT = 0.000502, localVol = 0.012352</v>
      </c>
    </row>
    <row r="16551" spans="28:28" x14ac:dyDescent="0.25">
      <c r="AB16551" s="3" t="str">
        <v>strike = 0.051889, dCalldT = 0.000489, localVol = 0.013106</v>
      </c>
    </row>
    <row r="16552" spans="28:28" x14ac:dyDescent="0.25">
      <c r="AB16552" s="3" t="str">
        <v>strike = 0.053735, dCalldT = 0.000480, localVol = 0.013321</v>
      </c>
    </row>
    <row r="16553" spans="28:28" x14ac:dyDescent="0.25">
      <c r="AB16553" s="3" t="str">
        <v>strike = 0.055582, dCalldT = 0.000455, localVol = 0.013273</v>
      </c>
    </row>
    <row r="16554" spans="28:28" x14ac:dyDescent="0.25">
      <c r="AB16554" s="3" t="str">
        <v>strike = 0.057429, dCalldT = 0.000400, localVol = 0.014859</v>
      </c>
    </row>
    <row r="16555" spans="28:28" x14ac:dyDescent="0.25">
      <c r="AB16555" s="3" t="str">
        <v>strike = 0.059275, dCalldT = 0.000355, localVol = 0.015722</v>
      </c>
    </row>
    <row r="16556" spans="28:28" x14ac:dyDescent="0.25">
      <c r="AB16556" s="3" t="str">
        <v>strike = 0.061122, dCalldT = 0.000332, localVol = 0.014927</v>
      </c>
    </row>
    <row r="16557" spans="28:28" x14ac:dyDescent="0.25">
      <c r="AB16557" s="3" t="str">
        <v>strike = 0.062968, dCalldT = 0.000309, localVol = 0.018772</v>
      </c>
    </row>
    <row r="16558" spans="28:28" x14ac:dyDescent="0.25">
      <c r="AB16558" s="3" t="str">
        <v>strike = 0.064815, dCalldT = 0.000321, localVol = 0.016980</v>
      </c>
    </row>
    <row r="16559" spans="28:28" x14ac:dyDescent="0.25">
      <c r="AB16559" s="3" t="str">
        <v>strike = 0.066661, dCalldT = 0.000337, localVol = 0.017909</v>
      </c>
    </row>
    <row r="16560" spans="28:28" x14ac:dyDescent="0.25">
      <c r="AB16560" s="3" t="str">
        <v>strike = 0.068508, dCalldT = 0.000350, localVol = 0.018353</v>
      </c>
    </row>
    <row r="16561" spans="28:28" x14ac:dyDescent="0.25">
      <c r="AB16561" s="3" t="str">
        <v>strike = 0.070354, dCalldT = 0.000351, localVol = 0.020934</v>
      </c>
    </row>
    <row r="16562" spans="28:28" x14ac:dyDescent="0.25">
      <c r="AB16562" s="3" t="str">
        <v>strike = 0.072201, dCalldT = 0.000351, localVol = 0.020006</v>
      </c>
    </row>
    <row r="16563" spans="28:28" x14ac:dyDescent="0.25">
      <c r="AB16563" s="3" t="str">
        <v>strike = 0.074048, dCalldT = 0.000336, localVol = 0.022254</v>
      </c>
    </row>
    <row r="16564" spans="28:28" x14ac:dyDescent="0.25">
      <c r="AB16564" s="3" t="str">
        <v>strike = 0.075894, dCalldT = 0.000316, localVol = 0.025536</v>
      </c>
    </row>
    <row r="16565" spans="28:28" x14ac:dyDescent="0.25">
      <c r="AB16565" s="3" t="str">
        <v>strike = 0.077741, dCalldT = 0.000301, localVol = 0.031204</v>
      </c>
    </row>
    <row r="16566" spans="28:28" x14ac:dyDescent="0.25">
      <c r="AB16566" s="3" t="str">
        <v>strike = 0.079587, dCalldT = 0.000300, localVol = 0.025249</v>
      </c>
    </row>
    <row r="16567" spans="28:28" x14ac:dyDescent="0.25">
      <c r="AB16567" s="3" t="str">
        <v>T = 7.833333, swapRate = 0.026081, k = 0, strike = -0.029594, call = 0.055903, callph = 0.055893, callmh = 0.055913, quantile = 0.012460, d2CalldK2 = 0.742652</v>
      </c>
    </row>
    <row r="16568" spans="28:28" x14ac:dyDescent="0.25">
      <c r="AB16568" s="3" t="str">
        <v>T = 7.833333, swapRate = 0.026081, k = 1, strike = -0.027738, call = 0.054071, callph = 0.054062, callmh = 0.054081, quantile = 0.013924, d2CalldK2 = 0.837397</v>
      </c>
    </row>
    <row r="16569" spans="28:28" x14ac:dyDescent="0.25">
      <c r="AB16569" s="3" t="str">
        <v>T = 7.833333, swapRate = 0.026081, k = 2, strike = -0.025882, call = 0.052243, callph = 0.052233, callmh = 0.052253, quantile = 0.015576, d2CalldK2 = 0.945194</v>
      </c>
    </row>
    <row r="16570" spans="28:28" x14ac:dyDescent="0.25">
      <c r="AB16570" s="3" t="str">
        <v>T = 7.833333, swapRate = 0.026081, k = 3, strike = -0.024026, call = 0.050418, callph = 0.050408, callmh = 0.050428, quantile = 0.017441, d2CalldK2 = 1.067960</v>
      </c>
    </row>
    <row r="16571" spans="28:28" x14ac:dyDescent="0.25">
      <c r="AB16571" s="3" t="str">
        <v>T = 7.833333, swapRate = 0.026081, k = 4, strike = -0.022170, call = 0.048596, callph = 0.048586, callmh = 0.048606, quantile = 0.019550, d2CalldK2 = 1.207905</v>
      </c>
    </row>
    <row r="16572" spans="28:28" x14ac:dyDescent="0.25">
      <c r="AB16572" s="3" t="str">
        <v>T = 7.833333, swapRate = 0.026081, k = 5, strike = -0.020314, call = 0.046779, callph = 0.046769, callmh = 0.046789, quantile = 0.021937, d2CalldK2 = 1.367583</v>
      </c>
    </row>
    <row r="16573" spans="28:28" x14ac:dyDescent="0.25">
      <c r="AB16573" s="3" t="str">
        <v>T = 7.833333, swapRate = 0.026081, k = 6, strike = -0.018459, call = 0.044966, callph = 0.044956, callmh = 0.044976, quantile = 0.024640, d2CalldK2 = 1.549938</v>
      </c>
    </row>
    <row r="16574" spans="28:28" x14ac:dyDescent="0.25">
      <c r="AB16574" s="3" t="str">
        <v>T = 7.833333, swapRate = 0.026081, k = 7, strike = -0.016603, call = 0.043159, callph = 0.043149, callmh = 0.043169, quantile = 0.027706, d2CalldK2 = 1.758367</v>
      </c>
    </row>
    <row r="16575" spans="28:28" x14ac:dyDescent="0.25">
      <c r="AB16575" s="3" t="str">
        <v>T = 7.833333, swapRate = 0.026081, k = 8, strike = -0.014747, call = 0.041358, callph = 0.041348, callmh = 0.041367, quantile = 0.031185, d2CalldK2 = 1.996791</v>
      </c>
    </row>
    <row r="16576" spans="28:28" x14ac:dyDescent="0.25">
      <c r="AB16576" s="3" t="str">
        <v>T = 7.833333, swapRate = 0.026081, k = 9, strike = -0.012891, call = 0.039563, callph = 0.039554, callmh = 0.039573, quantile = 0.035139, d2CalldK2 = 2.269729</v>
      </c>
    </row>
    <row r="16577" spans="28:28" x14ac:dyDescent="0.25">
      <c r="AB16577" s="3" t="str">
        <v>T = 7.833333, swapRate = 0.026081, k = 10, strike = -0.011035, call = 0.037777, callph = 0.037767, callmh = 0.037786, quantile = 0.039635, d2CalldK2 = 2.582384</v>
      </c>
    </row>
    <row r="16578" spans="28:28" x14ac:dyDescent="0.25">
      <c r="AB16578" s="3" t="str">
        <v>T = 7.833333, swapRate = 0.026081, k = 11, strike = -0.009179, call = 0.035999, callph = 0.035989, callmh = 0.036009, quantile = 0.044752, d2CalldK2 = 2.940743</v>
      </c>
    </row>
    <row r="16579" spans="28:28" x14ac:dyDescent="0.25">
      <c r="AB16579" s="3" t="str">
        <v>T = 7.833333, swapRate = 0.026081, k = 12, strike = -0.007324, call = 0.034232, callph = 0.034222, callmh = 0.034241, quantile = 0.050582, d2CalldK2 = 3.351674</v>
      </c>
    </row>
    <row r="16580" spans="28:28" x14ac:dyDescent="0.25">
      <c r="AB16580" s="3" t="str">
        <v>T = 7.833333, swapRate = 0.026081, k = 13, strike = -0.005468, call = 0.032476, callph = 0.032466, callmh = 0.032485, quantile = 0.057230, d2CalldK2 = 3.823040</v>
      </c>
    </row>
    <row r="16581" spans="28:28" x14ac:dyDescent="0.25">
      <c r="AB16581" s="3" t="str">
        <v>T = 7.833333, swapRate = 0.026081, k = 14, strike = -0.003612, call = 0.030733, callph = 0.030724, callmh = 0.030742, quantile = 0.064815, d2CalldK2 = 4.363812</v>
      </c>
    </row>
    <row r="16582" spans="28:28" x14ac:dyDescent="0.25">
      <c r="AB16582" s="3" t="str">
        <v>T = 7.833333, swapRate = 0.026081, k = 15, strike = -0.001756, call = 0.029005, callph = 0.028996, callmh = 0.029014, quantile = 0.073476, d2CalldK2 = 4.984174</v>
      </c>
    </row>
    <row r="16583" spans="28:28" x14ac:dyDescent="0.25">
      <c r="AB16583" s="3" t="str">
        <v>T = 7.833333, swapRate = 0.026081, k = 16, strike = 0.000100, call = 0.027295, callph = 0.027286, callmh = 0.027304, quantile = 0.083371, d2CalldK2 = 5.695617</v>
      </c>
    </row>
    <row r="16584" spans="28:28" x14ac:dyDescent="0.25">
      <c r="AB16584" s="3" t="str">
        <v>T = 7.833333, swapRate = 0.026081, k = 17, strike = 0.001956, call = 0.025604, callph = 0.025595, callmh = 0.025613, quantile = 0.094680, d2CalldK2 = 6.511004</v>
      </c>
    </row>
    <row r="16585" spans="28:28" x14ac:dyDescent="0.25">
      <c r="AB16585" s="3" t="str">
        <v>T = 7.833333, swapRate = 0.026081, k = 18, strike = 0.003811, call = 0.023935, callph = 0.023927, callmh = 0.023944, quantile = 0.107611, d2CalldK2 = 7.444577</v>
      </c>
    </row>
    <row r="16586" spans="28:28" x14ac:dyDescent="0.25">
      <c r="AB16586" s="3" t="str">
        <v>T = 7.833333, swapRate = 0.026081, k = 19, strike = 0.005667, call = 0.022293, callph = 0.022284, callmh = 0.022302, quantile = 0.122395, d2CalldK2 = 8.511870</v>
      </c>
    </row>
    <row r="16587" spans="28:28" x14ac:dyDescent="0.25">
      <c r="AB16587" s="3" t="str">
        <v>T = 7.833333, swapRate = 0.026081, k = 20, strike = 0.007523, call = 0.020679, callph = 0.020671, callmh = 0.020688, quantile = 0.139297, d2CalldK2 = 9.729482</v>
      </c>
    </row>
    <row r="16588" spans="28:28" x14ac:dyDescent="0.25">
      <c r="AB16588" s="3" t="str">
        <v>T = 7.833333, swapRate = 0.026081, k = 21, strike = 0.009379, call = 0.019100, callph = 0.019091, callmh = 0.019108, quantile = 0.158611, d2CalldK2 = 11.114620</v>
      </c>
    </row>
    <row r="16589" spans="28:28" x14ac:dyDescent="0.25">
      <c r="AB16589" s="3" t="str">
        <v>T = 7.833333, swapRate = 0.026081, k = 22, strike = 0.011235, call = 0.017558, callph = 0.017550, callmh = 0.017566, quantile = 0.180665, d2CalldK2 = 12.684316</v>
      </c>
    </row>
    <row r="16590" spans="28:28" x14ac:dyDescent="0.25">
      <c r="AB16590" s="3" t="str">
        <v>T = 7.833333, swapRate = 0.026081, k = 23, strike = 0.013091, call = 0.016060, callph = 0.016052, callmh = 0.016068, quantile = 0.205815, d2CalldK2 = 14.454142</v>
      </c>
    </row>
    <row r="16591" spans="28:28" x14ac:dyDescent="0.25">
      <c r="AB16591" s="3" t="str">
        <v>T = 7.833333, swapRate = 0.026081, k = 24, strike = 0.014946, call = 0.014613, callph = 0.014605, callmh = 0.014620, quantile = 0.234445, d2CalldK2 = 16.436238</v>
      </c>
    </row>
    <row r="16592" spans="28:28" x14ac:dyDescent="0.25">
      <c r="AB16592" s="3" t="str">
        <v>T = 7.833333, swapRate = 0.026081, k = 25, strike = 0.016802, call = 0.013221, callph = 0.013214, callmh = 0.013229, quantile = 0.266956, d2CalldK2 = 18.636330</v>
      </c>
    </row>
    <row r="16593" spans="28:28" x14ac:dyDescent="0.25">
      <c r="AB16593" s="3" t="str">
        <v>T = 7.833333, swapRate = 0.026081, k = 26, strike = 0.018658, call = 0.011894, callph = 0.011887, callmh = 0.011901, quantile = 0.303749, d2CalldK2 = 21.049400</v>
      </c>
    </row>
    <row r="16594" spans="28:28" x14ac:dyDescent="0.25">
      <c r="AB16594" s="3" t="str">
        <v>T = 7.833333, swapRate = 0.026081, k = 27, strike = 0.020514, call = 0.010640, callph = 0.010633, callmh = 0.010646, quantile = 0.345203, d2CalldK2 = 23.653511</v>
      </c>
    </row>
    <row r="16595" spans="28:28" x14ac:dyDescent="0.25">
      <c r="AB16595" s="3" t="str">
        <v>T = 7.833333, swapRate = 0.026081, k = 28, strike = 0.022370, call = 0.009467, callph = 0.009461, callmh = 0.009473, quantile = 0.391633, d2CalldK2 = 26.401300</v>
      </c>
    </row>
    <row r="16596" spans="28:28" x14ac:dyDescent="0.25">
      <c r="AB16596" s="3" t="str">
        <v>T = 7.833333, swapRate = 0.026081, k = 29, strike = 0.024226, call = 0.008385, callph = 0.008380, callmh = 0.008391, quantile = 0.443234, d2CalldK2 = 29.208646</v>
      </c>
    </row>
    <row r="16597" spans="28:28" x14ac:dyDescent="0.25">
      <c r="AB16597" s="3" t="str">
        <v>T = 7.833333, swapRate = 0.026081, k = 30, strike = 0.026081, call = 0.007404, callph = 0.007399, callmh = 0.007409, quantile = 0.500000, d2CalldK2 = 31.935599</v>
      </c>
    </row>
    <row r="16598" spans="28:28" x14ac:dyDescent="0.25">
      <c r="AB16598" s="3" t="str">
        <v>T = 7.833333, swapRate = 0.026081, k = 31, strike = 0.027937, call = 0.006529, callph = 0.006525, callmh = 0.006534, quantile = 0.556766, d2CalldK2 = 29.208646</v>
      </c>
    </row>
    <row r="16599" spans="28:28" x14ac:dyDescent="0.25">
      <c r="AB16599" s="3" t="str">
        <v>T = 7.833333, swapRate = 0.026081, k = 32, strike = 0.029793, call = 0.005755, callph = 0.005751, callmh = 0.005759, quantile = 0.608367, d2CalldK2 = 26.401300</v>
      </c>
    </row>
    <row r="16600" spans="28:28" x14ac:dyDescent="0.25">
      <c r="AB16600" s="3" t="str">
        <v>T = 7.833333, swapRate = 0.026081, k = 33, strike = 0.031649, call = 0.005072, callph = 0.005069, callmh = 0.005076, quantile = 0.654797, d2CalldK2 = 23.653511</v>
      </c>
    </row>
    <row r="16601" spans="28:28" x14ac:dyDescent="0.25">
      <c r="AB16601" s="3" t="str">
        <v>T = 7.833333, swapRate = 0.026081, k = 34, strike = 0.033505, call = 0.004471, callph = 0.004468, callmh = 0.004474, quantile = 0.696251, d2CalldK2 = 21.049400</v>
      </c>
    </row>
    <row r="16602" spans="28:28" x14ac:dyDescent="0.25">
      <c r="AB16602" s="3" t="str">
        <v>T = 7.833333, swapRate = 0.026081, k = 35, strike = 0.035361, call = 0.003942, callph = 0.003939, callmh = 0.003945, quantile = 0.733044, d2CalldK2 = 18.636330</v>
      </c>
    </row>
    <row r="16603" spans="28:28" x14ac:dyDescent="0.25">
      <c r="AB16603" s="3" t="str">
        <v>T = 7.833333, swapRate = 0.026081, k = 36, strike = 0.037216, call = 0.003478, callph = 0.003475, callmh = 0.003480, quantile = 0.765555, d2CalldK2 = 16.436238</v>
      </c>
    </row>
    <row r="16604" spans="28:28" x14ac:dyDescent="0.25">
      <c r="AB16604" s="3" t="str">
        <v>T = 7.833333, swapRate = 0.026081, k = 37, strike = 0.039072, call = 0.003070, callph = 0.003067, callmh = 0.003072, quantile = 0.794185, d2CalldK2 = 14.454142</v>
      </c>
    </row>
    <row r="16605" spans="28:28" x14ac:dyDescent="0.25">
      <c r="AB16605" s="3" t="str">
        <v>T = 7.833333, swapRate = 0.026081, k = 38, strike = 0.040928, call = 0.002711, callph = 0.002710, callmh = 0.002713, quantile = 0.819335, d2CalldK2 = 12.684315</v>
      </c>
    </row>
    <row r="16606" spans="28:28" x14ac:dyDescent="0.25">
      <c r="AB16606" s="3" t="str">
        <v>T = 7.833333, swapRate = 0.026081, k = 39, strike = 0.042784, call = 0.002397, callph = 0.002395, callmh = 0.002399, quantile = 0.841389, d2CalldK2 = 11.114620</v>
      </c>
    </row>
    <row r="16607" spans="28:28" x14ac:dyDescent="0.25">
      <c r="AB16607" s="3" t="str">
        <v>T = 7.833333, swapRate = 0.026081, k = 40, strike = 0.044640, call = 0.002121, callph = 0.002120, callmh = 0.002122, quantile = 0.860703, d2CalldK2 = 9.729482</v>
      </c>
    </row>
    <row r="16608" spans="28:28" x14ac:dyDescent="0.25">
      <c r="AB16608" s="3" t="str">
        <v>T = 7.833333, swapRate = 0.026081, k = 41, strike = 0.046496, call = 0.001879, callph = 0.001877, callmh = 0.001880, quantile = 0.877605, d2CalldK2 = 8.511870</v>
      </c>
    </row>
    <row r="16609" spans="28:28" x14ac:dyDescent="0.25">
      <c r="AB16609" s="3" t="str">
        <v>T = 7.833333, swapRate = 0.026081, k = 42, strike = 0.048351, call = 0.001665, callph = 0.001664, callmh = 0.001667, quantile = 0.892389, d2CalldK2 = 7.444577</v>
      </c>
    </row>
    <row r="16610" spans="28:28" x14ac:dyDescent="0.25">
      <c r="AB16610" s="3" t="str">
        <v>T = 7.833333, swapRate = 0.026081, k = 43, strike = 0.050207, call = 0.001478, callph = 0.001477, callmh = 0.001479, quantile = 0.905320, d2CalldK2 = 6.511004</v>
      </c>
    </row>
    <row r="16611" spans="28:28" x14ac:dyDescent="0.25">
      <c r="AB16611" s="3" t="str">
        <v>T = 7.833333, swapRate = 0.026081, k = 44, strike = 0.052063, call = 0.001313, callph = 0.001312, callmh = 0.001314, quantile = 0.916629, d2CalldK2 = 5.695617</v>
      </c>
    </row>
    <row r="16612" spans="28:28" x14ac:dyDescent="0.25">
      <c r="AB16612" s="3" t="str">
        <v>T = 7.833333, swapRate = 0.026081, k = 45, strike = 0.053919, call = 0.001168, callph = 0.001167, callmh = 0.001168, quantile = 0.926524, d2CalldK2 = 4.984173</v>
      </c>
    </row>
    <row r="16613" spans="28:28" x14ac:dyDescent="0.25">
      <c r="AB16613" s="3" t="str">
        <v>T = 7.833333, swapRate = 0.026081, k = 46, strike = 0.055775, call = 0.001040, callph = 0.001039, callmh = 0.001040, quantile = 0.935185, d2CalldK2 = 4.363812</v>
      </c>
    </row>
    <row r="16614" spans="28:28" x14ac:dyDescent="0.25">
      <c r="AB16614" s="3" t="str">
        <v>T = 7.833333, swapRate = 0.026081, k = 47, strike = 0.057631, call = 0.000926, callph = 0.000926, callmh = 0.000927, quantile = 0.942770, d2CalldK2 = 3.823040</v>
      </c>
    </row>
    <row r="16615" spans="28:28" x14ac:dyDescent="0.25">
      <c r="AB16615" s="3" t="str">
        <v>T = 7.833333, swapRate = 0.026081, k = 48, strike = 0.059486, call = 0.000827, callph = 0.000826, callmh = 0.000827, quantile = 0.949418, d2CalldK2 = 3.351674</v>
      </c>
    </row>
    <row r="16616" spans="28:28" x14ac:dyDescent="0.25">
      <c r="AB16616" s="3" t="str">
        <v>T = 7.833333, swapRate = 0.026081, k = 49, strike = 0.061342, call = 0.000738, callph = 0.000738, callmh = 0.000739, quantile = 0.955248, d2CalldK2 = 2.940743</v>
      </c>
    </row>
    <row r="16617" spans="28:28" x14ac:dyDescent="0.25">
      <c r="AB16617" s="3" t="str">
        <v>T = 7.833333, swapRate = 0.026081, k = 50, strike = 0.063198, call = 0.000660, callph = 0.000660, callmh = 0.000660, quantile = 0.960365, d2CalldK2 = 2.582384</v>
      </c>
    </row>
    <row r="16618" spans="28:28" x14ac:dyDescent="0.25">
      <c r="AB16618" s="3" t="str">
        <v>T = 7.833333, swapRate = 0.026081, k = 51, strike = 0.065054, call = 0.000591, callph = 0.000590, callmh = 0.000591, quantile = 0.964861, d2CalldK2 = 2.269729</v>
      </c>
    </row>
    <row r="16619" spans="28:28" x14ac:dyDescent="0.25">
      <c r="AB16619" s="3" t="str">
        <v>T = 7.833333, swapRate = 0.026081, k = 52, strike = 0.066910, call = 0.000529, callph = 0.000529, callmh = 0.000530, quantile = 0.968815, d2CalldK2 = 1.996791</v>
      </c>
    </row>
    <row r="16620" spans="28:28" x14ac:dyDescent="0.25">
      <c r="AB16620" s="3" t="str">
        <v>T = 7.833333, swapRate = 0.026081, k = 53, strike = 0.068766, call = 0.000475, callph = 0.000474, callmh = 0.000475, quantile = 0.972294, d2CalldK2 = 1.758367</v>
      </c>
    </row>
    <row r="16621" spans="28:28" x14ac:dyDescent="0.25">
      <c r="AB16621" s="3" t="str">
        <v>T = 7.833333, swapRate = 0.026081, k = 54, strike = 0.070621, call = 0.000426, callph = 0.000426, callmh = 0.000426, quantile = 0.975360, d2CalldK2 = 1.549937</v>
      </c>
    </row>
    <row r="16622" spans="28:28" x14ac:dyDescent="0.25">
      <c r="AB16622" s="3" t="str">
        <v>T = 7.833333, swapRate = 0.026081, k = 55, strike = 0.072477, call = 0.000383, callph = 0.000383, callmh = 0.000383, quantile = 0.978063, d2CalldK2 = 1.367583</v>
      </c>
    </row>
    <row r="16623" spans="28:28" x14ac:dyDescent="0.25">
      <c r="AB16623" s="3" t="str">
        <v>T = 7.833333, swapRate = 0.026081, k = 56, strike = 0.074333, call = 0.000345, callph = 0.000344, callmh = 0.000345, quantile = 0.980450, d2CalldK2 = 1.207905</v>
      </c>
    </row>
    <row r="16624" spans="28:28" x14ac:dyDescent="0.25">
      <c r="AB16624" s="3" t="str">
        <v>T = 7.833333, swapRate = 0.026081, k = 57, strike = 0.076189, call = 0.000310, callph = 0.000310, callmh = 0.000310, quantile = 0.982559, d2CalldK2 = 1.067960</v>
      </c>
    </row>
    <row r="16625" spans="28:28" x14ac:dyDescent="0.25">
      <c r="AB16625" s="3" t="str">
        <v>T = 7.833333, swapRate = 0.026081, k = 58, strike = 0.078045, call = 0.000280, callph = 0.000279, callmh = 0.000280, quantile = 0.984424, d2CalldK2 = 0.945194</v>
      </c>
    </row>
    <row r="16626" spans="28:28" x14ac:dyDescent="0.25">
      <c r="AB16626" s="3" t="str">
        <v>T = 7.833333, swapRate = 0.026081, k = 59, strike = 0.079901, call = 0.000252, callph = 0.000252, callmh = 0.000252, quantile = 0.986076, d2CalldK2 = 0.837397</v>
      </c>
    </row>
    <row r="16627" spans="28:28" x14ac:dyDescent="0.25">
      <c r="AB16627" s="3" t="str">
        <v>T = 7.833333, swapRate = 0.026081, k = 60, strike = 0.081756, call = 0.000228, callph = 0.000228, callmh = 0.000228, quantile = 0.987540, d2CalldK2 = 0.742652</v>
      </c>
    </row>
    <row r="16628" spans="28:28" x14ac:dyDescent="0.25">
      <c r="AB16628" s="3" t="str">
        <v>strike = -0.027738, d2CalldK2 = 0.837397, d2CalldK2mc = 0.633456</v>
      </c>
    </row>
    <row r="16629" spans="28:28" x14ac:dyDescent="0.25">
      <c r="AB16629" s="3" t="str">
        <v>strike = -0.025882, d2CalldK2 = 0.945194, d2CalldK2mc = 1.283224</v>
      </c>
    </row>
    <row r="16630" spans="28:28" x14ac:dyDescent="0.25">
      <c r="AB16630" s="3" t="str">
        <v>strike = -0.024026, d2CalldK2 = 1.067960, d2CalldK2mc = 1.308325</v>
      </c>
    </row>
    <row r="16631" spans="28:28" x14ac:dyDescent="0.25">
      <c r="AB16631" s="3" t="str">
        <v>strike = -0.022170, d2CalldK2 = 1.207905, d2CalldK2mc = 1.666066</v>
      </c>
    </row>
    <row r="16632" spans="28:28" x14ac:dyDescent="0.25">
      <c r="AB16632" s="3" t="str">
        <v>strike = -0.020314, d2CalldK2 = 1.367583, d2CalldK2mc = 0.966555</v>
      </c>
    </row>
    <row r="16633" spans="28:28" x14ac:dyDescent="0.25">
      <c r="AB16633" s="3" t="str">
        <v>strike = -0.018459, d2CalldK2 = 1.549938, d2CalldK2mc = 1.519094</v>
      </c>
    </row>
    <row r="16634" spans="28:28" x14ac:dyDescent="0.25">
      <c r="AB16634" s="3" t="str">
        <v>strike = -0.016603, d2CalldK2 = 1.758367, d2CalldK2mc = 1.739106</v>
      </c>
    </row>
    <row r="16635" spans="28:28" x14ac:dyDescent="0.25">
      <c r="AB16635" s="3" t="str">
        <v>strike = -0.014747, d2CalldK2 = 1.996791, d2CalldK2mc = 1.706378</v>
      </c>
    </row>
    <row r="16636" spans="28:28" x14ac:dyDescent="0.25">
      <c r="AB16636" s="3" t="str">
        <v>strike = -0.012891, d2CalldK2 = 2.269729, d2CalldK2mc = 2.641344</v>
      </c>
    </row>
    <row r="16637" spans="28:28" x14ac:dyDescent="0.25">
      <c r="AB16637" s="3" t="str">
        <v>strike = -0.011035, d2CalldK2 = 2.582384, d2CalldK2mc = 3.615884</v>
      </c>
    </row>
    <row r="16638" spans="28:28" x14ac:dyDescent="0.25">
      <c r="AB16638" s="3" t="str">
        <v>strike = -0.009179, d2CalldK2 = 2.940743, d2CalldK2mc = 3.393681</v>
      </c>
    </row>
    <row r="16639" spans="28:28" x14ac:dyDescent="0.25">
      <c r="AB16639" s="3" t="str">
        <v>strike = -0.007324, d2CalldK2 = 3.351674, d2CalldK2mc = 3.344983</v>
      </c>
    </row>
    <row r="16640" spans="28:28" x14ac:dyDescent="0.25">
      <c r="AB16640" s="3" t="str">
        <v>strike = -0.005468, d2CalldK2 = 3.823040, d2CalldK2mc = 3.261959</v>
      </c>
    </row>
    <row r="16641" spans="28:28" x14ac:dyDescent="0.25">
      <c r="AB16641" s="3" t="str">
        <v>strike = -0.003612, d2CalldK2 = 4.363812, d2CalldK2mc = 4.398821</v>
      </c>
    </row>
    <row r="16642" spans="28:28" x14ac:dyDescent="0.25">
      <c r="AB16642" s="3" t="str">
        <v>strike = -0.001756, d2CalldK2 = 4.984174, d2CalldK2mc = 4.354970</v>
      </c>
    </row>
    <row r="16643" spans="28:28" x14ac:dyDescent="0.25">
      <c r="AB16643" s="3" t="str">
        <v>strike = 0.000100, d2CalldK2 = 5.695617, d2CalldK2mc = 5.575645</v>
      </c>
    </row>
    <row r="16644" spans="28:28" x14ac:dyDescent="0.25">
      <c r="AB16644" s="3" t="str">
        <v>strike = 0.001956, d2CalldK2 = 6.511004, d2CalldK2mc = 6.463186</v>
      </c>
    </row>
    <row r="16645" spans="28:28" x14ac:dyDescent="0.25">
      <c r="AB16645" s="3" t="str">
        <v>strike = 0.003811, d2CalldK2 = 7.444577, d2CalldK2mc = 8.282977</v>
      </c>
    </row>
    <row r="16646" spans="28:28" x14ac:dyDescent="0.25">
      <c r="AB16646" s="3" t="str">
        <v>strike = 0.005667, d2CalldK2 = 8.511870, d2CalldK2mc = 9.307462</v>
      </c>
    </row>
    <row r="16647" spans="28:28" x14ac:dyDescent="0.25">
      <c r="AB16647" s="3" t="str">
        <v>strike = 0.007523, d2CalldK2 = 9.729482, d2CalldK2mc = 8.985829</v>
      </c>
    </row>
    <row r="16648" spans="28:28" x14ac:dyDescent="0.25">
      <c r="AB16648" s="3" t="str">
        <v>strike = 0.009379, d2CalldK2 = 11.114620, d2CalldK2mc = 11.038164</v>
      </c>
    </row>
    <row r="16649" spans="28:28" x14ac:dyDescent="0.25">
      <c r="AB16649" s="3" t="str">
        <v>strike = 0.011235, d2CalldK2 = 12.684316, d2CalldK2mc = 12.695011</v>
      </c>
    </row>
    <row r="16650" spans="28:28" x14ac:dyDescent="0.25">
      <c r="AB16650" s="3" t="str">
        <v>strike = 0.013091, d2CalldK2 = 14.454142, d2CalldK2mc = 14.370274</v>
      </c>
    </row>
    <row r="16651" spans="28:28" x14ac:dyDescent="0.25">
      <c r="AB16651" s="3" t="str">
        <v>strike = 0.014946, d2CalldK2 = 16.436238, d2CalldK2mc = 16.597431</v>
      </c>
    </row>
    <row r="16652" spans="28:28" x14ac:dyDescent="0.25">
      <c r="AB16652" s="3" t="str">
        <v>strike = 0.016802, d2CalldK2 = 18.636330, d2CalldK2mc = 19.660075</v>
      </c>
    </row>
    <row r="16653" spans="28:28" x14ac:dyDescent="0.25">
      <c r="AB16653" s="3" t="str">
        <v>strike = 0.018658, d2CalldK2 = 21.049400, d2CalldK2mc = 20.993316</v>
      </c>
    </row>
    <row r="16654" spans="28:28" x14ac:dyDescent="0.25">
      <c r="AB16654" s="3" t="str">
        <v>strike = 0.020514, d2CalldK2 = 23.653511, d2CalldK2mc = 23.347501</v>
      </c>
    </row>
    <row r="16655" spans="28:28" x14ac:dyDescent="0.25">
      <c r="AB16655" s="3" t="str">
        <v>Warning: dCalldT = -0.000042, Skip local vol.</v>
      </c>
    </row>
    <row r="16656" spans="28:28" x14ac:dyDescent="0.25">
      <c r="AB16656" s="3" t="str">
        <v>Warning: dCalldT = -0.000090, Skip local vol.</v>
      </c>
    </row>
    <row r="16657" spans="28:28" x14ac:dyDescent="0.25">
      <c r="AB16657" s="3" t="str">
        <v>Warning: dCalldT = -0.000087, Skip local vol.</v>
      </c>
    </row>
    <row r="16658" spans="28:28" x14ac:dyDescent="0.25">
      <c r="AB16658" s="3" t="str">
        <v>Warning: dCalldT = -0.000045, Skip local vol.</v>
      </c>
    </row>
    <row r="16659" spans="28:28" x14ac:dyDescent="0.25">
      <c r="AB16659" s="3" t="str">
        <v>Warning: dCalldT = -0.000011, Skip local vol.</v>
      </c>
    </row>
    <row r="16660" spans="28:28" x14ac:dyDescent="0.25">
      <c r="AB16660" s="3" t="str">
        <v>strike = 0.031649, d2CalldK2 = 23.653511, d2CalldK2mc = 24.702342</v>
      </c>
    </row>
    <row r="16661" spans="28:28" x14ac:dyDescent="0.25">
      <c r="AB16661" s="3" t="str">
        <v>Warning: dCalldT = -0.000025, Skip local vol.</v>
      </c>
    </row>
    <row r="16662" spans="28:28" x14ac:dyDescent="0.25">
      <c r="AB16662" s="3" t="str">
        <v>Warning: dCalldT = -0.000020, Skip local vol.</v>
      </c>
    </row>
    <row r="16663" spans="28:28" x14ac:dyDescent="0.25">
      <c r="AB16663" s="3" t="str">
        <v>strike = 0.037216, d2CalldK2 = 16.436238, d2CalldK2mc = 15.831555</v>
      </c>
    </row>
    <row r="16664" spans="28:28" x14ac:dyDescent="0.25">
      <c r="AB16664" s="3" t="str">
        <v>strike = 0.039072, d2CalldK2 = 14.454142, d2CalldK2mc = 15.167569</v>
      </c>
    </row>
    <row r="16665" spans="28:28" x14ac:dyDescent="0.25">
      <c r="AB16665" s="3" t="str">
        <v>strike = 0.040928, d2CalldK2 = 12.684315, d2CalldK2mc = 13.481057</v>
      </c>
    </row>
    <row r="16666" spans="28:28" x14ac:dyDescent="0.25">
      <c r="AB16666" s="3" t="str">
        <v>strike = 0.042784, d2CalldK2 = 11.114620, d2CalldK2mc = 10.486399</v>
      </c>
    </row>
    <row r="16667" spans="28:28" x14ac:dyDescent="0.25">
      <c r="AB16667" s="3" t="str">
        <v>strike = 0.044640, d2CalldK2 = 9.729482, d2CalldK2mc = 9.951877</v>
      </c>
    </row>
    <row r="16668" spans="28:28" x14ac:dyDescent="0.25">
      <c r="AB16668" s="3" t="str">
        <v>strike = 0.046496, d2CalldK2 = 8.511870, d2CalldK2mc = 8.255405</v>
      </c>
    </row>
    <row r="16669" spans="28:28" x14ac:dyDescent="0.25">
      <c r="AB16669" s="3" t="str">
        <v>strike = 0.048351, d2CalldK2 = 7.444577, d2CalldK2mc = 7.326408</v>
      </c>
    </row>
    <row r="16670" spans="28:28" x14ac:dyDescent="0.25">
      <c r="AB16670" s="3" t="str">
        <v>strike = 0.050207, d2CalldK2 = 6.511004, d2CalldK2mc = 6.728647</v>
      </c>
    </row>
    <row r="16671" spans="28:28" x14ac:dyDescent="0.25">
      <c r="AB16671" s="3" t="str">
        <v>strike = 0.052063, d2CalldK2 = 5.695617, d2CalldK2mc = 5.105314</v>
      </c>
    </row>
    <row r="16672" spans="28:28" x14ac:dyDescent="0.25">
      <c r="AB16672" s="3" t="str">
        <v>strike = 0.053919, d2CalldK2 = 4.984173, d2CalldK2mc = 5.174613</v>
      </c>
    </row>
    <row r="16673" spans="28:28" x14ac:dyDescent="0.25">
      <c r="AB16673" s="3" t="str">
        <v>strike = 0.055775, d2CalldK2 = 4.363812, d2CalldK2mc = 4.931505</v>
      </c>
    </row>
    <row r="16674" spans="28:28" x14ac:dyDescent="0.25">
      <c r="AB16674" s="3" t="str">
        <v>strike = 0.057631, d2CalldK2 = 3.823040, d2CalldK2mc = 3.893101</v>
      </c>
    </row>
    <row r="16675" spans="28:28" x14ac:dyDescent="0.25">
      <c r="AB16675" s="3" t="str">
        <v>strike = 0.059486, d2CalldK2 = 3.351674, d2CalldK2mc = 3.517645</v>
      </c>
    </row>
    <row r="16676" spans="28:28" x14ac:dyDescent="0.25">
      <c r="AB16676" s="3" t="str">
        <v>strike = 0.061342, d2CalldK2 = 2.940743, d2CalldK2mc = 2.843564</v>
      </c>
    </row>
    <row r="16677" spans="28:28" x14ac:dyDescent="0.25">
      <c r="AB16677" s="3" t="str">
        <v>strike = 0.063198, d2CalldK2 = 2.582384, d2CalldK2mc = 2.629447</v>
      </c>
    </row>
    <row r="16678" spans="28:28" x14ac:dyDescent="0.25">
      <c r="AB16678" s="3" t="str">
        <v>strike = 0.065054, d2CalldK2 = 2.269729, d2CalldK2mc = 2.116762</v>
      </c>
    </row>
    <row r="16679" spans="28:28" x14ac:dyDescent="0.25">
      <c r="AB16679" s="3" t="str">
        <v>strike = 0.066910, d2CalldK2 = 1.996791, d2CalldK2mc = 2.174632</v>
      </c>
    </row>
    <row r="16680" spans="28:28" x14ac:dyDescent="0.25">
      <c r="AB16680" s="3" t="str">
        <v>strike = 0.068766, d2CalldK2 = 1.758367, d2CalldK2mc = 1.662852</v>
      </c>
    </row>
    <row r="16681" spans="28:28" x14ac:dyDescent="0.25">
      <c r="AB16681" s="3" t="str">
        <v>strike = 0.070621, d2CalldK2 = 1.549937, d2CalldK2mc = 1.737365</v>
      </c>
    </row>
    <row r="16682" spans="28:28" x14ac:dyDescent="0.25">
      <c r="AB16682" s="3" t="str">
        <v>strike = 0.072477, d2CalldK2 = 1.367583, d2CalldK2mc = 1.492273</v>
      </c>
    </row>
    <row r="16683" spans="28:28" x14ac:dyDescent="0.25">
      <c r="AB16683" s="3" t="str">
        <v>strike = 0.074333, d2CalldK2 = 1.207905, d2CalldK2mc = 1.297107</v>
      </c>
    </row>
    <row r="16684" spans="28:28" x14ac:dyDescent="0.25">
      <c r="AB16684" s="3" t="str">
        <v>strike = 0.076189, d2CalldK2 = 1.067960, d2CalldK2mc = 1.126714</v>
      </c>
    </row>
    <row r="16685" spans="28:28" x14ac:dyDescent="0.25">
      <c r="AB16685" s="3" t="str">
        <v>strike = 0.078045, d2CalldK2 = 0.945194, d2CalldK2mc = 0.828220</v>
      </c>
    </row>
    <row r="16686" spans="28:28" x14ac:dyDescent="0.25">
      <c r="AB16686" s="3" t="str">
        <v>strike = 0.079901, d2CalldK2 = 0.837397, d2CalldK2mc = 0.806579</v>
      </c>
    </row>
    <row r="16687" spans="28:28" x14ac:dyDescent="0.25">
      <c r="AB16687" s="3" t="str">
        <v>T = 7.833333, fixingDate = 0, swapRate = 0.026081, annuity = 8.123417, stdDev = 0.018558, avgCalcStrikes = 8.037598</v>
      </c>
    </row>
    <row r="16688" spans="28:28" x14ac:dyDescent="0.25">
      <c r="AB16688" s="3" t="str">
        <v>strike = -0.027738, dCalldT = 0.000350, localVol = 0.033225</v>
      </c>
    </row>
    <row r="16689" spans="28:28" x14ac:dyDescent="0.25">
      <c r="AB16689" s="3" t="str">
        <v>strike = -0.025882, dCalldT = 0.000383, localVol = 0.024422</v>
      </c>
    </row>
    <row r="16690" spans="28:28" x14ac:dyDescent="0.25">
      <c r="AB16690" s="3" t="str">
        <v>strike = -0.024026, dCalldT = 0.000402, localVol = 0.024801</v>
      </c>
    </row>
    <row r="16691" spans="28:28" x14ac:dyDescent="0.25">
      <c r="AB16691" s="3" t="str">
        <v>strike = -0.022170, dCalldT = 0.000413, localVol = 0.022260</v>
      </c>
    </row>
    <row r="16692" spans="28:28" x14ac:dyDescent="0.25">
      <c r="AB16692" s="3" t="str">
        <v>strike = -0.020314, dCalldT = 0.000405, localVol = 0.028946</v>
      </c>
    </row>
    <row r="16693" spans="28:28" x14ac:dyDescent="0.25">
      <c r="AB16693" s="3" t="str">
        <v>strike = -0.018459, dCalldT = 0.000414, localVol = 0.023357</v>
      </c>
    </row>
    <row r="16694" spans="28:28" x14ac:dyDescent="0.25">
      <c r="AB16694" s="3" t="str">
        <v>strike = -0.016603, dCalldT = 0.000426, localVol = 0.022130</v>
      </c>
    </row>
    <row r="16695" spans="28:28" x14ac:dyDescent="0.25">
      <c r="AB16695" s="3" t="str">
        <v>strike = -0.014747, dCalldT = 0.000439, localVol = 0.022682</v>
      </c>
    </row>
    <row r="16696" spans="28:28" x14ac:dyDescent="0.25">
      <c r="AB16696" s="3" t="str">
        <v>strike = -0.012891, dCalldT = 0.000465, localVol = 0.018762</v>
      </c>
    </row>
    <row r="16697" spans="28:28" x14ac:dyDescent="0.25">
      <c r="AB16697" s="3" t="str">
        <v>strike = -0.011035, dCalldT = 0.000476, localVol = 0.016232</v>
      </c>
    </row>
    <row r="16698" spans="28:28" x14ac:dyDescent="0.25">
      <c r="AB16698" s="3" t="str">
        <v>strike = -0.009179, dCalldT = 0.000446, localVol = 0.016213</v>
      </c>
    </row>
    <row r="16699" spans="28:28" x14ac:dyDescent="0.25">
      <c r="AB16699" s="3" t="str">
        <v>strike = -0.007324, dCalldT = 0.000398, localVol = 0.015424</v>
      </c>
    </row>
    <row r="16700" spans="28:28" x14ac:dyDescent="0.25">
      <c r="AB16700" s="3" t="str">
        <v>strike = -0.005468, dCalldT = 0.000351, localVol = 0.014670</v>
      </c>
    </row>
    <row r="16701" spans="28:28" x14ac:dyDescent="0.25">
      <c r="AB16701" s="3" t="str">
        <v>strike = -0.003612, dCalldT = 0.000328, localVol = 0.012217</v>
      </c>
    </row>
    <row r="16702" spans="28:28" x14ac:dyDescent="0.25">
      <c r="AB16702" s="3" t="str">
        <v>strike = -0.001756, dCalldT = 0.000305, localVol = 0.011836</v>
      </c>
    </row>
    <row r="16703" spans="28:28" x14ac:dyDescent="0.25">
      <c r="AB16703" s="3" t="str">
        <v>strike = 0.000100, dCalldT = 0.000309, localVol = 0.010524</v>
      </c>
    </row>
    <row r="16704" spans="28:28" x14ac:dyDescent="0.25">
      <c r="AB16704" s="3" t="str">
        <v>strike = 0.001956, dCalldT = 0.000318, localVol = 0.009925</v>
      </c>
    </row>
    <row r="16705" spans="28:28" x14ac:dyDescent="0.25">
      <c r="AB16705" s="3" t="str">
        <v>strike = 0.003811, dCalldT = 0.000331, localVol = 0.008935</v>
      </c>
    </row>
    <row r="16706" spans="28:28" x14ac:dyDescent="0.25">
      <c r="AB16706" s="3" t="str">
        <v>strike = 0.005667, dCalldT = 0.000309, localVol = 0.008149</v>
      </c>
    </row>
    <row r="16707" spans="28:28" x14ac:dyDescent="0.25">
      <c r="AB16707" s="3" t="str">
        <v>strike = 0.007523, dCalldT = 0.000255, localVol = 0.007535</v>
      </c>
    </row>
    <row r="16708" spans="28:28" x14ac:dyDescent="0.25">
      <c r="AB16708" s="3" t="str">
        <v>strike = 0.009379, dCalldT = 0.000232, localVol = 0.006487</v>
      </c>
    </row>
    <row r="16709" spans="28:28" x14ac:dyDescent="0.25">
      <c r="AB16709" s="3" t="str">
        <v>strike = 0.011235, dCalldT = 0.000213, localVol = 0.005789</v>
      </c>
    </row>
    <row r="16710" spans="28:28" x14ac:dyDescent="0.25">
      <c r="AB16710" s="3" t="str">
        <v>strike = 0.013091, dCalldT = 0.000193, localVol = 0.005177</v>
      </c>
    </row>
    <row r="16711" spans="28:28" x14ac:dyDescent="0.25">
      <c r="AB16711" s="3" t="str">
        <v>strike = 0.014946, dCalldT = 0.000175, localVol = 0.004598</v>
      </c>
    </row>
    <row r="16712" spans="28:28" x14ac:dyDescent="0.25">
      <c r="AB16712" s="3" t="str">
        <v>strike = 0.016802, dCalldT = 0.000151, localVol = 0.003917</v>
      </c>
    </row>
    <row r="16713" spans="28:28" x14ac:dyDescent="0.25">
      <c r="AB16713" s="3" t="str">
        <v>strike = 0.018658, dCalldT = 0.000083, localVol = 0.002805</v>
      </c>
    </row>
    <row r="16714" spans="28:28" x14ac:dyDescent="0.25">
      <c r="AB16714" s="3" t="str">
        <v>strike = 0.020514, dCalldT = 0.000015, localVol = 0.001132</v>
      </c>
    </row>
    <row r="16715" spans="28:28" x14ac:dyDescent="0.25">
      <c r="AB16715" s="3" t="str">
        <v>strike = 0.031649, dCalldT = 0.000005, localVol = 0.000625</v>
      </c>
    </row>
    <row r="16716" spans="28:28" x14ac:dyDescent="0.25">
      <c r="AB16716" s="3" t="str">
        <v>strike = 0.037216, dCalldT = 0.000007, localVol = 0.000957</v>
      </c>
    </row>
    <row r="16717" spans="28:28" x14ac:dyDescent="0.25">
      <c r="AB16717" s="3" t="str">
        <v>strike = 0.039072, dCalldT = 0.000058, localVol = 0.002772</v>
      </c>
    </row>
    <row r="16718" spans="28:28" x14ac:dyDescent="0.25">
      <c r="AB16718" s="3" t="str">
        <v>strike = 0.040928, dCalldT = 0.000079, localVol = 0.003430</v>
      </c>
    </row>
    <row r="16719" spans="28:28" x14ac:dyDescent="0.25">
      <c r="AB16719" s="3" t="str">
        <v>strike = 0.042784, dCalldT = 0.000067, localVol = 0.003583</v>
      </c>
    </row>
    <row r="16720" spans="28:28" x14ac:dyDescent="0.25">
      <c r="AB16720" s="3" t="str">
        <v>strike = 0.044640, dCalldT = 0.000081, localVol = 0.004044</v>
      </c>
    </row>
    <row r="16721" spans="28:28" x14ac:dyDescent="0.25">
      <c r="AB16721" s="3" t="str">
        <v>strike = 0.046496, dCalldT = 0.000087, localVol = 0.004582</v>
      </c>
    </row>
    <row r="16722" spans="28:28" x14ac:dyDescent="0.25">
      <c r="AB16722" s="3" t="str">
        <v>strike = 0.048351, dCalldT = 0.000103, localVol = 0.005305</v>
      </c>
    </row>
    <row r="16723" spans="28:28" x14ac:dyDescent="0.25">
      <c r="AB16723" s="3" t="str">
        <v>strike = 0.050207, dCalldT = 0.000125, localVol = 0.006098</v>
      </c>
    </row>
    <row r="16724" spans="28:28" x14ac:dyDescent="0.25">
      <c r="AB16724" s="3" t="str">
        <v>strike = 0.052063, dCalldT = 0.000139, localVol = 0.007377</v>
      </c>
    </row>
    <row r="16725" spans="28:28" x14ac:dyDescent="0.25">
      <c r="AB16725" s="3" t="str">
        <v>strike = 0.053919, dCalldT = 0.000178, localVol = 0.008295</v>
      </c>
    </row>
    <row r="16726" spans="28:28" x14ac:dyDescent="0.25">
      <c r="AB16726" s="3" t="str">
        <v>strike = 0.055775, dCalldT = 0.000210, localVol = 0.009233</v>
      </c>
    </row>
    <row r="16727" spans="28:28" x14ac:dyDescent="0.25">
      <c r="AB16727" s="3" t="str">
        <v>strike = 0.057631, dCalldT = 0.000220, localVol = 0.010627</v>
      </c>
    </row>
    <row r="16728" spans="28:28" x14ac:dyDescent="0.25">
      <c r="AB16728" s="3" t="str">
        <v>strike = 0.059486, dCalldT = 0.000228, localVol = 0.011374</v>
      </c>
    </row>
    <row r="16729" spans="28:28" x14ac:dyDescent="0.25">
      <c r="AB16729" s="3" t="str">
        <v>strike = 0.061342, dCalldT = 0.000229, localVol = 0.012701</v>
      </c>
    </row>
    <row r="16730" spans="28:28" x14ac:dyDescent="0.25">
      <c r="AB16730" s="3" t="str">
        <v>strike = 0.063198, dCalldT = 0.000236, localVol = 0.013401</v>
      </c>
    </row>
    <row r="16731" spans="28:28" x14ac:dyDescent="0.25">
      <c r="AB16731" s="3" t="str">
        <v>strike = 0.065054, dCalldT = 0.000242, localVol = 0.015117</v>
      </c>
    </row>
    <row r="16732" spans="28:28" x14ac:dyDescent="0.25">
      <c r="AB16732" s="3" t="str">
        <v>strike = 0.066910, dCalldT = 0.000255, localVol = 0.015308</v>
      </c>
    </row>
    <row r="16733" spans="28:28" x14ac:dyDescent="0.25">
      <c r="AB16733" s="3" t="str">
        <v>strike = 0.068766, dCalldT = 0.000261, localVol = 0.017725</v>
      </c>
    </row>
    <row r="16734" spans="28:28" x14ac:dyDescent="0.25">
      <c r="AB16734" s="3" t="str">
        <v>strike = 0.070621, dCalldT = 0.000272, localVol = 0.017709</v>
      </c>
    </row>
    <row r="16735" spans="28:28" x14ac:dyDescent="0.25">
      <c r="AB16735" s="3" t="str">
        <v>strike = 0.072477, dCalldT = 0.000277, localVol = 0.019255</v>
      </c>
    </row>
    <row r="16736" spans="28:28" x14ac:dyDescent="0.25">
      <c r="AB16736" s="3" t="str">
        <v>strike = 0.074333, dCalldT = 0.000276, localVol = 0.020645</v>
      </c>
    </row>
    <row r="16737" spans="28:28" x14ac:dyDescent="0.25">
      <c r="AB16737" s="3" t="str">
        <v>strike = 0.076189, dCalldT = 0.000273, localVol = 0.022022</v>
      </c>
    </row>
    <row r="16738" spans="28:28" x14ac:dyDescent="0.25">
      <c r="AB16738" s="3" t="str">
        <v>strike = 0.078045, dCalldT = 0.000268, localVol = 0.025450</v>
      </c>
    </row>
    <row r="16739" spans="28:28" x14ac:dyDescent="0.25">
      <c r="AB16739" s="3" t="str">
        <v>strike = 0.079901, dCalldT = 0.000269, localVol = 0.025810</v>
      </c>
    </row>
    <row r="16740" spans="28:28" x14ac:dyDescent="0.25">
      <c r="AB16740" s="3" t="str">
        <v>T = 7.916667, swapRate = 0.026131, k = 0, strike = -0.029820, call = 0.056183, callph = 0.056173, callmh = 0.056193, quantile = 0.012526, d2CalldK2 = 0.740064</v>
      </c>
    </row>
    <row r="16741" spans="28:28" x14ac:dyDescent="0.25">
      <c r="AB16741" s="3" t="str">
        <v>T = 7.916667, swapRate = 0.026131, k = 1, strike = -0.027955, call = 0.054343, callph = 0.054333, callmh = 0.054353, quantile = 0.013992, d2CalldK2 = 0.834206</v>
      </c>
    </row>
    <row r="16742" spans="28:28" x14ac:dyDescent="0.25">
      <c r="AB16742" s="3" t="str">
        <v>T = 7.916667, swapRate = 0.026131, k = 2, strike = -0.026090, call = 0.052505, callph = 0.052495, callmh = 0.052515, quantile = 0.015646, d2CalldK2 = 0.941293</v>
      </c>
    </row>
    <row r="16743" spans="28:28" x14ac:dyDescent="0.25">
      <c r="AB16743" s="3" t="str">
        <v>T = 7.916667, swapRate = 0.026131, k = 3, strike = -0.024225, call = 0.050671, callph = 0.050661, callmh = 0.050681, quantile = 0.017512, d2CalldK2 = 1.063227</v>
      </c>
    </row>
    <row r="16744" spans="28:28" x14ac:dyDescent="0.25">
      <c r="AB16744" s="3" t="str">
        <v>T = 7.916667, swapRate = 0.026131, k = 4, strike = -0.022360, call = 0.048841, callph = 0.048831, callmh = 0.048850, quantile = 0.019622, d2CalldK2 = 1.202201</v>
      </c>
    </row>
    <row r="16745" spans="28:28" x14ac:dyDescent="0.25">
      <c r="AB16745" s="3" t="str">
        <v>T = 7.916667, swapRate = 0.026131, k = 5, strike = -0.020495, call = 0.047014, callph = 0.047005, callmh = 0.047024, quantile = 0.022009, d2CalldK2 = 1.360743</v>
      </c>
    </row>
    <row r="16746" spans="28:28" x14ac:dyDescent="0.25">
      <c r="AB16746" s="3" t="str">
        <v>T = 7.916667, swapRate = 0.026131, k = 6, strike = -0.018630, call = 0.045193, callph = 0.045183, callmh = 0.045203, quantile = 0.024712, d2CalldK2 = 1.541776</v>
      </c>
    </row>
    <row r="16747" spans="28:28" x14ac:dyDescent="0.25">
      <c r="AB16747" s="3" t="str">
        <v>T = 7.916667, swapRate = 0.026131, k = 7, strike = -0.016765, call = 0.043377, callph = 0.043367, callmh = 0.043386, quantile = 0.027776, d2CalldK2 = 1.748670</v>
      </c>
    </row>
    <row r="16748" spans="28:28" x14ac:dyDescent="0.25">
      <c r="AB16748" s="3" t="str">
        <v>T = 7.916667, swapRate = 0.026131, k = 8, strike = -0.014900, call = 0.041567, callph = 0.041557, callmh = 0.041576, quantile = 0.031253, d2CalldK2 = 1.985316</v>
      </c>
    </row>
    <row r="16749" spans="28:28" x14ac:dyDescent="0.25">
      <c r="AB16749" s="3" t="str">
        <v>T = 7.916667, swapRate = 0.026131, k = 9, strike = -0.013035, call = 0.039763, callph = 0.039754, callmh = 0.039773, quantile = 0.035203, d2CalldK2 = 2.256199</v>
      </c>
    </row>
    <row r="16750" spans="28:28" x14ac:dyDescent="0.25">
      <c r="AB16750" s="3" t="str">
        <v>T = 7.916667, swapRate = 0.026131, k = 10, strike = -0.011170, call = 0.037968, callph = 0.037958, callmh = 0.037978, quantile = 0.039693, d2CalldK2 = 2.566489</v>
      </c>
    </row>
    <row r="16751" spans="28:28" x14ac:dyDescent="0.25">
      <c r="AB16751" s="3" t="str">
        <v>T = 7.916667, swapRate = 0.026131, k = 11, strike = -0.009305, call = 0.036182, callph = 0.036172, callmh = 0.036191, quantile = 0.044804, d2CalldK2 = 2.922131</v>
      </c>
    </row>
    <row r="16752" spans="28:28" x14ac:dyDescent="0.25">
      <c r="AB16752" s="3" t="str">
        <v>T = 7.916667, swapRate = 0.026131, k = 12, strike = -0.007440, call = 0.034406, callph = 0.034396, callmh = 0.034415, quantile = 0.050626, d2CalldK2 = 3.329956</v>
      </c>
    </row>
    <row r="16753" spans="28:28" x14ac:dyDescent="0.25">
      <c r="AB16753" s="3" t="str">
        <v>T = 7.916667, swapRate = 0.026131, k = 13, strike = -0.005575, call = 0.032641, callph = 0.032632, callmh = 0.032650, quantile = 0.057263, d2CalldK2 = 3.797787</v>
      </c>
    </row>
    <row r="16754" spans="28:28" x14ac:dyDescent="0.25">
      <c r="AB16754" s="3" t="str">
        <v>T = 7.916667, swapRate = 0.026131, k = 14, strike = -0.003710, call = 0.030890, callph = 0.030880, callmh = 0.030899, quantile = 0.064835, d2CalldK2 = 4.334554</v>
      </c>
    </row>
    <row r="16755" spans="28:28" x14ac:dyDescent="0.25">
      <c r="AB16755" s="3" t="str">
        <v>T = 7.916667, swapRate = 0.026131, k = 15, strike = -0.001845, call = 0.029153, callph = 0.029144, callmh = 0.029163, quantile = 0.073480, d2CalldK2 = 4.950405</v>
      </c>
    </row>
    <row r="16756" spans="28:28" x14ac:dyDescent="0.25">
      <c r="AB16756" s="3" t="str">
        <v>T = 7.916667, swapRate = 0.026131, k = 16, strike = 0.000021, call = 0.027434, callph = 0.027425, callmh = 0.027444, quantile = 0.083357, d2CalldK2 = 5.656806</v>
      </c>
    </row>
    <row r="16757" spans="28:28" x14ac:dyDescent="0.25">
      <c r="AB16757" s="3" t="str">
        <v>T = 7.916667, swapRate = 0.026131, k = 17, strike = 0.001886, call = 0.025735, callph = 0.025726, callmh = 0.025744, quantile = 0.094645, d2CalldK2 = 6.466605</v>
      </c>
    </row>
    <row r="16758" spans="28:28" x14ac:dyDescent="0.25">
      <c r="AB16758" s="3" t="str">
        <v>T = 7.916667, swapRate = 0.026131, k = 18, strike = 0.003751, call = 0.024058, callph = 0.024049, callmh = 0.024067, quantile = 0.107551, d2CalldK2 = 7.394047</v>
      </c>
    </row>
    <row r="16759" spans="28:28" x14ac:dyDescent="0.25">
      <c r="AB16759" s="3" t="str">
        <v>T = 7.916667, swapRate = 0.026131, k = 19, strike = 0.005616, call = 0.022407, callph = 0.022398, callmh = 0.022416, quantile = 0.122308, d2CalldK2 = 8.454703</v>
      </c>
    </row>
    <row r="16760" spans="28:28" x14ac:dyDescent="0.25">
      <c r="AB16760" s="3" t="str">
        <v>T = 7.916667, swapRate = 0.026131, k = 20, strike = 0.007481, call = 0.020786, callph = 0.020777, callmh = 0.020794, quantile = 0.139181, d2CalldK2 = 9.665248</v>
      </c>
    </row>
    <row r="16761" spans="28:28" x14ac:dyDescent="0.25">
      <c r="AB16761" s="3" t="str">
        <v>T = 7.916667, swapRate = 0.026131, k = 21, strike = 0.009346, call = 0.019198, callph = 0.019189, callmh = 0.019206, quantile = 0.158465, d2CalldK2 = 11.043024</v>
      </c>
    </row>
    <row r="16762" spans="28:28" x14ac:dyDescent="0.25">
      <c r="AB16762" s="3" t="str">
        <v>T = 7.916667, swapRate = 0.026131, k = 22, strike = 0.011211, call = 0.017648, callph = 0.017640, callmh = 0.017657, quantile = 0.180488, d2CalldK2 = 12.605270</v>
      </c>
    </row>
    <row r="16763" spans="28:28" x14ac:dyDescent="0.25">
      <c r="AB16763" s="3" t="str">
        <v>T = 7.916667, swapRate = 0.026131, k = 23, strike = 0.013076, call = 0.016143, callph = 0.016135, callmh = 0.016151, quantile = 0.205609, d2CalldK2 = 14.367866</v>
      </c>
    </row>
    <row r="16764" spans="28:28" x14ac:dyDescent="0.25">
      <c r="AB16764" s="3" t="str">
        <v>T = 7.916667, swapRate = 0.026131, k = 24, strike = 0.014941, call = 0.014687, callph = 0.014680, callmh = 0.014695, quantile = 0.234214, d2CalldK2 = 16.343372</v>
      </c>
    </row>
    <row r="16765" spans="28:28" x14ac:dyDescent="0.25">
      <c r="AB16765" s="3" t="str">
        <v>T = 7.916667, swapRate = 0.026131, k = 25, strike = 0.016806, call = 0.013289, callph = 0.013281, callmh = 0.013296, quantile = 0.266708, d2CalldK2 = 18.538071</v>
      </c>
    </row>
    <row r="16766" spans="28:28" x14ac:dyDescent="0.25">
      <c r="AB16766" s="3" t="str">
        <v>T = 7.916667, swapRate = 0.026131, k = 26, strike = 0.018671, call = 0.011955, callph = 0.011948, callmh = 0.011962, quantile = 0.303497, d2CalldK2 = 20.947635</v>
      </c>
    </row>
    <row r="16767" spans="28:28" x14ac:dyDescent="0.25">
      <c r="AB16767" s="3" t="str">
        <v>T = 7.916667, swapRate = 0.026131, k = 27, strike = 0.020536, call = 0.010694, callph = 0.010687, callmh = 0.010700, quantile = 0.344966, d2CalldK2 = 23.550939</v>
      </c>
    </row>
    <row r="16768" spans="28:28" x14ac:dyDescent="0.25">
      <c r="AB16768" s="3" t="str">
        <v>T = 7.916667, swapRate = 0.026131, k = 28, strike = 0.022401, call = 0.009515, callph = 0.009508, callmh = 0.009521, quantile = 0.391437, d2CalldK2 = 26.301468</v>
      </c>
    </row>
    <row r="16769" spans="28:28" x14ac:dyDescent="0.25">
      <c r="AB16769" s="3" t="str">
        <v>T = 7.916667, swapRate = 0.026131, k = 29, strike = 0.024266, call = 0.008427, callph = 0.008421, callmh = 0.008432, quantile = 0.443114, d2CalldK2 = 29.115826</v>
      </c>
    </row>
    <row r="16770" spans="28:28" x14ac:dyDescent="0.25">
      <c r="AB16770" s="3" t="str">
        <v>T = 7.916667, swapRate = 0.026131, k = 30, strike = 0.026131, call = 0.007441, callph = 0.007436, callmh = 0.007446, quantile = 0.500000, d2CalldK2 = 31.854363</v>
      </c>
    </row>
    <row r="16771" spans="28:28" x14ac:dyDescent="0.25">
      <c r="AB16771" s="3" t="str">
        <v>T = 7.916667, swapRate = 0.026131, k = 31, strike = 0.027996, call = 0.006562, callph = 0.006557, callmh = 0.006566, quantile = 0.556886, d2CalldK2 = 29.115826</v>
      </c>
    </row>
    <row r="16772" spans="28:28" x14ac:dyDescent="0.25">
      <c r="AB16772" s="3" t="str">
        <v>T = 7.916667, swapRate = 0.026131, k = 32, strike = 0.029861, call = 0.005784, callph = 0.005780, callmh = 0.005788, quantile = 0.608563, d2CalldK2 = 26.301468</v>
      </c>
    </row>
    <row r="16773" spans="28:28" x14ac:dyDescent="0.25">
      <c r="AB16773" s="3" t="str">
        <v>T = 7.916667, swapRate = 0.026131, k = 33, strike = 0.031727, call = 0.005098, callph = 0.005095, callmh = 0.005102, quantile = 0.655034, d2CalldK2 = 23.550939</v>
      </c>
    </row>
    <row r="16774" spans="28:28" x14ac:dyDescent="0.25">
      <c r="AB16774" s="3" t="str">
        <v>T = 7.916667, swapRate = 0.026131, k = 34, strike = 0.033592, call = 0.004495, callph = 0.004491, callmh = 0.004498, quantile = 0.696503, d2CalldK2 = 20.947635</v>
      </c>
    </row>
    <row r="16775" spans="28:28" x14ac:dyDescent="0.25">
      <c r="AB16775" s="3" t="str">
        <v>T = 7.916667, swapRate = 0.026131, k = 35, strike = 0.035457, call = 0.003963, callph = 0.003961, callmh = 0.003966, quantile = 0.733292, d2CalldK2 = 18.538071</v>
      </c>
    </row>
    <row r="16776" spans="28:28" x14ac:dyDescent="0.25">
      <c r="AB16776" s="3" t="str">
        <v>T = 7.916667, swapRate = 0.026131, k = 36, strike = 0.037322, call = 0.003497, callph = 0.003495, callmh = 0.003499, quantile = 0.765786, d2CalldK2 = 16.343372</v>
      </c>
    </row>
    <row r="16777" spans="28:28" x14ac:dyDescent="0.25">
      <c r="AB16777" s="3" t="str">
        <v>T = 7.916667, swapRate = 0.026131, k = 37, strike = 0.039187, call = 0.003087, callph = 0.003085, callmh = 0.003089, quantile = 0.794391, d2CalldK2 = 14.367866</v>
      </c>
    </row>
    <row r="16778" spans="28:28" x14ac:dyDescent="0.25">
      <c r="AB16778" s="3" t="str">
        <v>T = 7.916667, swapRate = 0.026131, k = 38, strike = 0.041052, call = 0.002728, callph = 0.002726, callmh = 0.002730, quantile = 0.819512, d2CalldK2 = 12.605270</v>
      </c>
    </row>
    <row r="16779" spans="28:28" x14ac:dyDescent="0.25">
      <c r="AB16779" s="3" t="str">
        <v>T = 7.916667, swapRate = 0.026131, k = 39, strike = 0.042917, call = 0.002412, callph = 0.002411, callmh = 0.002414, quantile = 0.841535, d2CalldK2 = 11.043024</v>
      </c>
    </row>
    <row r="16780" spans="28:28" x14ac:dyDescent="0.25">
      <c r="AB16780" s="3" t="str">
        <v>T = 7.916667, swapRate = 0.026131, k = 40, strike = 0.044782, call = 0.002135, callph = 0.002134, callmh = 0.002136, quantile = 0.860819, d2CalldK2 = 9.665248</v>
      </c>
    </row>
    <row r="16781" spans="28:28" x14ac:dyDescent="0.25">
      <c r="AB16781" s="3" t="str">
        <v>T = 7.916667, swapRate = 0.026131, k = 41, strike = 0.046647, call = 0.001892, callph = 0.001890, callmh = 0.001893, quantile = 0.877692, d2CalldK2 = 8.454703</v>
      </c>
    </row>
    <row r="16782" spans="28:28" x14ac:dyDescent="0.25">
      <c r="AB16782" s="3" t="str">
        <v>T = 7.916667, swapRate = 0.026131, k = 42, strike = 0.048512, call = 0.001678, callph = 0.001676, callmh = 0.001679, quantile = 0.892449, d2CalldK2 = 7.394047</v>
      </c>
    </row>
    <row r="16783" spans="28:28" x14ac:dyDescent="0.25">
      <c r="AB16783" s="3" t="str">
        <v>T = 7.916667, swapRate = 0.026131, k = 43, strike = 0.050377, call = 0.001489, callph = 0.001488, callmh = 0.001490, quantile = 0.905355, d2CalldK2 = 6.466605</v>
      </c>
    </row>
    <row r="16784" spans="28:28" x14ac:dyDescent="0.25">
      <c r="AB16784" s="3" t="str">
        <v>T = 7.916667, swapRate = 0.026131, k = 44, strike = 0.052242, call = 0.001324, callph = 0.001323, callmh = 0.001324, quantile = 0.916643, d2CalldK2 = 5.656806</v>
      </c>
    </row>
    <row r="16785" spans="28:28" x14ac:dyDescent="0.25">
      <c r="AB16785" s="3" t="str">
        <v>T = 7.916667, swapRate = 0.026131, k = 45, strike = 0.054107, call = 0.001177, callph = 0.001177, callmh = 0.001178, quantile = 0.926520, d2CalldK2 = 4.950405</v>
      </c>
    </row>
    <row r="16786" spans="28:28" x14ac:dyDescent="0.25">
      <c r="AB16786" s="3" t="str">
        <v>T = 7.916667, swapRate = 0.026131, k = 46, strike = 0.055972, call = 0.001049, callph = 0.001048, callmh = 0.001049, quantile = 0.935165, d2CalldK2 = 4.334554</v>
      </c>
    </row>
    <row r="16787" spans="28:28" x14ac:dyDescent="0.25">
      <c r="AB16787" s="3" t="str">
        <v>T = 7.916667, swapRate = 0.026131, k = 47, strike = 0.057837, call = 0.000935, callph = 0.000934, callmh = 0.000936, quantile = 0.942737, d2CalldK2 = 3.797787</v>
      </c>
    </row>
    <row r="16788" spans="28:28" x14ac:dyDescent="0.25">
      <c r="AB16788" s="3" t="str">
        <v>T = 7.916667, swapRate = 0.026131, k = 48, strike = 0.059702, call = 0.000834, callph = 0.000834, callmh = 0.000835, quantile = 0.949374, d2CalldK2 = 3.329956</v>
      </c>
    </row>
    <row r="16789" spans="28:28" x14ac:dyDescent="0.25">
      <c r="AB16789" s="3" t="str">
        <v>T = 7.916667, swapRate = 0.026131, k = 49, strike = 0.061567, call = 0.000746, callph = 0.000745, callmh = 0.000746, quantile = 0.955196, d2CalldK2 = 2.922131</v>
      </c>
    </row>
    <row r="16790" spans="28:28" x14ac:dyDescent="0.25">
      <c r="AB16790" s="3" t="str">
        <v>T = 7.916667, swapRate = 0.026131, k = 50, strike = 0.063433, call = 0.000667, callph = 0.000667, callmh = 0.000667, quantile = 0.960307, d2CalldK2 = 2.566489</v>
      </c>
    </row>
    <row r="16791" spans="28:28" x14ac:dyDescent="0.25">
      <c r="AB16791" s="3" t="str">
        <v>T = 7.916667, swapRate = 0.026131, k = 51, strike = 0.065298, call = 0.000597, callph = 0.000597, callmh = 0.000598, quantile = 0.964797, d2CalldK2 = 2.256199</v>
      </c>
    </row>
    <row r="16792" spans="28:28" x14ac:dyDescent="0.25">
      <c r="AB16792" s="3" t="str">
        <v>T = 7.916667, swapRate = 0.026131, k = 52, strike = 0.067163, call = 0.000535, callph = 0.000535, callmh = 0.000536, quantile = 0.968747, d2CalldK2 = 1.985316</v>
      </c>
    </row>
    <row r="16793" spans="28:28" x14ac:dyDescent="0.25">
      <c r="AB16793" s="3" t="str">
        <v>T = 7.916667, swapRate = 0.026131, k = 53, strike = 0.069028, call = 0.000480, callph = 0.000480, callmh = 0.000481, quantile = 0.972224, d2CalldK2 = 1.748670</v>
      </c>
    </row>
    <row r="16794" spans="28:28" x14ac:dyDescent="0.25">
      <c r="AB16794" s="3" t="str">
        <v>T = 7.916667, swapRate = 0.026131, k = 54, strike = 0.070893, call = 0.000431, callph = 0.000431, callmh = 0.000432, quantile = 0.975288, d2CalldK2 = 1.541776</v>
      </c>
    </row>
    <row r="16795" spans="28:28" x14ac:dyDescent="0.25">
      <c r="AB16795" s="3" t="str">
        <v>T = 7.916667, swapRate = 0.026131, k = 55, strike = 0.072758, call = 0.000388, callph = 0.000388, callmh = 0.000388, quantile = 0.977991, d2CalldK2 = 1.360743</v>
      </c>
    </row>
    <row r="16796" spans="28:28" x14ac:dyDescent="0.25">
      <c r="AB16796" s="3" t="str">
        <v>T = 7.916667, swapRate = 0.026131, k = 56, strike = 0.074623, call = 0.000349, callph = 0.000349, callmh = 0.000349, quantile = 0.980378, d2CalldK2 = 1.202201</v>
      </c>
    </row>
    <row r="16797" spans="28:28" x14ac:dyDescent="0.25">
      <c r="AB16797" s="3" t="str">
        <v>T = 7.916667, swapRate = 0.026131, k = 57, strike = 0.076488, call = 0.000315, callph = 0.000314, callmh = 0.000315, quantile = 0.982488, d2CalldK2 = 1.063227</v>
      </c>
    </row>
    <row r="16798" spans="28:28" x14ac:dyDescent="0.25">
      <c r="AB16798" s="3" t="str">
        <v>T = 7.916667, swapRate = 0.026131, k = 58, strike = 0.078353, call = 0.000284, callph = 0.000283, callmh = 0.000284, quantile = 0.984354, d2CalldK2 = 0.941293</v>
      </c>
    </row>
    <row r="16799" spans="28:28" x14ac:dyDescent="0.25">
      <c r="AB16799" s="3" t="str">
        <v>T = 7.916667, swapRate = 0.026131, k = 59, strike = 0.080218, call = 0.000256, callph = 0.000256, callmh = 0.000256, quantile = 0.986008, d2CalldK2 = 0.834206</v>
      </c>
    </row>
    <row r="16800" spans="28:28" x14ac:dyDescent="0.25">
      <c r="AB16800" s="3" t="str">
        <v>T = 7.916667, swapRate = 0.026131, k = 60, strike = 0.082083, call = 0.000231, callph = 0.000231, callmh = 0.000231, quantile = 0.987474, d2CalldK2 = 0.740064</v>
      </c>
    </row>
    <row r="16801" spans="28:28" x14ac:dyDescent="0.25">
      <c r="AB16801" s="3" t="str">
        <v>Warning: dCalldT = -0.000106, Skip local vol.</v>
      </c>
    </row>
    <row r="16802" spans="28:28" x14ac:dyDescent="0.25">
      <c r="AB16802" s="3" t="str">
        <v>Warning: dCalldT = -0.000096, Skip local vol.</v>
      </c>
    </row>
    <row r="16803" spans="28:28" x14ac:dyDescent="0.25">
      <c r="AB16803" s="3" t="str">
        <v>Warning: dCalldT = -0.000089, Skip local vol.</v>
      </c>
    </row>
    <row r="16804" spans="28:28" x14ac:dyDescent="0.25">
      <c r="AB16804" s="3" t="str">
        <v>Warning: dCalldT = -0.000099, Skip local vol.</v>
      </c>
    </row>
    <row r="16805" spans="28:28" x14ac:dyDescent="0.25">
      <c r="AB16805" s="3" t="str">
        <v>Warning: dCalldT = -0.000120, Skip local vol.</v>
      </c>
    </row>
    <row r="16806" spans="28:28" x14ac:dyDescent="0.25">
      <c r="AB16806" s="3" t="str">
        <v>Warning: dCalldT = -0.000135, Skip local vol.</v>
      </c>
    </row>
    <row r="16807" spans="28:28" x14ac:dyDescent="0.25">
      <c r="AB16807" s="3" t="str">
        <v>Warning: dCalldT = -0.000150, Skip local vol.</v>
      </c>
    </row>
    <row r="16808" spans="28:28" x14ac:dyDescent="0.25">
      <c r="AB16808" s="3" t="str">
        <v>Warning: dCalldT = -0.000165, Skip local vol.</v>
      </c>
    </row>
    <row r="16809" spans="28:28" x14ac:dyDescent="0.25">
      <c r="AB16809" s="3" t="str">
        <v>Warning: dCalldT = -0.000180, Skip local vol.</v>
      </c>
    </row>
    <row r="16810" spans="28:28" x14ac:dyDescent="0.25">
      <c r="AB16810" s="3" t="str">
        <v>Warning: dCalldT = -0.000183, Skip local vol.</v>
      </c>
    </row>
    <row r="16811" spans="28:28" x14ac:dyDescent="0.25">
      <c r="AB16811" s="3" t="str">
        <v>Warning: dCalldT = -0.000192, Skip local vol.</v>
      </c>
    </row>
    <row r="16812" spans="28:28" x14ac:dyDescent="0.25">
      <c r="AB16812" s="3" t="str">
        <v>Warning: dCalldT = -0.000213, Skip local vol.</v>
      </c>
    </row>
    <row r="16813" spans="28:28" x14ac:dyDescent="0.25">
      <c r="AB16813" s="3" t="str">
        <v>Warning: dCalldT = -0.000256, Skip local vol.</v>
      </c>
    </row>
    <row r="16814" spans="28:28" x14ac:dyDescent="0.25">
      <c r="AB16814" s="3" t="str">
        <v>Warning: dCalldT = -0.000289, Skip local vol.</v>
      </c>
    </row>
    <row r="16815" spans="28:28" x14ac:dyDescent="0.25">
      <c r="AB16815" s="3" t="str">
        <v>Warning: dCalldT = -0.000306, Skip local vol.</v>
      </c>
    </row>
    <row r="16816" spans="28:28" x14ac:dyDescent="0.25">
      <c r="AB16816" s="3" t="str">
        <v>Warning: dCalldT = -0.000302, Skip local vol.</v>
      </c>
    </row>
    <row r="16817" spans="28:28" x14ac:dyDescent="0.25">
      <c r="AB16817" s="3" t="str">
        <v>Warning: dCalldT = -0.000294, Skip local vol.</v>
      </c>
    </row>
    <row r="16818" spans="28:28" x14ac:dyDescent="0.25">
      <c r="AB16818" s="3" t="str">
        <v>Warning: dCalldT = -0.000254, Skip local vol.</v>
      </c>
    </row>
    <row r="16819" spans="28:28" x14ac:dyDescent="0.25">
      <c r="AB16819" s="3" t="str">
        <v>Warning: dCalldT = -0.000232, Skip local vol.</v>
      </c>
    </row>
    <row r="16820" spans="28:28" x14ac:dyDescent="0.25">
      <c r="AB16820" s="3" t="str">
        <v>Warning: dCalldT = -0.000229, Skip local vol.</v>
      </c>
    </row>
    <row r="16821" spans="28:28" x14ac:dyDescent="0.25">
      <c r="AB16821" s="3" t="str">
        <v>Warning: dCalldT = -0.000182, Skip local vol.</v>
      </c>
    </row>
    <row r="16822" spans="28:28" x14ac:dyDescent="0.25">
      <c r="AB16822" s="3" t="str">
        <v>Warning: dCalldT = -0.000104, Skip local vol.</v>
      </c>
    </row>
    <row r="16823" spans="28:28" x14ac:dyDescent="0.25">
      <c r="AB16823" s="3" t="str">
        <v>Warning: dCalldT = -0.000068, Skip local vol.</v>
      </c>
    </row>
    <row r="16824" spans="28:28" x14ac:dyDescent="0.25">
      <c r="AB16824" s="3" t="str">
        <v>Warning: dCalldT = -0.000017, Skip local vol.</v>
      </c>
    </row>
    <row r="16825" spans="28:28" x14ac:dyDescent="0.25">
      <c r="AB16825" s="3" t="str">
        <v>strike = 0.016806, d2CalldK2 = 18.538071, d2CalldK2mc = 19.027957</v>
      </c>
    </row>
    <row r="16826" spans="28:28" x14ac:dyDescent="0.25">
      <c r="AB16826" s="3" t="str">
        <v>strike = 0.018671, d2CalldK2 = 20.947635, d2CalldK2mc = 20.075403</v>
      </c>
    </row>
    <row r="16827" spans="28:28" x14ac:dyDescent="0.25">
      <c r="AB16827" s="3" t="str">
        <v>strike = 0.020536, d2CalldK2 = 23.550939, d2CalldK2mc = 25.059965</v>
      </c>
    </row>
    <row r="16828" spans="28:28" x14ac:dyDescent="0.25">
      <c r="AB16828" s="3" t="str">
        <v>strike = 0.022401, d2CalldK2 = 26.301468, d2CalldK2mc = 26.617530</v>
      </c>
    </row>
    <row r="16829" spans="28:28" x14ac:dyDescent="0.25">
      <c r="AB16829" s="3" t="str">
        <v>strike = 0.024266, d2CalldK2 = 29.115826, d2CalldK2mc = 27.905978</v>
      </c>
    </row>
    <row r="16830" spans="28:28" x14ac:dyDescent="0.25">
      <c r="AB16830" s="3" t="str">
        <v>strike = 0.026131, d2CalldK2 = 31.854363, d2CalldK2mc = 29.933460</v>
      </c>
    </row>
    <row r="16831" spans="28:28" x14ac:dyDescent="0.25">
      <c r="AB16831" s="3" t="str">
        <v>strike = 0.027996, d2CalldK2 = 29.115826, d2CalldK2mc = 29.489634</v>
      </c>
    </row>
    <row r="16832" spans="28:28" x14ac:dyDescent="0.25">
      <c r="AB16832" s="3" t="str">
        <v>strike = 0.029861, d2CalldK2 = 26.301468, d2CalldK2mc = 27.287669</v>
      </c>
    </row>
    <row r="16833" spans="28:28" x14ac:dyDescent="0.25">
      <c r="AB16833" s="3" t="str">
        <v>strike = 0.031727, d2CalldK2 = 23.550939, d2CalldK2mc = 24.589229</v>
      </c>
    </row>
    <row r="16834" spans="28:28" x14ac:dyDescent="0.25">
      <c r="AB16834" s="3" t="str">
        <v>strike = 0.033592, d2CalldK2 = 20.947635, d2CalldK2mc = 20.554703</v>
      </c>
    </row>
    <row r="16835" spans="28:28" x14ac:dyDescent="0.25">
      <c r="AB16835" s="3" t="str">
        <v>strike = 0.035457, d2CalldK2 = 18.538071, d2CalldK2mc = 18.305869</v>
      </c>
    </row>
    <row r="16836" spans="28:28" x14ac:dyDescent="0.25">
      <c r="AB16836" s="3" t="str">
        <v>strike = 0.037322, d2CalldK2 = 16.343372, d2CalldK2mc = 16.956888</v>
      </c>
    </row>
    <row r="16837" spans="28:28" x14ac:dyDescent="0.25">
      <c r="AB16837" s="3" t="str">
        <v>strike = 0.039187, d2CalldK2 = 14.367866, d2CalldK2mc = 14.854121</v>
      </c>
    </row>
    <row r="16838" spans="28:28" x14ac:dyDescent="0.25">
      <c r="AB16838" s="3" t="str">
        <v>strike = 0.041052, d2CalldK2 = 12.605270, d2CalldK2mc = 12.335969</v>
      </c>
    </row>
    <row r="16839" spans="28:28" x14ac:dyDescent="0.25">
      <c r="AB16839" s="3" t="str">
        <v>strike = 0.042917, d2CalldK2 = 11.043024, d2CalldK2mc = 10.663660</v>
      </c>
    </row>
    <row r="16840" spans="28:28" x14ac:dyDescent="0.25">
      <c r="AB16840" s="3" t="str">
        <v>strike = 0.044782, d2CalldK2 = 9.665248, d2CalldK2mc = 10.234092</v>
      </c>
    </row>
    <row r="16841" spans="28:28" x14ac:dyDescent="0.25">
      <c r="AB16841" s="3" t="str">
        <v>strike = 0.046647, d2CalldK2 = 8.454703, d2CalldK2mc = 8.093176</v>
      </c>
    </row>
    <row r="16842" spans="28:28" x14ac:dyDescent="0.25">
      <c r="AB16842" s="3" t="str">
        <v>strike = 0.048512, d2CalldK2 = 7.394047, d2CalldK2mc = 7.484172</v>
      </c>
    </row>
    <row r="16843" spans="28:28" x14ac:dyDescent="0.25">
      <c r="AB16843" s="3" t="str">
        <v>strike = 0.050377, d2CalldK2 = 6.466605, d2CalldK2mc = 6.785517</v>
      </c>
    </row>
    <row r="16844" spans="28:28" x14ac:dyDescent="0.25">
      <c r="AB16844" s="3" t="str">
        <v>strike = 0.052242, d2CalldK2 = 5.656806, d2CalldK2mc = 5.164048</v>
      </c>
    </row>
    <row r="16845" spans="28:28" x14ac:dyDescent="0.25">
      <c r="AB16845" s="3" t="str">
        <v>strike = 0.054107, d2CalldK2 = 4.950405, d2CalldK2mc = 4.893858</v>
      </c>
    </row>
    <row r="16846" spans="28:28" x14ac:dyDescent="0.25">
      <c r="AB16846" s="3" t="str">
        <v>strike = 0.055972, d2CalldK2 = 4.334554, d2CalldK2mc = 5.049045</v>
      </c>
    </row>
    <row r="16847" spans="28:28" x14ac:dyDescent="0.25">
      <c r="AB16847" s="3" t="str">
        <v>strike = 0.057837, d2CalldK2 = 3.797787, d2CalldK2mc = 4.130769</v>
      </c>
    </row>
    <row r="16848" spans="28:28" x14ac:dyDescent="0.25">
      <c r="AB16848" s="3" t="str">
        <v>strike = 0.059702, d2CalldK2 = 3.329956, d2CalldK2mc = 3.059823</v>
      </c>
    </row>
    <row r="16849" spans="28:28" x14ac:dyDescent="0.25">
      <c r="AB16849" s="3" t="str">
        <v>strike = 0.061567, d2CalldK2 = 2.922131, d2CalldK2mc = 2.641968</v>
      </c>
    </row>
    <row r="16850" spans="28:28" x14ac:dyDescent="0.25">
      <c r="AB16850" s="3" t="str">
        <v>strike = 0.063433, d2CalldK2 = 2.566489, d2CalldK2mc = 2.515714</v>
      </c>
    </row>
    <row r="16851" spans="28:28" x14ac:dyDescent="0.25">
      <c r="AB16851" s="3" t="str">
        <v>strike = 0.065298, d2CalldK2 = 2.256199, d2CalldK2mc = 2.205791</v>
      </c>
    </row>
    <row r="16852" spans="28:28" x14ac:dyDescent="0.25">
      <c r="AB16852" s="3" t="str">
        <v>strike = 0.067163, d2CalldK2 = 1.985316, d2CalldK2mc = 1.977998</v>
      </c>
    </row>
    <row r="16853" spans="28:28" x14ac:dyDescent="0.25">
      <c r="AB16853" s="3" t="str">
        <v>strike = 0.069028, d2CalldK2 = 1.748670, d2CalldK2mc = 1.889967</v>
      </c>
    </row>
    <row r="16854" spans="28:28" x14ac:dyDescent="0.25">
      <c r="AB16854" s="3" t="str">
        <v>strike = 0.070893, d2CalldK2 = 1.541776, d2CalldK2mc = 1.525996</v>
      </c>
    </row>
    <row r="16855" spans="28:28" x14ac:dyDescent="0.25">
      <c r="AB16855" s="3" t="str">
        <v>strike = 0.072758, d2CalldK2 = 1.360743, d2CalldK2mc = 1.416353</v>
      </c>
    </row>
    <row r="16856" spans="28:28" x14ac:dyDescent="0.25">
      <c r="AB16856" s="3" t="str">
        <v>strike = 0.074623, d2CalldK2 = 1.202201, d2CalldK2mc = 1.226596</v>
      </c>
    </row>
    <row r="16857" spans="28:28" x14ac:dyDescent="0.25">
      <c r="AB16857" s="3" t="str">
        <v>strike = 0.076488, d2CalldK2 = 1.063227, d2CalldK2mc = 1.034782</v>
      </c>
    </row>
    <row r="16858" spans="28:28" x14ac:dyDescent="0.25">
      <c r="AB16858" s="3" t="str">
        <v>strike = 0.078353, d2CalldK2 = 0.941293, d2CalldK2mc = 0.959571</v>
      </c>
    </row>
    <row r="16859" spans="28:28" x14ac:dyDescent="0.25">
      <c r="AB16859" s="3" t="str">
        <v>strike = 0.080218, d2CalldK2 = 0.834206, d2CalldK2mc = 1.076561</v>
      </c>
    </row>
    <row r="16860" spans="28:28" x14ac:dyDescent="0.25">
      <c r="AB16860" s="3" t="str">
        <v>T = 7.916667, fixingDate = 0, swapRate = 0.026131, annuity = 8.106286, stdDev = 0.018651, avgCalcStrikes = 7.978394</v>
      </c>
    </row>
    <row r="16861" spans="28:28" x14ac:dyDescent="0.25">
      <c r="AB16861" s="3" t="str">
        <v>strike = 0.016806, dCalldT = 0.000072, localVol = 0.002754</v>
      </c>
    </row>
    <row r="16862" spans="28:28" x14ac:dyDescent="0.25">
      <c r="AB16862" s="3" t="str">
        <v>strike = 0.018671, dCalldT = 0.000139, localVol = 0.003725</v>
      </c>
    </row>
    <row r="16863" spans="28:28" x14ac:dyDescent="0.25">
      <c r="AB16863" s="3" t="str">
        <v>strike = 0.020536, dCalldT = 0.000241, localVol = 0.004386</v>
      </c>
    </row>
    <row r="16864" spans="28:28" x14ac:dyDescent="0.25">
      <c r="AB16864" s="3" t="str">
        <v>strike = 0.022401, dCalldT = 0.000278, localVol = 0.004568</v>
      </c>
    </row>
    <row r="16865" spans="28:28" x14ac:dyDescent="0.25">
      <c r="AB16865" s="3" t="str">
        <v>strike = 0.024266, dCalldT = 0.000298, localVol = 0.004625</v>
      </c>
    </row>
    <row r="16866" spans="28:28" x14ac:dyDescent="0.25">
      <c r="AB16866" s="3" t="str">
        <v>strike = 0.026131, dCalldT = 0.000367, localVol = 0.004950</v>
      </c>
    </row>
    <row r="16867" spans="28:28" x14ac:dyDescent="0.25">
      <c r="AB16867" s="3" t="str">
        <v>strike = 0.027996, dCalldT = 0.000475, localVol = 0.005676</v>
      </c>
    </row>
    <row r="16868" spans="28:28" x14ac:dyDescent="0.25">
      <c r="AB16868" s="3" t="str">
        <v>strike = 0.029861, dCalldT = 0.000565, localVol = 0.006434</v>
      </c>
    </row>
    <row r="16869" spans="28:28" x14ac:dyDescent="0.25">
      <c r="AB16869" s="3" t="str">
        <v>strike = 0.031727, dCalldT = 0.000611, localVol = 0.007049</v>
      </c>
    </row>
    <row r="16870" spans="28:28" x14ac:dyDescent="0.25">
      <c r="AB16870" s="3" t="str">
        <v>strike = 0.033592, dCalldT = 0.000611, localVol = 0.007712</v>
      </c>
    </row>
    <row r="16871" spans="28:28" x14ac:dyDescent="0.25">
      <c r="AB16871" s="3" t="str">
        <v>strike = 0.035457, dCalldT = 0.000626, localVol = 0.008272</v>
      </c>
    </row>
    <row r="16872" spans="28:28" x14ac:dyDescent="0.25">
      <c r="AB16872" s="3" t="str">
        <v>strike = 0.037322, dCalldT = 0.000650, localVol = 0.008755</v>
      </c>
    </row>
    <row r="16873" spans="28:28" x14ac:dyDescent="0.25">
      <c r="AB16873" s="3" t="str">
        <v>strike = 0.039187, dCalldT = 0.000647, localVol = 0.009332</v>
      </c>
    </row>
    <row r="16874" spans="28:28" x14ac:dyDescent="0.25">
      <c r="AB16874" s="3" t="str">
        <v>strike = 0.041052, dCalldT = 0.000623, localVol = 0.010051</v>
      </c>
    </row>
    <row r="16875" spans="28:28" x14ac:dyDescent="0.25">
      <c r="AB16875" s="3" t="str">
        <v>strike = 0.042917, dCalldT = 0.000610, localVol = 0.010700</v>
      </c>
    </row>
    <row r="16876" spans="28:28" x14ac:dyDescent="0.25">
      <c r="AB16876" s="3" t="str">
        <v>strike = 0.044782, dCalldT = 0.000614, localVol = 0.010952</v>
      </c>
    </row>
    <row r="16877" spans="28:28" x14ac:dyDescent="0.25">
      <c r="AB16877" s="3" t="str">
        <v>strike = 0.046647, dCalldT = 0.000594, localVol = 0.012112</v>
      </c>
    </row>
    <row r="16878" spans="28:28" x14ac:dyDescent="0.25">
      <c r="AB16878" s="3" t="str">
        <v>strike = 0.048512, dCalldT = 0.000589, localVol = 0.012549</v>
      </c>
    </row>
    <row r="16879" spans="28:28" x14ac:dyDescent="0.25">
      <c r="AB16879" s="3" t="str">
        <v>strike = 0.050377, dCalldT = 0.000582, localVol = 0.013095</v>
      </c>
    </row>
    <row r="16880" spans="28:28" x14ac:dyDescent="0.25">
      <c r="AB16880" s="3" t="str">
        <v>strike = 0.052242, dCalldT = 0.000562, localVol = 0.014751</v>
      </c>
    </row>
    <row r="16881" spans="28:28" x14ac:dyDescent="0.25">
      <c r="AB16881" s="3" t="str">
        <v>strike = 0.054107, dCalldT = 0.000563, localVol = 0.015173</v>
      </c>
    </row>
    <row r="16882" spans="28:28" x14ac:dyDescent="0.25">
      <c r="AB16882" s="3" t="str">
        <v>strike = 0.055972, dCalldT = 0.000568, localVol = 0.015001</v>
      </c>
    </row>
    <row r="16883" spans="28:28" x14ac:dyDescent="0.25">
      <c r="AB16883" s="3" t="str">
        <v>strike = 0.057837, dCalldT = 0.000544, localVol = 0.016230</v>
      </c>
    </row>
    <row r="16884" spans="28:28" x14ac:dyDescent="0.25">
      <c r="AB16884" s="3" t="str">
        <v>strike = 0.059702, dCalldT = 0.000507, localVol = 0.018205</v>
      </c>
    </row>
    <row r="16885" spans="28:28" x14ac:dyDescent="0.25">
      <c r="AB16885" s="3" t="str">
        <v>strike = 0.061567, dCalldT = 0.000482, localVol = 0.019107</v>
      </c>
    </row>
    <row r="16886" spans="28:28" x14ac:dyDescent="0.25">
      <c r="AB16886" s="3" t="str">
        <v>strike = 0.063433, dCalldT = 0.000470, localVol = 0.019332</v>
      </c>
    </row>
    <row r="16887" spans="28:28" x14ac:dyDescent="0.25">
      <c r="AB16887" s="3" t="str">
        <v>strike = 0.065298, dCalldT = 0.000461, localVol = 0.020445</v>
      </c>
    </row>
    <row r="16888" spans="28:28" x14ac:dyDescent="0.25">
      <c r="AB16888" s="3" t="str">
        <v>strike = 0.067163, dCalldT = 0.000455, localVol = 0.021447</v>
      </c>
    </row>
    <row r="16889" spans="28:28" x14ac:dyDescent="0.25">
      <c r="AB16889" s="3" t="str">
        <v>strike = 0.069028, dCalldT = 0.000450, localVol = 0.021821</v>
      </c>
    </row>
    <row r="16890" spans="28:28" x14ac:dyDescent="0.25">
      <c r="AB16890" s="3" t="str">
        <v>strike = 0.070893, dCalldT = 0.000440, localVol = 0.024012</v>
      </c>
    </row>
    <row r="16891" spans="28:28" x14ac:dyDescent="0.25">
      <c r="AB16891" s="3" t="str">
        <v>strike = 0.072758, dCalldT = 0.000431, localVol = 0.024679</v>
      </c>
    </row>
    <row r="16892" spans="28:28" x14ac:dyDescent="0.25">
      <c r="AB16892" s="3" t="str">
        <v>strike = 0.074623, dCalldT = 0.000421, localVol = 0.026205</v>
      </c>
    </row>
    <row r="16893" spans="28:28" x14ac:dyDescent="0.25">
      <c r="AB16893" s="3" t="str">
        <v>strike = 0.076488, dCalldT = 0.000411, localVol = 0.028172</v>
      </c>
    </row>
    <row r="16894" spans="28:28" x14ac:dyDescent="0.25">
      <c r="AB16894" s="3" t="str">
        <v>strike = 0.078353, dCalldT = 0.000402, localVol = 0.028945</v>
      </c>
    </row>
    <row r="16895" spans="28:28" x14ac:dyDescent="0.25">
      <c r="AB16895" s="3" t="str">
        <v>strike = 0.080218, dCalldT = 0.000393, localVol = 0.027025</v>
      </c>
    </row>
    <row r="16896" spans="28:28" x14ac:dyDescent="0.25">
      <c r="AB16896" s="3" t="str">
        <v>T = 8.000000, swapRate = 0.026175, k = 0, strike = -0.030052, call = 0.056462, callph = 0.056452, callmh = 0.056471, quantile = 0.012592, d2CalldK2 = 0.737523</v>
      </c>
    </row>
    <row r="16897" spans="28:28" x14ac:dyDescent="0.25">
      <c r="AB16897" s="3" t="str">
        <v>T = 8.000000, swapRate = 0.026175, k = 1, strike = -0.028178, call = 0.054612, callph = 0.054602, callmh = 0.054622, quantile = 0.014060, d2CalldK2 = 0.831070</v>
      </c>
    </row>
    <row r="16898" spans="28:28" x14ac:dyDescent="0.25">
      <c r="AB16898" s="3" t="str">
        <v>T = 8.000000, swapRate = 0.026175, k = 2, strike = -0.026304, call = 0.052766, callph = 0.052756, callmh = 0.052776, quantile = 0.015715, d2CalldK2 = 0.937459</v>
      </c>
    </row>
    <row r="16899" spans="28:28" x14ac:dyDescent="0.25">
      <c r="AB16899" s="3" t="str">
        <v>T = 8.000000, swapRate = 0.026175, k = 3, strike = -0.024430, call = 0.050923, callph = 0.050913, callmh = 0.050933, quantile = 0.017584, d2CalldK2 = 1.058574</v>
      </c>
    </row>
    <row r="16900" spans="28:28" x14ac:dyDescent="0.25">
      <c r="AB16900" s="3" t="str">
        <v>T = 8.000000, swapRate = 0.026175, k = 4, strike = -0.022555, call = 0.049084, callph = 0.049074, callmh = 0.049093, quantile = 0.019694, d2CalldK2 = 1.196589</v>
      </c>
    </row>
    <row r="16901" spans="28:28" x14ac:dyDescent="0.25">
      <c r="AB16901" s="3" t="str">
        <v>T = 8.000000, swapRate = 0.026175, k = 5, strike = -0.020681, call = 0.047248, callph = 0.047239, callmh = 0.047258, quantile = 0.022081, d2CalldK2 = 1.354013</v>
      </c>
    </row>
    <row r="16902" spans="28:28" x14ac:dyDescent="0.25">
      <c r="AB16902" s="3" t="str">
        <v>T = 8.000000, swapRate = 0.026175, k = 6, strike = -0.018807, call = 0.045418, callph = 0.045408, callmh = 0.045428, quantile = 0.024783, d2CalldK2 = 1.533743</v>
      </c>
    </row>
    <row r="16903" spans="28:28" x14ac:dyDescent="0.25">
      <c r="AB16903" s="3" t="str">
        <v>T = 8.000000, swapRate = 0.026175, k = 7, strike = -0.016933, call = 0.043593, callph = 0.043583, callmh = 0.043603, quantile = 0.027846, d2CalldK2 = 1.739125</v>
      </c>
    </row>
    <row r="16904" spans="28:28" x14ac:dyDescent="0.25">
      <c r="AB16904" s="3" t="str">
        <v>T = 8.000000, swapRate = 0.026175, k = 8, strike = -0.015058, call = 0.041774, callph = 0.041765, callmh = 0.041784, quantile = 0.031321, d2CalldK2 = 1.974018</v>
      </c>
    </row>
    <row r="16905" spans="28:28" x14ac:dyDescent="0.25">
      <c r="AB16905" s="3" t="str">
        <v>T = 8.000000, swapRate = 0.026175, k = 9, strike = -0.013184, call = 0.039962, callph = 0.039953, callmh = 0.039972, quantile = 0.035267, d2CalldK2 = 2.242877</v>
      </c>
    </row>
    <row r="16906" spans="28:28" x14ac:dyDescent="0.25">
      <c r="AB16906" s="3" t="str">
        <v>T = 8.000000, swapRate = 0.026175, k = 10, strike = -0.011310, call = 0.038158, callph = 0.038149, callmh = 0.038168, quantile = 0.039753, d2CalldK2 = 2.550834</v>
      </c>
    </row>
    <row r="16907" spans="28:28" x14ac:dyDescent="0.25">
      <c r="AB16907" s="3" t="str">
        <v>T = 8.000000, swapRate = 0.026175, k = 11, strike = -0.009436, call = 0.036363, callph = 0.036354, callmh = 0.036373, quantile = 0.044857, d2CalldK2 = 2.903798</v>
      </c>
    </row>
    <row r="16908" spans="28:28" x14ac:dyDescent="0.25">
      <c r="AB16908" s="3" t="str">
        <v>T = 8.000000, swapRate = 0.026175, k = 12, strike = -0.007562, call = 0.034579, callph = 0.034569, callmh = 0.034588, quantile = 0.050670, d2CalldK2 = 3.308560</v>
      </c>
    </row>
    <row r="16909" spans="28:28" x14ac:dyDescent="0.25">
      <c r="AB16909" s="3" t="str">
        <v>T = 8.000000, swapRate = 0.026175, k = 13, strike = -0.005687, call = 0.032805, callph = 0.032796, callmh = 0.032815, quantile = 0.057296, d2CalldK2 = 3.772903</v>
      </c>
    </row>
    <row r="16910" spans="28:28" x14ac:dyDescent="0.25">
      <c r="AB16910" s="3" t="str">
        <v>T = 8.000000, swapRate = 0.026175, k = 14, strike = -0.003813, call = 0.031045, callph = 0.031036, callmh = 0.031055, quantile = 0.064855, d2CalldK2 = 4.305717</v>
      </c>
    </row>
    <row r="16911" spans="28:28" x14ac:dyDescent="0.25">
      <c r="AB16911" s="3" t="str">
        <v>T = 8.000000, swapRate = 0.026175, k = 15, strike = -0.001939, call = 0.029301, callph = 0.029291, callmh = 0.029310, quantile = 0.073485, d2CalldK2 = 4.917118</v>
      </c>
    </row>
    <row r="16912" spans="28:28" x14ac:dyDescent="0.25">
      <c r="AB16912" s="3" t="str">
        <v>T = 8.000000, swapRate = 0.026175, k = 16, strike = -0.000065, call = 0.027573, callph = 0.027564, callmh = 0.027582, quantile = 0.083343, d2CalldK2 = 5.618541</v>
      </c>
    </row>
    <row r="16913" spans="28:28" x14ac:dyDescent="0.25">
      <c r="AB16913" s="3" t="str">
        <v>T = 8.000000, swapRate = 0.026175, k = 17, strike = 0.001810, call = 0.025865, callph = 0.025856, callmh = 0.025875, quantile = 0.094610, d2CalldK2 = 6.422820</v>
      </c>
    </row>
    <row r="16914" spans="28:28" x14ac:dyDescent="0.25">
      <c r="AB16914" s="3" t="str">
        <v>T = 8.000000, swapRate = 0.026175, k = 18, strike = 0.003684, call = 0.024180, callph = 0.024171, callmh = 0.024189, quantile = 0.107491, d2CalldK2 = 7.344207</v>
      </c>
    </row>
    <row r="16915" spans="28:28" x14ac:dyDescent="0.25">
      <c r="AB16915" s="3" t="str">
        <v>T = 8.000000, swapRate = 0.026175, k = 19, strike = 0.005558, call = 0.022521, callph = 0.022512, callmh = 0.022530, quantile = 0.122222, d2CalldK2 = 8.398305</v>
      </c>
    </row>
    <row r="16916" spans="28:28" x14ac:dyDescent="0.25">
      <c r="AB16916" s="3" t="str">
        <v>T = 8.000000, swapRate = 0.026175, k = 20, strike = 0.007432, call = 0.020891, callph = 0.020883, callmh = 0.020900, quantile = 0.139065, d2CalldK2 = 9.601868</v>
      </c>
    </row>
    <row r="16917" spans="28:28" x14ac:dyDescent="0.25">
      <c r="AB16917" s="3" t="str">
        <v>T = 8.000000, swapRate = 0.026175, k = 21, strike = 0.009306, call = 0.019295, callph = 0.019287, callmh = 0.019304, quantile = 0.158318, d2CalldK2 = 10.972371</v>
      </c>
    </row>
    <row r="16918" spans="28:28" x14ac:dyDescent="0.25">
      <c r="AB16918" s="3" t="str">
        <v>T = 8.000000, swapRate = 0.026175, k = 22, strike = 0.011181, call = 0.017738, callph = 0.017730, callmh = 0.017746, quantile = 0.180310, d2CalldK2 = 12.527263</v>
      </c>
    </row>
    <row r="16919" spans="28:28" x14ac:dyDescent="0.25">
      <c r="AB16919" s="3" t="str">
        <v>T = 8.000000, swapRate = 0.026175, k = 23, strike = 0.013055, call = 0.016225, callph = 0.016217, callmh = 0.016233, quantile = 0.205402, d2CalldK2 = 14.282730</v>
      </c>
    </row>
    <row r="16920" spans="28:28" x14ac:dyDescent="0.25">
      <c r="AB16920" s="3" t="str">
        <v>T = 8.000000, swapRate = 0.026175, k = 24, strike = 0.014929, call = 0.014762, callph = 0.014754, callmh = 0.014769, quantile = 0.233982, d2CalldK2 = 16.251757</v>
      </c>
    </row>
    <row r="16921" spans="28:28" x14ac:dyDescent="0.25">
      <c r="AB16921" s="3" t="str">
        <v>T = 8.000000, swapRate = 0.026175, k = 25, strike = 0.016803, call = 0.013356, callph = 0.013349, callmh = 0.013363, quantile = 0.266458, d2CalldK2 = 18.441191</v>
      </c>
    </row>
    <row r="16922" spans="28:28" x14ac:dyDescent="0.25">
      <c r="AB16922" s="3" t="str">
        <v>T = 8.000000, swapRate = 0.026175, k = 26, strike = 0.018678, call = 0.012015, callph = 0.012008, callmh = 0.012022, quantile = 0.303243, d2CalldK2 = 20.847408</v>
      </c>
    </row>
    <row r="16923" spans="28:28" x14ac:dyDescent="0.25">
      <c r="AB16923" s="3" t="str">
        <v>T = 8.000000, swapRate = 0.026175, k = 27, strike = 0.020552, call = 0.010747, callph = 0.010740, callmh = 0.010754, quantile = 0.344727, d2CalldK2 = 23.450105</v>
      </c>
    </row>
    <row r="16924" spans="28:28" x14ac:dyDescent="0.25">
      <c r="AB16924" s="3" t="str">
        <v>T = 8.000000, swapRate = 0.026175, k = 28, strike = 0.022426, call = 0.009562, callph = 0.009556, callmh = 0.009568, quantile = 0.391240, d2CalldK2 = 26.203640</v>
      </c>
    </row>
    <row r="16925" spans="28:28" x14ac:dyDescent="0.25">
      <c r="AB16925" s="3" t="str">
        <v>T = 8.000000, swapRate = 0.026175, k = 29, strike = 0.024300, call = 0.008468, callph = 0.008463, callmh = 0.008474, quantile = 0.442994, d2CalldK2 = 29.025366</v>
      </c>
    </row>
    <row r="16926" spans="28:28" x14ac:dyDescent="0.25">
      <c r="AB16926" s="3" t="str">
        <v>T = 8.000000, swapRate = 0.026175, k = 30, strike = 0.026175, call = 0.007477, callph = 0.007472, callmh = 0.007482, quantile = 0.500000, d2CalldK2 = 31.775951</v>
      </c>
    </row>
    <row r="16927" spans="28:28" x14ac:dyDescent="0.25">
      <c r="AB16927" s="3" t="str">
        <v>T = 8.000000, swapRate = 0.026175, k = 31, strike = 0.028049, call = 0.006594, callph = 0.006590, callmh = 0.006599, quantile = 0.557006, d2CalldK2 = 29.025366</v>
      </c>
    </row>
    <row r="16928" spans="28:28" x14ac:dyDescent="0.25">
      <c r="AB16928" s="3" t="str">
        <v>T = 8.000000, swapRate = 0.026175, k = 32, strike = 0.029923, call = 0.005813, callph = 0.005809, callmh = 0.005817, quantile = 0.608760, d2CalldK2 = 26.203640</v>
      </c>
    </row>
    <row r="16929" spans="28:28" x14ac:dyDescent="0.25">
      <c r="AB16929" s="3" t="str">
        <v>T = 8.000000, swapRate = 0.026175, k = 33, strike = 0.031797, call = 0.005124, callph = 0.005121, callmh = 0.005128, quantile = 0.655273, d2CalldK2 = 23.450105</v>
      </c>
    </row>
    <row r="16930" spans="28:28" x14ac:dyDescent="0.25">
      <c r="AB16930" s="3" t="str">
        <v>T = 8.000000, swapRate = 0.026175, k = 34, strike = 0.033671, call = 0.004518, callph = 0.004515, callmh = 0.004521, quantile = 0.696757, d2CalldK2 = 20.847408</v>
      </c>
    </row>
    <row r="16931" spans="28:28" x14ac:dyDescent="0.25">
      <c r="AB16931" s="3" t="str">
        <v>T = 8.000000, swapRate = 0.026175, k = 35, strike = 0.035546, call = 0.003985, callph = 0.003982, callmh = 0.003987, quantile = 0.733542, d2CalldK2 = 18.441191</v>
      </c>
    </row>
    <row r="16932" spans="28:28" x14ac:dyDescent="0.25">
      <c r="AB16932" s="3" t="str">
        <v>T = 8.000000, swapRate = 0.026175, k = 36, strike = 0.037420, call = 0.003516, callph = 0.003514, callmh = 0.003519, quantile = 0.766018, d2CalldK2 = 16.251757</v>
      </c>
    </row>
    <row r="16933" spans="28:28" x14ac:dyDescent="0.25">
      <c r="AB16933" s="3" t="str">
        <v>T = 8.000000, swapRate = 0.026175, k = 37, strike = 0.039294, call = 0.003105, callph = 0.003103, callmh = 0.003107, quantile = 0.794598, d2CalldK2 = 14.282730</v>
      </c>
    </row>
    <row r="16934" spans="28:28" x14ac:dyDescent="0.25">
      <c r="AB16934" s="3" t="str">
        <v>T = 8.000000, swapRate = 0.026175, k = 38, strike = 0.041168, call = 0.002744, callph = 0.002742, callmh = 0.002746, quantile = 0.819690, d2CalldK2 = 12.527263</v>
      </c>
    </row>
    <row r="16935" spans="28:28" x14ac:dyDescent="0.25">
      <c r="AB16935" s="3" t="str">
        <v>T = 8.000000, swapRate = 0.026175, k = 39, strike = 0.043043, call = 0.002427, callph = 0.002426, callmh = 0.002429, quantile = 0.841682, d2CalldK2 = 10.972371</v>
      </c>
    </row>
    <row r="16936" spans="28:28" x14ac:dyDescent="0.25">
      <c r="AB16936" s="3" t="str">
        <v>T = 8.000000, swapRate = 0.026175, k = 40, strike = 0.044917, call = 0.002149, callph = 0.002148, callmh = 0.002151, quantile = 0.860935, d2CalldK2 = 9.601869</v>
      </c>
    </row>
    <row r="16937" spans="28:28" x14ac:dyDescent="0.25">
      <c r="AB16937" s="3" t="str">
        <v>T = 8.000000, swapRate = 0.026175, k = 41, strike = 0.046791, call = 0.001905, callph = 0.001903, callmh = 0.001906, quantile = 0.877778, d2CalldK2 = 8.398306</v>
      </c>
    </row>
    <row r="16938" spans="28:28" x14ac:dyDescent="0.25">
      <c r="AB16938" s="3" t="str">
        <v>T = 8.000000, swapRate = 0.026175, k = 42, strike = 0.048665, call = 0.001690, callph = 0.001689, callmh = 0.001691, quantile = 0.892509, d2CalldK2 = 7.344207</v>
      </c>
    </row>
    <row r="16939" spans="28:28" x14ac:dyDescent="0.25">
      <c r="AB16939" s="3" t="str">
        <v>T = 8.000000, swapRate = 0.026175, k = 43, strike = 0.050539, call = 0.001501, callph = 0.001500, callmh = 0.001501, quantile = 0.905390, d2CalldK2 = 6.422820</v>
      </c>
    </row>
    <row r="16940" spans="28:28" x14ac:dyDescent="0.25">
      <c r="AB16940" s="3" t="str">
        <v>T = 8.000000, swapRate = 0.026175, k = 44, strike = 0.052414, call = 0.001334, callph = 0.001333, callmh = 0.001335, quantile = 0.916657, d2CalldK2 = 5.618541</v>
      </c>
    </row>
    <row r="16941" spans="28:28" x14ac:dyDescent="0.25">
      <c r="AB16941" s="3" t="str">
        <v>T = 8.000000, swapRate = 0.026175, k = 45, strike = 0.054288, call = 0.001187, callph = 0.001187, callmh = 0.001188, quantile = 0.926515, d2CalldK2 = 4.917118</v>
      </c>
    </row>
    <row r="16942" spans="28:28" x14ac:dyDescent="0.25">
      <c r="AB16942" s="3" t="str">
        <v>T = 8.000000, swapRate = 0.026175, k = 46, strike = 0.056162, call = 0.001058, callph = 0.001057, callmh = 0.001058, quantile = 0.935145, d2CalldK2 = 4.305718</v>
      </c>
    </row>
    <row r="16943" spans="28:28" x14ac:dyDescent="0.25">
      <c r="AB16943" s="3" t="str">
        <v>T = 8.000000, swapRate = 0.026175, k = 47, strike = 0.058036, call = 0.000943, callph = 0.000943, callmh = 0.000944, quantile = 0.942704, d2CalldK2 = 3.772903</v>
      </c>
    </row>
    <row r="16944" spans="28:28" x14ac:dyDescent="0.25">
      <c r="AB16944" s="3" t="str">
        <v>T = 8.000000, swapRate = 0.026175, k = 48, strike = 0.059911, call = 0.000842, callph = 0.000842, callmh = 0.000843, quantile = 0.949330, d2CalldK2 = 3.308560</v>
      </c>
    </row>
    <row r="16945" spans="28:28" x14ac:dyDescent="0.25">
      <c r="AB16945" s="3" t="str">
        <v>T = 8.000000, swapRate = 0.026175, k = 49, strike = 0.061785, call = 0.000753, callph = 0.000753, callmh = 0.000754, quantile = 0.955143, d2CalldK2 = 2.903798</v>
      </c>
    </row>
    <row r="16946" spans="28:28" x14ac:dyDescent="0.25">
      <c r="AB16946" s="3" t="str">
        <v>T = 8.000000, swapRate = 0.026175, k = 50, strike = 0.063659, call = 0.000674, callph = 0.000673, callmh = 0.000674, quantile = 0.960247, d2CalldK2 = 2.550833</v>
      </c>
    </row>
    <row r="16947" spans="28:28" x14ac:dyDescent="0.25">
      <c r="AB16947" s="3" t="str">
        <v>T = 8.000000, swapRate = 0.026175, k = 51, strike = 0.065533, call = 0.000604, callph = 0.000603, callmh = 0.000604, quantile = 0.964733, d2CalldK2 = 2.242877</v>
      </c>
    </row>
    <row r="16948" spans="28:28" x14ac:dyDescent="0.25">
      <c r="AB16948" s="3" t="str">
        <v>T = 8.000000, swapRate = 0.026175, k = 52, strike = 0.067407, call = 0.000541, callph = 0.000541, callmh = 0.000542, quantile = 0.968679, d2CalldK2 = 1.974018</v>
      </c>
    </row>
    <row r="16949" spans="28:28" x14ac:dyDescent="0.25">
      <c r="AB16949" s="3" t="str">
        <v>T = 8.000000, swapRate = 0.026175, k = 53, strike = 0.069282, call = 0.000486, callph = 0.000486, callmh = 0.000486, quantile = 0.972154, d2CalldK2 = 1.739125</v>
      </c>
    </row>
    <row r="16950" spans="28:28" x14ac:dyDescent="0.25">
      <c r="AB16950" s="3" t="str">
        <v>T = 8.000000, swapRate = 0.026175, k = 54, strike = 0.071156, call = 0.000437, callph = 0.000436, callmh = 0.000437, quantile = 0.975217, d2CalldK2 = 1.533744</v>
      </c>
    </row>
    <row r="16951" spans="28:28" x14ac:dyDescent="0.25">
      <c r="AB16951" s="3" t="str">
        <v>T = 8.000000, swapRate = 0.026175, k = 55, strike = 0.073030, call = 0.000393, callph = 0.000393, callmh = 0.000393, quantile = 0.977919, d2CalldK2 = 1.354013</v>
      </c>
    </row>
    <row r="16952" spans="28:28" x14ac:dyDescent="0.25">
      <c r="AB16952" s="3" t="str">
        <v>T = 8.000000, swapRate = 0.026175, k = 56, strike = 0.074904, call = 0.000354, callph = 0.000354, callmh = 0.000354, quantile = 0.980306, d2CalldK2 = 1.196589</v>
      </c>
    </row>
    <row r="16953" spans="28:28" x14ac:dyDescent="0.25">
      <c r="AB16953" s="3" t="str">
        <v>T = 8.000000, swapRate = 0.026175, k = 57, strike = 0.076779, call = 0.000319, callph = 0.000319, callmh = 0.000319, quantile = 0.982416, d2CalldK2 = 1.058574</v>
      </c>
    </row>
    <row r="16954" spans="28:28" x14ac:dyDescent="0.25">
      <c r="AB16954" s="3" t="str">
        <v>T = 8.000000, swapRate = 0.026175, k = 58, strike = 0.078653, call = 0.000288, callph = 0.000288, callmh = 0.000288, quantile = 0.984285, d2CalldK2 = 0.937459</v>
      </c>
    </row>
    <row r="16955" spans="28:28" x14ac:dyDescent="0.25">
      <c r="AB16955" s="3" t="str">
        <v>T = 8.000000, swapRate = 0.026175, k = 59, strike = 0.080527, call = 0.000260, callph = 0.000260, callmh = 0.000260, quantile = 0.985940, d2CalldK2 = 0.831070</v>
      </c>
    </row>
    <row r="16956" spans="28:28" x14ac:dyDescent="0.25">
      <c r="AB16956" s="3" t="str">
        <v>T = 8.000000, swapRate = 0.026175, k = 60, strike = 0.082401, call = 0.000235, callph = 0.000235, callmh = 0.000235, quantile = 0.987408, d2CalldK2 = 0.737523</v>
      </c>
    </row>
    <row r="16957" spans="28:28" x14ac:dyDescent="0.25">
      <c r="AB16957" s="3" t="str">
        <v>Warning: dCalldT = -0.000028, Skip local vol.</v>
      </c>
    </row>
    <row r="16958" spans="28:28" x14ac:dyDescent="0.25">
      <c r="AB16958" s="3" t="str">
        <v>Warning: dCalldT = -0.000022, Skip local vol.</v>
      </c>
    </row>
    <row r="16959" spans="28:28" x14ac:dyDescent="0.25">
      <c r="AB16959" s="3" t="str">
        <v>Warning: dCalldT = -0.000003, Skip local vol.</v>
      </c>
    </row>
    <row r="16960" spans="28:28" x14ac:dyDescent="0.25">
      <c r="AB16960" s="3" t="str">
        <v>strike = -0.022555, d2CalldK2 = 1.196589, d2CalldK2mc = 1.259260</v>
      </c>
    </row>
    <row r="16961" spans="28:28" x14ac:dyDescent="0.25">
      <c r="AB16961" s="3" t="str">
        <v>strike = -0.020681, d2CalldK2 = 1.354013, d2CalldK2mc = 1.518770</v>
      </c>
    </row>
    <row r="16962" spans="28:28" x14ac:dyDescent="0.25">
      <c r="AB16962" s="3" t="str">
        <v>Warning: dCalldT = -0.000002, Skip local vol.</v>
      </c>
    </row>
    <row r="16963" spans="28:28" x14ac:dyDescent="0.25">
      <c r="AB16963" s="3" t="str">
        <v>Warning: dCalldT = -0.000001, Skip local vol.</v>
      </c>
    </row>
    <row r="16964" spans="28:28" x14ac:dyDescent="0.25">
      <c r="AB16964" s="3" t="str">
        <v>Warning: dCalldT = -0.000003, Skip local vol.</v>
      </c>
    </row>
    <row r="16965" spans="28:28" x14ac:dyDescent="0.25">
      <c r="AB16965" s="3" t="str">
        <v>Warning: dCalldT = -0.000012, Skip local vol.</v>
      </c>
    </row>
    <row r="16966" spans="28:28" x14ac:dyDescent="0.25">
      <c r="AB16966" s="3" t="str">
        <v>Warning: dCalldT = -0.000000, Skip local vol.</v>
      </c>
    </row>
    <row r="16967" spans="28:28" x14ac:dyDescent="0.25">
      <c r="AB16967" s="3" t="str">
        <v>strike = -0.009436, d2CalldK2 = 2.903798, d2CalldK2mc = 2.502208</v>
      </c>
    </row>
    <row r="16968" spans="28:28" x14ac:dyDescent="0.25">
      <c r="AB16968" s="3" t="str">
        <v>strike = -0.007562, d2CalldK2 = 3.308560, d2CalldK2mc = 4.063562</v>
      </c>
    </row>
    <row r="16969" spans="28:28" x14ac:dyDescent="0.25">
      <c r="AB16969" s="3" t="str">
        <v>strike = -0.005687, d2CalldK2 = 3.772903, d2CalldK2mc = 3.917796</v>
      </c>
    </row>
    <row r="16970" spans="28:28" x14ac:dyDescent="0.25">
      <c r="AB16970" s="3" t="str">
        <v>strike = -0.003813, d2CalldK2 = 4.305717, d2CalldK2mc = 3.898632</v>
      </c>
    </row>
    <row r="16971" spans="28:28" x14ac:dyDescent="0.25">
      <c r="AB16971" s="3" t="str">
        <v>strike = -0.001939, d2CalldK2 = 4.917118, d2CalldK2mc = 4.629328</v>
      </c>
    </row>
    <row r="16972" spans="28:28" x14ac:dyDescent="0.25">
      <c r="AB16972" s="3" t="str">
        <v>strike = -0.000065, d2CalldK2 = 5.618541, d2CalldK2mc = 5.877280</v>
      </c>
    </row>
    <row r="16973" spans="28:28" x14ac:dyDescent="0.25">
      <c r="AB16973" s="3" t="str">
        <v>strike = 0.001810, d2CalldK2 = 6.422820, d2CalldK2mc = 5.819972</v>
      </c>
    </row>
    <row r="16974" spans="28:28" x14ac:dyDescent="0.25">
      <c r="AB16974" s="3" t="str">
        <v>strike = 0.003684, d2CalldK2 = 7.344207, d2CalldK2mc = 7.802443</v>
      </c>
    </row>
    <row r="16975" spans="28:28" x14ac:dyDescent="0.25">
      <c r="AB16975" s="3" t="str">
        <v>strike = 0.005558, d2CalldK2 = 8.398305, d2CalldK2mc = 8.738927</v>
      </c>
    </row>
    <row r="16976" spans="28:28" x14ac:dyDescent="0.25">
      <c r="AB16976" s="3" t="str">
        <v>strike = 0.007432, d2CalldK2 = 9.601868, d2CalldK2mc = 7.591448</v>
      </c>
    </row>
    <row r="16977" spans="28:28" x14ac:dyDescent="0.25">
      <c r="AB16977" s="3" t="str">
        <v>strike = 0.009306, d2CalldK2 = 10.972371, d2CalldK2mc = 10.405471</v>
      </c>
    </row>
    <row r="16978" spans="28:28" x14ac:dyDescent="0.25">
      <c r="AB16978" s="3" t="str">
        <v>strike = 0.011181, d2CalldK2 = 12.527263, d2CalldK2mc = 13.331495</v>
      </c>
    </row>
    <row r="16979" spans="28:28" x14ac:dyDescent="0.25">
      <c r="AB16979" s="3" t="str">
        <v>strike = 0.013055, d2CalldK2 = 14.282730, d2CalldK2mc = 13.683662</v>
      </c>
    </row>
    <row r="16980" spans="28:28" x14ac:dyDescent="0.25">
      <c r="AB16980" s="3" t="str">
        <v>strike = 0.014929, d2CalldK2 = 16.251757, d2CalldK2mc = 16.898554</v>
      </c>
    </row>
    <row r="16981" spans="28:28" x14ac:dyDescent="0.25">
      <c r="AB16981" s="3" t="str">
        <v>strike = 0.016803, d2CalldK2 = 18.441191, d2CalldK2mc = 20.306286</v>
      </c>
    </row>
    <row r="16982" spans="28:28" x14ac:dyDescent="0.25">
      <c r="AB16982" s="3" t="str">
        <v>strike = 0.018678, d2CalldK2 = 20.847408, d2CalldK2mc = 21.361577</v>
      </c>
    </row>
    <row r="16983" spans="28:28" x14ac:dyDescent="0.25">
      <c r="AB16983" s="3" t="str">
        <v>strike = 0.020552, d2CalldK2 = 23.450105, d2CalldK2mc = 23.815514</v>
      </c>
    </row>
    <row r="16984" spans="28:28" x14ac:dyDescent="0.25">
      <c r="AB16984" s="3" t="str">
        <v>strike = 0.022426, d2CalldK2 = 26.203640, d2CalldK2mc = 25.807581</v>
      </c>
    </row>
    <row r="16985" spans="28:28" x14ac:dyDescent="0.25">
      <c r="AB16985" s="3" t="str">
        <v>strike = 0.024300, d2CalldK2 = 29.025366, d2CalldK2mc = 28.997063</v>
      </c>
    </row>
    <row r="16986" spans="28:28" x14ac:dyDescent="0.25">
      <c r="AB16986" s="3" t="str">
        <v>strike = 0.026175, d2CalldK2 = 31.775951, d2CalldK2mc = 29.635916</v>
      </c>
    </row>
    <row r="16987" spans="28:28" x14ac:dyDescent="0.25">
      <c r="AB16987" s="3" t="str">
        <v>strike = 0.028049, d2CalldK2 = 29.025366, d2CalldK2mc = 29.838949</v>
      </c>
    </row>
    <row r="16988" spans="28:28" x14ac:dyDescent="0.25">
      <c r="AB16988" s="3" t="str">
        <v>strike = 0.029923, d2CalldK2 = 26.203640, d2CalldK2mc = 26.773426</v>
      </c>
    </row>
    <row r="16989" spans="28:28" x14ac:dyDescent="0.25">
      <c r="AB16989" s="3" t="str">
        <v>strike = 0.031797, d2CalldK2 = 23.450105, d2CalldK2mc = 22.689031</v>
      </c>
    </row>
    <row r="16990" spans="28:28" x14ac:dyDescent="0.25">
      <c r="AB16990" s="3" t="str">
        <v>strike = 0.033671, d2CalldK2 = 20.847408, d2CalldK2mc = 19.466846</v>
      </c>
    </row>
    <row r="16991" spans="28:28" x14ac:dyDescent="0.25">
      <c r="AB16991" s="3" t="str">
        <v>strike = 0.035546, d2CalldK2 = 18.441191, d2CalldK2mc = 18.448670</v>
      </c>
    </row>
    <row r="16992" spans="28:28" x14ac:dyDescent="0.25">
      <c r="AB16992" s="3" t="str">
        <v>strike = 0.037420, d2CalldK2 = 16.251757, d2CalldK2mc = 16.925833</v>
      </c>
    </row>
    <row r="16993" spans="28:28" x14ac:dyDescent="0.25">
      <c r="AB16993" s="3" t="str">
        <v>strike = 0.039294, d2CalldK2 = 14.282730, d2CalldK2mc = 14.674728</v>
      </c>
    </row>
    <row r="16994" spans="28:28" x14ac:dyDescent="0.25">
      <c r="AB16994" s="3" t="str">
        <v>strike = 0.041168, d2CalldK2 = 12.527263, d2CalldK2mc = 12.323363</v>
      </c>
    </row>
    <row r="16995" spans="28:28" x14ac:dyDescent="0.25">
      <c r="AB16995" s="3" t="str">
        <v>strike = 0.043043, d2CalldK2 = 10.972371, d2CalldK2mc = 10.690867</v>
      </c>
    </row>
    <row r="16996" spans="28:28" x14ac:dyDescent="0.25">
      <c r="AB16996" s="3" t="str">
        <v>strike = 0.044917, d2CalldK2 = 9.601869, d2CalldK2mc = 10.659740</v>
      </c>
    </row>
    <row r="16997" spans="28:28" x14ac:dyDescent="0.25">
      <c r="AB16997" s="3" t="str">
        <v>strike = 0.046791, d2CalldK2 = 8.398306, d2CalldK2mc = 8.180684</v>
      </c>
    </row>
    <row r="16998" spans="28:28" x14ac:dyDescent="0.25">
      <c r="AB16998" s="3" t="str">
        <v>strike = 0.048665, d2CalldK2 = 7.344207, d2CalldK2mc = 6.841612</v>
      </c>
    </row>
    <row r="16999" spans="28:28" x14ac:dyDescent="0.25">
      <c r="AB16999" s="3" t="str">
        <v>strike = 0.050539, d2CalldK2 = 6.422820, d2CalldK2mc = 6.629561</v>
      </c>
    </row>
    <row r="17000" spans="28:28" x14ac:dyDescent="0.25">
      <c r="AB17000" s="3" t="str">
        <v>strike = 0.052414, d2CalldK2 = 5.618541, d2CalldK2mc = 5.565246</v>
      </c>
    </row>
    <row r="17001" spans="28:28" x14ac:dyDescent="0.25">
      <c r="AB17001" s="3" t="str">
        <v>strike = 0.054288, d2CalldK2 = 4.917118, d2CalldK2mc = 5.051111</v>
      </c>
    </row>
    <row r="17002" spans="28:28" x14ac:dyDescent="0.25">
      <c r="AB17002" s="3" t="str">
        <v>strike = 0.056162, d2CalldK2 = 4.305718, d2CalldK2mc = 4.491533</v>
      </c>
    </row>
    <row r="17003" spans="28:28" x14ac:dyDescent="0.25">
      <c r="AB17003" s="3" t="str">
        <v>strike = 0.058036, d2CalldK2 = 3.772903, d2CalldK2mc = 3.686666</v>
      </c>
    </row>
    <row r="17004" spans="28:28" x14ac:dyDescent="0.25">
      <c r="AB17004" s="3" t="str">
        <v>strike = 0.059911, d2CalldK2 = 3.308560, d2CalldK2mc = 2.832121</v>
      </c>
    </row>
    <row r="17005" spans="28:28" x14ac:dyDescent="0.25">
      <c r="AB17005" s="3" t="str">
        <v>strike = 0.061785, d2CalldK2 = 2.903798, d2CalldK2mc = 3.199559</v>
      </c>
    </row>
    <row r="17006" spans="28:28" x14ac:dyDescent="0.25">
      <c r="AB17006" s="3" t="str">
        <v>strike = 0.063659, d2CalldK2 = 2.550833, d2CalldK2mc = 3.153083</v>
      </c>
    </row>
    <row r="17007" spans="28:28" x14ac:dyDescent="0.25">
      <c r="AB17007" s="3" t="str">
        <v>strike = 0.065533, d2CalldK2 = 2.242877, d2CalldK2mc = 2.740877</v>
      </c>
    </row>
    <row r="17008" spans="28:28" x14ac:dyDescent="0.25">
      <c r="AB17008" s="3" t="str">
        <v>strike = 0.067407, d2CalldK2 = 1.974018, d2CalldK2mc = 1.766754</v>
      </c>
    </row>
    <row r="17009" spans="28:28" x14ac:dyDescent="0.25">
      <c r="AB17009" s="3" t="str">
        <v>strike = 0.069282, d2CalldK2 = 1.739125, d2CalldK2mc = 1.747127</v>
      </c>
    </row>
    <row r="17010" spans="28:28" x14ac:dyDescent="0.25">
      <c r="AB17010" s="3" t="str">
        <v>strike = 0.071156, d2CalldK2 = 1.533744, d2CalldK2mc = 1.451148</v>
      </c>
    </row>
    <row r="17011" spans="28:28" x14ac:dyDescent="0.25">
      <c r="AB17011" s="3" t="str">
        <v>strike = 0.073030, d2CalldK2 = 1.354013, d2CalldK2mc = 1.220222</v>
      </c>
    </row>
    <row r="17012" spans="28:28" x14ac:dyDescent="0.25">
      <c r="AB17012" s="3" t="str">
        <v>strike = 0.074904, d2CalldK2 = 1.196589, d2CalldK2mc = 1.058744</v>
      </c>
    </row>
    <row r="17013" spans="28:28" x14ac:dyDescent="0.25">
      <c r="AB17013" s="3" t="str">
        <v>strike = 0.076779, d2CalldK2 = 1.058574, d2CalldK2mc = 0.879871</v>
      </c>
    </row>
    <row r="17014" spans="28:28" x14ac:dyDescent="0.25">
      <c r="AB17014" s="3" t="str">
        <v>strike = 0.078653, d2CalldK2 = 0.937459, d2CalldK2mc = 1.090481</v>
      </c>
    </row>
    <row r="17015" spans="28:28" x14ac:dyDescent="0.25">
      <c r="AB17015" s="3" t="str">
        <v>strike = 0.080527, d2CalldK2 = 0.831070, d2CalldK2mc = 0.914008</v>
      </c>
    </row>
    <row r="17016" spans="28:28" x14ac:dyDescent="0.25">
      <c r="AB17016" s="3" t="str">
        <v>T = 8.000000, fixingDate = 0, swapRate = 0.026175, annuity = 8.087027, stdDev = 0.018742, avgCalcStrikes = 7.958984</v>
      </c>
    </row>
    <row r="17017" spans="28:28" x14ac:dyDescent="0.25">
      <c r="AB17017" s="3" t="str">
        <v>strike = -0.022555, dCalldT = 0.000001, localVol = 0.001196</v>
      </c>
    </row>
    <row r="17018" spans="28:28" x14ac:dyDescent="0.25">
      <c r="AB17018" s="3" t="str">
        <v>strike = -0.020681, dCalldT = 0.000002, localVol = 0.001788</v>
      </c>
    </row>
    <row r="17019" spans="28:28" x14ac:dyDescent="0.25">
      <c r="AB17019" s="3" t="str">
        <v>strike = -0.009436, dCalldT = 0.000013, localVol = 0.003279</v>
      </c>
    </row>
    <row r="17020" spans="28:28" x14ac:dyDescent="0.25">
      <c r="AB17020" s="3" t="str">
        <v>strike = -0.007562, dCalldT = 0.000045, localVol = 0.004694</v>
      </c>
    </row>
    <row r="17021" spans="28:28" x14ac:dyDescent="0.25">
      <c r="AB17021" s="3" t="str">
        <v>strike = -0.005687, dCalldT = 0.000045, localVol = 0.004804</v>
      </c>
    </row>
    <row r="17022" spans="28:28" x14ac:dyDescent="0.25">
      <c r="AB17022" s="3" t="str">
        <v>strike = -0.003813, dCalldT = 0.000040, localVol = 0.004558</v>
      </c>
    </row>
    <row r="17023" spans="28:28" x14ac:dyDescent="0.25">
      <c r="AB17023" s="3" t="str">
        <v>strike = -0.001939, dCalldT = 0.000054, localVol = 0.004824</v>
      </c>
    </row>
    <row r="17024" spans="28:28" x14ac:dyDescent="0.25">
      <c r="AB17024" s="3" t="str">
        <v>strike = -0.000065, dCalldT = 0.000080, localVol = 0.005228</v>
      </c>
    </row>
    <row r="17025" spans="28:28" x14ac:dyDescent="0.25">
      <c r="AB17025" s="3" t="str">
        <v>strike = 0.001810, dCalldT = 0.000097, localVol = 0.005765</v>
      </c>
    </row>
    <row r="17026" spans="28:28" x14ac:dyDescent="0.25">
      <c r="AB17026" s="3" t="str">
        <v>strike = 0.003684, dCalldT = 0.000139, localVol = 0.005976</v>
      </c>
    </row>
    <row r="17027" spans="28:28" x14ac:dyDescent="0.25">
      <c r="AB17027" s="3" t="str">
        <v>strike = 0.005558, dCalldT = 0.000163, localVol = 0.006113</v>
      </c>
    </row>
    <row r="17028" spans="28:28" x14ac:dyDescent="0.25">
      <c r="AB17028" s="3" t="str">
        <v>strike = 0.007432, dCalldT = 0.000173, localVol = 0.006761</v>
      </c>
    </row>
    <row r="17029" spans="28:28" x14ac:dyDescent="0.25">
      <c r="AB17029" s="3" t="str">
        <v>strike = 0.009306, dCalldT = 0.000269, localVol = 0.007188</v>
      </c>
    </row>
    <row r="17030" spans="28:28" x14ac:dyDescent="0.25">
      <c r="AB17030" s="3" t="str">
        <v>strike = 0.011181, dCalldT = 0.000388, localVol = 0.007631</v>
      </c>
    </row>
    <row r="17031" spans="28:28" x14ac:dyDescent="0.25">
      <c r="AB17031" s="3" t="str">
        <v>strike = 0.013055, dCalldT = 0.000474, localVol = 0.008319</v>
      </c>
    </row>
    <row r="17032" spans="28:28" x14ac:dyDescent="0.25">
      <c r="AB17032" s="3" t="str">
        <v>strike = 0.014929, dCalldT = 0.000584, localVol = 0.008312</v>
      </c>
    </row>
    <row r="17033" spans="28:28" x14ac:dyDescent="0.25">
      <c r="AB17033" s="3" t="str">
        <v>strike = 0.016803, dCalldT = 0.000666, localVol = 0.008098</v>
      </c>
    </row>
    <row r="17034" spans="28:28" x14ac:dyDescent="0.25">
      <c r="AB17034" s="3" t="str">
        <v>strike = 0.018678, dCalldT = 0.000668, localVol = 0.007908</v>
      </c>
    </row>
    <row r="17035" spans="28:28" x14ac:dyDescent="0.25">
      <c r="AB17035" s="3" t="str">
        <v>strike = 0.020552, dCalldT = 0.000647, localVol = 0.007371</v>
      </c>
    </row>
    <row r="17036" spans="28:28" x14ac:dyDescent="0.25">
      <c r="AB17036" s="3" t="str">
        <v>strike = 0.022426, dCalldT = 0.000608, localVol = 0.006866</v>
      </c>
    </row>
    <row r="17037" spans="28:28" x14ac:dyDescent="0.25">
      <c r="AB17037" s="3" t="str">
        <v>strike = 0.024300, dCalldT = 0.000584, localVol = 0.006345</v>
      </c>
    </row>
    <row r="17038" spans="28:28" x14ac:dyDescent="0.25">
      <c r="AB17038" s="3" t="str">
        <v>strike = 0.026175, dCalldT = 0.000557, localVol = 0.006134</v>
      </c>
    </row>
    <row r="17039" spans="28:28" x14ac:dyDescent="0.25">
      <c r="AB17039" s="3" t="str">
        <v>strike = 0.028049, dCalldT = 0.000581, localVol = 0.006240</v>
      </c>
    </row>
    <row r="17040" spans="28:28" x14ac:dyDescent="0.25">
      <c r="AB17040" s="3" t="str">
        <v>strike = 0.029923, dCalldT = 0.000567, localVol = 0.006509</v>
      </c>
    </row>
    <row r="17041" spans="28:28" x14ac:dyDescent="0.25">
      <c r="AB17041" s="3" t="str">
        <v>strike = 0.031797, dCalldT = 0.000527, localVol = 0.006814</v>
      </c>
    </row>
    <row r="17042" spans="28:28" x14ac:dyDescent="0.25">
      <c r="AB17042" s="3" t="str">
        <v>strike = 0.033671, dCalldT = 0.000516, localVol = 0.007283</v>
      </c>
    </row>
    <row r="17043" spans="28:28" x14ac:dyDescent="0.25">
      <c r="AB17043" s="3" t="str">
        <v>strike = 0.035546, dCalldT = 0.000562, localVol = 0.007809</v>
      </c>
    </row>
    <row r="17044" spans="28:28" x14ac:dyDescent="0.25">
      <c r="AB17044" s="3" t="str">
        <v>strike = 0.037420, dCalldT = 0.000607, localVol = 0.008469</v>
      </c>
    </row>
    <row r="17045" spans="28:28" x14ac:dyDescent="0.25">
      <c r="AB17045" s="3" t="str">
        <v>strike = 0.039294, dCalldT = 0.000622, localVol = 0.009210</v>
      </c>
    </row>
    <row r="17046" spans="28:28" x14ac:dyDescent="0.25">
      <c r="AB17046" s="3" t="str">
        <v>strike = 0.041168, dCalldT = 0.000621, localVol = 0.010037</v>
      </c>
    </row>
    <row r="17047" spans="28:28" x14ac:dyDescent="0.25">
      <c r="AB17047" s="3" t="str">
        <v>strike = 0.043043, dCalldT = 0.000628, localVol = 0.010835</v>
      </c>
    </row>
    <row r="17048" spans="28:28" x14ac:dyDescent="0.25">
      <c r="AB17048" s="3" t="str">
        <v>strike = 0.044917, dCalldT = 0.000646, localVol = 0.011013</v>
      </c>
    </row>
    <row r="17049" spans="28:28" x14ac:dyDescent="0.25">
      <c r="AB17049" s="3" t="str">
        <v>strike = 0.046791, dCalldT = 0.000621, localVol = 0.012322</v>
      </c>
    </row>
    <row r="17050" spans="28:28" x14ac:dyDescent="0.25">
      <c r="AB17050" s="3" t="str">
        <v>strike = 0.048665, dCalldT = 0.000605, localVol = 0.013303</v>
      </c>
    </row>
    <row r="17051" spans="28:28" x14ac:dyDescent="0.25">
      <c r="AB17051" s="3" t="str">
        <v>strike = 0.050539, dCalldT = 0.000612, localVol = 0.013584</v>
      </c>
    </row>
    <row r="17052" spans="28:28" x14ac:dyDescent="0.25">
      <c r="AB17052" s="3" t="str">
        <v>strike = 0.052414, dCalldT = 0.000610, localVol = 0.014806</v>
      </c>
    </row>
    <row r="17053" spans="28:28" x14ac:dyDescent="0.25">
      <c r="AB17053" s="3" t="str">
        <v>strike = 0.054288, dCalldT = 0.000612, localVol = 0.015560</v>
      </c>
    </row>
    <row r="17054" spans="28:28" x14ac:dyDescent="0.25">
      <c r="AB17054" s="3" t="str">
        <v>strike = 0.056162, dCalldT = 0.000608, localVol = 0.016457</v>
      </c>
    </row>
    <row r="17055" spans="28:28" x14ac:dyDescent="0.25">
      <c r="AB17055" s="3" t="str">
        <v>strike = 0.058036, dCalldT = 0.000598, localVol = 0.018013</v>
      </c>
    </row>
    <row r="17056" spans="28:28" x14ac:dyDescent="0.25">
      <c r="AB17056" s="3" t="str">
        <v>strike = 0.059911, dCalldT = 0.000593, localVol = 0.020456</v>
      </c>
    </row>
    <row r="17057" spans="28:28" x14ac:dyDescent="0.25">
      <c r="AB17057" s="3" t="str">
        <v>strike = 0.061785, dCalldT = 0.000608, localVol = 0.019495</v>
      </c>
    </row>
    <row r="17058" spans="28:28" x14ac:dyDescent="0.25">
      <c r="AB17058" s="3" t="str">
        <v>strike = 0.063659, dCalldT = 0.000612, localVol = 0.019701</v>
      </c>
    </row>
    <row r="17059" spans="28:28" x14ac:dyDescent="0.25">
      <c r="AB17059" s="3" t="str">
        <v>strike = 0.065533, dCalldT = 0.000591, localVol = 0.020773</v>
      </c>
    </row>
    <row r="17060" spans="28:28" x14ac:dyDescent="0.25">
      <c r="AB17060" s="3" t="str">
        <v>strike = 0.067407, dCalldT = 0.000551, localVol = 0.024967</v>
      </c>
    </row>
    <row r="17061" spans="28:28" x14ac:dyDescent="0.25">
      <c r="AB17061" s="3" t="str">
        <v>strike = 0.069282, dCalldT = 0.000520, localVol = 0.024388</v>
      </c>
    </row>
    <row r="17062" spans="28:28" x14ac:dyDescent="0.25">
      <c r="AB17062" s="3" t="str">
        <v>strike = 0.071156, dCalldT = 0.000489, localVol = 0.025958</v>
      </c>
    </row>
    <row r="17063" spans="28:28" x14ac:dyDescent="0.25">
      <c r="AB17063" s="3" t="str">
        <v>strike = 0.073030, dCalldT = 0.000462, localVol = 0.027533</v>
      </c>
    </row>
    <row r="17064" spans="28:28" x14ac:dyDescent="0.25">
      <c r="AB17064" s="3" t="str">
        <v>strike = 0.074904, dCalldT = 0.000442, localVol = 0.028910</v>
      </c>
    </row>
    <row r="17065" spans="28:28" x14ac:dyDescent="0.25">
      <c r="AB17065" s="3" t="str">
        <v>strike = 0.076779, dCalldT = 0.000429, localVol = 0.031223</v>
      </c>
    </row>
    <row r="17066" spans="28:28" x14ac:dyDescent="0.25">
      <c r="AB17066" s="3" t="str">
        <v>strike = 0.078653, dCalldT = 0.000423, localVol = 0.027869</v>
      </c>
    </row>
    <row r="17067" spans="28:28" x14ac:dyDescent="0.25">
      <c r="AB17067" s="3" t="str">
        <v>strike = 0.080527, dCalldT = 0.000412, localVol = 0.030034</v>
      </c>
    </row>
    <row r="17068" spans="28:28" x14ac:dyDescent="0.25">
      <c r="AB17068" s="3" t="str">
        <v>T = 8.083333, swapRate = 0.026213, k = 0, strike = -0.030287, call = 0.056738, callph = 0.056728, callmh = 0.056748, quantile = 0.012658, d2CalldK2 = 0.735008</v>
      </c>
    </row>
    <row r="17069" spans="28:28" x14ac:dyDescent="0.25">
      <c r="AB17069" s="3" t="str">
        <v>T = 8.083333, swapRate = 0.026213, k = 1, strike = -0.028403, call = 0.054880, callph = 0.054870, callmh = 0.054890, quantile = 0.014128, d2CalldK2 = 0.827970</v>
      </c>
    </row>
    <row r="17070" spans="28:28" x14ac:dyDescent="0.25">
      <c r="AB17070" s="3" t="str">
        <v>T = 8.083333, swapRate = 0.026213, k = 2, strike = -0.026520, call = 0.053025, callph = 0.053015, callmh = 0.053035, quantile = 0.015785, d2CalldK2 = 0.933671</v>
      </c>
    </row>
    <row r="17071" spans="28:28" x14ac:dyDescent="0.25">
      <c r="AB17071" s="3" t="str">
        <v>T = 8.083333, swapRate = 0.026213, k = 3, strike = -0.024637, call = 0.051173, callph = 0.051163, callmh = 0.051183, quantile = 0.017654, d2CalldK2 = 1.053979</v>
      </c>
    </row>
    <row r="17072" spans="28:28" x14ac:dyDescent="0.25">
      <c r="AB17072" s="3" t="str">
        <v>T = 8.083333, swapRate = 0.026213, k = 4, strike = -0.022753, call = 0.049325, callph = 0.049315, callmh = 0.049335, quantile = 0.019765, d2CalldK2 = 1.191051</v>
      </c>
    </row>
    <row r="17073" spans="28:28" x14ac:dyDescent="0.25">
      <c r="AB17073" s="3" t="str">
        <v>T = 8.083333, swapRate = 0.026213, k = 5, strike = -0.020870, call = 0.047481, callph = 0.047471, callmh = 0.047491, quantile = 0.022152, d2CalldK2 = 1.347375</v>
      </c>
    </row>
    <row r="17074" spans="28:28" x14ac:dyDescent="0.25">
      <c r="AB17074" s="3" t="str">
        <v>T = 8.083333, swapRate = 0.026213, k = 6, strike = -0.018987, call = 0.045642, callph = 0.045632, callmh = 0.045652, quantile = 0.024854, d2CalldK2 = 1.525825</v>
      </c>
    </row>
    <row r="17075" spans="28:28" x14ac:dyDescent="0.25">
      <c r="AB17075" s="3" t="str">
        <v>T = 8.083333, swapRate = 0.026213, k = 7, strike = -0.017103, call = 0.043808, callph = 0.043799, callmh = 0.043818, quantile = 0.027916, d2CalldK2 = 1.729718</v>
      </c>
    </row>
    <row r="17076" spans="28:28" x14ac:dyDescent="0.25">
      <c r="AB17076" s="3" t="str">
        <v>T = 8.083333, swapRate = 0.026213, k = 8, strike = -0.015220, call = 0.041981, callph = 0.041971, callmh = 0.041990, quantile = 0.031388, d2CalldK2 = 1.962888</v>
      </c>
    </row>
    <row r="17077" spans="28:28" x14ac:dyDescent="0.25">
      <c r="AB17077" s="3" t="str">
        <v>T = 8.083333, swapRate = 0.026213, k = 9, strike = -0.013337, call = 0.040160, callph = 0.040151, callmh = 0.040170, quantile = 0.035330, d2CalldK2 = 2.229755</v>
      </c>
    </row>
    <row r="17078" spans="28:28" x14ac:dyDescent="0.25">
      <c r="AB17078" s="3" t="str">
        <v>T = 8.083333, swapRate = 0.026213, k = 10, strike = -0.011453, call = 0.038347, callph = 0.038338, callmh = 0.038357, quantile = 0.039811, d2CalldK2 = 2.535419</v>
      </c>
    </row>
    <row r="17079" spans="28:28" x14ac:dyDescent="0.25">
      <c r="AB17079" s="3" t="str">
        <v>T = 8.083333, swapRate = 0.026213, k = 11, strike = -0.009570, call = 0.036544, callph = 0.036534, callmh = 0.036553, quantile = 0.044908, d2CalldK2 = 2.885751</v>
      </c>
    </row>
    <row r="17080" spans="28:28" x14ac:dyDescent="0.25">
      <c r="AB17080" s="3" t="str">
        <v>T = 8.083333, swapRate = 0.026213, k = 12, strike = -0.007687, call = 0.034750, callph = 0.034741, callmh = 0.034760, quantile = 0.050713, d2CalldK2 = 3.287501</v>
      </c>
    </row>
    <row r="17081" spans="28:28" x14ac:dyDescent="0.25">
      <c r="AB17081" s="3" t="str">
        <v>T = 8.083333, swapRate = 0.026213, k = 13, strike = -0.005803, call = 0.032969, callph = 0.032959, callmh = 0.032978, quantile = 0.057329, d2CalldK2 = 3.748414</v>
      </c>
    </row>
    <row r="17082" spans="28:28" x14ac:dyDescent="0.25">
      <c r="AB17082" s="3" t="str">
        <v>T = 8.083333, swapRate = 0.026213, k = 14, strike = -0.003920, call = 0.031200, callph = 0.031191, callmh = 0.031210, quantile = 0.064875, d2CalldK2 = 4.277343</v>
      </c>
    </row>
    <row r="17083" spans="28:28" x14ac:dyDescent="0.25">
      <c r="AB17083" s="3" t="str">
        <v>T = 8.083333, swapRate = 0.026213, k = 15, strike = -0.002037, call = 0.029447, callph = 0.029438, callmh = 0.029456, quantile = 0.073489, d2CalldK2 = 4.884366</v>
      </c>
    </row>
    <row r="17084" spans="28:28" x14ac:dyDescent="0.25">
      <c r="AB17084" s="3" t="str">
        <v>T = 8.083333, swapRate = 0.026213, k = 16, strike = -0.000153, call = 0.027711, callph = 0.027702, callmh = 0.027720, quantile = 0.083329, d2CalldK2 = 5.580893</v>
      </c>
    </row>
    <row r="17085" spans="28:28" x14ac:dyDescent="0.25">
      <c r="AB17085" s="3" t="str">
        <v>T = 8.083333, swapRate = 0.026213, k = 17, strike = 0.001730, call = 0.025995, callph = 0.025986, callmh = 0.026004, quantile = 0.094574, d2CalldK2 = 6.379741</v>
      </c>
    </row>
    <row r="17086" spans="28:28" x14ac:dyDescent="0.25">
      <c r="AB17086" s="3" t="str">
        <v>T = 8.083333, swapRate = 0.026213, k = 18, strike = 0.003613, call = 0.024302, callph = 0.024293, callmh = 0.024311, quantile = 0.107432, d2CalldK2 = 7.295168</v>
      </c>
    </row>
    <row r="17087" spans="28:28" x14ac:dyDescent="0.25">
      <c r="AB17087" s="3" t="str">
        <v>T = 8.083333, swapRate = 0.026213, k = 19, strike = 0.005497, call = 0.022634, callph = 0.022626, callmh = 0.022643, quantile = 0.122136, d2CalldK2 = 8.342812</v>
      </c>
    </row>
    <row r="17088" spans="28:28" x14ac:dyDescent="0.25">
      <c r="AB17088" s="3" t="str">
        <v>T = 8.083333, swapRate = 0.026213, k = 20, strike = 0.007380, call = 0.020996, callph = 0.020988, callmh = 0.021005, quantile = 0.138950, d2CalldK2 = 9.539499</v>
      </c>
    </row>
    <row r="17089" spans="28:28" x14ac:dyDescent="0.25">
      <c r="AB17089" s="3" t="str">
        <v>T = 8.083333, swapRate = 0.026213, k = 21, strike = 0.009263, call = 0.019393, callph = 0.019384, callmh = 0.019401, quantile = 0.158173, d2CalldK2 = 10.902836</v>
      </c>
    </row>
    <row r="17090" spans="28:28" x14ac:dyDescent="0.25">
      <c r="AB17090" s="3" t="str">
        <v>T = 8.083333, swapRate = 0.026213, k = 22, strike = 0.011147, call = 0.017827, callph = 0.017819, callmh = 0.017836, quantile = 0.180133, d2CalldK2 = 12.450479</v>
      </c>
    </row>
    <row r="17091" spans="28:28" x14ac:dyDescent="0.25">
      <c r="AB17091" s="3" t="str">
        <v>T = 8.083333, swapRate = 0.026213, k = 23, strike = 0.013030, call = 0.016306, callph = 0.016298, callmh = 0.016314, quantile = 0.205195, d2CalldK2 = 14.198917</v>
      </c>
    </row>
    <row r="17092" spans="28:28" x14ac:dyDescent="0.25">
      <c r="AB17092" s="3" t="str">
        <v>T = 8.083333, swapRate = 0.026213, k = 24, strike = 0.014913, call = 0.014836, callph = 0.014828, callmh = 0.014843, quantile = 0.233750, d2CalldK2 = 16.161556</v>
      </c>
    </row>
    <row r="17093" spans="28:28" x14ac:dyDescent="0.25">
      <c r="AB17093" s="3" t="str">
        <v>T = 8.083333, swapRate = 0.026213, k = 25, strike = 0.016797, call = 0.013423, callph = 0.013415, callmh = 0.013430, quantile = 0.266210, d2CalldK2 = 18.345799</v>
      </c>
    </row>
    <row r="17094" spans="28:28" x14ac:dyDescent="0.25">
      <c r="AB17094" s="3" t="str">
        <v>T = 8.083333, swapRate = 0.026213, k = 26, strike = 0.018680, call = 0.012075, callph = 0.012068, callmh = 0.012081, quantile = 0.302991, d2CalldK2 = 20.748724</v>
      </c>
    </row>
    <row r="17095" spans="28:28" x14ac:dyDescent="0.25">
      <c r="AB17095" s="3" t="str">
        <v>T = 8.083333, swapRate = 0.026213, k = 27, strike = 0.020563, call = 0.010800, callph = 0.010794, callmh = 0.010807, quantile = 0.344489, d2CalldK2 = 23.350852</v>
      </c>
    </row>
    <row r="17096" spans="28:28" x14ac:dyDescent="0.25">
      <c r="AB17096" s="3" t="str">
        <v>T = 8.083333, swapRate = 0.026213, k = 28, strike = 0.022447, call = 0.009609, callph = 0.009602, callmh = 0.009615, quantile = 0.391043, d2CalldK2 = 26.107412</v>
      </c>
    </row>
    <row r="17097" spans="28:28" x14ac:dyDescent="0.25">
      <c r="AB17097" s="3" t="str">
        <v>T = 8.083333, swapRate = 0.026213, k = 29, strike = 0.024330, call = 0.008510, callph = 0.008504, callmh = 0.008515, quantile = 0.442874, d2CalldK2 = 28.936515</v>
      </c>
    </row>
    <row r="17098" spans="28:28" x14ac:dyDescent="0.25">
      <c r="AB17098" s="3" t="str">
        <v>T = 8.083333, swapRate = 0.026213, k = 30, strike = 0.026213, call = 0.007513, callph = 0.007508, callmh = 0.007518, quantile = 0.500000, d2CalldK2 = 31.699156</v>
      </c>
    </row>
    <row r="17099" spans="28:28" x14ac:dyDescent="0.25">
      <c r="AB17099" s="3" t="str">
        <v>T = 8.083333, swapRate = 0.026213, k = 31, strike = 0.028097, call = 0.006626, callph = 0.006622, callmh = 0.006631, quantile = 0.557126, d2CalldK2 = 28.936515</v>
      </c>
    </row>
    <row r="17100" spans="28:28" x14ac:dyDescent="0.25">
      <c r="AB17100" s="3" t="str">
        <v>T = 8.083333, swapRate = 0.026213, k = 32, strike = 0.029980, call = 0.005842, callph = 0.005838, callmh = 0.005846, quantile = 0.608957, d2CalldK2 = 26.107412</v>
      </c>
    </row>
    <row r="17101" spans="28:28" x14ac:dyDescent="0.25">
      <c r="AB17101" s="3" t="str">
        <v>T = 8.083333, swapRate = 0.026213, k = 33, strike = 0.031863, call = 0.005150, callph = 0.005147, callmh = 0.005154, quantile = 0.655511, d2CalldK2 = 23.350852</v>
      </c>
    </row>
    <row r="17102" spans="28:28" x14ac:dyDescent="0.25">
      <c r="AB17102" s="3" t="str">
        <v>T = 8.083333, swapRate = 0.026213, k = 34, strike = 0.033747, call = 0.004541, callph = 0.004538, callmh = 0.004544, quantile = 0.697009, d2CalldK2 = 20.748724</v>
      </c>
    </row>
    <row r="17103" spans="28:28" x14ac:dyDescent="0.25">
      <c r="AB17103" s="3" t="str">
        <v>T = 8.083333, swapRate = 0.026213, k = 35, strike = 0.035630, call = 0.004006, callph = 0.004003, callmh = 0.004009, quantile = 0.733790, d2CalldK2 = 18.345799</v>
      </c>
    </row>
    <row r="17104" spans="28:28" x14ac:dyDescent="0.25">
      <c r="AB17104" s="3" t="str">
        <v>T = 8.083333, swapRate = 0.026213, k = 36, strike = 0.037513, call = 0.003536, callph = 0.003533, callmh = 0.003538, quantile = 0.766250, d2CalldK2 = 16.161556</v>
      </c>
    </row>
    <row r="17105" spans="28:28" x14ac:dyDescent="0.25">
      <c r="AB17105" s="3" t="str">
        <v>T = 8.083333, swapRate = 0.026213, k = 37, strike = 0.039397, call = 0.003123, callph = 0.003121, callmh = 0.003125, quantile = 0.794805, d2CalldK2 = 14.198917</v>
      </c>
    </row>
    <row r="17106" spans="28:28" x14ac:dyDescent="0.25">
      <c r="AB17106" s="3" t="str">
        <v>T = 8.083333, swapRate = 0.026213, k = 38, strike = 0.041280, call = 0.002761, callph = 0.002759, callmh = 0.002762, quantile = 0.819867, d2CalldK2 = 12.450479</v>
      </c>
    </row>
    <row r="17107" spans="28:28" x14ac:dyDescent="0.25">
      <c r="AB17107" s="3" t="str">
        <v>T = 8.083333, swapRate = 0.026213, k = 39, strike = 0.043163, call = 0.002443, callph = 0.002441, callmh = 0.002444, quantile = 0.841827, d2CalldK2 = 10.902836</v>
      </c>
    </row>
    <row r="17108" spans="28:28" x14ac:dyDescent="0.25">
      <c r="AB17108" s="3" t="str">
        <v>T = 8.083333, swapRate = 0.026213, k = 40, strike = 0.045047, call = 0.002163, callph = 0.002162, callmh = 0.002165, quantile = 0.861050, d2CalldK2 = 9.539499</v>
      </c>
    </row>
    <row r="17109" spans="28:28" x14ac:dyDescent="0.25">
      <c r="AB17109" s="3" t="str">
        <v>T = 8.083333, swapRate = 0.026213, k = 41, strike = 0.046930, call = 0.001918, callph = 0.001916, callmh = 0.001919, quantile = 0.877864, d2CalldK2 = 8.342812</v>
      </c>
    </row>
    <row r="17110" spans="28:28" x14ac:dyDescent="0.25">
      <c r="AB17110" s="3" t="str">
        <v>T = 8.083333, swapRate = 0.026213, k = 42, strike = 0.048813, call = 0.001702, callph = 0.001701, callmh = 0.001703, quantile = 0.892568, d2CalldK2 = 7.295168</v>
      </c>
    </row>
    <row r="17111" spans="28:28" x14ac:dyDescent="0.25">
      <c r="AB17111" s="3" t="str">
        <v>T = 8.083333, swapRate = 0.026213, k = 43, strike = 0.050697, call = 0.001512, callph = 0.001511, callmh = 0.001513, quantile = 0.905426, d2CalldK2 = 6.379741</v>
      </c>
    </row>
    <row r="17112" spans="28:28" x14ac:dyDescent="0.25">
      <c r="AB17112" s="3" t="str">
        <v>T = 8.083333, swapRate = 0.026213, k = 44, strike = 0.052580, call = 0.001345, callph = 0.001344, callmh = 0.001345, quantile = 0.916671, d2CalldK2 = 5.580893</v>
      </c>
    </row>
    <row r="17113" spans="28:28" x14ac:dyDescent="0.25">
      <c r="AB17113" s="3" t="str">
        <v>T = 8.083333, swapRate = 0.026213, k = 45, strike = 0.054463, call = 0.001197, callph = 0.001196, callmh = 0.001198, quantile = 0.926511, d2CalldK2 = 4.884366</v>
      </c>
    </row>
    <row r="17114" spans="28:28" x14ac:dyDescent="0.25">
      <c r="AB17114" s="3" t="str">
        <v>T = 8.083333, swapRate = 0.026213, k = 46, strike = 0.056346, call = 0.001067, callph = 0.001066, callmh = 0.001068, quantile = 0.935125, d2CalldK2 = 4.277343</v>
      </c>
    </row>
    <row r="17115" spans="28:28" x14ac:dyDescent="0.25">
      <c r="AB17115" s="3" t="str">
        <v>T = 8.083333, swapRate = 0.026213, k = 47, strike = 0.058230, call = 0.000952, callph = 0.000951, callmh = 0.000953, quantile = 0.942671, d2CalldK2 = 3.748414</v>
      </c>
    </row>
    <row r="17116" spans="28:28" x14ac:dyDescent="0.25">
      <c r="AB17116" s="3" t="str">
        <v>T = 8.083333, swapRate = 0.026213, k = 48, strike = 0.060113, call = 0.000850, callph = 0.000850, callmh = 0.000851, quantile = 0.949287, d2CalldK2 = 3.287501</v>
      </c>
    </row>
    <row r="17117" spans="28:28" x14ac:dyDescent="0.25">
      <c r="AB17117" s="3" t="str">
        <v>T = 8.083333, swapRate = 0.026213, k = 49, strike = 0.061996, call = 0.000761, callph = 0.000760, callmh = 0.000761, quantile = 0.955092, d2CalldK2 = 2.885750</v>
      </c>
    </row>
    <row r="17118" spans="28:28" x14ac:dyDescent="0.25">
      <c r="AB17118" s="3" t="str">
        <v>T = 8.083333, swapRate = 0.026213, k = 50, strike = 0.063880, call = 0.000681, callph = 0.000680, callmh = 0.000681, quantile = 0.960189, d2CalldK2 = 2.535419</v>
      </c>
    </row>
    <row r="17119" spans="28:28" x14ac:dyDescent="0.25">
      <c r="AB17119" s="3" t="str">
        <v>T = 8.083333, swapRate = 0.026213, k = 51, strike = 0.065763, call = 0.000610, callph = 0.000610, callmh = 0.000611, quantile = 0.964670, d2CalldK2 = 2.229756</v>
      </c>
    </row>
    <row r="17120" spans="28:28" x14ac:dyDescent="0.25">
      <c r="AB17120" s="3" t="str">
        <v>T = 8.083333, swapRate = 0.026213, k = 52, strike = 0.067646, call = 0.000547, callph = 0.000547, callmh = 0.000548, quantile = 0.968612, d2CalldK2 = 1.962888</v>
      </c>
    </row>
    <row r="17121" spans="28:28" x14ac:dyDescent="0.25">
      <c r="AB17121" s="3" t="str">
        <v>T = 8.083333, swapRate = 0.026213, k = 53, strike = 0.069530, call = 0.000492, callph = 0.000491, callmh = 0.000492, quantile = 0.972084, d2CalldK2 = 1.729719</v>
      </c>
    </row>
    <row r="17122" spans="28:28" x14ac:dyDescent="0.25">
      <c r="AB17122" s="3" t="str">
        <v>T = 8.083333, swapRate = 0.026213, k = 54, strike = 0.071413, call = 0.000442, callph = 0.000442, callmh = 0.000442, quantile = 0.975146, d2CalldK2 = 1.525825</v>
      </c>
    </row>
    <row r="17123" spans="28:28" x14ac:dyDescent="0.25">
      <c r="AB17123" s="3" t="str">
        <v>T = 8.083333, swapRate = 0.026213, k = 55, strike = 0.073296, call = 0.000398, callph = 0.000398, callmh = 0.000398, quantile = 0.977848, d2CalldK2 = 1.347375</v>
      </c>
    </row>
    <row r="17124" spans="28:28" x14ac:dyDescent="0.25">
      <c r="AB17124" s="3" t="str">
        <v>T = 8.083333, swapRate = 0.026213, k = 56, strike = 0.075180, call = 0.000358, callph = 0.000358, callmh = 0.000359, quantile = 0.980235, d2CalldK2 = 1.191051</v>
      </c>
    </row>
    <row r="17125" spans="28:28" x14ac:dyDescent="0.25">
      <c r="AB17125" s="3" t="str">
        <v>T = 8.083333, swapRate = 0.026213, k = 57, strike = 0.077063, call = 0.000323, callph = 0.000323, callmh = 0.000323, quantile = 0.982346, d2CalldK2 = 1.053980</v>
      </c>
    </row>
    <row r="17126" spans="28:28" x14ac:dyDescent="0.25">
      <c r="AB17126" s="3" t="str">
        <v>T = 8.083333, swapRate = 0.026213, k = 58, strike = 0.078946, call = 0.000292, callph = 0.000292, callmh = 0.000292, quantile = 0.984215, d2CalldK2 = 0.933671</v>
      </c>
    </row>
    <row r="17127" spans="28:28" x14ac:dyDescent="0.25">
      <c r="AB17127" s="3" t="str">
        <v>T = 8.083333, swapRate = 0.026213, k = 59, strike = 0.080830, call = 0.000264, callph = 0.000263, callmh = 0.000264, quantile = 0.985872, d2CalldK2 = 0.827970</v>
      </c>
    </row>
    <row r="17128" spans="28:28" x14ac:dyDescent="0.25">
      <c r="AB17128" s="3" t="str">
        <v>T = 8.083333, swapRate = 0.026213, k = 60, strike = 0.082713, call = 0.000238, callph = 0.000238, callmh = 0.000239, quantile = 0.987342, d2CalldK2 = 0.735008</v>
      </c>
    </row>
    <row r="17129" spans="28:28" x14ac:dyDescent="0.25">
      <c r="AB17129" s="3" t="str">
        <v>strike = -0.028403, d2CalldK2 = 0.827970, d2CalldK2mc = 1.192182</v>
      </c>
    </row>
    <row r="17130" spans="28:28" x14ac:dyDescent="0.25">
      <c r="AB17130" s="3" t="str">
        <v>strike = -0.026520, d2CalldK2 = 0.933671, d2CalldK2mc = 0.616454</v>
      </c>
    </row>
    <row r="17131" spans="28:28" x14ac:dyDescent="0.25">
      <c r="AB17131" s="3" t="str">
        <v>strike = -0.024637, d2CalldK2 = 1.053979, d2CalldK2mc = 1.354248</v>
      </c>
    </row>
    <row r="17132" spans="28:28" x14ac:dyDescent="0.25">
      <c r="AB17132" s="3" t="str">
        <v>strike = -0.022753, d2CalldK2 = 1.191051, d2CalldK2mc = 1.258859</v>
      </c>
    </row>
    <row r="17133" spans="28:28" x14ac:dyDescent="0.25">
      <c r="AB17133" s="3" t="str">
        <v>strike = -0.020870, d2CalldK2 = 1.347375, d2CalldK2mc = 1.664691</v>
      </c>
    </row>
    <row r="17134" spans="28:28" x14ac:dyDescent="0.25">
      <c r="AB17134" s="3" t="str">
        <v>strike = -0.018987, d2CalldK2 = 1.525825, d2CalldK2mc = 1.482981</v>
      </c>
    </row>
    <row r="17135" spans="28:28" x14ac:dyDescent="0.25">
      <c r="AB17135" s="3" t="str">
        <v>strike = -0.017103, d2CalldK2 = 1.729718, d2CalldK2mc = 1.664343</v>
      </c>
    </row>
    <row r="17136" spans="28:28" x14ac:dyDescent="0.25">
      <c r="AB17136" s="3" t="str">
        <v>strike = -0.015220, d2CalldK2 = 1.962888, d2CalldK2mc = 1.912485</v>
      </c>
    </row>
    <row r="17137" spans="28:28" x14ac:dyDescent="0.25">
      <c r="AB17137" s="3" t="str">
        <v>strike = -0.013337, d2CalldK2 = 2.229755, d2CalldK2mc = 1.806836</v>
      </c>
    </row>
    <row r="17138" spans="28:28" x14ac:dyDescent="0.25">
      <c r="AB17138" s="3" t="str">
        <v>strike = -0.011453, d2CalldK2 = 2.535419, d2CalldK2mc = 2.506402</v>
      </c>
    </row>
    <row r="17139" spans="28:28" x14ac:dyDescent="0.25">
      <c r="AB17139" s="3" t="str">
        <v>strike = -0.009570, d2CalldK2 = 2.885751, d2CalldK2mc = 3.283756</v>
      </c>
    </row>
    <row r="17140" spans="28:28" x14ac:dyDescent="0.25">
      <c r="AB17140" s="3" t="str">
        <v>strike = -0.007687, d2CalldK2 = 3.287501, d2CalldK2mc = 3.623360</v>
      </c>
    </row>
    <row r="17141" spans="28:28" x14ac:dyDescent="0.25">
      <c r="AB17141" s="3" t="str">
        <v>strike = -0.005803, d2CalldK2 = 3.748414, d2CalldK2mc = 3.776409</v>
      </c>
    </row>
    <row r="17142" spans="28:28" x14ac:dyDescent="0.25">
      <c r="AB17142" s="3" t="str">
        <v>strike = -0.003920, d2CalldK2 = 4.277343, d2CalldK2mc = 4.143201</v>
      </c>
    </row>
    <row r="17143" spans="28:28" x14ac:dyDescent="0.25">
      <c r="AB17143" s="3" t="str">
        <v>strike = -0.002037, d2CalldK2 = 4.884366, d2CalldK2mc = 5.520966</v>
      </c>
    </row>
    <row r="17144" spans="28:28" x14ac:dyDescent="0.25">
      <c r="AB17144" s="3" t="str">
        <v>strike = -0.000153, d2CalldK2 = 5.580893, d2CalldK2mc = 5.745621</v>
      </c>
    </row>
    <row r="17145" spans="28:28" x14ac:dyDescent="0.25">
      <c r="AB17145" s="3" t="str">
        <v>strike = 0.001730, d2CalldK2 = 6.379741, d2CalldK2mc = 5.793552</v>
      </c>
    </row>
    <row r="17146" spans="28:28" x14ac:dyDescent="0.25">
      <c r="AB17146" s="3" t="str">
        <v>strike = 0.003613, d2CalldK2 = 7.295168, d2CalldK2mc = 7.323380</v>
      </c>
    </row>
    <row r="17147" spans="28:28" x14ac:dyDescent="0.25">
      <c r="AB17147" s="3" t="str">
        <v>strike = 0.005497, d2CalldK2 = 8.342812, d2CalldK2mc = 8.965913</v>
      </c>
    </row>
    <row r="17148" spans="28:28" x14ac:dyDescent="0.25">
      <c r="AB17148" s="3" t="str">
        <v>strike = 0.007380, d2CalldK2 = 9.539499, d2CalldK2mc = 8.649143</v>
      </c>
    </row>
    <row r="17149" spans="28:28" x14ac:dyDescent="0.25">
      <c r="AB17149" s="3" t="str">
        <v>strike = 0.009263, d2CalldK2 = 10.902836, d2CalldK2mc = 11.228460</v>
      </c>
    </row>
    <row r="17150" spans="28:28" x14ac:dyDescent="0.25">
      <c r="AB17150" s="3" t="str">
        <v>strike = 0.011147, d2CalldK2 = 12.450479, d2CalldK2mc = 12.583194</v>
      </c>
    </row>
    <row r="17151" spans="28:28" x14ac:dyDescent="0.25">
      <c r="AB17151" s="3" t="str">
        <v>strike = 0.013030, d2CalldK2 = 14.198917, d2CalldK2mc = 15.182513</v>
      </c>
    </row>
    <row r="17152" spans="28:28" x14ac:dyDescent="0.25">
      <c r="AB17152" s="3" t="str">
        <v>strike = 0.014913, d2CalldK2 = 16.161556, d2CalldK2mc = 15.217564</v>
      </c>
    </row>
    <row r="17153" spans="28:28" x14ac:dyDescent="0.25">
      <c r="AB17153" s="3" t="str">
        <v>strike = 0.016797, d2CalldK2 = 18.345799, d2CalldK2mc = 19.605267</v>
      </c>
    </row>
    <row r="17154" spans="28:28" x14ac:dyDescent="0.25">
      <c r="AB17154" s="3" t="str">
        <v>strike = 0.018680, d2CalldK2 = 20.748724, d2CalldK2mc = 20.650173</v>
      </c>
    </row>
    <row r="17155" spans="28:28" x14ac:dyDescent="0.25">
      <c r="AB17155" s="3" t="str">
        <v>strike = 0.020563, d2CalldK2 = 23.350852, d2CalldK2mc = 22.414317</v>
      </c>
    </row>
    <row r="17156" spans="28:28" x14ac:dyDescent="0.25">
      <c r="AB17156" s="3" t="str">
        <v>strike = 0.022447, d2CalldK2 = 26.107412, d2CalldK2mc = 25.115907</v>
      </c>
    </row>
    <row r="17157" spans="28:28" x14ac:dyDescent="0.25">
      <c r="AB17157" s="3" t="str">
        <v>strike = 0.024330, d2CalldK2 = 28.936515, d2CalldK2mc = 28.306547</v>
      </c>
    </row>
    <row r="17158" spans="28:28" x14ac:dyDescent="0.25">
      <c r="AB17158" s="3" t="str">
        <v>strike = 0.026213, d2CalldK2 = 31.699156, d2CalldK2mc = 30.944571</v>
      </c>
    </row>
    <row r="17159" spans="28:28" x14ac:dyDescent="0.25">
      <c r="AB17159" s="3" t="str">
        <v>strike = 0.028097, d2CalldK2 = 28.936515, d2CalldK2mc = 29.841915</v>
      </c>
    </row>
    <row r="17160" spans="28:28" x14ac:dyDescent="0.25">
      <c r="AB17160" s="3" t="str">
        <v>strike = 0.029980, d2CalldK2 = 26.107412, d2CalldK2mc = 26.468497</v>
      </c>
    </row>
    <row r="17161" spans="28:28" x14ac:dyDescent="0.25">
      <c r="AB17161" s="3" t="str">
        <v>strike = 0.031863, d2CalldK2 = 23.350852, d2CalldK2mc = 22.369235</v>
      </c>
    </row>
    <row r="17162" spans="28:28" x14ac:dyDescent="0.25">
      <c r="AB17162" s="3" t="str">
        <v>strike = 0.033747, d2CalldK2 = 20.748724, d2CalldK2mc = 20.476601</v>
      </c>
    </row>
    <row r="17163" spans="28:28" x14ac:dyDescent="0.25">
      <c r="AB17163" s="3" t="str">
        <v>strike = 0.035630, d2CalldK2 = 18.345799, d2CalldK2mc = 18.460961</v>
      </c>
    </row>
    <row r="17164" spans="28:28" x14ac:dyDescent="0.25">
      <c r="AB17164" s="3" t="str">
        <v>strike = 0.037513, d2CalldK2 = 16.161556, d2CalldK2mc = 16.651861</v>
      </c>
    </row>
    <row r="17165" spans="28:28" x14ac:dyDescent="0.25">
      <c r="AB17165" s="3" t="str">
        <v>strike = 0.039397, d2CalldK2 = 14.198917, d2CalldK2mc = 13.989932</v>
      </c>
    </row>
    <row r="17166" spans="28:28" x14ac:dyDescent="0.25">
      <c r="AB17166" s="3" t="str">
        <v>strike = 0.041280, d2CalldK2 = 12.450479, d2CalldK2mc = 11.995822</v>
      </c>
    </row>
    <row r="17167" spans="28:28" x14ac:dyDescent="0.25">
      <c r="AB17167" s="3" t="str">
        <v>strike = 0.043163, d2CalldK2 = 10.902836, d2CalldK2mc = 10.353526</v>
      </c>
    </row>
    <row r="17168" spans="28:28" x14ac:dyDescent="0.25">
      <c r="AB17168" s="3" t="str">
        <v>strike = 0.045047, d2CalldK2 = 9.539499, d2CalldK2mc = 10.681706</v>
      </c>
    </row>
    <row r="17169" spans="28:28" x14ac:dyDescent="0.25">
      <c r="AB17169" s="3" t="str">
        <v>strike = 0.046930, d2CalldK2 = 8.342812, d2CalldK2mc = 8.165765</v>
      </c>
    </row>
    <row r="17170" spans="28:28" x14ac:dyDescent="0.25">
      <c r="AB17170" s="3" t="str">
        <v>strike = 0.048813, d2CalldK2 = 7.295168, d2CalldK2mc = 7.387871</v>
      </c>
    </row>
    <row r="17171" spans="28:28" x14ac:dyDescent="0.25">
      <c r="AB17171" s="3" t="str">
        <v>strike = 0.050697, d2CalldK2 = 6.379741, d2CalldK2mc = 6.264617</v>
      </c>
    </row>
    <row r="17172" spans="28:28" x14ac:dyDescent="0.25">
      <c r="AB17172" s="3" t="str">
        <v>strike = 0.052580, d2CalldK2 = 5.580893, d2CalldK2mc = 5.190529</v>
      </c>
    </row>
    <row r="17173" spans="28:28" x14ac:dyDescent="0.25">
      <c r="AB17173" s="3" t="str">
        <v>strike = 0.054463, d2CalldK2 = 4.884366, d2CalldK2mc = 5.147493</v>
      </c>
    </row>
    <row r="17174" spans="28:28" x14ac:dyDescent="0.25">
      <c r="AB17174" s="3" t="str">
        <v>strike = 0.056346, d2CalldK2 = 4.277343, d2CalldK2mc = 4.136346</v>
      </c>
    </row>
    <row r="17175" spans="28:28" x14ac:dyDescent="0.25">
      <c r="AB17175" s="3" t="str">
        <v>strike = 0.058230, d2CalldK2 = 3.748414, d2CalldK2mc = 4.295979</v>
      </c>
    </row>
    <row r="17176" spans="28:28" x14ac:dyDescent="0.25">
      <c r="AB17176" s="3" t="str">
        <v>strike = 0.060113, d2CalldK2 = 3.287501, d2CalldK2mc = 2.955494</v>
      </c>
    </row>
    <row r="17177" spans="28:28" x14ac:dyDescent="0.25">
      <c r="AB17177" s="3" t="str">
        <v>strike = 0.061996, d2CalldK2 = 2.885750, d2CalldK2mc = 3.277016</v>
      </c>
    </row>
    <row r="17178" spans="28:28" x14ac:dyDescent="0.25">
      <c r="AB17178" s="3" t="str">
        <v>strike = 0.063880, d2CalldK2 = 2.535419, d2CalldK2mc = 2.858900</v>
      </c>
    </row>
    <row r="17179" spans="28:28" x14ac:dyDescent="0.25">
      <c r="AB17179" s="3" t="str">
        <v>strike = 0.065763, d2CalldK2 = 2.229756, d2CalldK2mc = 2.155186</v>
      </c>
    </row>
    <row r="17180" spans="28:28" x14ac:dyDescent="0.25">
      <c r="AB17180" s="3" t="str">
        <v>strike = 0.067646, d2CalldK2 = 1.962888, d2CalldK2mc = 1.747639</v>
      </c>
    </row>
    <row r="17181" spans="28:28" x14ac:dyDescent="0.25">
      <c r="AB17181" s="3" t="str">
        <v>strike = 0.069530, d2CalldK2 = 1.729719, d2CalldK2mc = 1.801697</v>
      </c>
    </row>
    <row r="17182" spans="28:28" x14ac:dyDescent="0.25">
      <c r="AB17182" s="3" t="str">
        <v>strike = 0.071413, d2CalldK2 = 1.525825, d2CalldK2mc = 1.577546</v>
      </c>
    </row>
    <row r="17183" spans="28:28" x14ac:dyDescent="0.25">
      <c r="AB17183" s="3" t="str">
        <v>strike = 0.073296, d2CalldK2 = 1.347375, d2CalldK2mc = 1.339003</v>
      </c>
    </row>
    <row r="17184" spans="28:28" x14ac:dyDescent="0.25">
      <c r="AB17184" s="3" t="str">
        <v>strike = 0.075180, d2CalldK2 = 1.191051, d2CalldK2mc = 1.314630</v>
      </c>
    </row>
    <row r="17185" spans="28:28" x14ac:dyDescent="0.25">
      <c r="AB17185" s="3" t="str">
        <v>strike = 0.077063, d2CalldK2 = 1.053980, d2CalldK2mc = 0.891306</v>
      </c>
    </row>
    <row r="17186" spans="28:28" x14ac:dyDescent="0.25">
      <c r="AB17186" s="3" t="str">
        <v>strike = 0.078946, d2CalldK2 = 0.933671, d2CalldK2mc = 1.080994</v>
      </c>
    </row>
    <row r="17187" spans="28:28" x14ac:dyDescent="0.25">
      <c r="AB17187" s="3" t="str">
        <v>strike = 0.080830, d2CalldK2 = 0.827970, d2CalldK2mc = 0.981188</v>
      </c>
    </row>
    <row r="17188" spans="28:28" x14ac:dyDescent="0.25">
      <c r="AB17188" s="3" t="str">
        <v>T = 8.083333, fixingDate = 0, swapRate = 0.026213, annuity = 8.070876, stdDev = 0.018833, avgCalcStrikes = 8.009277</v>
      </c>
    </row>
    <row r="17189" spans="28:28" x14ac:dyDescent="0.25">
      <c r="AB17189" s="3" t="str">
        <v>strike = -0.028403, dCalldT = 0.000065, localVol = 0.010480</v>
      </c>
    </row>
    <row r="17190" spans="28:28" x14ac:dyDescent="0.25">
      <c r="AB17190" s="3" t="str">
        <v>strike = -0.026520, dCalldT = 0.000080, localVol = 0.016157</v>
      </c>
    </row>
    <row r="17191" spans="28:28" x14ac:dyDescent="0.25">
      <c r="AB17191" s="3" t="str">
        <v>strike = -0.024637, dCalldT = 0.000110, localVol = 0.012719</v>
      </c>
    </row>
    <row r="17192" spans="28:28" x14ac:dyDescent="0.25">
      <c r="AB17192" s="3" t="str">
        <v>strike = -0.022753, dCalldT = 0.000126, localVol = 0.014175</v>
      </c>
    </row>
    <row r="17193" spans="28:28" x14ac:dyDescent="0.25">
      <c r="AB17193" s="3" t="str">
        <v>strike = -0.020870, dCalldT = 0.000141, localVol = 0.013023</v>
      </c>
    </row>
    <row r="17194" spans="28:28" x14ac:dyDescent="0.25">
      <c r="AB17194" s="3" t="str">
        <v>strike = -0.018987, dCalldT = 0.000143, localVol = 0.013891</v>
      </c>
    </row>
    <row r="17195" spans="28:28" x14ac:dyDescent="0.25">
      <c r="AB17195" s="3" t="str">
        <v>strike = -0.017103, dCalldT = 0.000148, localVol = 0.013315</v>
      </c>
    </row>
    <row r="17196" spans="28:28" x14ac:dyDescent="0.25">
      <c r="AB17196" s="3" t="str">
        <v>strike = -0.015220, dCalldT = 0.000156, localVol = 0.012755</v>
      </c>
    </row>
    <row r="17197" spans="28:28" x14ac:dyDescent="0.25">
      <c r="AB17197" s="3" t="str">
        <v>strike = -0.013337, dCalldT = 0.000167, localVol = 0.013578</v>
      </c>
    </row>
    <row r="17198" spans="28:28" x14ac:dyDescent="0.25">
      <c r="AB17198" s="3" t="str">
        <v>strike = -0.011453, dCalldT = 0.000196, localVol = 0.012519</v>
      </c>
    </row>
    <row r="17199" spans="28:28" x14ac:dyDescent="0.25">
      <c r="AB17199" s="3" t="str">
        <v>strike = -0.009570, dCalldT = 0.000228, localVol = 0.011794</v>
      </c>
    </row>
    <row r="17200" spans="28:28" x14ac:dyDescent="0.25">
      <c r="AB17200" s="3" t="str">
        <v>strike = -0.007687, dCalldT = 0.000244, localVol = 0.011612</v>
      </c>
    </row>
    <row r="17201" spans="28:28" x14ac:dyDescent="0.25">
      <c r="AB17201" s="3" t="str">
        <v>strike = -0.005803, dCalldT = 0.000247, localVol = 0.011434</v>
      </c>
    </row>
    <row r="17202" spans="28:28" x14ac:dyDescent="0.25">
      <c r="AB17202" s="3" t="str">
        <v>strike = -0.003920, dCalldT = 0.000249, localVol = 0.010967</v>
      </c>
    </row>
    <row r="17203" spans="28:28" x14ac:dyDescent="0.25">
      <c r="AB17203" s="3" t="str">
        <v>strike = -0.002037, dCalldT = 0.000258, localVol = 0.009670</v>
      </c>
    </row>
    <row r="17204" spans="28:28" x14ac:dyDescent="0.25">
      <c r="AB17204" s="3" t="str">
        <v>strike = -0.000153, dCalldT = 0.000241, localVol = 0.009156</v>
      </c>
    </row>
    <row r="17205" spans="28:28" x14ac:dyDescent="0.25">
      <c r="AB17205" s="3" t="str">
        <v>strike = 0.001730, dCalldT = 0.000217, localVol = 0.008664</v>
      </c>
    </row>
    <row r="17206" spans="28:28" x14ac:dyDescent="0.25">
      <c r="AB17206" s="3" t="str">
        <v>strike = 0.003613, dCalldT = 0.000220, localVol = 0.007748</v>
      </c>
    </row>
    <row r="17207" spans="28:28" x14ac:dyDescent="0.25">
      <c r="AB17207" s="3" t="str">
        <v>strike = 0.005497, dCalldT = 0.000222, localVol = 0.007031</v>
      </c>
    </row>
    <row r="17208" spans="28:28" x14ac:dyDescent="0.25">
      <c r="AB17208" s="3" t="str">
        <v>strike = 0.007380, dCalldT = 0.000197, localVol = 0.006758</v>
      </c>
    </row>
    <row r="17209" spans="28:28" x14ac:dyDescent="0.25">
      <c r="AB17209" s="3" t="str">
        <v>strike = 0.009263, dCalldT = 0.000212, localVol = 0.006140</v>
      </c>
    </row>
    <row r="17210" spans="28:28" x14ac:dyDescent="0.25">
      <c r="AB17210" s="3" t="str">
        <v>strike = 0.011147, dCalldT = 0.000212, localVol = 0.005806</v>
      </c>
    </row>
    <row r="17211" spans="28:28" x14ac:dyDescent="0.25">
      <c r="AB17211" s="3" t="str">
        <v>strike = 0.013030, dCalldT = 0.000207, localVol = 0.005220</v>
      </c>
    </row>
    <row r="17212" spans="28:28" x14ac:dyDescent="0.25">
      <c r="AB17212" s="3" t="str">
        <v>strike = 0.014913, dCalldT = 0.000159, localVol = 0.004576</v>
      </c>
    </row>
    <row r="17213" spans="28:28" x14ac:dyDescent="0.25">
      <c r="AB17213" s="3" t="str">
        <v>strike = 0.016797, dCalldT = 0.000151, localVol = 0.003927</v>
      </c>
    </row>
    <row r="17214" spans="28:28" x14ac:dyDescent="0.25">
      <c r="AB17214" s="3" t="str">
        <v>strike = 0.018680, dCalldT = 0.000088, localVol = 0.002924</v>
      </c>
    </row>
    <row r="17215" spans="28:28" x14ac:dyDescent="0.25">
      <c r="AB17215" s="3" t="str">
        <v>strike = 0.020563, dCalldT = 0.000028, localVol = 0.001579</v>
      </c>
    </row>
    <row r="17216" spans="28:28" x14ac:dyDescent="0.25">
      <c r="AB17216" s="3" t="str">
        <v>strike = 0.022447, dCalldT = 0.000005, localVol = 0.000657</v>
      </c>
    </row>
    <row r="17217" spans="28:28" x14ac:dyDescent="0.25">
      <c r="AB17217" s="3" t="str">
        <v>strike = 0.024330, dCalldT = 0.000023, localVol = 0.001264</v>
      </c>
    </row>
    <row r="17218" spans="28:28" x14ac:dyDescent="0.25">
      <c r="AB17218" s="3" t="str">
        <v>strike = 0.026213, dCalldT = 0.000064, localVol = 0.002030</v>
      </c>
    </row>
    <row r="17219" spans="28:28" x14ac:dyDescent="0.25">
      <c r="AB17219" s="3" t="str">
        <v>strike = 0.028097, dCalldT = 0.000096, localVol = 0.002537</v>
      </c>
    </row>
    <row r="17220" spans="28:28" x14ac:dyDescent="0.25">
      <c r="AB17220" s="3" t="str">
        <v>strike = 0.029980, dCalldT = 0.000087, localVol = 0.002563</v>
      </c>
    </row>
    <row r="17221" spans="28:28" x14ac:dyDescent="0.25">
      <c r="AB17221" s="3" t="str">
        <v>strike = 0.031863, dCalldT = 0.000060, localVol = 0.002315</v>
      </c>
    </row>
    <row r="17222" spans="28:28" x14ac:dyDescent="0.25">
      <c r="AB17222" s="3" t="str">
        <v>strike = 0.033747, dCalldT = 0.000073, localVol = 0.002664</v>
      </c>
    </row>
    <row r="17223" spans="28:28" x14ac:dyDescent="0.25">
      <c r="AB17223" s="3" t="str">
        <v>strike = 0.035630, dCalldT = 0.000095, localVol = 0.003215</v>
      </c>
    </row>
    <row r="17224" spans="28:28" x14ac:dyDescent="0.25">
      <c r="AB17224" s="3" t="str">
        <v>strike = 0.037513, dCalldT = 0.000112, localVol = 0.003668</v>
      </c>
    </row>
    <row r="17225" spans="28:28" x14ac:dyDescent="0.25">
      <c r="AB17225" s="3" t="str">
        <v>strike = 0.039397, dCalldT = 0.000107, localVol = 0.003912</v>
      </c>
    </row>
    <row r="17226" spans="28:28" x14ac:dyDescent="0.25">
      <c r="AB17226" s="3" t="str">
        <v>strike = 0.041280, dCalldT = 0.000111, localVol = 0.004293</v>
      </c>
    </row>
    <row r="17227" spans="28:28" x14ac:dyDescent="0.25">
      <c r="AB17227" s="3" t="str">
        <v>strike = 0.043163, dCalldT = 0.000133, localVol = 0.005075</v>
      </c>
    </row>
    <row r="17228" spans="28:28" x14ac:dyDescent="0.25">
      <c r="AB17228" s="3" t="str">
        <v>strike = 0.045047, dCalldT = 0.000180, localVol = 0.005799</v>
      </c>
    </row>
    <row r="17229" spans="28:28" x14ac:dyDescent="0.25">
      <c r="AB17229" s="3" t="str">
        <v>strike = 0.046930, dCalldT = 0.000178, localVol = 0.006597</v>
      </c>
    </row>
    <row r="17230" spans="28:28" x14ac:dyDescent="0.25">
      <c r="AB17230" s="3" t="str">
        <v>strike = 0.048813, dCalldT = 0.000184, localVol = 0.007056</v>
      </c>
    </row>
    <row r="17231" spans="28:28" x14ac:dyDescent="0.25">
      <c r="AB17231" s="3" t="str">
        <v>strike = 0.050697, dCalldT = 0.000187, localVol = 0.007723</v>
      </c>
    </row>
    <row r="17232" spans="28:28" x14ac:dyDescent="0.25">
      <c r="AB17232" s="3" t="str">
        <v>strike = 0.052580, dCalldT = 0.000195, localVol = 0.008678</v>
      </c>
    </row>
    <row r="17233" spans="28:28" x14ac:dyDescent="0.25">
      <c r="AB17233" s="3" t="str">
        <v>strike = 0.054463, dCalldT = 0.000222, localVol = 0.009278</v>
      </c>
    </row>
    <row r="17234" spans="28:28" x14ac:dyDescent="0.25">
      <c r="AB17234" s="3" t="str">
        <v>strike = 0.056346, dCalldT = 0.000237, localVol = 0.010713</v>
      </c>
    </row>
    <row r="17235" spans="28:28" x14ac:dyDescent="0.25">
      <c r="AB17235" s="3" t="str">
        <v>strike = 0.058230, dCalldT = 0.000260, localVol = 0.011003</v>
      </c>
    </row>
    <row r="17236" spans="28:28" x14ac:dyDescent="0.25">
      <c r="AB17236" s="3" t="str">
        <v>strike = 0.060113, dCalldT = 0.000260, localVol = 0.013275</v>
      </c>
    </row>
    <row r="17237" spans="28:28" x14ac:dyDescent="0.25">
      <c r="AB17237" s="3" t="str">
        <v>strike = 0.061996, dCalldT = 0.000276, localVol = 0.012975</v>
      </c>
    </row>
    <row r="17238" spans="28:28" x14ac:dyDescent="0.25">
      <c r="AB17238" s="3" t="str">
        <v>strike = 0.063880, dCalldT = 0.000275, localVol = 0.013883</v>
      </c>
    </row>
    <row r="17239" spans="28:28" x14ac:dyDescent="0.25">
      <c r="AB17239" s="3" t="str">
        <v>strike = 0.065763, dCalldT = 0.000262, localVol = 0.015601</v>
      </c>
    </row>
    <row r="17240" spans="28:28" x14ac:dyDescent="0.25">
      <c r="AB17240" s="3" t="str">
        <v>strike = 0.067646, dCalldT = 0.000253, localVol = 0.017018</v>
      </c>
    </row>
    <row r="17241" spans="28:28" x14ac:dyDescent="0.25">
      <c r="AB17241" s="3" t="str">
        <v>strike = 0.069530, dCalldT = 0.000254, localVol = 0.016787</v>
      </c>
    </row>
    <row r="17242" spans="28:28" x14ac:dyDescent="0.25">
      <c r="AB17242" s="3" t="str">
        <v>strike = 0.071413, dCalldT = 0.000252, localVol = 0.017887</v>
      </c>
    </row>
    <row r="17243" spans="28:28" x14ac:dyDescent="0.25">
      <c r="AB17243" s="3" t="str">
        <v>strike = 0.073296, dCalldT = 0.000249, localVol = 0.019302</v>
      </c>
    </row>
    <row r="17244" spans="28:28" x14ac:dyDescent="0.25">
      <c r="AB17244" s="3" t="str">
        <v>strike = 0.075180, dCalldT = 0.000248, localVol = 0.019406</v>
      </c>
    </row>
    <row r="17245" spans="28:28" x14ac:dyDescent="0.25">
      <c r="AB17245" s="3" t="str">
        <v>strike = 0.077063, dCalldT = 0.000241, localVol = 0.023256</v>
      </c>
    </row>
    <row r="17246" spans="28:28" x14ac:dyDescent="0.25">
      <c r="AB17246" s="3" t="str">
        <v>strike = 0.078946, dCalldT = 0.000242, localVol = 0.021164</v>
      </c>
    </row>
    <row r="17247" spans="28:28" x14ac:dyDescent="0.25">
      <c r="AB17247" s="3" t="str">
        <v>strike = 0.080830, dCalldT = 0.000237, localVol = 0.022001</v>
      </c>
    </row>
    <row r="17248" spans="28:28" x14ac:dyDescent="0.25">
      <c r="AB17248" s="3" t="str">
        <v>T = 8.166667, swapRate = 0.026257, k = 0, strike = -0.030515, call = 0.057013, callph = 0.057004, callmh = 0.057023, quantile = 0.012723, d2CalldK2 = 0.732505</v>
      </c>
    </row>
    <row r="17249" spans="28:28" x14ac:dyDescent="0.25">
      <c r="AB17249" s="3" t="str">
        <v>T = 8.166667, swapRate = 0.026257, k = 1, strike = -0.028622, call = 0.055146, callph = 0.055137, callmh = 0.055156, quantile = 0.014195, d2CalldK2 = 0.824889</v>
      </c>
    </row>
    <row r="17250" spans="28:28" x14ac:dyDescent="0.25">
      <c r="AB17250" s="3" t="str">
        <v>T = 8.166667, swapRate = 0.026257, k = 2, strike = -0.026730, call = 0.053282, callph = 0.053273, callmh = 0.053292, quantile = 0.015853, d2CalldK2 = 0.929914</v>
      </c>
    </row>
    <row r="17251" spans="28:28" x14ac:dyDescent="0.25">
      <c r="AB17251" s="3" t="str">
        <v>T = 8.166667, swapRate = 0.026257, k = 3, strike = -0.024838, call = 0.051422, callph = 0.051412, callmh = 0.051432, quantile = 0.017723, d2CalldK2 = 1.049429</v>
      </c>
    </row>
    <row r="17252" spans="28:28" x14ac:dyDescent="0.25">
      <c r="AB17252" s="3" t="str">
        <v>T = 8.166667, swapRate = 0.026257, k = 4, strike = -0.022945, call = 0.049565, callph = 0.049555, callmh = 0.049575, quantile = 0.019835, d2CalldK2 = 1.185574</v>
      </c>
    </row>
    <row r="17253" spans="28:28" x14ac:dyDescent="0.25">
      <c r="AB17253" s="3" t="str">
        <v>T = 8.166667, swapRate = 0.026257, k = 5, strike = -0.021053, call = 0.047712, callph = 0.047703, callmh = 0.047722, quantile = 0.022223, d2CalldK2 = 1.340817</v>
      </c>
    </row>
    <row r="17254" spans="28:28" x14ac:dyDescent="0.25">
      <c r="AB17254" s="3" t="str">
        <v>T = 8.166667, swapRate = 0.026257, k = 6, strike = -0.019160, call = 0.045864, callph = 0.045855, callmh = 0.045874, quantile = 0.024924, d2CalldK2 = 1.518008</v>
      </c>
    </row>
    <row r="17255" spans="28:28" x14ac:dyDescent="0.25">
      <c r="AB17255" s="3" t="str">
        <v>T = 8.166667, swapRate = 0.026257, k = 7, strike = -0.017268, call = 0.044022, callph = 0.044012, callmh = 0.044032, quantile = 0.027984, d2CalldK2 = 1.720442</v>
      </c>
    </row>
    <row r="17256" spans="28:28" x14ac:dyDescent="0.25">
      <c r="AB17256" s="3" t="str">
        <v>T = 8.166667, swapRate = 0.026257, k = 8, strike = -0.015376, call = 0.042186, callph = 0.042176, callmh = 0.042196, quantile = 0.031454, d2CalldK2 = 1.951921</v>
      </c>
    </row>
    <row r="17257" spans="28:28" x14ac:dyDescent="0.25">
      <c r="AB17257" s="3" t="str">
        <v>T = 8.166667, swapRate = 0.026257, k = 9, strike = -0.013483, call = 0.040357, callph = 0.040347, callmh = 0.040366, quantile = 0.035392, d2CalldK2 = 2.216836</v>
      </c>
    </row>
    <row r="17258" spans="28:28" x14ac:dyDescent="0.25">
      <c r="AB17258" s="3" t="str">
        <v>T = 8.166667, swapRate = 0.026257, k = 10, strike = -0.011591, call = 0.038535, callph = 0.038526, callmh = 0.038545, quantile = 0.039868, d2CalldK2 = 2.520251</v>
      </c>
    </row>
    <row r="17259" spans="28:28" x14ac:dyDescent="0.25">
      <c r="AB17259" s="3" t="str">
        <v>T = 8.166667, swapRate = 0.026257, k = 11, strike = -0.009699, call = 0.036723, callph = 0.036714, callmh = 0.036733, quantile = 0.044959, d2CalldK2 = 2.868002</v>
      </c>
    </row>
    <row r="17260" spans="28:28" x14ac:dyDescent="0.25">
      <c r="AB17260" s="3" t="str">
        <v>T = 8.166667, swapRate = 0.026257, k = 12, strike = -0.007806, call = 0.034921, callph = 0.034912, callmh = 0.034931, quantile = 0.050755, d2CalldK2 = 3.266802</v>
      </c>
    </row>
    <row r="17261" spans="28:28" x14ac:dyDescent="0.25">
      <c r="AB17261" s="3" t="str">
        <v>T = 8.166667, swapRate = 0.026257, k = 13, strike = -0.005914, call = 0.033131, callph = 0.033122, callmh = 0.033140, quantile = 0.057360, d2CalldK2 = 3.724354</v>
      </c>
    </row>
    <row r="17262" spans="28:28" x14ac:dyDescent="0.25">
      <c r="AB17262" s="3" t="str">
        <v>T = 8.166667, swapRate = 0.026257, k = 14, strike = -0.004021, call = 0.031354, callph = 0.031345, callmh = 0.031364, quantile = 0.064893, d2CalldK2 = 4.249476</v>
      </c>
    </row>
    <row r="17263" spans="28:28" x14ac:dyDescent="0.25">
      <c r="AB17263" s="3" t="str">
        <v>T = 8.166667, swapRate = 0.026257, k = 15, strike = -0.002129, call = 0.029593, callph = 0.029583, callmh = 0.029602, quantile = 0.073492, d2CalldK2 = 4.852210</v>
      </c>
    </row>
    <row r="17264" spans="28:28" x14ac:dyDescent="0.25">
      <c r="AB17264" s="3" t="str">
        <v>T = 8.166667, swapRate = 0.026257, k = 16, strike = -0.000237, call = 0.027848, callph = 0.027839, callmh = 0.027857, quantile = 0.083314, d2CalldK2 = 5.543939</v>
      </c>
    </row>
    <row r="17265" spans="28:28" x14ac:dyDescent="0.25">
      <c r="AB17265" s="3" t="str">
        <v>T = 8.166667, swapRate = 0.026257, k = 17, strike = 0.001656, call = 0.026124, callph = 0.026115, callmh = 0.026133, quantile = 0.094539, d2CalldK2 = 6.337466</v>
      </c>
    </row>
    <row r="17266" spans="28:28" x14ac:dyDescent="0.25">
      <c r="AB17266" s="3" t="str">
        <v>T = 8.166667, swapRate = 0.026257, k = 18, strike = 0.003548, call = 0.024422, callph = 0.024413, callmh = 0.024431, quantile = 0.107373, d2CalldK2 = 7.247051</v>
      </c>
    </row>
    <row r="17267" spans="28:28" x14ac:dyDescent="0.25">
      <c r="AB17267" s="3" t="str">
        <v>T = 8.166667, swapRate = 0.026257, k = 19, strike = 0.005440, call = 0.022747, callph = 0.022738, callmh = 0.022756, quantile = 0.122050, d2CalldK2 = 8.288364</v>
      </c>
    </row>
    <row r="17268" spans="28:28" x14ac:dyDescent="0.25">
      <c r="AB17268" s="3" t="str">
        <v>T = 8.166667, swapRate = 0.026257, k = 20, strike = 0.007333, call = 0.021101, callph = 0.021092, callmh = 0.021109, quantile = 0.138836, d2CalldK2 = 9.478303</v>
      </c>
    </row>
    <row r="17269" spans="28:28" x14ac:dyDescent="0.25">
      <c r="AB17269" s="3" t="str">
        <v>T = 8.166667, swapRate = 0.026257, k = 21, strike = 0.009225, call = 0.019489, callph = 0.019481, callmh = 0.019497, quantile = 0.158028, d2CalldK2 = 10.834602</v>
      </c>
    </row>
    <row r="17270" spans="28:28" x14ac:dyDescent="0.25">
      <c r="AB17270" s="3" t="str">
        <v>T = 8.166667, swapRate = 0.026257, k = 22, strike = 0.011118, call = 0.017916, callph = 0.017908, callmh = 0.017924, quantile = 0.179959, d2CalldK2 = 12.375115</v>
      </c>
    </row>
    <row r="17271" spans="28:28" x14ac:dyDescent="0.25">
      <c r="AB17271" s="3" t="str">
        <v>T = 8.166667, swapRate = 0.026257, k = 23, strike = 0.013010, call = 0.016387, callph = 0.016379, callmh = 0.016395, quantile = 0.204992, d2CalldK2 = 14.116626</v>
      </c>
    </row>
    <row r="17272" spans="28:28" x14ac:dyDescent="0.25">
      <c r="AB17272" s="3" t="str">
        <v>T = 8.166667, swapRate = 0.026257, k = 24, strike = 0.014902, call = 0.014909, callph = 0.014902, callmh = 0.014917, quantile = 0.233523, d2CalldK2 = 16.072949</v>
      </c>
    </row>
    <row r="17273" spans="28:28" x14ac:dyDescent="0.25">
      <c r="AB17273" s="3" t="str">
        <v>T = 8.166667, swapRate = 0.026257, k = 25, strike = 0.016795, call = 0.013489, callph = 0.013481, callmh = 0.013496, quantile = 0.265965, d2CalldK2 = 18.252031</v>
      </c>
    </row>
    <row r="17274" spans="28:28" x14ac:dyDescent="0.25">
      <c r="AB17274" s="3" t="str">
        <v>T = 8.166667, swapRate = 0.026257, k = 26, strike = 0.018687, call = 0.012134, callph = 0.012127, callmh = 0.012141, quantile = 0.302742, d2CalldK2 = 20.651632</v>
      </c>
    </row>
    <row r="17275" spans="28:28" x14ac:dyDescent="0.25">
      <c r="AB17275" s="3" t="str">
        <v>T = 8.166667, swapRate = 0.026257, k = 27, strike = 0.020580, call = 0.010853, callph = 0.010846, callmh = 0.010859, quantile = 0.344255, d2CalldK2 = 23.253076</v>
      </c>
    </row>
    <row r="17276" spans="28:28" x14ac:dyDescent="0.25">
      <c r="AB17276" s="3" t="str">
        <v>T = 8.166667, swapRate = 0.026257, k = 28, strike = 0.022472, call = 0.009655, callph = 0.009649, callmh = 0.009661, quantile = 0.390849, d2CalldK2 = 26.012449</v>
      </c>
    </row>
    <row r="17277" spans="28:28" x14ac:dyDescent="0.25">
      <c r="AB17277" s="3" t="str">
        <v>T = 8.166667, swapRate = 0.026257, k = 29, strike = 0.024364, call = 0.008551, callph = 0.008545, callmh = 0.008556, quantile = 0.442755, d2CalldK2 = 28.848611</v>
      </c>
    </row>
    <row r="17278" spans="28:28" x14ac:dyDescent="0.25">
      <c r="AB17278" s="3" t="str">
        <v>T = 8.166667, swapRate = 0.026257, k = 30, strike = 0.026257, call = 0.007550, callph = 0.007545, callmh = 0.007555, quantile = 0.500000, d2CalldK2 = 31.622887</v>
      </c>
    </row>
    <row r="17279" spans="28:28" x14ac:dyDescent="0.25">
      <c r="AB17279" s="3" t="str">
        <v>T = 8.166667, swapRate = 0.026257, k = 31, strike = 0.028149, call = 0.006658, callph = 0.006654, callmh = 0.006663, quantile = 0.557245, d2CalldK2 = 28.848611</v>
      </c>
    </row>
    <row r="17280" spans="28:28" x14ac:dyDescent="0.25">
      <c r="AB17280" s="3" t="str">
        <v>T = 8.166667, swapRate = 0.026257, k = 32, strike = 0.030041, call = 0.005870, callph = 0.005867, callmh = 0.005874, quantile = 0.609151, d2CalldK2 = 26.012449</v>
      </c>
    </row>
    <row r="17281" spans="28:28" x14ac:dyDescent="0.25">
      <c r="AB17281" s="3" t="str">
        <v>T = 8.166667, swapRate = 0.026257, k = 33, strike = 0.031934, call = 0.005176, callph = 0.005172, callmh = 0.005179, quantile = 0.655745, d2CalldK2 = 23.253076</v>
      </c>
    </row>
    <row r="17282" spans="28:28" x14ac:dyDescent="0.25">
      <c r="AB17282" s="3" t="str">
        <v>T = 8.166667, swapRate = 0.026257, k = 34, strike = 0.033826, call = 0.004564, callph = 0.004561, callmh = 0.004567, quantile = 0.697258, d2CalldK2 = 20.651632</v>
      </c>
    </row>
    <row r="17283" spans="28:28" x14ac:dyDescent="0.25">
      <c r="AB17283" s="3" t="str">
        <v>T = 8.166667, swapRate = 0.026257, k = 35, strike = 0.035719, call = 0.004027, callph = 0.004024, callmh = 0.004030, quantile = 0.734035, d2CalldK2 = 18.252031</v>
      </c>
    </row>
    <row r="17284" spans="28:28" x14ac:dyDescent="0.25">
      <c r="AB17284" s="3" t="str">
        <v>T = 8.166667, swapRate = 0.026257, k = 36, strike = 0.037611, call = 0.003555, callph = 0.003553, callmh = 0.003557, quantile = 0.766477, d2CalldK2 = 16.072949</v>
      </c>
    </row>
    <row r="17285" spans="28:28" x14ac:dyDescent="0.25">
      <c r="AB17285" s="3" t="str">
        <v>T = 8.166667, swapRate = 0.026257, k = 37, strike = 0.039503, call = 0.003141, callph = 0.003139, callmh = 0.003143, quantile = 0.795008, d2CalldK2 = 14.116626</v>
      </c>
    </row>
    <row r="17286" spans="28:28" x14ac:dyDescent="0.25">
      <c r="AB17286" s="3" t="str">
        <v>T = 8.166667, swapRate = 0.026257, k = 38, strike = 0.041396, call = 0.002777, callph = 0.002775, callmh = 0.002779, quantile = 0.820041, d2CalldK2 = 12.375115</v>
      </c>
    </row>
    <row r="17287" spans="28:28" x14ac:dyDescent="0.25">
      <c r="AB17287" s="3" t="str">
        <v>T = 8.166667, swapRate = 0.026257, k = 39, strike = 0.043288, call = 0.002458, callph = 0.002456, callmh = 0.002459, quantile = 0.841972, d2CalldK2 = 10.834602</v>
      </c>
    </row>
    <row r="17288" spans="28:28" x14ac:dyDescent="0.25">
      <c r="AB17288" s="3" t="str">
        <v>T = 8.166667, swapRate = 0.026257, k = 40, strike = 0.045180, call = 0.002177, callph = 0.002176, callmh = 0.002178, quantile = 0.861164, d2CalldK2 = 9.478303</v>
      </c>
    </row>
    <row r="17289" spans="28:28" x14ac:dyDescent="0.25">
      <c r="AB17289" s="3" t="str">
        <v>T = 8.166667, swapRate = 0.026257, k = 41, strike = 0.047073, call = 0.001931, callph = 0.001929, callmh = 0.001932, quantile = 0.877950, d2CalldK2 = 8.288364</v>
      </c>
    </row>
    <row r="17290" spans="28:28" x14ac:dyDescent="0.25">
      <c r="AB17290" s="3" t="str">
        <v>T = 8.166667, swapRate = 0.026257, k = 42, strike = 0.048965, call = 0.001714, callph = 0.001713, callmh = 0.001715, quantile = 0.892627, d2CalldK2 = 7.247051</v>
      </c>
    </row>
    <row r="17291" spans="28:28" x14ac:dyDescent="0.25">
      <c r="AB17291" s="3" t="str">
        <v>T = 8.166667, swapRate = 0.026257, k = 43, strike = 0.050858, call = 0.001523, callph = 0.001522, callmh = 0.001524, quantile = 0.905461, d2CalldK2 = 6.337466</v>
      </c>
    </row>
    <row r="17292" spans="28:28" x14ac:dyDescent="0.25">
      <c r="AB17292" s="3" t="str">
        <v>T = 8.166667, swapRate = 0.026257, k = 44, strike = 0.052750, call = 0.001355, callph = 0.001354, callmh = 0.001356, quantile = 0.916686, d2CalldK2 = 5.543939</v>
      </c>
    </row>
    <row r="17293" spans="28:28" x14ac:dyDescent="0.25">
      <c r="AB17293" s="3" t="str">
        <v>T = 8.166667, swapRate = 0.026257, k = 45, strike = 0.054642, call = 0.001207, callph = 0.001206, callmh = 0.001208, quantile = 0.926508, d2CalldK2 = 4.852210</v>
      </c>
    </row>
    <row r="17294" spans="28:28" x14ac:dyDescent="0.25">
      <c r="AB17294" s="3" t="str">
        <v>T = 8.166667, swapRate = 0.026257, k = 46, strike = 0.056535, call = 0.001076, callph = 0.001075, callmh = 0.001077, quantile = 0.935107, d2CalldK2 = 4.249476</v>
      </c>
    </row>
    <row r="17295" spans="28:28" x14ac:dyDescent="0.25">
      <c r="AB17295" s="3" t="str">
        <v>T = 8.166667, swapRate = 0.026257, k = 47, strike = 0.058427, call = 0.000961, callph = 0.000960, callmh = 0.000961, quantile = 0.942640, d2CalldK2 = 3.724354</v>
      </c>
    </row>
    <row r="17296" spans="28:28" x14ac:dyDescent="0.25">
      <c r="AB17296" s="3" t="str">
        <v>T = 8.166667, swapRate = 0.026257, k = 48, strike = 0.060320, call = 0.000858, callph = 0.000858, callmh = 0.000859, quantile = 0.949245, d2CalldK2 = 3.266801</v>
      </c>
    </row>
    <row r="17297" spans="28:28" x14ac:dyDescent="0.25">
      <c r="AB17297" s="3" t="str">
        <v>T = 8.166667, swapRate = 0.026257, k = 49, strike = 0.062212, call = 0.000768, callph = 0.000767, callmh = 0.000768, quantile = 0.955041, d2CalldK2 = 2.868002</v>
      </c>
    </row>
    <row r="17298" spans="28:28" x14ac:dyDescent="0.25">
      <c r="AB17298" s="3" t="str">
        <v>T = 8.166667, swapRate = 0.026257, k = 50, strike = 0.064104, call = 0.000688, callph = 0.000687, callmh = 0.000688, quantile = 0.960132, d2CalldK2 = 2.520251</v>
      </c>
    </row>
    <row r="17299" spans="28:28" x14ac:dyDescent="0.25">
      <c r="AB17299" s="3" t="str">
        <v>T = 8.166667, swapRate = 0.026257, k = 51, strike = 0.065997, call = 0.000617, callph = 0.000616, callmh = 0.000617, quantile = 0.964608, d2CalldK2 = 2.216836</v>
      </c>
    </row>
    <row r="17300" spans="28:28" x14ac:dyDescent="0.25">
      <c r="AB17300" s="3" t="str">
        <v>T = 8.166667, swapRate = 0.026257, k = 52, strike = 0.067889, call = 0.000553, callph = 0.000553, callmh = 0.000554, quantile = 0.968546, d2CalldK2 = 1.951921</v>
      </c>
    </row>
    <row r="17301" spans="28:28" x14ac:dyDescent="0.25">
      <c r="AB17301" s="3" t="str">
        <v>T = 8.166667, swapRate = 0.026257, k = 53, strike = 0.069781, call = 0.000497, callph = 0.000497, callmh = 0.000498, quantile = 0.972016, d2CalldK2 = 1.720442</v>
      </c>
    </row>
    <row r="17302" spans="28:28" x14ac:dyDescent="0.25">
      <c r="AB17302" s="3" t="str">
        <v>T = 8.166667, swapRate = 0.026257, k = 54, strike = 0.071674, call = 0.000447, callph = 0.000447, callmh = 0.000448, quantile = 0.975076, d2CalldK2 = 1.518008</v>
      </c>
    </row>
    <row r="17303" spans="28:28" x14ac:dyDescent="0.25">
      <c r="AB17303" s="3" t="str">
        <v>T = 8.166667, swapRate = 0.026257, k = 55, strike = 0.073566, call = 0.000403, callph = 0.000403, callmh = 0.000403, quantile = 0.977777, d2CalldK2 = 1.340817</v>
      </c>
    </row>
    <row r="17304" spans="28:28" x14ac:dyDescent="0.25">
      <c r="AB17304" s="3" t="str">
        <v>T = 8.166667, swapRate = 0.026257, k = 56, strike = 0.075459, call = 0.000363, callph = 0.000363, callmh = 0.000363, quantile = 0.980165, d2CalldK2 = 1.185574</v>
      </c>
    </row>
    <row r="17305" spans="28:28" x14ac:dyDescent="0.25">
      <c r="AB17305" s="3" t="str">
        <v>T = 8.166667, swapRate = 0.026257, k = 57, strike = 0.077351, call = 0.000328, callph = 0.000327, callmh = 0.000328, quantile = 0.982277, d2CalldK2 = 1.049429</v>
      </c>
    </row>
    <row r="17306" spans="28:28" x14ac:dyDescent="0.25">
      <c r="AB17306" s="3" t="str">
        <v>T = 8.166667, swapRate = 0.026257, k = 58, strike = 0.079243, call = 0.000296, callph = 0.000296, callmh = 0.000296, quantile = 0.984147, d2CalldK2 = 0.929914</v>
      </c>
    </row>
    <row r="17307" spans="28:28" x14ac:dyDescent="0.25">
      <c r="AB17307" s="3" t="str">
        <v>T = 8.166667, swapRate = 0.026257, k = 59, strike = 0.081136, call = 0.000267, callph = 0.000267, callmh = 0.000268, quantile = 0.985805, d2CalldK2 = 0.824890</v>
      </c>
    </row>
    <row r="17308" spans="28:28" x14ac:dyDescent="0.25">
      <c r="AB17308" s="3" t="str">
        <v>T = 8.166667, swapRate = 0.026257, k = 60, strike = 0.083028, call = 0.000242, callph = 0.000242, callmh = 0.000242, quantile = 0.987277, d2CalldK2 = 0.732505</v>
      </c>
    </row>
    <row r="17309" spans="28:28" x14ac:dyDescent="0.25">
      <c r="AB17309" s="3" t="str">
        <v>strike = -0.028622, d2CalldK2 = 0.824889, d2CalldK2mc = 0.553595</v>
      </c>
    </row>
    <row r="17310" spans="28:28" x14ac:dyDescent="0.25">
      <c r="AB17310" s="3" t="str">
        <v>strike = -0.026730, d2CalldK2 = 0.929914, d2CalldK2mc = 0.863177</v>
      </c>
    </row>
    <row r="17311" spans="28:28" x14ac:dyDescent="0.25">
      <c r="AB17311" s="3" t="str">
        <v>strike = -0.024838, d2CalldK2 = 1.049429, d2CalldK2mc = 1.275263</v>
      </c>
    </row>
    <row r="17312" spans="28:28" x14ac:dyDescent="0.25">
      <c r="AB17312" s="3" t="str">
        <v>strike = -0.022945, d2CalldK2 = 1.185574, d2CalldK2mc = 1.719220</v>
      </c>
    </row>
    <row r="17313" spans="28:28" x14ac:dyDescent="0.25">
      <c r="AB17313" s="3" t="str">
        <v>strike = -0.021053, d2CalldK2 = 1.340817, d2CalldK2mc = 1.575262</v>
      </c>
    </row>
    <row r="17314" spans="28:28" x14ac:dyDescent="0.25">
      <c r="AB17314" s="3" t="str">
        <v>strike = -0.019160, d2CalldK2 = 1.518008, d2CalldK2mc = 0.960278</v>
      </c>
    </row>
    <row r="17315" spans="28:28" x14ac:dyDescent="0.25">
      <c r="AB17315" s="3" t="str">
        <v>strike = -0.017268, d2CalldK2 = 1.720442, d2CalldK2mc = 1.874141</v>
      </c>
    </row>
    <row r="17316" spans="28:28" x14ac:dyDescent="0.25">
      <c r="AB17316" s="3" t="str">
        <v>strike = -0.015376, d2CalldK2 = 1.951921, d2CalldK2mc = 1.852578</v>
      </c>
    </row>
    <row r="17317" spans="28:28" x14ac:dyDescent="0.25">
      <c r="AB17317" s="3" t="str">
        <v>strike = -0.013483, d2CalldK2 = 2.216836, d2CalldK2mc = 2.047445</v>
      </c>
    </row>
    <row r="17318" spans="28:28" x14ac:dyDescent="0.25">
      <c r="AB17318" s="3" t="str">
        <v>strike = -0.011591, d2CalldK2 = 2.520251, d2CalldK2mc = 2.293196</v>
      </c>
    </row>
    <row r="17319" spans="28:28" x14ac:dyDescent="0.25">
      <c r="AB17319" s="3" t="str">
        <v>strike = -0.009699, d2CalldK2 = 2.868002, d2CalldK2mc = 3.848894</v>
      </c>
    </row>
    <row r="17320" spans="28:28" x14ac:dyDescent="0.25">
      <c r="AB17320" s="3" t="str">
        <v>strike = -0.007806, d2CalldK2 = 3.266802, d2CalldK2mc = 3.464852</v>
      </c>
    </row>
    <row r="17321" spans="28:28" x14ac:dyDescent="0.25">
      <c r="AB17321" s="3" t="str">
        <v>strike = -0.005914, d2CalldK2 = 3.724354, d2CalldK2mc = 3.635479</v>
      </c>
    </row>
    <row r="17322" spans="28:28" x14ac:dyDescent="0.25">
      <c r="AB17322" s="3" t="str">
        <v>strike = -0.004021, d2CalldK2 = 4.249476, d2CalldK2mc = 4.532638</v>
      </c>
    </row>
    <row r="17323" spans="28:28" x14ac:dyDescent="0.25">
      <c r="AB17323" s="3" t="str">
        <v>strike = -0.002129, d2CalldK2 = 4.852210, d2CalldK2mc = 4.818583</v>
      </c>
    </row>
    <row r="17324" spans="28:28" x14ac:dyDescent="0.25">
      <c r="AB17324" s="3" t="str">
        <v>strike = -0.000237, d2CalldK2 = 5.543939, d2CalldK2mc = 5.264182</v>
      </c>
    </row>
    <row r="17325" spans="28:28" x14ac:dyDescent="0.25">
      <c r="AB17325" s="3" t="str">
        <v>strike = 0.001656, d2CalldK2 = 6.337466, d2CalldK2mc = 5.606907</v>
      </c>
    </row>
    <row r="17326" spans="28:28" x14ac:dyDescent="0.25">
      <c r="AB17326" s="3" t="str">
        <v>strike = 0.003548, d2CalldK2 = 7.247051, d2CalldK2mc = 7.338000</v>
      </c>
    </row>
    <row r="17327" spans="28:28" x14ac:dyDescent="0.25">
      <c r="AB17327" s="3" t="str">
        <v>strike = 0.005440, d2CalldK2 = 8.288364, d2CalldK2mc = 8.168200</v>
      </c>
    </row>
    <row r="17328" spans="28:28" x14ac:dyDescent="0.25">
      <c r="AB17328" s="3" t="str">
        <v>strike = 0.007333, d2CalldK2 = 9.478303, d2CalldK2mc = 9.805608</v>
      </c>
    </row>
    <row r="17329" spans="28:28" x14ac:dyDescent="0.25">
      <c r="AB17329" s="3" t="str">
        <v>strike = 0.009225, d2CalldK2 = 10.834602, d2CalldK2mc = 10.515186</v>
      </c>
    </row>
    <row r="17330" spans="28:28" x14ac:dyDescent="0.25">
      <c r="AB17330" s="3" t="str">
        <v>strike = 0.011118, d2CalldK2 = 12.375115, d2CalldK2mc = 12.180149</v>
      </c>
    </row>
    <row r="17331" spans="28:28" x14ac:dyDescent="0.25">
      <c r="AB17331" s="3" t="str">
        <v>strike = 0.013010, d2CalldK2 = 14.116626, d2CalldK2mc = 14.761049</v>
      </c>
    </row>
    <row r="17332" spans="28:28" x14ac:dyDescent="0.25">
      <c r="AB17332" s="3" t="str">
        <v>strike = 0.014902, d2CalldK2 = 16.072949, d2CalldK2mc = 15.661451</v>
      </c>
    </row>
    <row r="17333" spans="28:28" x14ac:dyDescent="0.25">
      <c r="AB17333" s="3" t="str">
        <v>strike = 0.016795, d2CalldK2 = 18.252031, d2CalldK2mc = 18.333688</v>
      </c>
    </row>
    <row r="17334" spans="28:28" x14ac:dyDescent="0.25">
      <c r="AB17334" s="3" t="str">
        <v>strike = 0.018687, d2CalldK2 = 20.651632, d2CalldK2mc = 20.066586</v>
      </c>
    </row>
    <row r="17335" spans="28:28" x14ac:dyDescent="0.25">
      <c r="AB17335" s="3" t="str">
        <v>strike = 0.020580, d2CalldK2 = 23.253076, d2CalldK2mc = 23.230207</v>
      </c>
    </row>
    <row r="17336" spans="28:28" x14ac:dyDescent="0.25">
      <c r="AB17336" s="3" t="str">
        <v>strike = 0.022472, d2CalldK2 = 26.012449, d2CalldK2mc = 26.115673</v>
      </c>
    </row>
    <row r="17337" spans="28:28" x14ac:dyDescent="0.25">
      <c r="AB17337" s="3" t="str">
        <v>strike = 0.024364, d2CalldK2 = 28.848611, d2CalldK2mc = 28.997278</v>
      </c>
    </row>
    <row r="17338" spans="28:28" x14ac:dyDescent="0.25">
      <c r="AB17338" s="3" t="str">
        <v>strike = 0.026257, d2CalldK2 = 31.622887, d2CalldK2mc = 31.320993</v>
      </c>
    </row>
    <row r="17339" spans="28:28" x14ac:dyDescent="0.25">
      <c r="AB17339" s="3" t="str">
        <v>strike = 0.028149, d2CalldK2 = 28.848611, d2CalldK2mc = 29.835992</v>
      </c>
    </row>
    <row r="17340" spans="28:28" x14ac:dyDescent="0.25">
      <c r="AB17340" s="3" t="str">
        <v>strike = 0.030041, d2CalldK2 = 26.012449, d2CalldK2mc = 25.806311</v>
      </c>
    </row>
    <row r="17341" spans="28:28" x14ac:dyDescent="0.25">
      <c r="AB17341" s="3" t="str">
        <v>strike = 0.031934, d2CalldK2 = 23.253076, d2CalldK2mc = 22.628788</v>
      </c>
    </row>
    <row r="17342" spans="28:28" x14ac:dyDescent="0.25">
      <c r="AB17342" s="3" t="str">
        <v>strike = 0.033826, d2CalldK2 = 20.651632, d2CalldK2mc = 20.273357</v>
      </c>
    </row>
    <row r="17343" spans="28:28" x14ac:dyDescent="0.25">
      <c r="AB17343" s="3" t="str">
        <v>strike = 0.035719, d2CalldK2 = 18.252031, d2CalldK2mc = 18.675090</v>
      </c>
    </row>
    <row r="17344" spans="28:28" x14ac:dyDescent="0.25">
      <c r="AB17344" s="3" t="str">
        <v>strike = 0.037611, d2CalldK2 = 16.072949, d2CalldK2mc = 16.758100</v>
      </c>
    </row>
    <row r="17345" spans="28:28" x14ac:dyDescent="0.25">
      <c r="AB17345" s="3" t="str">
        <v>strike = 0.039503, d2CalldK2 = 14.116626, d2CalldK2mc = 12.940213</v>
      </c>
    </row>
    <row r="17346" spans="28:28" x14ac:dyDescent="0.25">
      <c r="AB17346" s="3" t="str">
        <v>strike = 0.041396, d2CalldK2 = 12.375115, d2CalldK2mc = 12.467984</v>
      </c>
    </row>
    <row r="17347" spans="28:28" x14ac:dyDescent="0.25">
      <c r="AB17347" s="3" t="str">
        <v>strike = 0.043288, d2CalldK2 = 10.834602, d2CalldK2mc = 10.859652</v>
      </c>
    </row>
    <row r="17348" spans="28:28" x14ac:dyDescent="0.25">
      <c r="AB17348" s="3" t="str">
        <v>strike = 0.045180, d2CalldK2 = 9.478303, d2CalldK2mc = 10.920607</v>
      </c>
    </row>
    <row r="17349" spans="28:28" x14ac:dyDescent="0.25">
      <c r="AB17349" s="3" t="str">
        <v>strike = 0.047073, d2CalldK2 = 8.288364, d2CalldK2mc = 8.193988</v>
      </c>
    </row>
    <row r="17350" spans="28:28" x14ac:dyDescent="0.25">
      <c r="AB17350" s="3" t="str">
        <v>strike = 0.048965, d2CalldK2 = 7.247051, d2CalldK2mc = 7.213236</v>
      </c>
    </row>
    <row r="17351" spans="28:28" x14ac:dyDescent="0.25">
      <c r="AB17351" s="3" t="str">
        <v>strike = 0.050858, d2CalldK2 = 6.337466, d2CalldK2mc = 5.801270</v>
      </c>
    </row>
    <row r="17352" spans="28:28" x14ac:dyDescent="0.25">
      <c r="AB17352" s="3" t="str">
        <v>strike = 0.052750, d2CalldK2 = 5.543939, d2CalldK2mc = 5.012729</v>
      </c>
    </row>
    <row r="17353" spans="28:28" x14ac:dyDescent="0.25">
      <c r="AB17353" s="3" t="str">
        <v>strike = 0.054642, d2CalldK2 = 4.852210, d2CalldK2mc = 4.947734</v>
      </c>
    </row>
    <row r="17354" spans="28:28" x14ac:dyDescent="0.25">
      <c r="AB17354" s="3" t="str">
        <v>strike = 0.056535, d2CalldK2 = 4.249476, d2CalldK2mc = 4.711633</v>
      </c>
    </row>
    <row r="17355" spans="28:28" x14ac:dyDescent="0.25">
      <c r="AB17355" s="3" t="str">
        <v>strike = 0.058427, d2CalldK2 = 3.724354, d2CalldK2mc = 3.610208</v>
      </c>
    </row>
    <row r="17356" spans="28:28" x14ac:dyDescent="0.25">
      <c r="AB17356" s="3" t="str">
        <v>strike = 0.060320, d2CalldK2 = 3.266801, d2CalldK2mc = 3.011695</v>
      </c>
    </row>
    <row r="17357" spans="28:28" x14ac:dyDescent="0.25">
      <c r="AB17357" s="3" t="str">
        <v>strike = 0.062212, d2CalldK2 = 2.868002, d2CalldK2mc = 3.108197</v>
      </c>
    </row>
    <row r="17358" spans="28:28" x14ac:dyDescent="0.25">
      <c r="AB17358" s="3" t="str">
        <v>strike = 0.064104, d2CalldK2 = 2.520251, d2CalldK2mc = 2.624889</v>
      </c>
    </row>
    <row r="17359" spans="28:28" x14ac:dyDescent="0.25">
      <c r="AB17359" s="3" t="str">
        <v>strike = 0.065997, d2CalldK2 = 2.216836, d2CalldK2mc = 2.216412</v>
      </c>
    </row>
    <row r="17360" spans="28:28" x14ac:dyDescent="0.25">
      <c r="AB17360" s="3" t="str">
        <v>strike = 0.067889, d2CalldK2 = 1.951921, d2CalldK2mc = 2.042065</v>
      </c>
    </row>
    <row r="17361" spans="28:28" x14ac:dyDescent="0.25">
      <c r="AB17361" s="3" t="str">
        <v>strike = 0.069781, d2CalldK2 = 1.720442, d2CalldK2mc = 1.800107</v>
      </c>
    </row>
    <row r="17362" spans="28:28" x14ac:dyDescent="0.25">
      <c r="AB17362" s="3" t="str">
        <v>strike = 0.071674, d2CalldK2 = 1.518008, d2CalldK2mc = 1.679293</v>
      </c>
    </row>
    <row r="17363" spans="28:28" x14ac:dyDescent="0.25">
      <c r="AB17363" s="3" t="str">
        <v>strike = 0.073566, d2CalldK2 = 1.340817, d2CalldK2mc = 1.219568</v>
      </c>
    </row>
    <row r="17364" spans="28:28" x14ac:dyDescent="0.25">
      <c r="AB17364" s="3" t="str">
        <v>strike = 0.075459, d2CalldK2 = 1.185574, d2CalldK2mc = 0.741038</v>
      </c>
    </row>
    <row r="17365" spans="28:28" x14ac:dyDescent="0.25">
      <c r="AB17365" s="3" t="str">
        <v>strike = 0.077351, d2CalldK2 = 1.049429, d2CalldK2mc = 0.891323</v>
      </c>
    </row>
    <row r="17366" spans="28:28" x14ac:dyDescent="0.25">
      <c r="AB17366" s="3" t="str">
        <v>strike = 0.079243, d2CalldK2 = 0.929914, d2CalldK2mc = 1.239394</v>
      </c>
    </row>
    <row r="17367" spans="28:28" x14ac:dyDescent="0.25">
      <c r="AB17367" s="3" t="str">
        <v>strike = 0.081136, d2CalldK2 = 0.824890, d2CalldK2mc = 0.773537</v>
      </c>
    </row>
    <row r="17368" spans="28:28" x14ac:dyDescent="0.25">
      <c r="AB17368" s="3" t="str">
        <v>T = 8.166667, fixingDate = 0, swapRate = 0.026257, annuity = 8.053789, stdDev = 0.018924, avgCalcStrikes = 7.949585</v>
      </c>
    </row>
    <row r="17369" spans="28:28" x14ac:dyDescent="0.25">
      <c r="AB17369" s="3" t="str">
        <v>strike = -0.028622, dCalldT = 0.000000, localVol = 0.001194</v>
      </c>
    </row>
    <row r="17370" spans="28:28" x14ac:dyDescent="0.25">
      <c r="AB17370" s="3" t="str">
        <v>strike = -0.026730, dCalldT = 0.000039, localVol = 0.009458</v>
      </c>
    </row>
    <row r="17371" spans="28:28" x14ac:dyDescent="0.25">
      <c r="AB17371" s="3" t="str">
        <v>strike = -0.024838, dCalldT = 0.000080, localVol = 0.011221</v>
      </c>
    </row>
    <row r="17372" spans="28:28" x14ac:dyDescent="0.25">
      <c r="AB17372" s="3" t="str">
        <v>strike = -0.022945, dCalldT = 0.000113, localVol = 0.011459</v>
      </c>
    </row>
    <row r="17373" spans="28:28" x14ac:dyDescent="0.25">
      <c r="AB17373" s="3" t="str">
        <v>strike = -0.021053, dCalldT = 0.000123, localVol = 0.012507</v>
      </c>
    </row>
    <row r="17374" spans="28:28" x14ac:dyDescent="0.25">
      <c r="AB17374" s="3" t="str">
        <v>strike = -0.019160, dCalldT = 0.000124, localVol = 0.016082</v>
      </c>
    </row>
    <row r="17375" spans="28:28" x14ac:dyDescent="0.25">
      <c r="AB17375" s="3" t="str">
        <v>strike = -0.017268, dCalldT = 0.000150, localVol = 0.012646</v>
      </c>
    </row>
    <row r="17376" spans="28:28" x14ac:dyDescent="0.25">
      <c r="AB17376" s="3" t="str">
        <v>strike = -0.015376, dCalldT = 0.000170, localVol = 0.013536</v>
      </c>
    </row>
    <row r="17377" spans="28:28" x14ac:dyDescent="0.25">
      <c r="AB17377" s="3" t="str">
        <v>strike = -0.013483, dCalldT = 0.000195, localVol = 0.013790</v>
      </c>
    </row>
    <row r="17378" spans="28:28" x14ac:dyDescent="0.25">
      <c r="AB17378" s="3" t="str">
        <v>strike = -0.011591, dCalldT = 0.000228, localVol = 0.014095</v>
      </c>
    </row>
    <row r="17379" spans="28:28" x14ac:dyDescent="0.25">
      <c r="AB17379" s="3" t="str">
        <v>strike = -0.009699, dCalldT = 0.000272, localVol = 0.011878</v>
      </c>
    </row>
    <row r="17380" spans="28:28" x14ac:dyDescent="0.25">
      <c r="AB17380" s="3" t="str">
        <v>strike = -0.007806, dCalldT = 0.000274, localVol = 0.012577</v>
      </c>
    </row>
    <row r="17381" spans="28:28" x14ac:dyDescent="0.25">
      <c r="AB17381" s="3" t="str">
        <v>strike = -0.005914, dCalldT = 0.000269, localVol = 0.012164</v>
      </c>
    </row>
    <row r="17382" spans="28:28" x14ac:dyDescent="0.25">
      <c r="AB17382" s="3" t="str">
        <v>strike = -0.004021, dCalldT = 0.000269, localVol = 0.010888</v>
      </c>
    </row>
    <row r="17383" spans="28:28" x14ac:dyDescent="0.25">
      <c r="AB17383" s="3" t="str">
        <v>strike = -0.002129, dCalldT = 0.000257, localVol = 0.010330</v>
      </c>
    </row>
    <row r="17384" spans="28:28" x14ac:dyDescent="0.25">
      <c r="AB17384" s="3" t="str">
        <v>strike = -0.000237, dCalldT = 0.000248, localVol = 0.009705</v>
      </c>
    </row>
    <row r="17385" spans="28:28" x14ac:dyDescent="0.25">
      <c r="AB17385" s="3" t="str">
        <v>strike = 0.001656, dCalldT = 0.000252, localVol = 0.009473</v>
      </c>
    </row>
    <row r="17386" spans="28:28" x14ac:dyDescent="0.25">
      <c r="AB17386" s="3" t="str">
        <v>strike = 0.003548, dCalldT = 0.000287, localVol = 0.008852</v>
      </c>
    </row>
    <row r="17387" spans="28:28" x14ac:dyDescent="0.25">
      <c r="AB17387" s="3" t="str">
        <v>strike = 0.005440, dCalldT = 0.000320, localVol = 0.008854</v>
      </c>
    </row>
    <row r="17388" spans="28:28" x14ac:dyDescent="0.25">
      <c r="AB17388" s="3" t="str">
        <v>strike = 0.007333, dCalldT = 0.000359, localVol = 0.008552</v>
      </c>
    </row>
    <row r="17389" spans="28:28" x14ac:dyDescent="0.25">
      <c r="AB17389" s="3" t="str">
        <v>strike = 0.009225, dCalldT = 0.000383, localVol = 0.008538</v>
      </c>
    </row>
    <row r="17390" spans="28:28" x14ac:dyDescent="0.25">
      <c r="AB17390" s="3" t="str">
        <v>strike = 0.011118, dCalldT = 0.000422, localVol = 0.008323</v>
      </c>
    </row>
    <row r="17391" spans="28:28" x14ac:dyDescent="0.25">
      <c r="AB17391" s="3" t="str">
        <v>strike = 0.013010, dCalldT = 0.000469, localVol = 0.007970</v>
      </c>
    </row>
    <row r="17392" spans="28:28" x14ac:dyDescent="0.25">
      <c r="AB17392" s="3" t="str">
        <v>strike = 0.014902, dCalldT = 0.000488, localVol = 0.007891</v>
      </c>
    </row>
    <row r="17393" spans="28:28" x14ac:dyDescent="0.25">
      <c r="AB17393" s="3" t="str">
        <v>strike = 0.016795, dCalldT = 0.000523, localVol = 0.007555</v>
      </c>
    </row>
    <row r="17394" spans="28:28" x14ac:dyDescent="0.25">
      <c r="AB17394" s="3" t="str">
        <v>strike = 0.018687, dCalldT = 0.000554, localVol = 0.007433</v>
      </c>
    </row>
    <row r="17395" spans="28:28" x14ac:dyDescent="0.25">
      <c r="AB17395" s="3" t="str">
        <v>strike = 0.020580, dCalldT = 0.000609, localVol = 0.007240</v>
      </c>
    </row>
    <row r="17396" spans="28:28" x14ac:dyDescent="0.25">
      <c r="AB17396" s="3" t="str">
        <v>strike = 0.022472, dCalldT = 0.000662, localVol = 0.007122</v>
      </c>
    </row>
    <row r="17397" spans="28:28" x14ac:dyDescent="0.25">
      <c r="AB17397" s="3" t="str">
        <v>strike = 0.024364, dCalldT = 0.000709, localVol = 0.006992</v>
      </c>
    </row>
    <row r="17398" spans="28:28" x14ac:dyDescent="0.25">
      <c r="AB17398" s="3" t="str">
        <v>strike = 0.026257, dCalldT = 0.000746, localVol = 0.006902</v>
      </c>
    </row>
    <row r="17399" spans="28:28" x14ac:dyDescent="0.25">
      <c r="AB17399" s="3" t="str">
        <v>strike = 0.028149, dCalldT = 0.000755, localVol = 0.007113</v>
      </c>
    </row>
    <row r="17400" spans="28:28" x14ac:dyDescent="0.25">
      <c r="AB17400" s="3" t="str">
        <v>strike = 0.030041, dCalldT = 0.000718, localVol = 0.007460</v>
      </c>
    </row>
    <row r="17401" spans="28:28" x14ac:dyDescent="0.25">
      <c r="AB17401" s="3" t="str">
        <v>strike = 0.031934, dCalldT = 0.000688, localVol = 0.007797</v>
      </c>
    </row>
    <row r="17402" spans="28:28" x14ac:dyDescent="0.25">
      <c r="AB17402" s="3" t="str">
        <v>strike = 0.033826, dCalldT = 0.000682, localVol = 0.008204</v>
      </c>
    </row>
    <row r="17403" spans="28:28" x14ac:dyDescent="0.25">
      <c r="AB17403" s="3" t="str">
        <v>strike = 0.035719, dCalldT = 0.000691, localVol = 0.008605</v>
      </c>
    </row>
    <row r="17404" spans="28:28" x14ac:dyDescent="0.25">
      <c r="AB17404" s="3" t="str">
        <v>strike = 0.037611, dCalldT = 0.000681, localVol = 0.009017</v>
      </c>
    </row>
    <row r="17405" spans="28:28" x14ac:dyDescent="0.25">
      <c r="AB17405" s="3" t="str">
        <v>strike = 0.039503, dCalldT = 0.000641, localVol = 0.009952</v>
      </c>
    </row>
    <row r="17406" spans="28:28" x14ac:dyDescent="0.25">
      <c r="AB17406" s="3" t="str">
        <v>strike = 0.041396, dCalldT = 0.000650, localVol = 0.010215</v>
      </c>
    </row>
    <row r="17407" spans="28:28" x14ac:dyDescent="0.25">
      <c r="AB17407" s="3" t="str">
        <v>strike = 0.043288, dCalldT = 0.000656, localVol = 0.010992</v>
      </c>
    </row>
    <row r="17408" spans="28:28" x14ac:dyDescent="0.25">
      <c r="AB17408" s="3" t="str">
        <v>strike = 0.045180, dCalldT = 0.000661, localVol = 0.011001</v>
      </c>
    </row>
    <row r="17409" spans="28:28" x14ac:dyDescent="0.25">
      <c r="AB17409" s="3" t="str">
        <v>strike = 0.047073, dCalldT = 0.000604, localVol = 0.012141</v>
      </c>
    </row>
    <row r="17410" spans="28:28" x14ac:dyDescent="0.25">
      <c r="AB17410" s="3" t="str">
        <v>strike = 0.048965, dCalldT = 0.000552, localVol = 0.012368</v>
      </c>
    </row>
    <row r="17411" spans="28:28" x14ac:dyDescent="0.25">
      <c r="AB17411" s="3" t="str">
        <v>strike = 0.050858, dCalldT = 0.000502, localVol = 0.013150</v>
      </c>
    </row>
    <row r="17412" spans="28:28" x14ac:dyDescent="0.25">
      <c r="AB17412" s="3" t="str">
        <v>strike = 0.052750, dCalldT = 0.000475, localVol = 0.013770</v>
      </c>
    </row>
    <row r="17413" spans="28:28" x14ac:dyDescent="0.25">
      <c r="AB17413" s="3" t="str">
        <v>strike = 0.054642, dCalldT = 0.000473, localVol = 0.013823</v>
      </c>
    </row>
    <row r="17414" spans="28:28" x14ac:dyDescent="0.25">
      <c r="AB17414" s="3" t="str">
        <v>strike = 0.056535, dCalldT = 0.000467, localVol = 0.014078</v>
      </c>
    </row>
    <row r="17415" spans="28:28" x14ac:dyDescent="0.25">
      <c r="AB17415" s="3" t="str">
        <v>strike = 0.058427, dCalldT = 0.000442, localVol = 0.015651</v>
      </c>
    </row>
    <row r="17416" spans="28:28" x14ac:dyDescent="0.25">
      <c r="AB17416" s="3" t="str">
        <v>strike = 0.060320, dCalldT = 0.000423, localVol = 0.016767</v>
      </c>
    </row>
    <row r="17417" spans="28:28" x14ac:dyDescent="0.25">
      <c r="AB17417" s="3" t="str">
        <v>strike = 0.062212, dCalldT = 0.000416, localVol = 0.016368</v>
      </c>
    </row>
    <row r="17418" spans="28:28" x14ac:dyDescent="0.25">
      <c r="AB17418" s="3" t="str">
        <v>strike = 0.064104, dCalldT = 0.000400, localVol = 0.017457</v>
      </c>
    </row>
    <row r="17419" spans="28:28" x14ac:dyDescent="0.25">
      <c r="AB17419" s="3" t="str">
        <v>strike = 0.065997, dCalldT = 0.000380, localVol = 0.018517</v>
      </c>
    </row>
    <row r="17420" spans="28:28" x14ac:dyDescent="0.25">
      <c r="AB17420" s="3" t="str">
        <v>strike = 0.067889, dCalldT = 0.000361, localVol = 0.018800</v>
      </c>
    </row>
    <row r="17421" spans="28:28" x14ac:dyDescent="0.25">
      <c r="AB17421" s="3" t="str">
        <v>strike = 0.069781, dCalldT = 0.000339, localVol = 0.019399</v>
      </c>
    </row>
    <row r="17422" spans="28:28" x14ac:dyDescent="0.25">
      <c r="AB17422" s="3" t="str">
        <v>strike = 0.071674, dCalldT = 0.000314, localVol = 0.019335</v>
      </c>
    </row>
    <row r="17423" spans="28:28" x14ac:dyDescent="0.25">
      <c r="AB17423" s="3" t="str">
        <v>strike = 0.073566, dCalldT = 0.000283, localVol = 0.021540</v>
      </c>
    </row>
    <row r="17424" spans="28:28" x14ac:dyDescent="0.25">
      <c r="AB17424" s="3" t="str">
        <v>strike = 0.075459, dCalldT = 0.000258, localVol = 0.026381</v>
      </c>
    </row>
    <row r="17425" spans="28:28" x14ac:dyDescent="0.25">
      <c r="AB17425" s="3" t="str">
        <v>strike = 0.077351, dCalldT = 0.000253, localVol = 0.023807</v>
      </c>
    </row>
    <row r="17426" spans="28:28" x14ac:dyDescent="0.25">
      <c r="AB17426" s="3" t="str">
        <v>strike = 0.079243, dCalldT = 0.000255, localVol = 0.020274</v>
      </c>
    </row>
    <row r="17427" spans="28:28" x14ac:dyDescent="0.25">
      <c r="AB17427" s="3" t="str">
        <v>strike = 0.081136, dCalldT = 0.000244, localVol = 0.025125</v>
      </c>
    </row>
    <row r="17428" spans="28:28" x14ac:dyDescent="0.25">
      <c r="AB17428" s="3" t="str">
        <v>T = 8.250000, swapRate = 0.026294, k = 0, strike = -0.030747, call = 0.057287, callph = 0.057277, callmh = 0.057297, quantile = 0.012788, d2CalldK2 = 0.730045</v>
      </c>
    </row>
    <row r="17429" spans="28:28" x14ac:dyDescent="0.25">
      <c r="AB17429" s="3" t="str">
        <v>T = 8.250000, swapRate = 0.026294, k = 1, strike = -0.028846, call = 0.055411, callph = 0.055401, callmh = 0.055421, quantile = 0.014262, d2CalldK2 = 0.821861</v>
      </c>
    </row>
    <row r="17430" spans="28:28" x14ac:dyDescent="0.25">
      <c r="AB17430" s="3" t="str">
        <v>T = 8.250000, swapRate = 0.026294, k = 2, strike = -0.026944, call = 0.053538, callph = 0.053528, callmh = 0.053548, quantile = 0.015921, d2CalldK2 = 0.926218</v>
      </c>
    </row>
    <row r="17431" spans="28:28" x14ac:dyDescent="0.25">
      <c r="AB17431" s="3" t="str">
        <v>T = 8.250000, swapRate = 0.026294, k = 3, strike = -0.025043, call = 0.051669, callph = 0.051659, callmh = 0.051679, quantile = 0.017793, d2CalldK2 = 1.044952</v>
      </c>
    </row>
    <row r="17432" spans="28:28" x14ac:dyDescent="0.25">
      <c r="AB17432" s="3" t="str">
        <v>T = 8.250000, swapRate = 0.026294, k = 4, strike = -0.023141, call = 0.049803, callph = 0.049794, callmh = 0.049813, quantile = 0.019906, d2CalldK2 = 1.180183</v>
      </c>
    </row>
    <row r="17433" spans="28:28" x14ac:dyDescent="0.25">
      <c r="AB17433" s="3" t="str">
        <v>T = 8.250000, swapRate = 0.026294, k = 5, strike = -0.021240, call = 0.047942, callph = 0.047932, callmh = 0.047952, quantile = 0.022293, d2CalldK2 = 1.334360</v>
      </c>
    </row>
    <row r="17434" spans="28:28" x14ac:dyDescent="0.25">
      <c r="AB17434" s="3" t="str">
        <v>T = 8.250000, swapRate = 0.026294, k = 6, strike = -0.019339, call = 0.046086, callph = 0.046076, callmh = 0.046095, quantile = 0.024994, d2CalldK2 = 1.510312</v>
      </c>
    </row>
    <row r="17435" spans="28:28" x14ac:dyDescent="0.25">
      <c r="AB17435" s="3" t="str">
        <v>T = 8.250000, swapRate = 0.026294, k = 7, strike = -0.017437, call = 0.044235, callph = 0.044225, callmh = 0.044244, quantile = 0.028052, d2CalldK2 = 1.711306</v>
      </c>
    </row>
    <row r="17436" spans="28:28" x14ac:dyDescent="0.25">
      <c r="AB17436" s="3" t="str">
        <v>T = 8.250000, swapRate = 0.026294, k = 8, strike = -0.015536, call = 0.042390, callph = 0.042380, callmh = 0.042399, quantile = 0.031519, d2CalldK2 = 1.941118</v>
      </c>
    </row>
    <row r="17437" spans="28:28" x14ac:dyDescent="0.25">
      <c r="AB17437" s="3" t="str">
        <v>T = 8.250000, swapRate = 0.026294, k = 9, strike = -0.013635, call = 0.040552, callph = 0.040542, callmh = 0.040562, quantile = 0.035455, d2CalldK2 = 2.204107</v>
      </c>
    </row>
    <row r="17438" spans="28:28" x14ac:dyDescent="0.25">
      <c r="AB17438" s="3" t="str">
        <v>T = 8.250000, swapRate = 0.026294, k = 10, strike = -0.011733, call = 0.038722, callph = 0.038713, callmh = 0.038732, quantile = 0.039925, d2CalldK2 = 2.505304</v>
      </c>
    </row>
    <row r="17439" spans="28:28" x14ac:dyDescent="0.25">
      <c r="AB17439" s="3" t="str">
        <v>T = 8.250000, swapRate = 0.026294, k = 11, strike = -0.009832, call = 0.036901, callph = 0.036892, callmh = 0.036911, quantile = 0.045010, d2CalldK2 = 2.850509</v>
      </c>
    </row>
    <row r="17440" spans="28:28" x14ac:dyDescent="0.25">
      <c r="AB17440" s="3" t="str">
        <v>T = 8.250000, swapRate = 0.026294, k = 12, strike = -0.007930, call = 0.035091, callph = 0.035082, callmh = 0.035101, quantile = 0.050797, d2CalldK2 = 3.246397</v>
      </c>
    </row>
    <row r="17441" spans="28:28" x14ac:dyDescent="0.25">
      <c r="AB17441" s="3" t="str">
        <v>T = 8.250000, swapRate = 0.026294, k = 13, strike = -0.006029, call = 0.033292, callph = 0.033283, callmh = 0.033302, quantile = 0.057392, d2CalldK2 = 3.700634</v>
      </c>
    </row>
    <row r="17442" spans="28:28" x14ac:dyDescent="0.25">
      <c r="AB17442" s="3" t="str">
        <v>T = 8.250000, swapRate = 0.026294, k = 14, strike = -0.004128, call = 0.031507, callph = 0.031498, callmh = 0.031516, quantile = 0.064912, d2CalldK2 = 4.221996</v>
      </c>
    </row>
    <row r="17443" spans="28:28" x14ac:dyDescent="0.25">
      <c r="AB17443" s="3" t="str">
        <v>T = 8.250000, swapRate = 0.026294, k = 15, strike = -0.002226, call = 0.029737, callph = 0.029728, callmh = 0.029746, quantile = 0.073496, d2CalldK2 = 4.820496</v>
      </c>
    </row>
    <row r="17444" spans="28:28" x14ac:dyDescent="0.25">
      <c r="AB17444" s="3" t="str">
        <v>T = 8.250000, swapRate = 0.026294, k = 16, strike = -0.000325, call = 0.027985, callph = 0.027975, callmh = 0.027994, quantile = 0.083299, d2CalldK2 = 5.507486</v>
      </c>
    </row>
    <row r="17445" spans="28:28" x14ac:dyDescent="0.25">
      <c r="AB17445" s="3" t="str">
        <v>T = 8.250000, swapRate = 0.026294, k = 17, strike = 0.001576, call = 0.026252, callph = 0.026243, callmh = 0.026261, quantile = 0.094504, d2CalldK2 = 6.295755</v>
      </c>
    </row>
    <row r="17446" spans="28:28" x14ac:dyDescent="0.25">
      <c r="AB17446" s="3" t="str">
        <v>T = 8.250000, swapRate = 0.026294, k = 18, strike = 0.003478, call = 0.024542, callph = 0.024533, callmh = 0.024551, quantile = 0.107314, d2CalldK2 = 7.199567</v>
      </c>
    </row>
    <row r="17447" spans="28:28" x14ac:dyDescent="0.25">
      <c r="AB17447" s="3" t="str">
        <v>T = 8.250000, swapRate = 0.026294, k = 19, strike = 0.005379, call = 0.022859, callph = 0.022850, callmh = 0.022867, quantile = 0.121965, d2CalldK2 = 8.234622</v>
      </c>
    </row>
    <row r="17448" spans="28:28" x14ac:dyDescent="0.25">
      <c r="AB17448" s="3" t="str">
        <v>T = 8.250000, swapRate = 0.026294, k = 20, strike = 0.007281, call = 0.021205, callph = 0.021196, callmh = 0.021213, quantile = 0.138722, d2CalldK2 = 9.417891</v>
      </c>
    </row>
    <row r="17449" spans="28:28" x14ac:dyDescent="0.25">
      <c r="AB17449" s="3" t="str">
        <v>T = 8.250000, swapRate = 0.026294, k = 21, strike = 0.009182, call = 0.019585, callph = 0.019576, callmh = 0.019593, quantile = 0.157884, d2CalldK2 = 10.767233</v>
      </c>
    </row>
    <row r="17450" spans="28:28" x14ac:dyDescent="0.25">
      <c r="AB17450" s="3" t="str">
        <v>T = 8.250000, swapRate = 0.026294, k = 22, strike = 0.011083, call = 0.018004, callph = 0.017996, callmh = 0.018012, quantile = 0.179784, d2CalldK2 = 12.300704</v>
      </c>
    </row>
    <row r="17451" spans="28:28" x14ac:dyDescent="0.25">
      <c r="AB17451" s="3" t="str">
        <v>T = 8.250000, swapRate = 0.026294, k = 23, strike = 0.012985, call = 0.016468, callph = 0.016460, callmh = 0.016476, quantile = 0.204788, d2CalldK2 = 14.035381</v>
      </c>
    </row>
    <row r="17452" spans="28:28" x14ac:dyDescent="0.25">
      <c r="AB17452" s="3" t="str">
        <v>T = 8.250000, swapRate = 0.026294, k = 24, strike = 0.014886, call = 0.014982, callph = 0.014975, callmh = 0.014990, quantile = 0.233293, d2CalldK2 = 15.985493</v>
      </c>
    </row>
    <row r="17453" spans="28:28" x14ac:dyDescent="0.25">
      <c r="AB17453" s="3" t="str">
        <v>T = 8.250000, swapRate = 0.026294, k = 25, strike = 0.016787, call = 0.013555, callph = 0.013547, callmh = 0.013562, quantile = 0.265719, d2CalldK2 = 18.159533</v>
      </c>
    </row>
    <row r="17454" spans="28:28" x14ac:dyDescent="0.25">
      <c r="AB17454" s="3" t="str">
        <v>T = 8.250000, swapRate = 0.026294, k = 26, strike = 0.018689, call = 0.012193, callph = 0.012186, callmh = 0.012200, quantile = 0.302491, d2CalldK2 = 20.555957</v>
      </c>
    </row>
    <row r="17455" spans="28:28" x14ac:dyDescent="0.25">
      <c r="AB17455" s="3" t="str">
        <v>T = 8.250000, swapRate = 0.026294, k = 27, strike = 0.020590, call = 0.010905, callph = 0.010899, callmh = 0.010912, quantile = 0.344018, d2CalldK2 = 23.156908</v>
      </c>
    </row>
    <row r="17456" spans="28:28" x14ac:dyDescent="0.25">
      <c r="AB17456" s="3" t="str">
        <v>T = 8.250000, swapRate = 0.026294, k = 28, strike = 0.022492, call = 0.009701, callph = 0.009695, callmh = 0.009708, quantile = 0.390654, d2CalldK2 = 25.919350</v>
      </c>
    </row>
    <row r="17457" spans="28:28" x14ac:dyDescent="0.25">
      <c r="AB17457" s="3" t="str">
        <v>T = 8.250000, swapRate = 0.026294, k = 29, strike = 0.024393, call = 0.008591, callph = 0.008586, callmh = 0.008597, quantile = 0.442635, d2CalldK2 = 28.762914</v>
      </c>
    </row>
    <row r="17458" spans="28:28" x14ac:dyDescent="0.25">
      <c r="AB17458" s="3" t="str">
        <v>T = 8.250000, swapRate = 0.026294, k = 30, strike = 0.026294, call = 0.007585, callph = 0.007580, callmh = 0.007590, quantile = 0.500000, d2CalldK2 = 31.549275</v>
      </c>
    </row>
    <row r="17459" spans="28:28" x14ac:dyDescent="0.25">
      <c r="AB17459" s="3" t="str">
        <v>T = 8.250000, swapRate = 0.026294, k = 31, strike = 0.028196, call = 0.006690, callph = 0.006686, callmh = 0.006695, quantile = 0.557365, d2CalldK2 = 28.762914</v>
      </c>
    </row>
    <row r="17460" spans="28:28" x14ac:dyDescent="0.25">
      <c r="AB17460" s="3" t="str">
        <v>T = 8.250000, swapRate = 0.026294, k = 32, strike = 0.030097, call = 0.005899, callph = 0.005895, callmh = 0.005903, quantile = 0.609346, d2CalldK2 = 25.919350</v>
      </c>
    </row>
    <row r="17461" spans="28:28" x14ac:dyDescent="0.25">
      <c r="AB17461" s="3" t="str">
        <v>T = 8.250000, swapRate = 0.026294, k = 33, strike = 0.031998, call = 0.005201, callph = 0.005198, callmh = 0.005205, quantile = 0.655982, d2CalldK2 = 23.156908</v>
      </c>
    </row>
    <row r="17462" spans="28:28" x14ac:dyDescent="0.25">
      <c r="AB17462" s="3" t="str">
        <v>T = 8.250000, swapRate = 0.026294, k = 34, strike = 0.033900, call = 0.004587, callph = 0.004584, callmh = 0.004590, quantile = 0.697509, d2CalldK2 = 20.555956</v>
      </c>
    </row>
    <row r="17463" spans="28:28" x14ac:dyDescent="0.25">
      <c r="AB17463" s="3" t="str">
        <v>T = 8.250000, swapRate = 0.026294, k = 35, strike = 0.035801, call = 0.004048, callph = 0.004045, callmh = 0.004050, quantile = 0.734281, d2CalldK2 = 18.159533</v>
      </c>
    </row>
    <row r="17464" spans="28:28" x14ac:dyDescent="0.25">
      <c r="AB17464" s="3" t="str">
        <v>T = 8.250000, swapRate = 0.026294, k = 36, strike = 0.037702, call = 0.003574, callph = 0.003572, callmh = 0.003576, quantile = 0.766707, d2CalldK2 = 15.985493</v>
      </c>
    </row>
    <row r="17465" spans="28:28" x14ac:dyDescent="0.25">
      <c r="AB17465" s="3" t="str">
        <v>T = 8.250000, swapRate = 0.026294, k = 37, strike = 0.039604, call = 0.003158, callph = 0.003156, callmh = 0.003160, quantile = 0.795212, d2CalldK2 = 14.035381</v>
      </c>
    </row>
    <row r="17466" spans="28:28" x14ac:dyDescent="0.25">
      <c r="AB17466" s="3" t="str">
        <v>T = 8.250000, swapRate = 0.026294, k = 38, strike = 0.041505, call = 0.002793, callph = 0.002791, callmh = 0.002795, quantile = 0.820216, d2CalldK2 = 12.300704</v>
      </c>
    </row>
    <row r="17467" spans="28:28" x14ac:dyDescent="0.25">
      <c r="AB17467" s="3" t="str">
        <v>T = 8.250000, swapRate = 0.026294, k = 39, strike = 0.043407, call = 0.002473, callph = 0.002471, callmh = 0.002474, quantile = 0.842116, d2CalldK2 = 10.767233</v>
      </c>
    </row>
    <row r="17468" spans="28:28" x14ac:dyDescent="0.25">
      <c r="AB17468" s="3" t="str">
        <v>T = 8.250000, swapRate = 0.026294, k = 40, strike = 0.045308, call = 0.002191, callph = 0.002190, callmh = 0.002192, quantile = 0.861278, d2CalldK2 = 9.417891</v>
      </c>
    </row>
    <row r="17469" spans="28:28" x14ac:dyDescent="0.25">
      <c r="AB17469" s="3" t="str">
        <v>T = 8.250000, swapRate = 0.026294, k = 41, strike = 0.047209, call = 0.001943, callph = 0.001942, callmh = 0.001945, quantile = 0.878035, d2CalldK2 = 8.234622</v>
      </c>
    </row>
    <row r="17470" spans="28:28" x14ac:dyDescent="0.25">
      <c r="AB17470" s="3" t="str">
        <v>T = 8.250000, swapRate = 0.026294, k = 42, strike = 0.049111, call = 0.001726, callph = 0.001725, callmh = 0.001727, quantile = 0.892686, d2CalldK2 = 7.199567</v>
      </c>
    </row>
    <row r="17471" spans="28:28" x14ac:dyDescent="0.25">
      <c r="AB17471" s="3" t="str">
        <v>T = 8.250000, swapRate = 0.026294, k = 43, strike = 0.051012, call = 0.001534, callph = 0.001533, callmh = 0.001535, quantile = 0.905496, d2CalldK2 = 6.295755</v>
      </c>
    </row>
    <row r="17472" spans="28:28" x14ac:dyDescent="0.25">
      <c r="AB17472" s="3" t="str">
        <v>T = 8.250000, swapRate = 0.026294, k = 44, strike = 0.052913, call = 0.001365, callph = 0.001365, callmh = 0.001366, quantile = 0.916701, d2CalldK2 = 5.507486</v>
      </c>
    </row>
    <row r="17473" spans="28:28" x14ac:dyDescent="0.25">
      <c r="AB17473" s="3" t="str">
        <v>T = 8.250000, swapRate = 0.026294, k = 45, strike = 0.054815, call = 0.001217, callph = 0.001216, callmh = 0.001217, quantile = 0.926504, d2CalldK2 = 4.820496</v>
      </c>
    </row>
    <row r="17474" spans="28:28" x14ac:dyDescent="0.25">
      <c r="AB17474" s="3" t="str">
        <v>T = 8.250000, swapRate = 0.026294, k = 46, strike = 0.056716, call = 0.001085, callph = 0.001085, callmh = 0.001086, quantile = 0.935088, d2CalldK2 = 4.221997</v>
      </c>
    </row>
    <row r="17475" spans="28:28" x14ac:dyDescent="0.25">
      <c r="AB17475" s="3" t="str">
        <v>T = 8.250000, swapRate = 0.026294, k = 47, strike = 0.058618, call = 0.000969, callph = 0.000968, callmh = 0.000970, quantile = 0.942608, d2CalldK2 = 3.700634</v>
      </c>
    </row>
    <row r="17476" spans="28:28" x14ac:dyDescent="0.25">
      <c r="AB17476" s="3" t="str">
        <v>T = 8.250000, swapRate = 0.026294, k = 48, strike = 0.060519, call = 0.000866, callph = 0.000866, callmh = 0.000867, quantile = 0.949203, d2CalldK2 = 3.246397</v>
      </c>
    </row>
    <row r="17477" spans="28:28" x14ac:dyDescent="0.25">
      <c r="AB17477" s="3" t="str">
        <v>T = 8.250000, swapRate = 0.026294, k = 49, strike = 0.062420, call = 0.000775, callph = 0.000775, callmh = 0.000776, quantile = 0.954990, d2CalldK2 = 2.850509</v>
      </c>
    </row>
    <row r="17478" spans="28:28" x14ac:dyDescent="0.25">
      <c r="AB17478" s="3" t="str">
        <v>T = 8.250000, swapRate = 0.026294, k = 50, strike = 0.064322, call = 0.000695, callph = 0.000694, callmh = 0.000695, quantile = 0.960075, d2CalldK2 = 2.505304</v>
      </c>
    </row>
    <row r="17479" spans="28:28" x14ac:dyDescent="0.25">
      <c r="AB17479" s="3" t="str">
        <v>T = 8.250000, swapRate = 0.026294, k = 51, strike = 0.066223, call = 0.000623, callph = 0.000623, callmh = 0.000624, quantile = 0.964545, d2CalldK2 = 2.204107</v>
      </c>
    </row>
    <row r="17480" spans="28:28" x14ac:dyDescent="0.25">
      <c r="AB17480" s="3" t="str">
        <v>T = 8.250000, swapRate = 0.026294, k = 52, strike = 0.068124, call = 0.000560, callph = 0.000559, callmh = 0.000560, quantile = 0.968481, d2CalldK2 = 1.941118</v>
      </c>
    </row>
    <row r="17481" spans="28:28" x14ac:dyDescent="0.25">
      <c r="AB17481" s="3" t="str">
        <v>T = 8.250000, swapRate = 0.026294, k = 53, strike = 0.070026, call = 0.000503, callph = 0.000503, callmh = 0.000503, quantile = 0.971948, d2CalldK2 = 1.711306</v>
      </c>
    </row>
    <row r="17482" spans="28:28" x14ac:dyDescent="0.25">
      <c r="AB17482" s="3" t="str">
        <v>T = 8.250000, swapRate = 0.026294, k = 54, strike = 0.071927, call = 0.000453, callph = 0.000452, callmh = 0.000453, quantile = 0.975006, d2CalldK2 = 1.510312</v>
      </c>
    </row>
    <row r="17483" spans="28:28" x14ac:dyDescent="0.25">
      <c r="AB17483" s="3" t="str">
        <v>T = 8.250000, swapRate = 0.026294, k = 55, strike = 0.073829, call = 0.000408, callph = 0.000408, callmh = 0.000408, quantile = 0.977707, d2CalldK2 = 1.334360</v>
      </c>
    </row>
    <row r="17484" spans="28:28" x14ac:dyDescent="0.25">
      <c r="AB17484" s="3" t="str">
        <v>T = 8.250000, swapRate = 0.026294, k = 56, strike = 0.075730, call = 0.000368, callph = 0.000367, callmh = 0.000368, quantile = 0.980094, d2CalldK2 = 1.180183</v>
      </c>
    </row>
    <row r="17485" spans="28:28" x14ac:dyDescent="0.25">
      <c r="AB17485" s="3" t="str">
        <v>T = 8.250000, swapRate = 0.026294, k = 57, strike = 0.077631, call = 0.000332, callph = 0.000332, callmh = 0.000332, quantile = 0.982207, d2CalldK2 = 1.044952</v>
      </c>
    </row>
    <row r="17486" spans="28:28" x14ac:dyDescent="0.25">
      <c r="AB17486" s="3" t="str">
        <v>T = 8.250000, swapRate = 0.026294, k = 58, strike = 0.079533, call = 0.000300, callph = 0.000300, callmh = 0.000300, quantile = 0.984079, d2CalldK2 = 0.926218</v>
      </c>
    </row>
    <row r="17487" spans="28:28" x14ac:dyDescent="0.25">
      <c r="AB17487" s="3" t="str">
        <v>T = 8.250000, swapRate = 0.026294, k = 59, strike = 0.081434, call = 0.000271, callph = 0.000271, callmh = 0.000271, quantile = 0.985738, d2CalldK2 = 0.821861</v>
      </c>
    </row>
    <row r="17488" spans="28:28" x14ac:dyDescent="0.25">
      <c r="AB17488" s="3" t="str">
        <v>T = 8.250000, swapRate = 0.026294, k = 60, strike = 0.083335, call = 0.000246, callph = 0.000245, callmh = 0.000246, quantile = 0.987212, d2CalldK2 = 0.730045</v>
      </c>
    </row>
    <row r="17489" spans="28:28" x14ac:dyDescent="0.25">
      <c r="AB17489" s="3" t="str">
        <v>strike = -0.028846, d2CalldK2 = 0.821861, d2CalldK2mc = 0.945189</v>
      </c>
    </row>
    <row r="17490" spans="28:28" x14ac:dyDescent="0.25">
      <c r="AB17490" s="3" t="str">
        <v>strike = -0.026944, d2CalldK2 = 0.926218, d2CalldK2mc = 0.984597</v>
      </c>
    </row>
    <row r="17491" spans="28:28" x14ac:dyDescent="0.25">
      <c r="AB17491" s="3" t="str">
        <v>strike = -0.025043, d2CalldK2 = 1.044952, d2CalldK2mc = 1.135691</v>
      </c>
    </row>
    <row r="17492" spans="28:28" x14ac:dyDescent="0.25">
      <c r="AB17492" s="3" t="str">
        <v>strike = -0.023141, d2CalldK2 = 1.180183, d2CalldK2mc = 1.119835</v>
      </c>
    </row>
    <row r="17493" spans="28:28" x14ac:dyDescent="0.25">
      <c r="AB17493" s="3" t="str">
        <v>strike = -0.021240, d2CalldK2 = 1.334360, d2CalldK2mc = 1.731140</v>
      </c>
    </row>
    <row r="17494" spans="28:28" x14ac:dyDescent="0.25">
      <c r="AB17494" s="3" t="str">
        <v>strike = -0.019339, d2CalldK2 = 1.510312, d2CalldK2mc = 1.147976</v>
      </c>
    </row>
    <row r="17495" spans="28:28" x14ac:dyDescent="0.25">
      <c r="AB17495" s="3" t="str">
        <v>strike = -0.017437, d2CalldK2 = 1.711306, d2CalldK2mc = 1.337646</v>
      </c>
    </row>
    <row r="17496" spans="28:28" x14ac:dyDescent="0.25">
      <c r="AB17496" s="3" t="str">
        <v>strike = -0.015536, d2CalldK2 = 1.941118, d2CalldK2mc = 1.913246</v>
      </c>
    </row>
    <row r="17497" spans="28:28" x14ac:dyDescent="0.25">
      <c r="AB17497" s="3" t="str">
        <v>strike = -0.013635, d2CalldK2 = 2.204107, d2CalldK2mc = 1.925024</v>
      </c>
    </row>
    <row r="17498" spans="28:28" x14ac:dyDescent="0.25">
      <c r="AB17498" s="3" t="str">
        <v>strike = -0.011733, d2CalldK2 = 2.505304, d2CalldK2mc = 3.008581</v>
      </c>
    </row>
    <row r="17499" spans="28:28" x14ac:dyDescent="0.25">
      <c r="AB17499" s="3" t="str">
        <v>strike = -0.009832, d2CalldK2 = 2.850509, d2CalldK2mc = 3.234227</v>
      </c>
    </row>
    <row r="17500" spans="28:28" x14ac:dyDescent="0.25">
      <c r="AB17500" s="3" t="str">
        <v>strike = -0.007930, d2CalldK2 = 3.246397, d2CalldK2mc = 3.693900</v>
      </c>
    </row>
    <row r="17501" spans="28:28" x14ac:dyDescent="0.25">
      <c r="AB17501" s="3" t="str">
        <v>strike = -0.006029, d2CalldK2 = 3.700634, d2CalldK2mc = 3.360982</v>
      </c>
    </row>
    <row r="17502" spans="28:28" x14ac:dyDescent="0.25">
      <c r="AB17502" s="3" t="str">
        <v>strike = -0.004128, d2CalldK2 = 4.221996, d2CalldK2mc = 4.005285</v>
      </c>
    </row>
    <row r="17503" spans="28:28" x14ac:dyDescent="0.25">
      <c r="AB17503" s="3" t="str">
        <v>strike = -0.002226, d2CalldK2 = 4.820496, d2CalldK2mc = 5.486770</v>
      </c>
    </row>
    <row r="17504" spans="28:28" x14ac:dyDescent="0.25">
      <c r="AB17504" s="3" t="str">
        <v>strike = -0.000325, d2CalldK2 = 5.507486, d2CalldK2mc = 5.506145</v>
      </c>
    </row>
    <row r="17505" spans="28:28" x14ac:dyDescent="0.25">
      <c r="AB17505" s="3" t="str">
        <v>strike = 0.001576, d2CalldK2 = 6.295755, d2CalldK2mc = 6.178881</v>
      </c>
    </row>
    <row r="17506" spans="28:28" x14ac:dyDescent="0.25">
      <c r="AB17506" s="3" t="str">
        <v>strike = 0.003478, d2CalldK2 = 7.199567, d2CalldK2mc = 6.382100</v>
      </c>
    </row>
    <row r="17507" spans="28:28" x14ac:dyDescent="0.25">
      <c r="AB17507" s="3" t="str">
        <v>strike = 0.005379, d2CalldK2 = 8.234622, d2CalldK2mc = 8.501444</v>
      </c>
    </row>
    <row r="17508" spans="28:28" x14ac:dyDescent="0.25">
      <c r="AB17508" s="3" t="str">
        <v>strike = 0.007281, d2CalldK2 = 9.417891, d2CalldK2mc = 9.199097</v>
      </c>
    </row>
    <row r="17509" spans="28:28" x14ac:dyDescent="0.25">
      <c r="AB17509" s="3" t="str">
        <v>strike = 0.009182, d2CalldK2 = 10.767233, d2CalldK2mc = 10.989791</v>
      </c>
    </row>
    <row r="17510" spans="28:28" x14ac:dyDescent="0.25">
      <c r="AB17510" s="3" t="str">
        <v>strike = 0.011083, d2CalldK2 = 12.300704, d2CalldK2mc = 12.650650</v>
      </c>
    </row>
    <row r="17511" spans="28:28" x14ac:dyDescent="0.25">
      <c r="AB17511" s="3" t="str">
        <v>strike = 0.012985, d2CalldK2 = 14.035381, d2CalldK2mc = 14.454976</v>
      </c>
    </row>
    <row r="17512" spans="28:28" x14ac:dyDescent="0.25">
      <c r="AB17512" s="3" t="str">
        <v>strike = 0.014886, d2CalldK2 = 15.985493, d2CalldK2mc = 16.180472</v>
      </c>
    </row>
    <row r="17513" spans="28:28" x14ac:dyDescent="0.25">
      <c r="AB17513" s="3" t="str">
        <v>strike = 0.016787, d2CalldK2 = 18.159533, d2CalldK2mc = 18.109151</v>
      </c>
    </row>
    <row r="17514" spans="28:28" x14ac:dyDescent="0.25">
      <c r="AB17514" s="3" t="str">
        <v>strike = 0.018689, d2CalldK2 = 20.555957, d2CalldK2mc = 20.912529</v>
      </c>
    </row>
    <row r="17515" spans="28:28" x14ac:dyDescent="0.25">
      <c r="AB17515" s="3" t="str">
        <v>strike = 0.020590, d2CalldK2 = 23.156908, d2CalldK2mc = 22.844750</v>
      </c>
    </row>
    <row r="17516" spans="28:28" x14ac:dyDescent="0.25">
      <c r="AB17516" s="3" t="str">
        <v>strike = 0.022492, d2CalldK2 = 25.919350, d2CalldK2mc = 26.613375</v>
      </c>
    </row>
    <row r="17517" spans="28:28" x14ac:dyDescent="0.25">
      <c r="AB17517" s="3" t="str">
        <v>strike = 0.024393, d2CalldK2 = 28.762914, d2CalldK2mc = 29.397113</v>
      </c>
    </row>
    <row r="17518" spans="28:28" x14ac:dyDescent="0.25">
      <c r="AB17518" s="3" t="str">
        <v>strike = 0.026294, d2CalldK2 = 31.549275, d2CalldK2mc = 30.314289</v>
      </c>
    </row>
    <row r="17519" spans="28:28" x14ac:dyDescent="0.25">
      <c r="AB17519" s="3" t="str">
        <v>strike = 0.028196, d2CalldK2 = 28.762914, d2CalldK2mc = 27.075931</v>
      </c>
    </row>
    <row r="17520" spans="28:28" x14ac:dyDescent="0.25">
      <c r="AB17520" s="3" t="str">
        <v>strike = 0.030097, d2CalldK2 = 25.919350, d2CalldK2mc = 25.820575</v>
      </c>
    </row>
    <row r="17521" spans="28:28" x14ac:dyDescent="0.25">
      <c r="AB17521" s="3" t="str">
        <v>strike = 0.031998, d2CalldK2 = 23.156908, d2CalldK2mc = 22.593517</v>
      </c>
    </row>
    <row r="17522" spans="28:28" x14ac:dyDescent="0.25">
      <c r="AB17522" s="3" t="str">
        <v>strike = 0.033900, d2CalldK2 = 20.555956, d2CalldK2mc = 20.177750</v>
      </c>
    </row>
    <row r="17523" spans="28:28" x14ac:dyDescent="0.25">
      <c r="AB17523" s="3" t="str">
        <v>strike = 0.035801, d2CalldK2 = 18.159533, d2CalldK2mc = 19.457335</v>
      </c>
    </row>
    <row r="17524" spans="28:28" x14ac:dyDescent="0.25">
      <c r="AB17524" s="3" t="str">
        <v>strike = 0.037702, d2CalldK2 = 15.985493, d2CalldK2mc = 15.843554</v>
      </c>
    </row>
    <row r="17525" spans="28:28" x14ac:dyDescent="0.25">
      <c r="AB17525" s="3" t="str">
        <v>strike = 0.039604, d2CalldK2 = 14.035381, d2CalldK2mc = 13.653689</v>
      </c>
    </row>
    <row r="17526" spans="28:28" x14ac:dyDescent="0.25">
      <c r="AB17526" s="3" t="str">
        <v>strike = 0.041505, d2CalldK2 = 12.300704, d2CalldK2mc = 11.567244</v>
      </c>
    </row>
    <row r="17527" spans="28:28" x14ac:dyDescent="0.25">
      <c r="AB17527" s="3" t="str">
        <v>strike = 0.043407, d2CalldK2 = 10.767233, d2CalldK2mc = 11.261097</v>
      </c>
    </row>
    <row r="17528" spans="28:28" x14ac:dyDescent="0.25">
      <c r="AB17528" s="3" t="str">
        <v>strike = 0.045308, d2CalldK2 = 9.417891, d2CalldK2mc = 8.957907</v>
      </c>
    </row>
    <row r="17529" spans="28:28" x14ac:dyDescent="0.25">
      <c r="AB17529" s="3" t="str">
        <v>strike = 0.047209, d2CalldK2 = 8.234622, d2CalldK2mc = 8.553489</v>
      </c>
    </row>
    <row r="17530" spans="28:28" x14ac:dyDescent="0.25">
      <c r="AB17530" s="3" t="str">
        <v>strike = 0.049111, d2CalldK2 = 7.199567, d2CalldK2mc = 7.098986</v>
      </c>
    </row>
    <row r="17531" spans="28:28" x14ac:dyDescent="0.25">
      <c r="AB17531" s="3" t="str">
        <v>strike = 0.051012, d2CalldK2 = 6.295755, d2CalldK2mc = 5.850691</v>
      </c>
    </row>
    <row r="17532" spans="28:28" x14ac:dyDescent="0.25">
      <c r="AB17532" s="3" t="str">
        <v>strike = 0.052913, d2CalldK2 = 5.507486, d2CalldK2mc = 5.997544</v>
      </c>
    </row>
    <row r="17533" spans="28:28" x14ac:dyDescent="0.25">
      <c r="AB17533" s="3" t="str">
        <v>strike = 0.054815, d2CalldK2 = 4.820496, d2CalldK2mc = 4.922492</v>
      </c>
    </row>
    <row r="17534" spans="28:28" x14ac:dyDescent="0.25">
      <c r="AB17534" s="3" t="str">
        <v>strike = 0.056716, d2CalldK2 = 4.221997, d2CalldK2mc = 4.406283</v>
      </c>
    </row>
    <row r="17535" spans="28:28" x14ac:dyDescent="0.25">
      <c r="AB17535" s="3" t="str">
        <v>strike = 0.058618, d2CalldK2 = 3.700634, d2CalldK2mc = 3.520705</v>
      </c>
    </row>
    <row r="17536" spans="28:28" x14ac:dyDescent="0.25">
      <c r="AB17536" s="3" t="str">
        <v>strike = 0.060519, d2CalldK2 = 3.246397, d2CalldK2mc = 3.438733</v>
      </c>
    </row>
    <row r="17537" spans="28:28" x14ac:dyDescent="0.25">
      <c r="AB17537" s="3" t="str">
        <v>strike = 0.062420, d2CalldK2 = 2.850509, d2CalldK2mc = 3.034044</v>
      </c>
    </row>
    <row r="17538" spans="28:28" x14ac:dyDescent="0.25">
      <c r="AB17538" s="3" t="str">
        <v>strike = 0.064322, d2CalldK2 = 2.505304, d2CalldK2mc = 2.746622</v>
      </c>
    </row>
    <row r="17539" spans="28:28" x14ac:dyDescent="0.25">
      <c r="AB17539" s="3" t="str">
        <v>strike = 0.066223, d2CalldK2 = 2.204107, d2CalldK2mc = 2.236234</v>
      </c>
    </row>
    <row r="17540" spans="28:28" x14ac:dyDescent="0.25">
      <c r="AB17540" s="3" t="str">
        <v>strike = 0.068124, d2CalldK2 = 1.941118, d2CalldK2mc = 2.192746</v>
      </c>
    </row>
    <row r="17541" spans="28:28" x14ac:dyDescent="0.25">
      <c r="AB17541" s="3" t="str">
        <v>strike = 0.070026, d2CalldK2 = 1.711306, d2CalldK2mc = 1.556112</v>
      </c>
    </row>
    <row r="17542" spans="28:28" x14ac:dyDescent="0.25">
      <c r="AB17542" s="3" t="str">
        <v>strike = 0.071927, d2CalldK2 = 1.510312, d2CalldK2mc = 1.592586</v>
      </c>
    </row>
    <row r="17543" spans="28:28" x14ac:dyDescent="0.25">
      <c r="AB17543" s="3" t="str">
        <v>strike = 0.073829, d2CalldK2 = 1.334360, d2CalldK2mc = 1.347552</v>
      </c>
    </row>
    <row r="17544" spans="28:28" x14ac:dyDescent="0.25">
      <c r="AB17544" s="3" t="str">
        <v>strike = 0.075730, d2CalldK2 = 1.180183, d2CalldK2mc = 1.083553</v>
      </c>
    </row>
    <row r="17545" spans="28:28" x14ac:dyDescent="0.25">
      <c r="AB17545" s="3" t="str">
        <v>strike = 0.077631, d2CalldK2 = 1.044952, d2CalldK2mc = 1.016272</v>
      </c>
    </row>
    <row r="17546" spans="28:28" x14ac:dyDescent="0.25">
      <c r="AB17546" s="3" t="str">
        <v>strike = 0.079533, d2CalldK2 = 0.926218, d2CalldK2mc = 0.861202</v>
      </c>
    </row>
    <row r="17547" spans="28:28" x14ac:dyDescent="0.25">
      <c r="AB17547" s="3" t="str">
        <v>strike = 0.081434, d2CalldK2 = 0.821861, d2CalldK2mc = 1.034990</v>
      </c>
    </row>
    <row r="17548" spans="28:28" x14ac:dyDescent="0.25">
      <c r="AB17548" s="3" t="str">
        <v>T = 8.250000, fixingDate = 0, swapRate = 0.026294, annuity = 8.034598, stdDev = 0.019014, avgCalcStrikes = 7.992188</v>
      </c>
    </row>
    <row r="17549" spans="28:28" x14ac:dyDescent="0.25">
      <c r="AB17549" s="3" t="str">
        <v>strike = -0.028846, dCalldT = 0.000093, localVol = 0.014025</v>
      </c>
    </row>
    <row r="17550" spans="28:28" x14ac:dyDescent="0.25">
      <c r="AB17550" s="3" t="str">
        <v>strike = -0.026944, dCalldT = 0.000111, localVol = 0.014985</v>
      </c>
    </row>
    <row r="17551" spans="28:28" x14ac:dyDescent="0.25">
      <c r="AB17551" s="3" t="str">
        <v>strike = -0.025043, dCalldT = 0.000126, localVol = 0.014906</v>
      </c>
    </row>
    <row r="17552" spans="28:28" x14ac:dyDescent="0.25">
      <c r="AB17552" s="3" t="str">
        <v>strike = -0.023141, dCalldT = 0.000138, localVol = 0.015726</v>
      </c>
    </row>
    <row r="17553" spans="28:28" x14ac:dyDescent="0.25">
      <c r="AB17553" s="3" t="str">
        <v>strike = -0.021240, dCalldT = 0.000154, localVol = 0.013341</v>
      </c>
    </row>
    <row r="17554" spans="28:28" x14ac:dyDescent="0.25">
      <c r="AB17554" s="3" t="str">
        <v>strike = -0.019339, dCalldT = 0.000153, localVol = 0.016332</v>
      </c>
    </row>
    <row r="17555" spans="28:28" x14ac:dyDescent="0.25">
      <c r="AB17555" s="3" t="str">
        <v>strike = -0.017437, dCalldT = 0.000169, localVol = 0.015878</v>
      </c>
    </row>
    <row r="17556" spans="28:28" x14ac:dyDescent="0.25">
      <c r="AB17556" s="3" t="str">
        <v>strike = -0.015536, dCalldT = 0.000201, localVol = 0.014499</v>
      </c>
    </row>
    <row r="17557" spans="28:28" x14ac:dyDescent="0.25">
      <c r="AB17557" s="3" t="str">
        <v>strike = -0.013635, dCalldT = 0.000236, localVol = 0.015646</v>
      </c>
    </row>
    <row r="17558" spans="28:28" x14ac:dyDescent="0.25">
      <c r="AB17558" s="3" t="str">
        <v>strike = -0.011733, dCalldT = 0.000283, localVol = 0.013718</v>
      </c>
    </row>
    <row r="17559" spans="28:28" x14ac:dyDescent="0.25">
      <c r="AB17559" s="3" t="str">
        <v>strike = -0.009832, dCalldT = 0.000310, localVol = 0.013836</v>
      </c>
    </row>
    <row r="17560" spans="28:28" x14ac:dyDescent="0.25">
      <c r="AB17560" s="3" t="str">
        <v>strike = -0.007930, dCalldT = 0.000320, localVol = 0.013169</v>
      </c>
    </row>
    <row r="17561" spans="28:28" x14ac:dyDescent="0.25">
      <c r="AB17561" s="3" t="str">
        <v>strike = -0.006029, dCalldT = 0.000313, localVol = 0.013638</v>
      </c>
    </row>
    <row r="17562" spans="28:28" x14ac:dyDescent="0.25">
      <c r="AB17562" s="3" t="str">
        <v>strike = -0.004128, dCalldT = 0.000320, localVol = 0.012650</v>
      </c>
    </row>
    <row r="17563" spans="28:28" x14ac:dyDescent="0.25">
      <c r="AB17563" s="3" t="str">
        <v>strike = -0.002226, dCalldT = 0.000339, localVol = 0.011111</v>
      </c>
    </row>
    <row r="17564" spans="28:28" x14ac:dyDescent="0.25">
      <c r="AB17564" s="3" t="str">
        <v>strike = -0.000325, dCalldT = 0.000329, localVol = 0.010930</v>
      </c>
    </row>
    <row r="17565" spans="28:28" x14ac:dyDescent="0.25">
      <c r="AB17565" s="3" t="str">
        <v>strike = 0.001576, dCalldT = 0.000320, localVol = 0.010178</v>
      </c>
    </row>
    <row r="17566" spans="28:28" x14ac:dyDescent="0.25">
      <c r="AB17566" s="3" t="str">
        <v>strike = 0.003478, dCalldT = 0.000317, localVol = 0.009967</v>
      </c>
    </row>
    <row r="17567" spans="28:28" x14ac:dyDescent="0.25">
      <c r="AB17567" s="3" t="str">
        <v>strike = 0.005379, dCalldT = 0.000350, localVol = 0.009076</v>
      </c>
    </row>
    <row r="17568" spans="28:28" x14ac:dyDescent="0.25">
      <c r="AB17568" s="3" t="str">
        <v>strike = 0.007281, dCalldT = 0.000372, localVol = 0.008996</v>
      </c>
    </row>
    <row r="17569" spans="28:28" x14ac:dyDescent="0.25">
      <c r="AB17569" s="3" t="str">
        <v>strike = 0.009182, dCalldT = 0.000404, localVol = 0.008577</v>
      </c>
    </row>
    <row r="17570" spans="28:28" x14ac:dyDescent="0.25">
      <c r="AB17570" s="3" t="str">
        <v>strike = 0.011083, dCalldT = 0.000427, localVol = 0.008214</v>
      </c>
    </row>
    <row r="17571" spans="28:28" x14ac:dyDescent="0.25">
      <c r="AB17571" s="3" t="str">
        <v>strike = 0.012985, dCalldT = 0.000434, localVol = 0.007750</v>
      </c>
    </row>
    <row r="17572" spans="28:28" x14ac:dyDescent="0.25">
      <c r="AB17572" s="3" t="str">
        <v>strike = 0.014886, dCalldT = 0.000423, localVol = 0.007229</v>
      </c>
    </row>
    <row r="17573" spans="28:28" x14ac:dyDescent="0.25">
      <c r="AB17573" s="3" t="str">
        <v>strike = 0.016787, dCalldT = 0.000402, localVol = 0.006666</v>
      </c>
    </row>
    <row r="17574" spans="28:28" x14ac:dyDescent="0.25">
      <c r="AB17574" s="3" t="str">
        <v>strike = 0.018689, dCalldT = 0.000383, localVol = 0.006052</v>
      </c>
    </row>
    <row r="17575" spans="28:28" x14ac:dyDescent="0.25">
      <c r="AB17575" s="3" t="str">
        <v>strike = 0.020590, dCalldT = 0.000346, localVol = 0.005508</v>
      </c>
    </row>
    <row r="17576" spans="28:28" x14ac:dyDescent="0.25">
      <c r="AB17576" s="3" t="str">
        <v>strike = 0.022492, dCalldT = 0.000322, localVol = 0.004916</v>
      </c>
    </row>
    <row r="17577" spans="28:28" x14ac:dyDescent="0.25">
      <c r="AB17577" s="3" t="str">
        <v>strike = 0.024393, dCalldT = 0.000264, localVol = 0.004240</v>
      </c>
    </row>
    <row r="17578" spans="28:28" x14ac:dyDescent="0.25">
      <c r="AB17578" s="3" t="str">
        <v>strike = 0.026294, dCalldT = 0.000176, localVol = 0.003412</v>
      </c>
    </row>
    <row r="17579" spans="28:28" x14ac:dyDescent="0.25">
      <c r="AB17579" s="3" t="str">
        <v>strike = 0.028196, dCalldT = 0.000100, localVol = 0.002722</v>
      </c>
    </row>
    <row r="17580" spans="28:28" x14ac:dyDescent="0.25">
      <c r="AB17580" s="3" t="str">
        <v>strike = 0.030097, dCalldT = 0.000094, localVol = 0.002705</v>
      </c>
    </row>
    <row r="17581" spans="28:28" x14ac:dyDescent="0.25">
      <c r="AB17581" s="3" t="str">
        <v>strike = 0.031998, dCalldT = 0.000091, localVol = 0.002831</v>
      </c>
    </row>
    <row r="17582" spans="28:28" x14ac:dyDescent="0.25">
      <c r="AB17582" s="3" t="str">
        <v>strike = 0.033900, dCalldT = 0.000109, localVol = 0.003287</v>
      </c>
    </row>
    <row r="17583" spans="28:28" x14ac:dyDescent="0.25">
      <c r="AB17583" s="3" t="str">
        <v>strike = 0.035801, dCalldT = 0.000142, localVol = 0.003826</v>
      </c>
    </row>
    <row r="17584" spans="28:28" x14ac:dyDescent="0.25">
      <c r="AB17584" s="3" t="str">
        <v>strike = 0.037702, dCalldT = 0.000118, localVol = 0.003865</v>
      </c>
    </row>
    <row r="17585" spans="28:28" x14ac:dyDescent="0.25">
      <c r="AB17585" s="3" t="str">
        <v>strike = 0.039604, dCalldT = 0.000100, localVol = 0.003822</v>
      </c>
    </row>
    <row r="17586" spans="28:28" x14ac:dyDescent="0.25">
      <c r="AB17586" s="3" t="str">
        <v>strike = 0.041505, dCalldT = 0.000097, localVol = 0.004101</v>
      </c>
    </row>
    <row r="17587" spans="28:28" x14ac:dyDescent="0.25">
      <c r="AB17587" s="3" t="str">
        <v>strike = 0.043407, dCalldT = 0.000127, localVol = 0.004741</v>
      </c>
    </row>
    <row r="17588" spans="28:28" x14ac:dyDescent="0.25">
      <c r="AB17588" s="3" t="str">
        <v>strike = 0.045308, dCalldT = 0.000135, localVol = 0.005482</v>
      </c>
    </row>
    <row r="17589" spans="28:28" x14ac:dyDescent="0.25">
      <c r="AB17589" s="3" t="str">
        <v>strike = 0.047209, dCalldT = 0.000163, localVol = 0.006174</v>
      </c>
    </row>
    <row r="17590" spans="28:28" x14ac:dyDescent="0.25">
      <c r="AB17590" s="3" t="str">
        <v>strike = 0.049111, dCalldT = 0.000178, localVol = 0.007085</v>
      </c>
    </row>
    <row r="17591" spans="28:28" x14ac:dyDescent="0.25">
      <c r="AB17591" s="3" t="str">
        <v>strike = 0.051012, dCalldT = 0.000198, localVol = 0.008235</v>
      </c>
    </row>
    <row r="17592" spans="28:28" x14ac:dyDescent="0.25">
      <c r="AB17592" s="3" t="str">
        <v>strike = 0.052913, dCalldT = 0.000239, localVol = 0.008921</v>
      </c>
    </row>
    <row r="17593" spans="28:28" x14ac:dyDescent="0.25">
      <c r="AB17593" s="3" t="str">
        <v>strike = 0.054815, dCalldT = 0.000259, localVol = 0.010249</v>
      </c>
    </row>
    <row r="17594" spans="28:28" x14ac:dyDescent="0.25">
      <c r="AB17594" s="3" t="str">
        <v>strike = 0.056716, dCalldT = 0.000275, localVol = 0.011170</v>
      </c>
    </row>
    <row r="17595" spans="28:28" x14ac:dyDescent="0.25">
      <c r="AB17595" s="3" t="str">
        <v>strike = 0.058618, dCalldT = 0.000284, localVol = 0.012705</v>
      </c>
    </row>
    <row r="17596" spans="28:28" x14ac:dyDescent="0.25">
      <c r="AB17596" s="3" t="str">
        <v>strike = 0.060519, dCalldT = 0.000302, localVol = 0.013257</v>
      </c>
    </row>
    <row r="17597" spans="28:28" x14ac:dyDescent="0.25">
      <c r="AB17597" s="3" t="str">
        <v>strike = 0.062420, dCalldT = 0.000313, localVol = 0.014358</v>
      </c>
    </row>
    <row r="17598" spans="28:28" x14ac:dyDescent="0.25">
      <c r="AB17598" s="3" t="str">
        <v>strike = 0.064322, dCalldT = 0.000316, localVol = 0.015175</v>
      </c>
    </row>
    <row r="17599" spans="28:28" x14ac:dyDescent="0.25">
      <c r="AB17599" s="3" t="str">
        <v>strike = 0.066223, dCalldT = 0.000310, localVol = 0.016655</v>
      </c>
    </row>
    <row r="17600" spans="28:28" x14ac:dyDescent="0.25">
      <c r="AB17600" s="3" t="str">
        <v>strike = 0.068124, dCalldT = 0.000304, localVol = 0.016639</v>
      </c>
    </row>
    <row r="17601" spans="28:28" x14ac:dyDescent="0.25">
      <c r="AB17601" s="3" t="str">
        <v>strike = 0.070026, dCalldT = 0.000287, localVol = 0.019198</v>
      </c>
    </row>
    <row r="17602" spans="28:28" x14ac:dyDescent="0.25">
      <c r="AB17602" s="3" t="str">
        <v>strike = 0.071927, dCalldT = 0.000278, localVol = 0.018669</v>
      </c>
    </row>
    <row r="17603" spans="28:28" x14ac:dyDescent="0.25">
      <c r="AB17603" s="3" t="str">
        <v>strike = 0.073829, dCalldT = 0.000265, localVol = 0.019849</v>
      </c>
    </row>
    <row r="17604" spans="28:28" x14ac:dyDescent="0.25">
      <c r="AB17604" s="3" t="str">
        <v>strike = 0.075730, dCalldT = 0.000253, localVol = 0.021631</v>
      </c>
    </row>
    <row r="17605" spans="28:28" x14ac:dyDescent="0.25">
      <c r="AB17605" s="3" t="str">
        <v>strike = 0.077631, dCalldT = 0.000246, localVol = 0.022020</v>
      </c>
    </row>
    <row r="17606" spans="28:28" x14ac:dyDescent="0.25">
      <c r="AB17606" s="3" t="str">
        <v>strike = 0.079533, dCalldT = 0.000241, localVol = 0.023664</v>
      </c>
    </row>
    <row r="17607" spans="28:28" x14ac:dyDescent="0.25">
      <c r="AB17607" s="3" t="str">
        <v>strike = 0.081434, dCalldT = 0.000239, localVol = 0.021503</v>
      </c>
    </row>
    <row r="17608" spans="28:28" x14ac:dyDescent="0.25">
      <c r="AB17608" s="3" t="str">
        <v>T = 8.333333, swapRate = 0.026329, k = 0, strike = -0.030980, call = 0.057558, callph = 0.057548, callmh = 0.057568, quantile = 0.012852, d2CalldK2 = 0.727595</v>
      </c>
    </row>
    <row r="17609" spans="28:28" x14ac:dyDescent="0.25">
      <c r="AB17609" s="3" t="str">
        <v>T = 8.333333, swapRate = 0.026329, k = 1, strike = -0.029070, call = 0.055674, callph = 0.055664, callmh = 0.055684, quantile = 0.014327, d2CalldK2 = 0.818852</v>
      </c>
    </row>
    <row r="17610" spans="28:28" x14ac:dyDescent="0.25">
      <c r="AB17610" s="3" t="str">
        <v>T = 8.333333, swapRate = 0.026329, k = 2, strike = -0.027160, call = 0.053793, callph = 0.053783, callmh = 0.053802, quantile = 0.015989, d2CalldK2 = 0.922552</v>
      </c>
    </row>
    <row r="17611" spans="28:28" x14ac:dyDescent="0.25">
      <c r="AB17611" s="3" t="str">
        <v>T = 8.333333, swapRate = 0.026329, k = 3, strike = -0.025249, call = 0.051915, callph = 0.051905, callmh = 0.051924, quantile = 0.017861, d2CalldK2 = 1.040517</v>
      </c>
    </row>
    <row r="17612" spans="28:28" x14ac:dyDescent="0.25">
      <c r="AB17612" s="3" t="str">
        <v>T = 8.333333, swapRate = 0.026329, k = 4, strike = -0.023339, call = 0.050040, callph = 0.050031, callmh = 0.050050, quantile = 0.019974, d2CalldK2 = 1.174850</v>
      </c>
    </row>
    <row r="17613" spans="28:28" x14ac:dyDescent="0.25">
      <c r="AB17613" s="3" t="str">
        <v>T = 8.333333, swapRate = 0.026329, k = 5, strike = -0.021429, call = 0.048170, callph = 0.048161, callmh = 0.048180, quantile = 0.022362, d2CalldK2 = 1.327980</v>
      </c>
    </row>
    <row r="17614" spans="28:28" x14ac:dyDescent="0.25">
      <c r="AB17614" s="3" t="str">
        <v>T = 8.333333, swapRate = 0.026329, k = 6, strike = -0.019518, call = 0.046305, callph = 0.046296, callmh = 0.046315, quantile = 0.025062, d2CalldK2 = 1.502713</v>
      </c>
    </row>
    <row r="17615" spans="28:28" x14ac:dyDescent="0.25">
      <c r="AB17615" s="3" t="str">
        <v>T = 8.333333, swapRate = 0.026329, k = 7, strike = -0.017608, call = 0.044446, callph = 0.044436, callmh = 0.044455, quantile = 0.028119, d2CalldK2 = 1.702294</v>
      </c>
    </row>
    <row r="17616" spans="28:28" x14ac:dyDescent="0.25">
      <c r="AB17616" s="3" t="str">
        <v>T = 8.333333, swapRate = 0.026329, k = 8, strike = -0.015698, call = 0.042592, callph = 0.042583, callmh = 0.042602, quantile = 0.031584, d2CalldK2 = 1.930470</v>
      </c>
    </row>
    <row r="17617" spans="28:28" x14ac:dyDescent="0.25">
      <c r="AB17617" s="3" t="str">
        <v>T = 8.333333, swapRate = 0.026329, k = 9, strike = -0.013788, call = 0.040746, callph = 0.040736, callmh = 0.040756, quantile = 0.035515, d2CalldK2 = 2.191570</v>
      </c>
    </row>
    <row r="17618" spans="28:28" x14ac:dyDescent="0.25">
      <c r="AB17618" s="3" t="str">
        <v>T = 8.333333, swapRate = 0.026329, k = 10, strike = -0.011877, call = 0.038908, callph = 0.038898, callmh = 0.038917, quantile = 0.039981, d2CalldK2 = 2.490593</v>
      </c>
    </row>
    <row r="17619" spans="28:28" x14ac:dyDescent="0.25">
      <c r="AB17619" s="3" t="str">
        <v>T = 8.333333, swapRate = 0.026329, k = 11, strike = -0.009967, call = 0.037079, callph = 0.037069, callmh = 0.037088, quantile = 0.045059, d2CalldK2 = 2.833302</v>
      </c>
    </row>
    <row r="17620" spans="28:28" x14ac:dyDescent="0.25">
      <c r="AB17620" s="3" t="str">
        <v>T = 8.333333, swapRate = 0.026329, k = 12, strike = -0.008057, call = 0.035260, callph = 0.035250, callmh = 0.035269, quantile = 0.050838, d2CalldK2 = 3.226335</v>
      </c>
    </row>
    <row r="17621" spans="28:28" x14ac:dyDescent="0.25">
      <c r="AB17621" s="3" t="str">
        <v>T = 8.333333, swapRate = 0.026329, k = 13, strike = -0.006146, call = 0.033453, callph = 0.033443, callmh = 0.033462, quantile = 0.057422, d2CalldK2 = 3.677321</v>
      </c>
    </row>
    <row r="17622" spans="28:28" x14ac:dyDescent="0.25">
      <c r="AB17622" s="3" t="str">
        <v>T = 8.333333, swapRate = 0.026329, k = 14, strike = -0.004236, call = 0.031659, callph = 0.031650, callmh = 0.031669, quantile = 0.064930, d2CalldK2 = 4.195000</v>
      </c>
    </row>
    <row r="17623" spans="28:28" x14ac:dyDescent="0.25">
      <c r="AB17623" s="3" t="str">
        <v>T = 8.333333, swapRate = 0.026329, k = 15, strike = -0.002326, call = 0.029881, callph = 0.029872, callmh = 0.029890, quantile = 0.073499, d2CalldK2 = 4.789349</v>
      </c>
    </row>
    <row r="17624" spans="28:28" x14ac:dyDescent="0.25">
      <c r="AB17624" s="3" t="str">
        <v>T = 8.333333, swapRate = 0.026329, k = 16, strike = -0.000415, call = 0.028120, callph = 0.028111, callmh = 0.028129, quantile = 0.083284, d2CalldK2 = 5.471695</v>
      </c>
    </row>
    <row r="17625" spans="28:28" x14ac:dyDescent="0.25">
      <c r="AB17625" s="3" t="str">
        <v>T = 8.333333, swapRate = 0.026329, k = 17, strike = 0.001495, call = 0.026379, callph = 0.026370, callmh = 0.026388, quantile = 0.094468, d2CalldK2 = 6.254809</v>
      </c>
    </row>
    <row r="17626" spans="28:28" x14ac:dyDescent="0.25">
      <c r="AB17626" s="3" t="str">
        <v>T = 8.333333, swapRate = 0.026329, k = 18, strike = 0.003405, call = 0.024661, callph = 0.024653, callmh = 0.024670, quantile = 0.107255, d2CalldK2 = 7.152959</v>
      </c>
    </row>
    <row r="17627" spans="28:28" x14ac:dyDescent="0.25">
      <c r="AB17627" s="3" t="str">
        <v>T = 8.333333, swapRate = 0.026329, k = 19, strike = 0.005316, call = 0.022970, callph = 0.022961, callmh = 0.022978, quantile = 0.121880, d2CalldK2 = 8.181876</v>
      </c>
    </row>
    <row r="17628" spans="28:28" x14ac:dyDescent="0.25">
      <c r="AB17628" s="3" t="str">
        <v>T = 8.333333, swapRate = 0.026329, k = 20, strike = 0.007226, call = 0.021308, callph = 0.021299, callmh = 0.021316, quantile = 0.138609, d2CalldK2 = 9.358597</v>
      </c>
    </row>
    <row r="17629" spans="28:28" x14ac:dyDescent="0.25">
      <c r="AB17629" s="3" t="str">
        <v>T = 8.333333, swapRate = 0.026329, k = 21, strike = 0.009136, call = 0.019680, callph = 0.019672, callmh = 0.019689, quantile = 0.157741, d2CalldK2 = 10.701104</v>
      </c>
    </row>
    <row r="17630" spans="28:28" x14ac:dyDescent="0.25">
      <c r="AB17630" s="3" t="str">
        <v>T = 8.333333, swapRate = 0.026329, k = 22, strike = 0.011046, call = 0.018092, callph = 0.018083, callmh = 0.018100, quantile = 0.179611, d2CalldK2 = 12.227647</v>
      </c>
    </row>
    <row r="17631" spans="28:28" x14ac:dyDescent="0.25">
      <c r="AB17631" s="3" t="str">
        <v>T = 8.333333, swapRate = 0.026329, k = 23, strike = 0.012957, call = 0.016548, callph = 0.016540, callmh = 0.016556, quantile = 0.204586, d2CalldK2 = 13.955588</v>
      </c>
    </row>
    <row r="17632" spans="28:28" x14ac:dyDescent="0.25">
      <c r="AB17632" s="3" t="str">
        <v>T = 8.333333, swapRate = 0.026329, k = 24, strike = 0.014867, call = 0.015055, callph = 0.015047, callmh = 0.015063, quantile = 0.233067, d2CalldK2 = 15.899557</v>
      </c>
    </row>
    <row r="17633" spans="28:28" x14ac:dyDescent="0.25">
      <c r="AB17633" s="3" t="str">
        <v>T = 8.333333, swapRate = 0.026329, k = 25, strike = 0.016777, call = 0.013620, callph = 0.013613, callmh = 0.013627, quantile = 0.265476, d2CalldK2 = 18.068583</v>
      </c>
    </row>
    <row r="17634" spans="28:28" x14ac:dyDescent="0.25">
      <c r="AB17634" s="3" t="str">
        <v>T = 8.333333, swapRate = 0.026329, k = 26, strike = 0.018688, call = 0.012251, callph = 0.012244, callmh = 0.012258, quantile = 0.302244, d2CalldK2 = 20.461795</v>
      </c>
    </row>
    <row r="17635" spans="28:28" x14ac:dyDescent="0.25">
      <c r="AB17635" s="3" t="str">
        <v>T = 8.333333, swapRate = 0.026329, k = 27, strike = 0.020598, call = 0.010957, callph = 0.010951, callmh = 0.010964, quantile = 0.343785, d2CalldK2 = 23.062143</v>
      </c>
    </row>
    <row r="17636" spans="28:28" x14ac:dyDescent="0.25">
      <c r="AB17636" s="3" t="str">
        <v>T = 8.333333, swapRate = 0.026329, k = 28, strike = 0.022508, call = 0.009747, callph = 0.009741, callmh = 0.009754, quantile = 0.390461, d2CalldK2 = 25.827447</v>
      </c>
    </row>
    <row r="17637" spans="28:28" x14ac:dyDescent="0.25">
      <c r="AB17637" s="3" t="str">
        <v>T = 8.333333, swapRate = 0.026329, k = 29, strike = 0.024419, call = 0.008632, callph = 0.008626, callmh = 0.008638, quantile = 0.442517, d2CalldK2 = 28.678101</v>
      </c>
    </row>
    <row r="17638" spans="28:28" x14ac:dyDescent="0.25">
      <c r="AB17638" s="3" t="str">
        <v>T = 8.333333, swapRate = 0.026329, k = 30, strike = 0.026329, call = 0.007621, callph = 0.007616, callmh = 0.007626, quantile = 0.500000, d2CalldK2 = 31.476136</v>
      </c>
    </row>
    <row r="17639" spans="28:28" x14ac:dyDescent="0.25">
      <c r="AB17639" s="3" t="str">
        <v>T = 8.333333, swapRate = 0.026329, k = 31, strike = 0.028239, call = 0.006722, callph = 0.006717, callmh = 0.006726, quantile = 0.557483, d2CalldK2 = 28.678100</v>
      </c>
    </row>
    <row r="17640" spans="28:28" x14ac:dyDescent="0.25">
      <c r="AB17640" s="3" t="str">
        <v>T = 8.333333, swapRate = 0.026329, k = 32, strike = 0.030149, call = 0.005927, callph = 0.005923, callmh = 0.005931, quantile = 0.609539, d2CalldK2 = 25.827447</v>
      </c>
    </row>
    <row r="17641" spans="28:28" x14ac:dyDescent="0.25">
      <c r="AB17641" s="3" t="str">
        <v>T = 8.333333, swapRate = 0.026329, k = 33, strike = 0.032060, call = 0.005226, callph = 0.005223, callmh = 0.005230, quantile = 0.656215, d2CalldK2 = 23.062143</v>
      </c>
    </row>
    <row r="17642" spans="28:28" x14ac:dyDescent="0.25">
      <c r="AB17642" s="3" t="str">
        <v>T = 8.333333, swapRate = 0.026329, k = 34, strike = 0.033970, call = 0.004610, callph = 0.004607, callmh = 0.004613, quantile = 0.697756, d2CalldK2 = 20.461795</v>
      </c>
    </row>
    <row r="17643" spans="28:28" x14ac:dyDescent="0.25">
      <c r="AB17643" s="3" t="str">
        <v>T = 8.333333, swapRate = 0.026329, k = 35, strike = 0.035880, call = 0.004069, callph = 0.004066, callmh = 0.004071, quantile = 0.734524, d2CalldK2 = 18.068583</v>
      </c>
    </row>
    <row r="17644" spans="28:28" x14ac:dyDescent="0.25">
      <c r="AB17644" s="3" t="str">
        <v>T = 8.333333, swapRate = 0.026329, k = 36, strike = 0.037791, call = 0.003593, callph = 0.003591, callmh = 0.003595, quantile = 0.766933, d2CalldK2 = 15.899557</v>
      </c>
    </row>
    <row r="17645" spans="28:28" x14ac:dyDescent="0.25">
      <c r="AB17645" s="3" t="str">
        <v>T = 8.333333, swapRate = 0.026329, k = 37, strike = 0.039701, call = 0.003176, callph = 0.003174, callmh = 0.003178, quantile = 0.795414, d2CalldK2 = 13.955588</v>
      </c>
    </row>
    <row r="17646" spans="28:28" x14ac:dyDescent="0.25">
      <c r="AB17646" s="3" t="str">
        <v>T = 8.333333, swapRate = 0.026329, k = 38, strike = 0.041611, call = 0.002809, callph = 0.002807, callmh = 0.002811, quantile = 0.820389, d2CalldK2 = 12.227646</v>
      </c>
    </row>
    <row r="17647" spans="28:28" x14ac:dyDescent="0.25">
      <c r="AB17647" s="3" t="str">
        <v>T = 8.333333, swapRate = 0.026329, k = 39, strike = 0.043522, call = 0.002487, callph = 0.002486, callmh = 0.002489, quantile = 0.842259, d2CalldK2 = 10.701104</v>
      </c>
    </row>
    <row r="17648" spans="28:28" x14ac:dyDescent="0.25">
      <c r="AB17648" s="3" t="str">
        <v>T = 8.333333, swapRate = 0.026329, k = 40, strike = 0.045432, call = 0.002205, callph = 0.002203, callmh = 0.002206, quantile = 0.861391, d2CalldK2 = 9.358597</v>
      </c>
    </row>
    <row r="17649" spans="28:28" x14ac:dyDescent="0.25">
      <c r="AB17649" s="3" t="str">
        <v>T = 8.333333, swapRate = 0.026329, k = 41, strike = 0.047342, call = 0.001956, callph = 0.001955, callmh = 0.001958, quantile = 0.878120, d2CalldK2 = 8.181876</v>
      </c>
    </row>
    <row r="17650" spans="28:28" x14ac:dyDescent="0.25">
      <c r="AB17650" s="3" t="str">
        <v>T = 8.333333, swapRate = 0.026329, k = 42, strike = 0.049253, call = 0.001738, callph = 0.001737, callmh = 0.001739, quantile = 0.892745, d2CalldK2 = 7.152960</v>
      </c>
    </row>
    <row r="17651" spans="28:28" x14ac:dyDescent="0.25">
      <c r="AB17651" s="3" t="str">
        <v>T = 8.333333, swapRate = 0.026329, k = 43, strike = 0.051163, call = 0.001545, callph = 0.001544, callmh = 0.001546, quantile = 0.905532, d2CalldK2 = 6.254809</v>
      </c>
    </row>
    <row r="17652" spans="28:28" x14ac:dyDescent="0.25">
      <c r="AB17652" s="3" t="str">
        <v>T = 8.333333, swapRate = 0.026329, k = 44, strike = 0.053073, call = 0.001376, callph = 0.001375, callmh = 0.001377, quantile = 0.916716, d2CalldK2 = 5.471695</v>
      </c>
    </row>
    <row r="17653" spans="28:28" x14ac:dyDescent="0.25">
      <c r="AB17653" s="3" t="str">
        <v>T = 8.333333, swapRate = 0.026329, k = 45, strike = 0.054983, call = 0.001226, callph = 0.001226, callmh = 0.001227, quantile = 0.926501, d2CalldK2 = 4.789349</v>
      </c>
    </row>
    <row r="17654" spans="28:28" x14ac:dyDescent="0.25">
      <c r="AB17654" s="3" t="str">
        <v>T = 8.333333, swapRate = 0.026329, k = 46, strike = 0.056894, call = 0.001094, callph = 0.001094, callmh = 0.001095, quantile = 0.935070, d2CalldK2 = 4.195000</v>
      </c>
    </row>
    <row r="17655" spans="28:28" x14ac:dyDescent="0.25">
      <c r="AB17655" s="3" t="str">
        <v>T = 8.333333, swapRate = 0.026329, k = 47, strike = 0.058804, call = 0.000978, callph = 0.000977, callmh = 0.000978, quantile = 0.942578, d2CalldK2 = 3.677321</v>
      </c>
    </row>
    <row r="17656" spans="28:28" x14ac:dyDescent="0.25">
      <c r="AB17656" s="3" t="str">
        <v>T = 8.333333, swapRate = 0.026329, k = 48, strike = 0.060714, call = 0.000874, callph = 0.000874, callmh = 0.000875, quantile = 0.949162, d2CalldK2 = 3.226335</v>
      </c>
    </row>
    <row r="17657" spans="28:28" x14ac:dyDescent="0.25">
      <c r="AB17657" s="3" t="str">
        <v>T = 8.333333, swapRate = 0.026329, k = 49, strike = 0.062625, call = 0.000783, callph = 0.000782, callmh = 0.000783, quantile = 0.954941, d2CalldK2 = 2.833302</v>
      </c>
    </row>
    <row r="17658" spans="28:28" x14ac:dyDescent="0.25">
      <c r="AB17658" s="3" t="str">
        <v>T = 8.333333, swapRate = 0.026329, k = 50, strike = 0.064535, call = 0.000702, callph = 0.000701, callmh = 0.000702, quantile = 0.960019, d2CalldK2 = 2.490593</v>
      </c>
    </row>
    <row r="17659" spans="28:28" x14ac:dyDescent="0.25">
      <c r="AB17659" s="3" t="str">
        <v>T = 8.333333, swapRate = 0.026329, k = 51, strike = 0.066445, call = 0.000630, callph = 0.000629, callmh = 0.000630, quantile = 0.964485, d2CalldK2 = 2.191570</v>
      </c>
    </row>
    <row r="17660" spans="28:28" x14ac:dyDescent="0.25">
      <c r="AB17660" s="3" t="str">
        <v>T = 8.333333, swapRate = 0.026329, k = 52, strike = 0.068356, call = 0.000566, callph = 0.000565, callmh = 0.000566, quantile = 0.968416, d2CalldK2 = 1.930470</v>
      </c>
    </row>
    <row r="17661" spans="28:28" x14ac:dyDescent="0.25">
      <c r="AB17661" s="3" t="str">
        <v>T = 8.333333, swapRate = 0.026329, k = 53, strike = 0.070266, call = 0.000509, callph = 0.000508, callmh = 0.000509, quantile = 0.971881, d2CalldK2 = 1.702294</v>
      </c>
    </row>
    <row r="17662" spans="28:28" x14ac:dyDescent="0.25">
      <c r="AB17662" s="3" t="str">
        <v>T = 8.333333, swapRate = 0.026329, k = 54, strike = 0.072176, call = 0.000458, callph = 0.000458, callmh = 0.000458, quantile = 0.974938, d2CalldK2 = 1.502713</v>
      </c>
    </row>
    <row r="17663" spans="28:28" x14ac:dyDescent="0.25">
      <c r="AB17663" s="3" t="str">
        <v>T = 8.333333, swapRate = 0.026329, k = 55, strike = 0.074087, call = 0.000413, callph = 0.000412, callmh = 0.000413, quantile = 0.977638, d2CalldK2 = 1.327980</v>
      </c>
    </row>
    <row r="17664" spans="28:28" x14ac:dyDescent="0.25">
      <c r="AB17664" s="3" t="str">
        <v>T = 8.333333, swapRate = 0.026329, k = 56, strike = 0.075997, call = 0.000372, callph = 0.000372, callmh = 0.000373, quantile = 0.980026, d2CalldK2 = 1.174850</v>
      </c>
    </row>
    <row r="17665" spans="28:28" x14ac:dyDescent="0.25">
      <c r="AB17665" s="3" t="str">
        <v>T = 8.333333, swapRate = 0.026329, k = 57, strike = 0.077907, call = 0.000336, callph = 0.000336, callmh = 0.000336, quantile = 0.982139, d2CalldK2 = 1.040517</v>
      </c>
    </row>
    <row r="17666" spans="28:28" x14ac:dyDescent="0.25">
      <c r="AB17666" s="3" t="str">
        <v>T = 8.333333, swapRate = 0.026329, k = 58, strike = 0.079817, call = 0.000304, callph = 0.000304, callmh = 0.000304, quantile = 0.984011, d2CalldK2 = 0.922552</v>
      </c>
    </row>
    <row r="17667" spans="28:28" x14ac:dyDescent="0.25">
      <c r="AB17667" s="3" t="str">
        <v>T = 8.333333, swapRate = 0.026329, k = 59, strike = 0.081728, call = 0.000275, callph = 0.000275, callmh = 0.000275, quantile = 0.985673, d2CalldK2 = 0.818852</v>
      </c>
    </row>
    <row r="17668" spans="28:28" x14ac:dyDescent="0.25">
      <c r="AB17668" s="3" t="str">
        <v>T = 8.333333, swapRate = 0.026329, k = 60, strike = 0.083638, call = 0.000249, callph = 0.000249, callmh = 0.000249, quantile = 0.987148, d2CalldK2 = 0.727595</v>
      </c>
    </row>
    <row r="17669" spans="28:28" x14ac:dyDescent="0.25">
      <c r="AB17669" s="3" t="str">
        <v>strike = -0.029070, d2CalldK2 = 0.818852, d2CalldK2mc = 0.928420</v>
      </c>
    </row>
    <row r="17670" spans="28:28" x14ac:dyDescent="0.25">
      <c r="AB17670" s="3" t="str">
        <v>strike = -0.027160, d2CalldK2 = 0.922552, d2CalldK2mc = 1.080123</v>
      </c>
    </row>
    <row r="17671" spans="28:28" x14ac:dyDescent="0.25">
      <c r="AB17671" s="3" t="str">
        <v>strike = -0.025249, d2CalldK2 = 1.040517, d2CalldK2mc = 0.943277</v>
      </c>
    </row>
    <row r="17672" spans="28:28" x14ac:dyDescent="0.25">
      <c r="AB17672" s="3" t="str">
        <v>strike = -0.023339, d2CalldK2 = 1.174850, d2CalldK2mc = 1.623361</v>
      </c>
    </row>
    <row r="17673" spans="28:28" x14ac:dyDescent="0.25">
      <c r="AB17673" s="3" t="str">
        <v>strike = -0.021429, d2CalldK2 = 1.327980, d2CalldK2mc = 1.491295</v>
      </c>
    </row>
    <row r="17674" spans="28:28" x14ac:dyDescent="0.25">
      <c r="AB17674" s="3" t="str">
        <v>strike = -0.019518, d2CalldK2 = 1.502713, d2CalldK2mc = 1.246855</v>
      </c>
    </row>
    <row r="17675" spans="28:28" x14ac:dyDescent="0.25">
      <c r="AB17675" s="3" t="str">
        <v>strike = -0.017608, d2CalldK2 = 1.702294, d2CalldK2mc = 1.625634</v>
      </c>
    </row>
    <row r="17676" spans="28:28" x14ac:dyDescent="0.25">
      <c r="AB17676" s="3" t="str">
        <v>strike = -0.015698, d2CalldK2 = 1.930470, d2CalldK2mc = 1.849047</v>
      </c>
    </row>
    <row r="17677" spans="28:28" x14ac:dyDescent="0.25">
      <c r="AB17677" s="3" t="str">
        <v>strike = -0.013788, d2CalldK2 = 2.191570, d2CalldK2mc = 2.083425</v>
      </c>
    </row>
    <row r="17678" spans="28:28" x14ac:dyDescent="0.25">
      <c r="AB17678" s="3" t="str">
        <v>strike = -0.011877, d2CalldK2 = 2.490593, d2CalldK2mc = 2.150753</v>
      </c>
    </row>
    <row r="17679" spans="28:28" x14ac:dyDescent="0.25">
      <c r="AB17679" s="3" t="str">
        <v>strike = -0.009967, d2CalldK2 = 2.833302, d2CalldK2mc = 2.824445</v>
      </c>
    </row>
    <row r="17680" spans="28:28" x14ac:dyDescent="0.25">
      <c r="AB17680" s="3" t="str">
        <v>strike = -0.008057, d2CalldK2 = 3.226335, d2CalldK2mc = 3.481711</v>
      </c>
    </row>
    <row r="17681" spans="28:28" x14ac:dyDescent="0.25">
      <c r="AB17681" s="3" t="str">
        <v>strike = -0.006146, d2CalldK2 = 3.677321, d2CalldK2mc = 3.370075</v>
      </c>
    </row>
    <row r="17682" spans="28:28" x14ac:dyDescent="0.25">
      <c r="AB17682" s="3" t="str">
        <v>strike = -0.004236, d2CalldK2 = 4.195000, d2CalldK2mc = 4.502970</v>
      </c>
    </row>
    <row r="17683" spans="28:28" x14ac:dyDescent="0.25">
      <c r="AB17683" s="3" t="str">
        <v>strike = -0.002326, d2CalldK2 = 4.789349, d2CalldK2mc = 5.860153</v>
      </c>
    </row>
    <row r="17684" spans="28:28" x14ac:dyDescent="0.25">
      <c r="AB17684" s="3" t="str">
        <v>strike = -0.000415, d2CalldK2 = 5.471695, d2CalldK2mc = 5.758839</v>
      </c>
    </row>
    <row r="17685" spans="28:28" x14ac:dyDescent="0.25">
      <c r="AB17685" s="3" t="str">
        <v>strike = 0.001495, d2CalldK2 = 6.254809, d2CalldK2mc = 5.368367</v>
      </c>
    </row>
    <row r="17686" spans="28:28" x14ac:dyDescent="0.25">
      <c r="AB17686" s="3" t="str">
        <v>strike = 0.003405, d2CalldK2 = 7.152959, d2CalldK2mc = 7.139416</v>
      </c>
    </row>
    <row r="17687" spans="28:28" x14ac:dyDescent="0.25">
      <c r="AB17687" s="3" t="str">
        <v>strike = 0.005316, d2CalldK2 = 8.181876, d2CalldK2mc = 9.285894</v>
      </c>
    </row>
    <row r="17688" spans="28:28" x14ac:dyDescent="0.25">
      <c r="AB17688" s="3" t="str">
        <v>strike = 0.007226, d2CalldK2 = 9.358597, d2CalldK2mc = 8.446100</v>
      </c>
    </row>
    <row r="17689" spans="28:28" x14ac:dyDescent="0.25">
      <c r="AB17689" s="3" t="str">
        <v>strike = 0.009136, d2CalldK2 = 10.701104, d2CalldK2mc = 9.860139</v>
      </c>
    </row>
    <row r="17690" spans="28:28" x14ac:dyDescent="0.25">
      <c r="AB17690" s="3" t="str">
        <v>strike = 0.011046, d2CalldK2 = 12.227647, d2CalldK2mc = 12.866510</v>
      </c>
    </row>
    <row r="17691" spans="28:28" x14ac:dyDescent="0.25">
      <c r="AB17691" s="3" t="str">
        <v>strike = 0.012957, d2CalldK2 = 13.955588, d2CalldK2mc = 14.961748</v>
      </c>
    </row>
    <row r="17692" spans="28:28" x14ac:dyDescent="0.25">
      <c r="AB17692" s="3" t="str">
        <v>strike = 0.014867, d2CalldK2 = 15.899557, d2CalldK2mc = 15.935943</v>
      </c>
    </row>
    <row r="17693" spans="28:28" x14ac:dyDescent="0.25">
      <c r="AB17693" s="3" t="str">
        <v>strike = 0.016777, d2CalldK2 = 18.068583, d2CalldK2mc = 17.633802</v>
      </c>
    </row>
    <row r="17694" spans="28:28" x14ac:dyDescent="0.25">
      <c r="AB17694" s="3" t="str">
        <v>strike = 0.018688, d2CalldK2 = 20.461795, d2CalldK2mc = 19.462433</v>
      </c>
    </row>
    <row r="17695" spans="28:28" x14ac:dyDescent="0.25">
      <c r="AB17695" s="3" t="str">
        <v>strike = 0.020598, d2CalldK2 = 23.062143, d2CalldK2mc = 22.853757</v>
      </c>
    </row>
    <row r="17696" spans="28:28" x14ac:dyDescent="0.25">
      <c r="AB17696" s="3" t="str">
        <v>strike = 0.022508, d2CalldK2 = 25.827447, d2CalldK2mc = 25.425566</v>
      </c>
    </row>
    <row r="17697" spans="28:28" x14ac:dyDescent="0.25">
      <c r="AB17697" s="3" t="str">
        <v>strike = 0.024419, d2CalldK2 = 28.678101, d2CalldK2mc = 28.710006</v>
      </c>
    </row>
    <row r="17698" spans="28:28" x14ac:dyDescent="0.25">
      <c r="AB17698" s="3" t="str">
        <v>strike = 0.026329, d2CalldK2 = 31.476136, d2CalldK2mc = 29.334568</v>
      </c>
    </row>
    <row r="17699" spans="28:28" x14ac:dyDescent="0.25">
      <c r="AB17699" s="3" t="str">
        <v>strike = 0.028239, d2CalldK2 = 28.678100, d2CalldK2mc = 29.503908</v>
      </c>
    </row>
    <row r="17700" spans="28:28" x14ac:dyDescent="0.25">
      <c r="AB17700" s="3" t="str">
        <v>strike = 0.030149, d2CalldK2 = 25.827447, d2CalldK2mc = 26.745147</v>
      </c>
    </row>
    <row r="17701" spans="28:28" x14ac:dyDescent="0.25">
      <c r="AB17701" s="3" t="str">
        <v>strike = 0.032060, d2CalldK2 = 23.062143, d2CalldK2mc = 23.495510</v>
      </c>
    </row>
    <row r="17702" spans="28:28" x14ac:dyDescent="0.25">
      <c r="AB17702" s="3" t="str">
        <v>strike = 0.033970, d2CalldK2 = 20.461795, d2CalldK2mc = 20.178385</v>
      </c>
    </row>
    <row r="17703" spans="28:28" x14ac:dyDescent="0.25">
      <c r="AB17703" s="3" t="str">
        <v>strike = 0.035880, d2CalldK2 = 18.068583, d2CalldK2mc = 18.454650</v>
      </c>
    </row>
    <row r="17704" spans="28:28" x14ac:dyDescent="0.25">
      <c r="AB17704" s="3" t="str">
        <v>strike = 0.037791, d2CalldK2 = 15.899557, d2CalldK2mc = 15.537416</v>
      </c>
    </row>
    <row r="17705" spans="28:28" x14ac:dyDescent="0.25">
      <c r="AB17705" s="3" t="str">
        <v>strike = 0.039701, d2CalldK2 = 13.955588, d2CalldK2mc = 14.240267</v>
      </c>
    </row>
    <row r="17706" spans="28:28" x14ac:dyDescent="0.25">
      <c r="AB17706" s="3" t="str">
        <v>strike = 0.041611, d2CalldK2 = 12.227646, d2CalldK2mc = 11.751512</v>
      </c>
    </row>
    <row r="17707" spans="28:28" x14ac:dyDescent="0.25">
      <c r="AB17707" s="3" t="str">
        <v>strike = 0.043522, d2CalldK2 = 10.701104, d2CalldK2mc = 10.626421</v>
      </c>
    </row>
    <row r="17708" spans="28:28" x14ac:dyDescent="0.25">
      <c r="AB17708" s="3" t="str">
        <v>strike = 0.045432, d2CalldK2 = 9.358597, d2CalldK2mc = 9.552655</v>
      </c>
    </row>
    <row r="17709" spans="28:28" x14ac:dyDescent="0.25">
      <c r="AB17709" s="3" t="str">
        <v>strike = 0.047342, d2CalldK2 = 8.181876, d2CalldK2mc = 8.398803</v>
      </c>
    </row>
    <row r="17710" spans="28:28" x14ac:dyDescent="0.25">
      <c r="AB17710" s="3" t="str">
        <v>strike = 0.049253, d2CalldK2 = 7.152960, d2CalldK2mc = 7.495774</v>
      </c>
    </row>
    <row r="17711" spans="28:28" x14ac:dyDescent="0.25">
      <c r="AB17711" s="3" t="str">
        <v>strike = 0.051163, d2CalldK2 = 6.254809, d2CalldK2mc = 5.891639</v>
      </c>
    </row>
    <row r="17712" spans="28:28" x14ac:dyDescent="0.25">
      <c r="AB17712" s="3" t="str">
        <v>strike = 0.053073, d2CalldK2 = 5.471695, d2CalldK2mc = 5.819731</v>
      </c>
    </row>
    <row r="17713" spans="28:28" x14ac:dyDescent="0.25">
      <c r="AB17713" s="3" t="str">
        <v>strike = 0.054983, d2CalldK2 = 4.789349, d2CalldK2mc = 4.495771</v>
      </c>
    </row>
    <row r="17714" spans="28:28" x14ac:dyDescent="0.25">
      <c r="AB17714" s="3" t="str">
        <v>strike = 0.056894, d2CalldK2 = 4.195000, d2CalldK2mc = 4.348396</v>
      </c>
    </row>
    <row r="17715" spans="28:28" x14ac:dyDescent="0.25">
      <c r="AB17715" s="3" t="str">
        <v>strike = 0.058804, d2CalldK2 = 3.677321, d2CalldK2mc = 3.696317</v>
      </c>
    </row>
    <row r="17716" spans="28:28" x14ac:dyDescent="0.25">
      <c r="AB17716" s="3" t="str">
        <v>strike = 0.060714, d2CalldK2 = 3.226335, d2CalldK2mc = 3.154379</v>
      </c>
    </row>
    <row r="17717" spans="28:28" x14ac:dyDescent="0.25">
      <c r="AB17717" s="3" t="str">
        <v>strike = 0.062625, d2CalldK2 = 2.833302, d2CalldK2mc = 3.117753</v>
      </c>
    </row>
    <row r="17718" spans="28:28" x14ac:dyDescent="0.25">
      <c r="AB17718" s="3" t="str">
        <v>strike = 0.064535, d2CalldK2 = 2.490593, d2CalldK2mc = 2.546996</v>
      </c>
    </row>
    <row r="17719" spans="28:28" x14ac:dyDescent="0.25">
      <c r="AB17719" s="3" t="str">
        <v>strike = 0.066445, d2CalldK2 = 2.191570, d2CalldK2mc = 2.406437</v>
      </c>
    </row>
    <row r="17720" spans="28:28" x14ac:dyDescent="0.25">
      <c r="AB17720" s="3" t="str">
        <v>strike = 0.068356, d2CalldK2 = 1.930470, d2CalldK2mc = 1.784212</v>
      </c>
    </row>
    <row r="17721" spans="28:28" x14ac:dyDescent="0.25">
      <c r="AB17721" s="3" t="str">
        <v>strike = 0.070266, d2CalldK2 = 1.702294, d2CalldK2mc = 1.852344</v>
      </c>
    </row>
    <row r="17722" spans="28:28" x14ac:dyDescent="0.25">
      <c r="AB17722" s="3" t="str">
        <v>strike = 0.072176, d2CalldK2 = 1.502713, d2CalldK2mc = 1.512130</v>
      </c>
    </row>
    <row r="17723" spans="28:28" x14ac:dyDescent="0.25">
      <c r="AB17723" s="3" t="str">
        <v>strike = 0.074087, d2CalldK2 = 1.327980, d2CalldK2mc = 0.961697</v>
      </c>
    </row>
    <row r="17724" spans="28:28" x14ac:dyDescent="0.25">
      <c r="AB17724" s="3" t="str">
        <v>strike = 0.075997, d2CalldK2 = 1.174850, d2CalldK2mc = 1.429554</v>
      </c>
    </row>
    <row r="17725" spans="28:28" x14ac:dyDescent="0.25">
      <c r="AB17725" s="3" t="str">
        <v>strike = 0.077907, d2CalldK2 = 1.040517, d2CalldK2mc = 0.932444</v>
      </c>
    </row>
    <row r="17726" spans="28:28" x14ac:dyDescent="0.25">
      <c r="AB17726" s="3" t="str">
        <v>strike = 0.079817, d2CalldK2 = 0.922552, d2CalldK2mc = 0.929120</v>
      </c>
    </row>
    <row r="17727" spans="28:28" x14ac:dyDescent="0.25">
      <c r="AB17727" s="3" t="str">
        <v>strike = 0.081728, d2CalldK2 = 0.818852, d2CalldK2mc = 0.969827</v>
      </c>
    </row>
    <row r="17728" spans="28:28" x14ac:dyDescent="0.25">
      <c r="AB17728" s="3" t="str">
        <v>T = 8.333333, fixingDate = 0, swapRate = 0.026329, annuity = 8.017926, stdDev = 0.019103, avgCalcStrikes = 7.980591</v>
      </c>
    </row>
    <row r="17729" spans="28:28" x14ac:dyDescent="0.25">
      <c r="AB17729" s="3" t="str">
        <v>strike = -0.029070, dCalldT = 0.000012, localVol = 0.005086</v>
      </c>
    </row>
    <row r="17730" spans="28:28" x14ac:dyDescent="0.25">
      <c r="AB17730" s="3" t="str">
        <v>strike = -0.027160, dCalldT = 0.000033, localVol = 0.007824</v>
      </c>
    </row>
    <row r="17731" spans="28:28" x14ac:dyDescent="0.25">
      <c r="AB17731" s="3" t="str">
        <v>strike = -0.025249, dCalldT = 0.000048, localVol = 0.010067</v>
      </c>
    </row>
    <row r="17732" spans="28:28" x14ac:dyDescent="0.25">
      <c r="AB17732" s="3" t="str">
        <v>strike = -0.023339, dCalldT = 0.000067, localVol = 0.009113</v>
      </c>
    </row>
    <row r="17733" spans="28:28" x14ac:dyDescent="0.25">
      <c r="AB17733" s="3" t="str">
        <v>strike = -0.021429, dCalldT = 0.000068, localVol = 0.009553</v>
      </c>
    </row>
    <row r="17734" spans="28:28" x14ac:dyDescent="0.25">
      <c r="AB17734" s="3" t="str">
        <v>strike = -0.019518, dCalldT = 0.000062, localVol = 0.009991</v>
      </c>
    </row>
    <row r="17735" spans="28:28" x14ac:dyDescent="0.25">
      <c r="AB17735" s="3" t="str">
        <v>strike = -0.017608, dCalldT = 0.000068, localVol = 0.009171</v>
      </c>
    </row>
    <row r="17736" spans="28:28" x14ac:dyDescent="0.25">
      <c r="AB17736" s="3" t="str">
        <v>strike = -0.015698, dCalldT = 0.000079, localVol = 0.009222</v>
      </c>
    </row>
    <row r="17737" spans="28:28" x14ac:dyDescent="0.25">
      <c r="AB17737" s="3" t="str">
        <v>strike = -0.013788, dCalldT = 0.000093, localVol = 0.009462</v>
      </c>
    </row>
    <row r="17738" spans="28:28" x14ac:dyDescent="0.25">
      <c r="AB17738" s="3" t="str">
        <v>strike = -0.011877, dCalldT = 0.000113, localVol = 0.010273</v>
      </c>
    </row>
    <row r="17739" spans="28:28" x14ac:dyDescent="0.25">
      <c r="AB17739" s="3" t="str">
        <v>strike = -0.009967, dCalldT = 0.000149, localVol = 0.010288</v>
      </c>
    </row>
    <row r="17740" spans="28:28" x14ac:dyDescent="0.25">
      <c r="AB17740" s="3" t="str">
        <v>strike = -0.008057, dCalldT = 0.000187, localVol = 0.010358</v>
      </c>
    </row>
    <row r="17741" spans="28:28" x14ac:dyDescent="0.25">
      <c r="AB17741" s="3" t="str">
        <v>strike = -0.006146, dCalldT = 0.000214, localVol = 0.011263</v>
      </c>
    </row>
    <row r="17742" spans="28:28" x14ac:dyDescent="0.25">
      <c r="AB17742" s="3" t="str">
        <v>strike = -0.004236, dCalldT = 0.000255, localVol = 0.010646</v>
      </c>
    </row>
    <row r="17743" spans="28:28" x14ac:dyDescent="0.25">
      <c r="AB17743" s="3" t="str">
        <v>strike = -0.002326, dCalldT = 0.000284, localVol = 0.009845</v>
      </c>
    </row>
    <row r="17744" spans="28:28" x14ac:dyDescent="0.25">
      <c r="AB17744" s="3" t="str">
        <v>strike = -0.000415, dCalldT = 0.000267, localVol = 0.009627</v>
      </c>
    </row>
    <row r="17745" spans="28:28" x14ac:dyDescent="0.25">
      <c r="AB17745" s="3" t="str">
        <v>strike = 0.001495, dCalldT = 0.000238, localVol = 0.009415</v>
      </c>
    </row>
    <row r="17746" spans="28:28" x14ac:dyDescent="0.25">
      <c r="AB17746" s="3" t="str">
        <v>strike = 0.003405, dCalldT = 0.000249, localVol = 0.008347</v>
      </c>
    </row>
    <row r="17747" spans="28:28" x14ac:dyDescent="0.25">
      <c r="AB17747" s="3" t="str">
        <v>strike = 0.005316, dCalldT = 0.000261, localVol = 0.007493</v>
      </c>
    </row>
    <row r="17748" spans="28:28" x14ac:dyDescent="0.25">
      <c r="AB17748" s="3" t="str">
        <v>strike = 0.007226, dCalldT = 0.000225, localVol = 0.007298</v>
      </c>
    </row>
    <row r="17749" spans="28:28" x14ac:dyDescent="0.25">
      <c r="AB17749" s="3" t="str">
        <v>strike = 0.009136, dCalldT = 0.000230, localVol = 0.006823</v>
      </c>
    </row>
    <row r="17750" spans="28:28" x14ac:dyDescent="0.25">
      <c r="AB17750" s="3" t="str">
        <v>strike = 0.011046, dCalldT = 0.000271, localVol = 0.006492</v>
      </c>
    </row>
    <row r="17751" spans="28:28" x14ac:dyDescent="0.25">
      <c r="AB17751" s="3" t="str">
        <v>strike = 0.012957, dCalldT = 0.000285, localVol = 0.006169</v>
      </c>
    </row>
    <row r="17752" spans="28:28" x14ac:dyDescent="0.25">
      <c r="AB17752" s="3" t="str">
        <v>strike = 0.014867, dCalldT = 0.000254, localVol = 0.005644</v>
      </c>
    </row>
    <row r="17753" spans="28:28" x14ac:dyDescent="0.25">
      <c r="AB17753" s="3" t="str">
        <v>strike = 0.016777, dCalldT = 0.000221, localVol = 0.005002</v>
      </c>
    </row>
    <row r="17754" spans="28:28" x14ac:dyDescent="0.25">
      <c r="AB17754" s="3" t="str">
        <v>strike = 0.018688, dCalldT = 0.000205, localVol = 0.004593</v>
      </c>
    </row>
    <row r="17755" spans="28:28" x14ac:dyDescent="0.25">
      <c r="AB17755" s="3" t="str">
        <v>strike = 0.020598, dCalldT = 0.000232, localVol = 0.004508</v>
      </c>
    </row>
    <row r="17756" spans="28:28" x14ac:dyDescent="0.25">
      <c r="AB17756" s="3" t="str">
        <v>strike = 0.022508, dCalldT = 0.000266, localVol = 0.004576</v>
      </c>
    </row>
    <row r="17757" spans="28:28" x14ac:dyDescent="0.25">
      <c r="AB17757" s="3" t="str">
        <v>strike = 0.024419, dCalldT = 0.000315, localVol = 0.004687</v>
      </c>
    </row>
    <row r="17758" spans="28:28" x14ac:dyDescent="0.25">
      <c r="AB17758" s="3" t="str">
        <v>strike = 0.026329, dCalldT = 0.000360, localVol = 0.004957</v>
      </c>
    </row>
    <row r="17759" spans="28:28" x14ac:dyDescent="0.25">
      <c r="AB17759" s="3" t="str">
        <v>strike = 0.028239, dCalldT = 0.000457, localVol = 0.005563</v>
      </c>
    </row>
    <row r="17760" spans="28:28" x14ac:dyDescent="0.25">
      <c r="AB17760" s="3" t="str">
        <v>strike = 0.030149, dCalldT = 0.000514, localVol = 0.006198</v>
      </c>
    </row>
    <row r="17761" spans="28:28" x14ac:dyDescent="0.25">
      <c r="AB17761" s="3" t="str">
        <v>strike = 0.032060, dCalldT = 0.000528, localVol = 0.006706</v>
      </c>
    </row>
    <row r="17762" spans="28:28" x14ac:dyDescent="0.25">
      <c r="AB17762" s="3" t="str">
        <v>strike = 0.033970, dCalldT = 0.000522, localVol = 0.007192</v>
      </c>
    </row>
    <row r="17763" spans="28:28" x14ac:dyDescent="0.25">
      <c r="AB17763" s="3" t="str">
        <v>strike = 0.035880, dCalldT = 0.000526, localVol = 0.007552</v>
      </c>
    </row>
    <row r="17764" spans="28:28" x14ac:dyDescent="0.25">
      <c r="AB17764" s="3" t="str">
        <v>strike = 0.037791, dCalldT = 0.000513, localVol = 0.008123</v>
      </c>
    </row>
    <row r="17765" spans="28:28" x14ac:dyDescent="0.25">
      <c r="AB17765" s="3" t="str">
        <v>strike = 0.039701, dCalldT = 0.000514, localVol = 0.008498</v>
      </c>
    </row>
    <row r="17766" spans="28:28" x14ac:dyDescent="0.25">
      <c r="AB17766" s="3" t="str">
        <v>strike = 0.041611, dCalldT = 0.000503, localVol = 0.009251</v>
      </c>
    </row>
    <row r="17767" spans="28:28" x14ac:dyDescent="0.25">
      <c r="AB17767" s="3" t="str">
        <v>strike = 0.043522, dCalldT = 0.000512, localVol = 0.009819</v>
      </c>
    </row>
    <row r="17768" spans="28:28" x14ac:dyDescent="0.25">
      <c r="AB17768" s="3" t="str">
        <v>strike = 0.045432, dCalldT = 0.000525, localVol = 0.010486</v>
      </c>
    </row>
    <row r="17769" spans="28:28" x14ac:dyDescent="0.25">
      <c r="AB17769" s="3" t="str">
        <v>strike = 0.047342, dCalldT = 0.000530, localVol = 0.011234</v>
      </c>
    </row>
    <row r="17770" spans="28:28" x14ac:dyDescent="0.25">
      <c r="AB17770" s="3" t="str">
        <v>strike = 0.049253, dCalldT = 0.000526, localVol = 0.011845</v>
      </c>
    </row>
    <row r="17771" spans="28:28" x14ac:dyDescent="0.25">
      <c r="AB17771" s="3" t="str">
        <v>strike = 0.051163, dCalldT = 0.000507, localVol = 0.013124</v>
      </c>
    </row>
    <row r="17772" spans="28:28" x14ac:dyDescent="0.25">
      <c r="AB17772" s="3" t="str">
        <v>strike = 0.053073, dCalldT = 0.000506, localVol = 0.013182</v>
      </c>
    </row>
    <row r="17773" spans="28:28" x14ac:dyDescent="0.25">
      <c r="AB17773" s="3" t="str">
        <v>strike = 0.054983, dCalldT = 0.000489, localVol = 0.014756</v>
      </c>
    </row>
    <row r="17774" spans="28:28" x14ac:dyDescent="0.25">
      <c r="AB17774" s="3" t="str">
        <v>strike = 0.056894, dCalldT = 0.000487, localVol = 0.014967</v>
      </c>
    </row>
    <row r="17775" spans="28:28" x14ac:dyDescent="0.25">
      <c r="AB17775" s="3" t="str">
        <v>strike = 0.058804, dCalldT = 0.000479, localVol = 0.016097</v>
      </c>
    </row>
    <row r="17776" spans="28:28" x14ac:dyDescent="0.25">
      <c r="AB17776" s="3" t="str">
        <v>strike = 0.060714, dCalldT = 0.000471, localVol = 0.017277</v>
      </c>
    </row>
    <row r="17777" spans="28:28" x14ac:dyDescent="0.25">
      <c r="AB17777" s="3" t="str">
        <v>strike = 0.062625, dCalldT = 0.000467, localVol = 0.017304</v>
      </c>
    </row>
    <row r="17778" spans="28:28" x14ac:dyDescent="0.25">
      <c r="AB17778" s="3" t="str">
        <v>strike = 0.064535, dCalldT = 0.000451, localVol = 0.018823</v>
      </c>
    </row>
    <row r="17779" spans="28:28" x14ac:dyDescent="0.25">
      <c r="AB17779" s="3" t="str">
        <v>strike = 0.066445, dCalldT = 0.000434, localVol = 0.018993</v>
      </c>
    </row>
    <row r="17780" spans="28:28" x14ac:dyDescent="0.25">
      <c r="AB17780" s="3" t="str">
        <v>strike = 0.068356, dCalldT = 0.000408, localVol = 0.021394</v>
      </c>
    </row>
    <row r="17781" spans="28:28" x14ac:dyDescent="0.25">
      <c r="AB17781" s="3" t="str">
        <v>strike = 0.070266, dCalldT = 0.000390, localVol = 0.020515</v>
      </c>
    </row>
    <row r="17782" spans="28:28" x14ac:dyDescent="0.25">
      <c r="AB17782" s="3" t="str">
        <v>strike = 0.072176, dCalldT = 0.000366, localVol = 0.021987</v>
      </c>
    </row>
    <row r="17783" spans="28:28" x14ac:dyDescent="0.25">
      <c r="AB17783" s="3" t="str">
        <v>strike = 0.074087, dCalldT = 0.000342, localVol = 0.026651</v>
      </c>
    </row>
    <row r="17784" spans="28:28" x14ac:dyDescent="0.25">
      <c r="AB17784" s="3" t="str">
        <v>strike = 0.075997, dCalldT = 0.000334, localVol = 0.021626</v>
      </c>
    </row>
    <row r="17785" spans="28:28" x14ac:dyDescent="0.25">
      <c r="AB17785" s="3" t="str">
        <v>strike = 0.077907, dCalldT = 0.000317, localVol = 0.026058</v>
      </c>
    </row>
    <row r="17786" spans="28:28" x14ac:dyDescent="0.25">
      <c r="AB17786" s="3" t="str">
        <v>strike = 0.079817, dCalldT = 0.000304, localVol = 0.025590</v>
      </c>
    </row>
    <row r="17787" spans="28:28" x14ac:dyDescent="0.25">
      <c r="AB17787" s="3" t="str">
        <v>strike = 0.081728, dCalldT = 0.000292, localVol = 0.024545</v>
      </c>
    </row>
    <row r="17788" spans="28:28" x14ac:dyDescent="0.25">
      <c r="AB17788" s="3" t="str">
        <v>T = 8.416667, swapRate = 0.026365, k = 0, strike = -0.031210, call = 0.057828, callph = 0.057818, callmh = 0.057838, quantile = 0.012916, d2CalldK2 = 0.725188</v>
      </c>
    </row>
    <row r="17789" spans="28:28" x14ac:dyDescent="0.25">
      <c r="AB17789" s="3" t="str">
        <v>T = 8.416667, swapRate = 0.026365, k = 1, strike = -0.029291, call = 0.055935, callph = 0.055925, callmh = 0.055945, quantile = 0.014393, d2CalldK2 = 0.815892</v>
      </c>
    </row>
    <row r="17790" spans="28:28" x14ac:dyDescent="0.25">
      <c r="AB17790" s="3" t="str">
        <v>T = 8.416667, swapRate = 0.026365, k = 2, strike = -0.027372, call = 0.054045, callph = 0.054035, callmh = 0.054055, quantile = 0.016056, d2CalldK2 = 0.918945</v>
      </c>
    </row>
    <row r="17791" spans="28:28" x14ac:dyDescent="0.25">
      <c r="AB17791" s="3" t="str">
        <v>T = 8.416667, swapRate = 0.026365, k = 3, strike = -0.025453, call = 0.052159, callph = 0.052149, callmh = 0.052168, quantile = 0.017930, d2CalldK2 = 1.036151</v>
      </c>
    </row>
    <row r="17792" spans="28:28" x14ac:dyDescent="0.25">
      <c r="AB17792" s="3" t="str">
        <v>T = 8.416667, swapRate = 0.026365, k = 4, strike = -0.023534, call = 0.050276, callph = 0.050266, callmh = 0.050286, quantile = 0.020044, d2CalldK2 = 1.169598</v>
      </c>
    </row>
    <row r="17793" spans="28:28" x14ac:dyDescent="0.25">
      <c r="AB17793" s="3" t="str">
        <v>T = 8.416667, swapRate = 0.026365, k = 5, strike = -0.021615, call = 0.048397, callph = 0.048388, callmh = 0.048407, quantile = 0.022431, d2CalldK2 = 1.321696</v>
      </c>
    </row>
    <row r="17794" spans="28:28" x14ac:dyDescent="0.25">
      <c r="AB17794" s="3" t="str">
        <v>T = 8.416667, swapRate = 0.026365, k = 6, strike = -0.019695, call = 0.046524, callph = 0.046514, callmh = 0.046534, quantile = 0.025130, d2CalldK2 = 1.495229</v>
      </c>
    </row>
    <row r="17795" spans="28:28" x14ac:dyDescent="0.25">
      <c r="AB17795" s="3" t="str">
        <v>T = 8.416667, swapRate = 0.026365, k = 7, strike = -0.017776, call = 0.044656, callph = 0.044646, callmh = 0.044665, quantile = 0.028186, d2CalldK2 = 1.693416</v>
      </c>
    </row>
    <row r="17796" spans="28:28" x14ac:dyDescent="0.25">
      <c r="AB17796" s="3" t="str">
        <v>T = 8.416667, swapRate = 0.026365, k = 8, strike = -0.015857, call = 0.042794, callph = 0.042784, callmh = 0.042804, quantile = 0.031648, d2CalldK2 = 1.919978</v>
      </c>
    </row>
    <row r="17797" spans="28:28" x14ac:dyDescent="0.25">
      <c r="AB17797" s="3" t="str">
        <v>T = 8.416667, swapRate = 0.026365, k = 9, strike = -0.013938, call = 0.040939, callph = 0.040929, callmh = 0.040949, quantile = 0.035576, d2CalldK2 = 2.179215</v>
      </c>
    </row>
    <row r="17798" spans="28:28" x14ac:dyDescent="0.25">
      <c r="AB17798" s="3" t="str">
        <v>T = 8.416667, swapRate = 0.026365, k = 10, strike = -0.012019, call = 0.039092, callph = 0.039083, callmh = 0.039102, quantile = 0.040037, d2CalldK2 = 2.476091</v>
      </c>
    </row>
    <row r="17799" spans="28:28" x14ac:dyDescent="0.25">
      <c r="AB17799" s="3" t="str">
        <v>T = 8.416667, swapRate = 0.026365, k = 11, strike = -0.010099, call = 0.037255, callph = 0.037245, callmh = 0.037264, quantile = 0.045108, d2CalldK2 = 2.816337</v>
      </c>
    </row>
    <row r="17800" spans="28:28" x14ac:dyDescent="0.25">
      <c r="AB17800" s="3" t="str">
        <v>T = 8.416667, swapRate = 0.026365, k = 12, strike = -0.008180, call = 0.035428, callph = 0.035418, callmh = 0.035437, quantile = 0.050879, d2CalldK2 = 3.206553</v>
      </c>
    </row>
    <row r="17801" spans="28:28" x14ac:dyDescent="0.25">
      <c r="AB17801" s="3" t="str">
        <v>T = 8.416667, swapRate = 0.026365, k = 13, strike = -0.006261, call = 0.033612, callph = 0.033603, callmh = 0.033622, quantile = 0.057453, d2CalldK2 = 3.654330</v>
      </c>
    </row>
    <row r="17802" spans="28:28" x14ac:dyDescent="0.25">
      <c r="AB17802" s="3" t="str">
        <v>T = 8.416667, swapRate = 0.026365, k = 14, strike = -0.004342, call = 0.031810, callph = 0.031801, callmh = 0.031820, quantile = 0.064948, d2CalldK2 = 4.168371</v>
      </c>
    </row>
    <row r="17803" spans="28:28" x14ac:dyDescent="0.25">
      <c r="AB17803" s="3" t="str">
        <v>T = 8.416667, swapRate = 0.026365, k = 15, strike = -0.002423, call = 0.030024, callph = 0.030015, callmh = 0.030033, quantile = 0.073502, d2CalldK2 = 4.758620</v>
      </c>
    </row>
    <row r="17804" spans="28:28" x14ac:dyDescent="0.25">
      <c r="AB17804" s="3" t="str">
        <v>T = 8.416667, swapRate = 0.026365, k = 16, strike = -0.000503, call = 0.028255, callph = 0.028246, callmh = 0.028264, quantile = 0.083270, d2CalldK2 = 5.436376</v>
      </c>
    </row>
    <row r="17805" spans="28:28" x14ac:dyDescent="0.25">
      <c r="AB17805" s="3" t="str">
        <v>T = 8.416667, swapRate = 0.026365, k = 17, strike = 0.001416, call = 0.026506, callph = 0.026497, callmh = 0.026515, quantile = 0.094432, d2CalldK2 = 6.214397</v>
      </c>
    </row>
    <row r="17806" spans="28:28" x14ac:dyDescent="0.25">
      <c r="AB17806" s="3" t="str">
        <v>T = 8.416667, swapRate = 0.026365, k = 18, strike = 0.003335, call = 0.024780, callph = 0.024771, callmh = 0.024789, quantile = 0.107196, d2CalldK2 = 7.106951</v>
      </c>
    </row>
    <row r="17807" spans="28:28" x14ac:dyDescent="0.25">
      <c r="AB17807" s="3" t="str">
        <v>T = 8.416667, swapRate = 0.026365, k = 19, strike = 0.005254, call = 0.023080, callph = 0.023071, callmh = 0.023089, quantile = 0.121795, d2CalldK2 = 8.129797</v>
      </c>
    </row>
    <row r="17808" spans="28:28" x14ac:dyDescent="0.25">
      <c r="AB17808" s="3" t="str">
        <v>T = 8.416667, swapRate = 0.026365, k = 20, strike = 0.007173, call = 0.021410, callph = 0.021402, callmh = 0.021419, quantile = 0.138495, d2CalldK2 = 9.300043</v>
      </c>
    </row>
    <row r="17809" spans="28:28" x14ac:dyDescent="0.25">
      <c r="AB17809" s="3" t="str">
        <v>T = 8.416667, swapRate = 0.026365, k = 21, strike = 0.009092, call = 0.019775, callph = 0.019767, callmh = 0.019783, quantile = 0.157598, d2CalldK2 = 10.635793</v>
      </c>
    </row>
    <row r="17810" spans="28:28" x14ac:dyDescent="0.25">
      <c r="AB17810" s="3" t="str">
        <v>T = 8.416667, swapRate = 0.026365, k = 22, strike = 0.011012, call = 0.018179, callph = 0.018171, callmh = 0.018187, quantile = 0.179437, d2CalldK2 = 12.155489</v>
      </c>
    </row>
    <row r="17811" spans="28:28" x14ac:dyDescent="0.25">
      <c r="AB17811" s="3" t="str">
        <v>T = 8.416667, swapRate = 0.026365, k = 23, strike = 0.012931, call = 0.016627, callph = 0.016619, callmh = 0.016635, quantile = 0.204384, d2CalldK2 = 13.876784</v>
      </c>
    </row>
    <row r="17812" spans="28:28" x14ac:dyDescent="0.25">
      <c r="AB17812" s="3" t="str">
        <v>T = 8.416667, swapRate = 0.026365, k = 24, strike = 0.014850, call = 0.015127, callph = 0.015119, callmh = 0.015135, quantile = 0.232840, d2CalldK2 = 15.814709</v>
      </c>
    </row>
    <row r="17813" spans="28:28" x14ac:dyDescent="0.25">
      <c r="AB17813" s="3" t="str">
        <v>T = 8.416667, swapRate = 0.026365, k = 25, strike = 0.016769, call = 0.013685, callph = 0.013678, callmh = 0.013693, quantile = 0.265232, d2CalldK2 = 17.978835</v>
      </c>
    </row>
    <row r="17814" spans="28:28" x14ac:dyDescent="0.25">
      <c r="AB17814" s="3" t="str">
        <v>T = 8.416667, swapRate = 0.026365, k = 26, strike = 0.018688, call = 0.012310, callph = 0.012303, callmh = 0.012317, quantile = 0.301995, d2CalldK2 = 20.368979</v>
      </c>
    </row>
    <row r="17815" spans="28:28" x14ac:dyDescent="0.25">
      <c r="AB17815" s="3" t="str">
        <v>T = 8.416667, swapRate = 0.026365, k = 27, strike = 0.020608, call = 0.011009, callph = 0.011003, callmh = 0.011016, quantile = 0.343550, d2CalldK2 = 22.968906</v>
      </c>
    </row>
    <row r="17816" spans="28:28" x14ac:dyDescent="0.25">
      <c r="AB17816" s="3" t="str">
        <v>T = 8.416667, swapRate = 0.026365, k = 28, strike = 0.022527, call = 0.009793, callph = 0.009787, callmh = 0.009799, quantile = 0.390266, d2CalldK2 = 25.737320</v>
      </c>
    </row>
    <row r="17817" spans="28:28" x14ac:dyDescent="0.25">
      <c r="AB17817" s="3" t="str">
        <v>T = 8.416667, swapRate = 0.026365, k = 29, strike = 0.024446, call = 0.008672, callph = 0.008667, callmh = 0.008678, quantile = 0.442398, d2CalldK2 = 28.595401</v>
      </c>
    </row>
    <row r="17818" spans="28:28" x14ac:dyDescent="0.25">
      <c r="AB17818" s="3" t="str">
        <v>T = 8.416667, swapRate = 0.026365, k = 30, strike = 0.026365, call = 0.007656, callph = 0.007651, callmh = 0.007661, quantile = 0.500000, d2CalldK2 = 31.405551</v>
      </c>
    </row>
    <row r="17819" spans="28:28" x14ac:dyDescent="0.25">
      <c r="AB17819" s="3" t="str">
        <v>T = 8.416667, swapRate = 0.026365, k = 31, strike = 0.028284, call = 0.006753, callph = 0.006749, callmh = 0.006757, quantile = 0.557602, d2CalldK2 = 28.595400</v>
      </c>
    </row>
    <row r="17820" spans="28:28" x14ac:dyDescent="0.25">
      <c r="AB17820" s="3" t="str">
        <v>T = 8.416667, swapRate = 0.026365, k = 32, strike = 0.030203, call = 0.005955, callph = 0.005951, callmh = 0.005959, quantile = 0.609734, d2CalldK2 = 25.737320</v>
      </c>
    </row>
    <row r="17821" spans="28:28" x14ac:dyDescent="0.25">
      <c r="AB17821" s="3" t="str">
        <v>T = 8.416667, swapRate = 0.026365, k = 33, strike = 0.032123, call = 0.005252, callph = 0.005248, callmh = 0.005255, quantile = 0.656450, d2CalldK2 = 22.968906</v>
      </c>
    </row>
    <row r="17822" spans="28:28" x14ac:dyDescent="0.25">
      <c r="AB17822" s="3" t="str">
        <v>T = 8.416667, swapRate = 0.026365, k = 34, strike = 0.034042, call = 0.004633, callph = 0.004630, callmh = 0.004636, quantile = 0.698005, d2CalldK2 = 20.368979</v>
      </c>
    </row>
    <row r="17823" spans="28:28" x14ac:dyDescent="0.25">
      <c r="AB17823" s="3" t="str">
        <v>T = 8.416667, swapRate = 0.026365, k = 35, strike = 0.035961, call = 0.004089, callph = 0.004087, callmh = 0.004092, quantile = 0.734768, d2CalldK2 = 17.978835</v>
      </c>
    </row>
    <row r="17824" spans="28:28" x14ac:dyDescent="0.25">
      <c r="AB17824" s="3" t="str">
        <v>T = 8.416667, swapRate = 0.026365, k = 36, strike = 0.037880, call = 0.003612, callph = 0.003610, callmh = 0.003614, quantile = 0.767160, d2CalldK2 = 15.814709</v>
      </c>
    </row>
    <row r="17825" spans="28:28" x14ac:dyDescent="0.25">
      <c r="AB17825" s="3" t="str">
        <v>T = 8.416667, swapRate = 0.026365, k = 37, strike = 0.039799, call = 0.003193, callph = 0.003191, callmh = 0.003195, quantile = 0.795616, d2CalldK2 = 13.876784</v>
      </c>
    </row>
    <row r="17826" spans="28:28" x14ac:dyDescent="0.25">
      <c r="AB17826" s="3" t="str">
        <v>T = 8.416667, swapRate = 0.026365, k = 38, strike = 0.041719, call = 0.002825, callph = 0.002823, callmh = 0.002827, quantile = 0.820563, d2CalldK2 = 12.155489</v>
      </c>
    </row>
    <row r="17827" spans="28:28" x14ac:dyDescent="0.25">
      <c r="AB17827" s="3" t="str">
        <v>T = 8.416667, swapRate = 0.026365, k = 39, strike = 0.043638, call = 0.002502, callph = 0.002501, callmh = 0.002504, quantile = 0.842402, d2CalldK2 = 10.635793</v>
      </c>
    </row>
    <row r="17828" spans="28:28" x14ac:dyDescent="0.25">
      <c r="AB17828" s="3" t="str">
        <v>T = 8.416667, swapRate = 0.026365, k = 40, strike = 0.045557, call = 0.002219, callph = 0.002217, callmh = 0.002220, quantile = 0.861505, d2CalldK2 = 9.300043</v>
      </c>
    </row>
    <row r="17829" spans="28:28" x14ac:dyDescent="0.25">
      <c r="AB17829" s="3" t="str">
        <v>T = 8.416667, swapRate = 0.026365, k = 41, strike = 0.047476, call = 0.001969, callph = 0.001968, callmh = 0.001970, quantile = 0.878205, d2CalldK2 = 8.129797</v>
      </c>
    </row>
    <row r="17830" spans="28:28" x14ac:dyDescent="0.25">
      <c r="AB17830" s="3" t="str">
        <v>T = 8.416667, swapRate = 0.026365, k = 42, strike = 0.049395, call = 0.001750, callph = 0.001749, callmh = 0.001751, quantile = 0.892804, d2CalldK2 = 7.106951</v>
      </c>
    </row>
    <row r="17831" spans="28:28" x14ac:dyDescent="0.25">
      <c r="AB17831" s="3" t="str">
        <v>T = 8.416667, swapRate = 0.026365, k = 43, strike = 0.051315, call = 0.001557, callph = 0.001556, callmh = 0.001558, quantile = 0.905568, d2CalldK2 = 6.214397</v>
      </c>
    </row>
    <row r="17832" spans="28:28" x14ac:dyDescent="0.25">
      <c r="AB17832" s="3" t="str">
        <v>T = 8.416667, swapRate = 0.026365, k = 44, strike = 0.053234, call = 0.001386, callph = 0.001385, callmh = 0.001387, quantile = 0.916730, d2CalldK2 = 5.436376</v>
      </c>
    </row>
    <row r="17833" spans="28:28" x14ac:dyDescent="0.25">
      <c r="AB17833" s="3" t="str">
        <v>T = 8.416667, swapRate = 0.026365, k = 45, strike = 0.055153, call = 0.001236, callph = 0.001235, callmh = 0.001237, quantile = 0.926498, d2CalldK2 = 4.758620</v>
      </c>
    </row>
    <row r="17834" spans="28:28" x14ac:dyDescent="0.25">
      <c r="AB17834" s="3" t="str">
        <v>T = 8.416667, swapRate = 0.026365, k = 46, strike = 0.057072, call = 0.001103, callph = 0.001103, callmh = 0.001104, quantile = 0.935052, d2CalldK2 = 4.168371</v>
      </c>
    </row>
    <row r="17835" spans="28:28" x14ac:dyDescent="0.25">
      <c r="AB17835" s="3" t="str">
        <v>T = 8.416667, swapRate = 0.026365, k = 47, strike = 0.058991, call = 0.000986, callph = 0.000985, callmh = 0.000987, quantile = 0.942547, d2CalldK2 = 3.654330</v>
      </c>
    </row>
    <row r="17836" spans="28:28" x14ac:dyDescent="0.25">
      <c r="AB17836" s="3" t="str">
        <v>T = 8.416667, swapRate = 0.026365, k = 48, strike = 0.060910, call = 0.000882, callph = 0.000882, callmh = 0.000883, quantile = 0.949121, d2CalldK2 = 3.206553</v>
      </c>
    </row>
    <row r="17837" spans="28:28" x14ac:dyDescent="0.25">
      <c r="AB17837" s="3" t="str">
        <v>T = 8.416667, swapRate = 0.026365, k = 49, strike = 0.062830, call = 0.000790, callph = 0.000790, callmh = 0.000791, quantile = 0.954892, d2CalldK2 = 2.816337</v>
      </c>
    </row>
    <row r="17838" spans="28:28" x14ac:dyDescent="0.25">
      <c r="AB17838" s="3" t="str">
        <v>T = 8.416667, swapRate = 0.026365, k = 50, strike = 0.064749, call = 0.000709, callph = 0.000708, callmh = 0.000709, quantile = 0.959963, d2CalldK2 = 2.476092</v>
      </c>
    </row>
    <row r="17839" spans="28:28" x14ac:dyDescent="0.25">
      <c r="AB17839" s="3" t="str">
        <v>T = 8.416667, swapRate = 0.026365, k = 51, strike = 0.066668, call = 0.000636, callph = 0.000636, callmh = 0.000637, quantile = 0.964424, d2CalldK2 = 2.179215</v>
      </c>
    </row>
    <row r="17840" spans="28:28" x14ac:dyDescent="0.25">
      <c r="AB17840" s="3" t="str">
        <v>T = 8.416667, swapRate = 0.026365, k = 52, strike = 0.068587, call = 0.000572, callph = 0.000571, callmh = 0.000572, quantile = 0.968352, d2CalldK2 = 1.919978</v>
      </c>
    </row>
    <row r="17841" spans="28:28" x14ac:dyDescent="0.25">
      <c r="AB17841" s="3" t="str">
        <v>T = 8.416667, swapRate = 0.026365, k = 53, strike = 0.070506, call = 0.000514, callph = 0.000514, callmh = 0.000515, quantile = 0.971814, d2CalldK2 = 1.693416</v>
      </c>
    </row>
    <row r="17842" spans="28:28" x14ac:dyDescent="0.25">
      <c r="AB17842" s="3" t="str">
        <v>T = 8.416667, swapRate = 0.026365, k = 54, strike = 0.072426, call = 0.000463, callph = 0.000463, callmh = 0.000464, quantile = 0.974870, d2CalldK2 = 1.495229</v>
      </c>
    </row>
    <row r="17843" spans="28:28" x14ac:dyDescent="0.25">
      <c r="AB17843" s="3" t="str">
        <v>T = 8.416667, swapRate = 0.026365, k = 55, strike = 0.074345, call = 0.000418, callph = 0.000418, callmh = 0.000418, quantile = 0.977569, d2CalldK2 = 1.321696</v>
      </c>
    </row>
    <row r="17844" spans="28:28" x14ac:dyDescent="0.25">
      <c r="AB17844" s="3" t="str">
        <v>T = 8.416667, swapRate = 0.026365, k = 56, strike = 0.076264, call = 0.000377, callph = 0.000377, callmh = 0.000377, quantile = 0.979956, d2CalldK2 = 1.169598</v>
      </c>
    </row>
    <row r="17845" spans="28:28" x14ac:dyDescent="0.25">
      <c r="AB17845" s="3" t="str">
        <v>T = 8.416667, swapRate = 0.026365, k = 57, strike = 0.078183, call = 0.000341, callph = 0.000340, callmh = 0.000341, quantile = 0.982070, d2CalldK2 = 1.036151</v>
      </c>
    </row>
    <row r="17846" spans="28:28" x14ac:dyDescent="0.25">
      <c r="AB17846" s="3" t="str">
        <v>T = 8.416667, swapRate = 0.026365, k = 58, strike = 0.080102, call = 0.000308, callph = 0.000308, callmh = 0.000308, quantile = 0.983944, d2CalldK2 = 0.918944</v>
      </c>
    </row>
    <row r="17847" spans="28:28" x14ac:dyDescent="0.25">
      <c r="AB17847" s="3" t="str">
        <v>T = 8.416667, swapRate = 0.026365, k = 59, strike = 0.082021, call = 0.000279, callph = 0.000279, callmh = 0.000279, quantile = 0.985607, d2CalldK2 = 0.815892</v>
      </c>
    </row>
    <row r="17848" spans="28:28" x14ac:dyDescent="0.25">
      <c r="AB17848" s="3" t="str">
        <v>T = 8.416667, swapRate = 0.026365, k = 60, strike = 0.083941, call = 0.000253, callph = 0.000253, callmh = 0.000253, quantile = 0.987084, d2CalldK2 = 0.725188</v>
      </c>
    </row>
    <row r="17849" spans="28:28" x14ac:dyDescent="0.25">
      <c r="AB17849" s="3" t="str">
        <v>strike = -0.029291, d2CalldK2 = 0.815892, d2CalldK2mc = 0.970323</v>
      </c>
    </row>
    <row r="17850" spans="28:28" x14ac:dyDescent="0.25">
      <c r="AB17850" s="3" t="str">
        <v>strike = -0.027372, d2CalldK2 = 0.918945, d2CalldK2mc = 0.746322</v>
      </c>
    </row>
    <row r="17851" spans="28:28" x14ac:dyDescent="0.25">
      <c r="AB17851" s="3" t="str">
        <v>strike = -0.025453, d2CalldK2 = 1.036151, d2CalldK2mc = 1.137521</v>
      </c>
    </row>
    <row r="17852" spans="28:28" x14ac:dyDescent="0.25">
      <c r="AB17852" s="3" t="str">
        <v>strike = -0.023534, d2CalldK2 = 1.169598, d2CalldK2mc = 1.682353</v>
      </c>
    </row>
    <row r="17853" spans="28:28" x14ac:dyDescent="0.25">
      <c r="AB17853" s="3" t="str">
        <v>strike = -0.021615, d2CalldK2 = 1.321696, d2CalldK2mc = 1.328160</v>
      </c>
    </row>
    <row r="17854" spans="28:28" x14ac:dyDescent="0.25">
      <c r="AB17854" s="3" t="str">
        <v>strike = -0.019695, d2CalldK2 = 1.495229, d2CalldK2mc = 1.678637</v>
      </c>
    </row>
    <row r="17855" spans="28:28" x14ac:dyDescent="0.25">
      <c r="AB17855" s="3" t="str">
        <v>strike = -0.017776, d2CalldK2 = 1.693416, d2CalldK2mc = 1.851557</v>
      </c>
    </row>
    <row r="17856" spans="28:28" x14ac:dyDescent="0.25">
      <c r="AB17856" s="3" t="str">
        <v>strike = -0.015857, d2CalldK2 = 1.919978, d2CalldK2mc = 1.474413</v>
      </c>
    </row>
    <row r="17857" spans="28:28" x14ac:dyDescent="0.25">
      <c r="AB17857" s="3" t="str">
        <v>strike = -0.013938, d2CalldK2 = 2.179215, d2CalldK2mc = 2.451492</v>
      </c>
    </row>
    <row r="17858" spans="28:28" x14ac:dyDescent="0.25">
      <c r="AB17858" s="3" t="str">
        <v>strike = -0.012019, d2CalldK2 = 2.476091, d2CalldK2mc = 1.769707</v>
      </c>
    </row>
    <row r="17859" spans="28:28" x14ac:dyDescent="0.25">
      <c r="AB17859" s="3" t="str">
        <v>strike = -0.010099, d2CalldK2 = 2.816337, d2CalldK2mc = 2.423259</v>
      </c>
    </row>
    <row r="17860" spans="28:28" x14ac:dyDescent="0.25">
      <c r="AB17860" s="3" t="str">
        <v>strike = -0.008180, d2CalldK2 = 3.206553, d2CalldK2mc = 3.134041</v>
      </c>
    </row>
    <row r="17861" spans="28:28" x14ac:dyDescent="0.25">
      <c r="AB17861" s="3" t="str">
        <v>strike = -0.006261, d2CalldK2 = 3.654330, d2CalldK2mc = 3.680261</v>
      </c>
    </row>
    <row r="17862" spans="28:28" x14ac:dyDescent="0.25">
      <c r="AB17862" s="3" t="str">
        <v>strike = -0.004342, d2CalldK2 = 4.168371, d2CalldK2mc = 4.181187</v>
      </c>
    </row>
    <row r="17863" spans="28:28" x14ac:dyDescent="0.25">
      <c r="AB17863" s="3" t="str">
        <v>strike = -0.002423, d2CalldK2 = 4.758620, d2CalldK2mc = 5.652874</v>
      </c>
    </row>
    <row r="17864" spans="28:28" x14ac:dyDescent="0.25">
      <c r="AB17864" s="3" t="str">
        <v>strike = -0.000503, d2CalldK2 = 5.436376, d2CalldK2mc = 5.707588</v>
      </c>
    </row>
    <row r="17865" spans="28:28" x14ac:dyDescent="0.25">
      <c r="AB17865" s="3" t="str">
        <v>strike = 0.001416, d2CalldK2 = 6.214397, d2CalldK2mc = 5.323297</v>
      </c>
    </row>
    <row r="17866" spans="28:28" x14ac:dyDescent="0.25">
      <c r="AB17866" s="3" t="str">
        <v>strike = 0.003335, d2CalldK2 = 7.106951, d2CalldK2mc = 7.286604</v>
      </c>
    </row>
    <row r="17867" spans="28:28" x14ac:dyDescent="0.25">
      <c r="AB17867" s="3" t="str">
        <v>strike = 0.005254, d2CalldK2 = 8.129797, d2CalldK2mc = 8.277634</v>
      </c>
    </row>
    <row r="17868" spans="28:28" x14ac:dyDescent="0.25">
      <c r="AB17868" s="3" t="str">
        <v>strike = 0.007173, d2CalldK2 = 9.300043, d2CalldK2mc = 9.179127</v>
      </c>
    </row>
    <row r="17869" spans="28:28" x14ac:dyDescent="0.25">
      <c r="AB17869" s="3" t="str">
        <v>strike = 0.009092, d2CalldK2 = 10.635793, d2CalldK2mc = 10.395442</v>
      </c>
    </row>
    <row r="17870" spans="28:28" x14ac:dyDescent="0.25">
      <c r="AB17870" s="3" t="str">
        <v>strike = 0.011012, d2CalldK2 = 12.155489, d2CalldK2mc = 12.392518</v>
      </c>
    </row>
    <row r="17871" spans="28:28" x14ac:dyDescent="0.25">
      <c r="AB17871" s="3" t="str">
        <v>strike = 0.012931, d2CalldK2 = 13.876784, d2CalldK2mc = 14.175962</v>
      </c>
    </row>
    <row r="17872" spans="28:28" x14ac:dyDescent="0.25">
      <c r="AB17872" s="3" t="str">
        <v>strike = 0.014850, d2CalldK2 = 15.814709, d2CalldK2mc = 16.474804</v>
      </c>
    </row>
    <row r="17873" spans="28:28" x14ac:dyDescent="0.25">
      <c r="AB17873" s="3" t="str">
        <v>strike = 0.016769, d2CalldK2 = 17.978835, d2CalldK2mc = 17.656086</v>
      </c>
    </row>
    <row r="17874" spans="28:28" x14ac:dyDescent="0.25">
      <c r="AB17874" s="3" t="str">
        <v>strike = 0.018688, d2CalldK2 = 20.368979, d2CalldK2mc = 19.885959</v>
      </c>
    </row>
    <row r="17875" spans="28:28" x14ac:dyDescent="0.25">
      <c r="AB17875" s="3" t="str">
        <v>strike = 0.020608, d2CalldK2 = 22.968906, d2CalldK2mc = 23.346762</v>
      </c>
    </row>
    <row r="17876" spans="28:28" x14ac:dyDescent="0.25">
      <c r="AB17876" s="3" t="str">
        <v>strike = 0.022527, d2CalldK2 = 25.737320, d2CalldK2mc = 25.535924</v>
      </c>
    </row>
    <row r="17877" spans="28:28" x14ac:dyDescent="0.25">
      <c r="AB17877" s="3" t="str">
        <v>strike = 0.024446, d2CalldK2 = 28.595401, d2CalldK2mc = 28.968670</v>
      </c>
    </row>
    <row r="17878" spans="28:28" x14ac:dyDescent="0.25">
      <c r="AB17878" s="3" t="str">
        <v>strike = 0.026365, d2CalldK2 = 31.405551, d2CalldK2mc = 30.500618</v>
      </c>
    </row>
    <row r="17879" spans="28:28" x14ac:dyDescent="0.25">
      <c r="AB17879" s="3" t="str">
        <v>strike = 0.028284, d2CalldK2 = 28.595400, d2CalldK2mc = 28.638929</v>
      </c>
    </row>
    <row r="17880" spans="28:28" x14ac:dyDescent="0.25">
      <c r="AB17880" s="3" t="str">
        <v>strike = 0.030203, d2CalldK2 = 25.737320, d2CalldK2mc = 26.089772</v>
      </c>
    </row>
    <row r="17881" spans="28:28" x14ac:dyDescent="0.25">
      <c r="AB17881" s="3" t="str">
        <v>strike = 0.032123, d2CalldK2 = 22.968906, d2CalldK2mc = 23.061291</v>
      </c>
    </row>
    <row r="17882" spans="28:28" x14ac:dyDescent="0.25">
      <c r="AB17882" s="3" t="str">
        <v>strike = 0.034042, d2CalldK2 = 20.368979, d2CalldK2mc = 19.206618</v>
      </c>
    </row>
    <row r="17883" spans="28:28" x14ac:dyDescent="0.25">
      <c r="AB17883" s="3" t="str">
        <v>strike = 0.035961, d2CalldK2 = 17.978835, d2CalldK2mc = 17.321089</v>
      </c>
    </row>
    <row r="17884" spans="28:28" x14ac:dyDescent="0.25">
      <c r="AB17884" s="3" t="str">
        <v>strike = 0.037880, d2CalldK2 = 15.814709, d2CalldK2mc = 17.074215</v>
      </c>
    </row>
    <row r="17885" spans="28:28" x14ac:dyDescent="0.25">
      <c r="AB17885" s="3" t="str">
        <v>strike = 0.039799, d2CalldK2 = 13.876784, d2CalldK2mc = 14.103895</v>
      </c>
    </row>
    <row r="17886" spans="28:28" x14ac:dyDescent="0.25">
      <c r="AB17886" s="3" t="str">
        <v>strike = 0.041719, d2CalldK2 = 12.155489, d2CalldK2mc = 12.079496</v>
      </c>
    </row>
    <row r="17887" spans="28:28" x14ac:dyDescent="0.25">
      <c r="AB17887" s="3" t="str">
        <v>strike = 0.043638, d2CalldK2 = 10.635793, d2CalldK2mc = 10.253771</v>
      </c>
    </row>
    <row r="17888" spans="28:28" x14ac:dyDescent="0.25">
      <c r="AB17888" s="3" t="str">
        <v>strike = 0.045557, d2CalldK2 = 9.300043, d2CalldK2mc = 8.977761</v>
      </c>
    </row>
    <row r="17889" spans="28:28" x14ac:dyDescent="0.25">
      <c r="AB17889" s="3" t="str">
        <v>strike = 0.047476, d2CalldK2 = 8.129797, d2CalldK2mc = 8.079079</v>
      </c>
    </row>
    <row r="17890" spans="28:28" x14ac:dyDescent="0.25">
      <c r="AB17890" s="3" t="str">
        <v>strike = 0.049395, d2CalldK2 = 7.106951, d2CalldK2mc = 8.099249</v>
      </c>
    </row>
    <row r="17891" spans="28:28" x14ac:dyDescent="0.25">
      <c r="AB17891" s="3" t="str">
        <v>strike = 0.051315, d2CalldK2 = 6.214397, d2CalldK2mc = 5.928986</v>
      </c>
    </row>
    <row r="17892" spans="28:28" x14ac:dyDescent="0.25">
      <c r="AB17892" s="3" t="str">
        <v>strike = 0.053234, d2CalldK2 = 5.436376, d2CalldK2mc = 5.288340</v>
      </c>
    </row>
    <row r="17893" spans="28:28" x14ac:dyDescent="0.25">
      <c r="AB17893" s="3" t="str">
        <v>strike = 0.055153, d2CalldK2 = 4.758620, d2CalldK2mc = 4.642390</v>
      </c>
    </row>
    <row r="17894" spans="28:28" x14ac:dyDescent="0.25">
      <c r="AB17894" s="3" t="str">
        <v>strike = 0.057072, d2CalldK2 = 4.168371, d2CalldK2mc = 4.152017</v>
      </c>
    </row>
    <row r="17895" spans="28:28" x14ac:dyDescent="0.25">
      <c r="AB17895" s="3" t="str">
        <v>strike = 0.058991, d2CalldK2 = 3.654330, d2CalldK2mc = 3.800063</v>
      </c>
    </row>
    <row r="17896" spans="28:28" x14ac:dyDescent="0.25">
      <c r="AB17896" s="3" t="str">
        <v>strike = 0.060910, d2CalldK2 = 3.206553, d2CalldK2mc = 3.179026</v>
      </c>
    </row>
    <row r="17897" spans="28:28" x14ac:dyDescent="0.25">
      <c r="AB17897" s="3" t="str">
        <v>strike = 0.062830, d2CalldK2 = 2.816337, d2CalldK2mc = 3.007108</v>
      </c>
    </row>
    <row r="17898" spans="28:28" x14ac:dyDescent="0.25">
      <c r="AB17898" s="3" t="str">
        <v>strike = 0.064749, d2CalldK2 = 2.476092, d2CalldK2mc = 2.156332</v>
      </c>
    </row>
    <row r="17899" spans="28:28" x14ac:dyDescent="0.25">
      <c r="AB17899" s="3" t="str">
        <v>strike = 0.066668, d2CalldK2 = 2.179215, d2CalldK2mc = 2.338261</v>
      </c>
    </row>
    <row r="17900" spans="28:28" x14ac:dyDescent="0.25">
      <c r="AB17900" s="3" t="str">
        <v>strike = 0.068587, d2CalldK2 = 1.919978, d2CalldK2mc = 2.011641</v>
      </c>
    </row>
    <row r="17901" spans="28:28" x14ac:dyDescent="0.25">
      <c r="AB17901" s="3" t="str">
        <v>strike = 0.070506, d2CalldK2 = 1.693416, d2CalldK2mc = 1.809110</v>
      </c>
    </row>
    <row r="17902" spans="28:28" x14ac:dyDescent="0.25">
      <c r="AB17902" s="3" t="str">
        <v>strike = 0.072426, d2CalldK2 = 1.495229, d2CalldK2mc = 1.424332</v>
      </c>
    </row>
    <row r="17903" spans="28:28" x14ac:dyDescent="0.25">
      <c r="AB17903" s="3" t="str">
        <v>strike = 0.074345, d2CalldK2 = 1.321696, d2CalldK2mc = 1.322969</v>
      </c>
    </row>
    <row r="17904" spans="28:28" x14ac:dyDescent="0.25">
      <c r="AB17904" s="3" t="str">
        <v>strike = 0.076264, d2CalldK2 = 1.169598, d2CalldK2mc = 0.897530</v>
      </c>
    </row>
    <row r="17905" spans="28:28" x14ac:dyDescent="0.25">
      <c r="AB17905" s="3" t="str">
        <v>strike = 0.078183, d2CalldK2 = 1.036151, d2CalldK2mc = 1.050178</v>
      </c>
    </row>
    <row r="17906" spans="28:28" x14ac:dyDescent="0.25">
      <c r="AB17906" s="3" t="str">
        <v>strike = 0.080102, d2CalldK2 = 0.918944, d2CalldK2mc = 0.938297</v>
      </c>
    </row>
    <row r="17907" spans="28:28" x14ac:dyDescent="0.25">
      <c r="AB17907" s="3" t="str">
        <v>strike = 0.082021, d2CalldK2 = 0.815892, d2CalldK2mc = 0.890346</v>
      </c>
    </row>
    <row r="17908" spans="28:28" x14ac:dyDescent="0.25">
      <c r="AB17908" s="3" t="str">
        <v>T = 8.416667, fixingDate = 0, swapRate = 0.026365, annuity = 8.001471, stdDev = 0.019192, avgCalcStrikes = 7.966064</v>
      </c>
    </row>
    <row r="17909" spans="28:28" x14ac:dyDescent="0.25">
      <c r="AB17909" s="3" t="str">
        <v>strike = -0.029291, dCalldT = 0.000082, localVol = 0.012966</v>
      </c>
    </row>
    <row r="17910" spans="28:28" x14ac:dyDescent="0.25">
      <c r="AB17910" s="3" t="str">
        <v>strike = -0.027372, dCalldT = 0.000097, localVol = 0.016161</v>
      </c>
    </row>
    <row r="17911" spans="28:28" x14ac:dyDescent="0.25">
      <c r="AB17911" s="3" t="str">
        <v>strike = -0.025453, dCalldT = 0.000122, localVol = 0.014620</v>
      </c>
    </row>
    <row r="17912" spans="28:28" x14ac:dyDescent="0.25">
      <c r="AB17912" s="3" t="str">
        <v>strike = -0.023534, dCalldT = 0.000142, localVol = 0.012984</v>
      </c>
    </row>
    <row r="17913" spans="28:28" x14ac:dyDescent="0.25">
      <c r="AB17913" s="3" t="str">
        <v>strike = -0.021615, dCalldT = 0.000140, localVol = 0.014521</v>
      </c>
    </row>
    <row r="17914" spans="28:28" x14ac:dyDescent="0.25">
      <c r="AB17914" s="3" t="str">
        <v>strike = -0.019695, dCalldT = 0.000139, localVol = 0.012852</v>
      </c>
    </row>
    <row r="17915" spans="28:28" x14ac:dyDescent="0.25">
      <c r="AB17915" s="3" t="str">
        <v>strike = -0.017776, dCalldT = 0.000130, localVol = 0.011844</v>
      </c>
    </row>
    <row r="17916" spans="28:28" x14ac:dyDescent="0.25">
      <c r="AB17916" s="3" t="str">
        <v>strike = -0.015857, dCalldT = 0.000115, localVol = 0.012483</v>
      </c>
    </row>
    <row r="17917" spans="28:28" x14ac:dyDescent="0.25">
      <c r="AB17917" s="3" t="str">
        <v>strike = -0.013938, dCalldT = 0.000120, localVol = 0.009910</v>
      </c>
    </row>
    <row r="17918" spans="28:28" x14ac:dyDescent="0.25">
      <c r="AB17918" s="3" t="str">
        <v>strike = -0.012019, dCalldT = 0.000115, localVol = 0.011384</v>
      </c>
    </row>
    <row r="17919" spans="28:28" x14ac:dyDescent="0.25">
      <c r="AB17919" s="3" t="str">
        <v>strike = -0.010099, dCalldT = 0.000141, localVol = 0.010790</v>
      </c>
    </row>
    <row r="17920" spans="28:28" x14ac:dyDescent="0.25">
      <c r="AB17920" s="3" t="str">
        <v>strike = -0.008180, dCalldT = 0.000186, localVol = 0.010886</v>
      </c>
    </row>
    <row r="17921" spans="28:28" x14ac:dyDescent="0.25">
      <c r="AB17921" s="3" t="str">
        <v>strike = -0.006261, dCalldT = 0.000234, localVol = 0.011287</v>
      </c>
    </row>
    <row r="17922" spans="28:28" x14ac:dyDescent="0.25">
      <c r="AB17922" s="3" t="str">
        <v>strike = -0.004342, dCalldT = 0.000283, localVol = 0.011634</v>
      </c>
    </row>
    <row r="17923" spans="28:28" x14ac:dyDescent="0.25">
      <c r="AB17923" s="3" t="str">
        <v>strike = -0.002423, dCalldT = 0.000332, localVol = 0.010835</v>
      </c>
    </row>
    <row r="17924" spans="28:28" x14ac:dyDescent="0.25">
      <c r="AB17924" s="3" t="str">
        <v>strike = -0.000503, dCalldT = 0.000342, localVol = 0.010947</v>
      </c>
    </row>
    <row r="17925" spans="28:28" x14ac:dyDescent="0.25">
      <c r="AB17925" s="3" t="str">
        <v>strike = 0.001416, dCalldT = 0.000341, localVol = 0.011320</v>
      </c>
    </row>
    <row r="17926" spans="28:28" x14ac:dyDescent="0.25">
      <c r="AB17926" s="3" t="str">
        <v>strike = 0.003335, dCalldT = 0.000380, localVol = 0.010217</v>
      </c>
    </row>
    <row r="17927" spans="28:28" x14ac:dyDescent="0.25">
      <c r="AB17927" s="3" t="str">
        <v>strike = 0.005254, dCalldT = 0.000412, localVol = 0.009981</v>
      </c>
    </row>
    <row r="17928" spans="28:28" x14ac:dyDescent="0.25">
      <c r="AB17928" s="3" t="str">
        <v>strike = 0.007173, dCalldT = 0.000438, localVol = 0.009773</v>
      </c>
    </row>
    <row r="17929" spans="28:28" x14ac:dyDescent="0.25">
      <c r="AB17929" s="3" t="str">
        <v>strike = 0.009092, dCalldT = 0.000470, localVol = 0.009510</v>
      </c>
    </row>
    <row r="17930" spans="28:28" x14ac:dyDescent="0.25">
      <c r="AB17930" s="3" t="str">
        <v>strike = 0.011012, dCalldT = 0.000513, localVol = 0.009096</v>
      </c>
    </row>
    <row r="17931" spans="28:28" x14ac:dyDescent="0.25">
      <c r="AB17931" s="3" t="str">
        <v>strike = 0.012931, dCalldT = 0.000545, localVol = 0.008767</v>
      </c>
    </row>
    <row r="17932" spans="28:28" x14ac:dyDescent="0.25">
      <c r="AB17932" s="3" t="str">
        <v>strike = 0.014850, dCalldT = 0.000563, localVol = 0.008269</v>
      </c>
    </row>
    <row r="17933" spans="28:28" x14ac:dyDescent="0.25">
      <c r="AB17933" s="3" t="str">
        <v>strike = 0.016769, dCalldT = 0.000552, localVol = 0.007907</v>
      </c>
    </row>
    <row r="17934" spans="28:28" x14ac:dyDescent="0.25">
      <c r="AB17934" s="3" t="str">
        <v>strike = 0.018688, dCalldT = 0.000554, localVol = 0.007462</v>
      </c>
    </row>
    <row r="17935" spans="28:28" x14ac:dyDescent="0.25">
      <c r="AB17935" s="3" t="str">
        <v>strike = 0.020608, dCalldT = 0.000575, localVol = 0.007021</v>
      </c>
    </row>
    <row r="17936" spans="28:28" x14ac:dyDescent="0.25">
      <c r="AB17936" s="3" t="str">
        <v>strike = 0.022527, dCalldT = 0.000578, localVol = 0.006731</v>
      </c>
    </row>
    <row r="17937" spans="28:28" x14ac:dyDescent="0.25">
      <c r="AB17937" s="3" t="str">
        <v>strike = 0.024446, dCalldT = 0.000588, localVol = 0.006372</v>
      </c>
    </row>
    <row r="17938" spans="28:28" x14ac:dyDescent="0.25">
      <c r="AB17938" s="3" t="str">
        <v>strike = 0.026365, dCalldT = 0.000578, localVol = 0.006159</v>
      </c>
    </row>
    <row r="17939" spans="28:28" x14ac:dyDescent="0.25">
      <c r="AB17939" s="3" t="str">
        <v>strike = 0.028284, dCalldT = 0.000566, localVol = 0.006285</v>
      </c>
    </row>
    <row r="17940" spans="28:28" x14ac:dyDescent="0.25">
      <c r="AB17940" s="3" t="str">
        <v>strike = 0.030203, dCalldT = 0.000548, localVol = 0.006483</v>
      </c>
    </row>
    <row r="17941" spans="28:28" x14ac:dyDescent="0.25">
      <c r="AB17941" s="3" t="str">
        <v>strike = 0.032123, dCalldT = 0.000513, localVol = 0.006669</v>
      </c>
    </row>
    <row r="17942" spans="28:28" x14ac:dyDescent="0.25">
      <c r="AB17942" s="3" t="str">
        <v>strike = 0.034042, dCalldT = 0.000471, localVol = 0.007007</v>
      </c>
    </row>
    <row r="17943" spans="28:28" x14ac:dyDescent="0.25">
      <c r="AB17943" s="3" t="str">
        <v>strike = 0.035961, dCalldT = 0.000480, localVol = 0.007445</v>
      </c>
    </row>
    <row r="17944" spans="28:28" x14ac:dyDescent="0.25">
      <c r="AB17944" s="3" t="str">
        <v>strike = 0.037880, dCalldT = 0.000517, localVol = 0.007778</v>
      </c>
    </row>
    <row r="17945" spans="28:28" x14ac:dyDescent="0.25">
      <c r="AB17945" s="3" t="str">
        <v>strike = 0.039799, dCalldT = 0.000497, localVol = 0.008392</v>
      </c>
    </row>
    <row r="17946" spans="28:28" x14ac:dyDescent="0.25">
      <c r="AB17946" s="3" t="str">
        <v>strike = 0.041719, dCalldT = 0.000466, localVol = 0.008788</v>
      </c>
    </row>
    <row r="17947" spans="28:28" x14ac:dyDescent="0.25">
      <c r="AB17947" s="3" t="str">
        <v>strike = 0.043638, dCalldT = 0.000440, localVol = 0.009259</v>
      </c>
    </row>
    <row r="17948" spans="28:28" x14ac:dyDescent="0.25">
      <c r="AB17948" s="3" t="str">
        <v>strike = 0.045557, dCalldT = 0.000430, localVol = 0.009784</v>
      </c>
    </row>
    <row r="17949" spans="28:28" x14ac:dyDescent="0.25">
      <c r="AB17949" s="3" t="str">
        <v>strike = 0.047476, dCalldT = 0.000435, localVol = 0.010371</v>
      </c>
    </row>
    <row r="17950" spans="28:28" x14ac:dyDescent="0.25">
      <c r="AB17950" s="3" t="str">
        <v>strike = 0.049395, dCalldT = 0.000442, localVol = 0.010449</v>
      </c>
    </row>
    <row r="17951" spans="28:28" x14ac:dyDescent="0.25">
      <c r="AB17951" s="3" t="str">
        <v>strike = 0.051315, dCalldT = 0.000407, localVol = 0.011711</v>
      </c>
    </row>
    <row r="17952" spans="28:28" x14ac:dyDescent="0.25">
      <c r="AB17952" s="3" t="str">
        <v>strike = 0.053234, dCalldT = 0.000384, localVol = 0.012058</v>
      </c>
    </row>
    <row r="17953" spans="28:28" x14ac:dyDescent="0.25">
      <c r="AB17953" s="3" t="str">
        <v>strike = 0.055153, dCalldT = 0.000370, localVol = 0.012620</v>
      </c>
    </row>
    <row r="17954" spans="28:28" x14ac:dyDescent="0.25">
      <c r="AB17954" s="3" t="str">
        <v>strike = 0.057072, dCalldT = 0.000361, localVol = 0.013186</v>
      </c>
    </row>
    <row r="17955" spans="28:28" x14ac:dyDescent="0.25">
      <c r="AB17955" s="3" t="str">
        <v>strike = 0.058991, dCalldT = 0.000354, localVol = 0.013647</v>
      </c>
    </row>
    <row r="17956" spans="28:28" x14ac:dyDescent="0.25">
      <c r="AB17956" s="3" t="str">
        <v>strike = 0.060910, dCalldT = 0.000341, localVol = 0.014651</v>
      </c>
    </row>
    <row r="17957" spans="28:28" x14ac:dyDescent="0.25">
      <c r="AB17957" s="3" t="str">
        <v>strike = 0.062830, dCalldT = 0.000331, localVol = 0.014830</v>
      </c>
    </row>
    <row r="17958" spans="28:28" x14ac:dyDescent="0.25">
      <c r="AB17958" s="3" t="str">
        <v>strike = 0.064749, dCalldT = 0.000313, localVol = 0.017028</v>
      </c>
    </row>
    <row r="17959" spans="28:28" x14ac:dyDescent="0.25">
      <c r="AB17959" s="3" t="str">
        <v>strike = 0.066668, dCalldT = 0.000310, localVol = 0.016272</v>
      </c>
    </row>
    <row r="17960" spans="28:28" x14ac:dyDescent="0.25">
      <c r="AB17960" s="3" t="str">
        <v>strike = 0.068587, dCalldT = 0.000300, localVol = 0.017278</v>
      </c>
    </row>
    <row r="17961" spans="28:28" x14ac:dyDescent="0.25">
      <c r="AB17961" s="3" t="str">
        <v>strike = 0.070506, dCalldT = 0.000288, localVol = 0.017836</v>
      </c>
    </row>
    <row r="17962" spans="28:28" x14ac:dyDescent="0.25">
      <c r="AB17962" s="3" t="str">
        <v>strike = 0.072426, dCalldT = 0.000271, localVol = 0.019503</v>
      </c>
    </row>
    <row r="17963" spans="28:28" x14ac:dyDescent="0.25">
      <c r="AB17963" s="3" t="str">
        <v>strike = 0.074345, dCalldT = 0.000258, localVol = 0.019744</v>
      </c>
    </row>
    <row r="17964" spans="28:28" x14ac:dyDescent="0.25">
      <c r="AB17964" s="3" t="str">
        <v>strike = 0.076264, dCalldT = 0.000245, localVol = 0.023388</v>
      </c>
    </row>
    <row r="17965" spans="28:28" x14ac:dyDescent="0.25">
      <c r="AB17965" s="3" t="str">
        <v>strike = 0.078183, dCalldT = 0.000246, localVol = 0.021635</v>
      </c>
    </row>
    <row r="17966" spans="28:28" x14ac:dyDescent="0.25">
      <c r="AB17966" s="3" t="str">
        <v>strike = 0.080102, dCalldT = 0.000246, localVol = 0.022901</v>
      </c>
    </row>
    <row r="17967" spans="28:28" x14ac:dyDescent="0.25">
      <c r="AB17967" s="3" t="str">
        <v>strike = 0.082021, dCalldT = 0.000246, localVol = 0.023509</v>
      </c>
    </row>
    <row r="17968" spans="28:28" x14ac:dyDescent="0.25">
      <c r="AB17968" s="3" t="str">
        <v>T = 8.500000, swapRate = 0.026398, k = 0, strike = -0.031442, call = 0.058097, callph = 0.058087, callmh = 0.058106, quantile = 0.012980, d2CalldK2 = 0.722805</v>
      </c>
    </row>
    <row r="17969" spans="28:28" x14ac:dyDescent="0.25">
      <c r="AB17969" s="3" t="str">
        <v>T = 8.500000, swapRate = 0.026398, k = 1, strike = -0.029514, call = 0.056195, callph = 0.056185, callmh = 0.056205, quantile = 0.014459, d2CalldK2 = 0.812966</v>
      </c>
    </row>
    <row r="17970" spans="28:28" x14ac:dyDescent="0.25">
      <c r="AB17970" s="3" t="str">
        <v>T = 8.500000, swapRate = 0.026398, k = 2, strike = -0.027586, call = 0.054296, callph = 0.054287, callmh = 0.054306, quantile = 0.016123, d2CalldK2 = 0.915380</v>
      </c>
    </row>
    <row r="17971" spans="28:28" x14ac:dyDescent="0.25">
      <c r="AB17971" s="3" t="str">
        <v>T = 8.500000, swapRate = 0.026398, k = 3, strike = -0.025658, call = 0.052401, callph = 0.052391, callmh = 0.052411, quantile = 0.017998, d2CalldK2 = 1.031840</v>
      </c>
    </row>
    <row r="17972" spans="28:28" x14ac:dyDescent="0.25">
      <c r="AB17972" s="3" t="str">
        <v>T = 8.500000, swapRate = 0.026398, k = 4, strike = -0.023730, call = 0.050510, callph = 0.050500, callmh = 0.050520, quantile = 0.020112, d2CalldK2 = 1.164415</v>
      </c>
    </row>
    <row r="17973" spans="28:28" x14ac:dyDescent="0.25">
      <c r="AB17973" s="3" t="str">
        <v>T = 8.500000, swapRate = 0.026398, k = 5, strike = -0.021802, call = 0.048623, callph = 0.048613, callmh = 0.048633, quantile = 0.022500, d2CalldK2 = 1.315495</v>
      </c>
    </row>
    <row r="17974" spans="28:28" x14ac:dyDescent="0.25">
      <c r="AB17974" s="3" t="str">
        <v>T = 8.500000, swapRate = 0.026398, k = 6, strike = -0.019874, call = 0.046741, callph = 0.046731, callmh = 0.046751, quantile = 0.025198, d2CalldK2 = 1.487846</v>
      </c>
    </row>
    <row r="17975" spans="28:28" x14ac:dyDescent="0.25">
      <c r="AB17975" s="3" t="str">
        <v>T = 8.500000, swapRate = 0.026398, k = 7, strike = -0.017946, call = 0.044864, callph = 0.044855, callmh = 0.044874, quantile = 0.028252, d2CalldK2 = 1.684662</v>
      </c>
    </row>
    <row r="17976" spans="28:28" x14ac:dyDescent="0.25">
      <c r="AB17976" s="3" t="str">
        <v>T = 8.500000, swapRate = 0.026398, k = 8, strike = -0.016018, call = 0.042994, callph = 0.042984, callmh = 0.043004, quantile = 0.031712, d2CalldK2 = 1.909636</v>
      </c>
    </row>
    <row r="17977" spans="28:28" x14ac:dyDescent="0.25">
      <c r="AB17977" s="3" t="str">
        <v>T = 8.500000, swapRate = 0.026398, k = 9, strike = -0.014090, call = 0.041131, callph = 0.041121, callmh = 0.041141, quantile = 0.035637, d2CalldK2 = 2.167039</v>
      </c>
    </row>
    <row r="17978" spans="28:28" x14ac:dyDescent="0.25">
      <c r="AB17978" s="3" t="str">
        <v>T = 8.500000, swapRate = 0.026398, k = 10, strike = -0.012162, call = 0.039276, callph = 0.039266, callmh = 0.039285, quantile = 0.040093, d2CalldK2 = 2.461804</v>
      </c>
    </row>
    <row r="17979" spans="28:28" x14ac:dyDescent="0.25">
      <c r="AB17979" s="3" t="str">
        <v>T = 8.500000, swapRate = 0.026398, k = 11, strike = -0.010234, call = 0.037430, callph = 0.037420, callmh = 0.037439, quantile = 0.045157, d2CalldK2 = 2.799627</v>
      </c>
    </row>
    <row r="17980" spans="28:28" x14ac:dyDescent="0.25">
      <c r="AB17980" s="3" t="str">
        <v>T = 8.500000, swapRate = 0.026398, k = 12, strike = -0.008306, call = 0.035594, callph = 0.035585, callmh = 0.035604, quantile = 0.050920, d2CalldK2 = 3.187071</v>
      </c>
    </row>
    <row r="17981" spans="28:28" x14ac:dyDescent="0.25">
      <c r="AB17981" s="3" t="str">
        <v>T = 8.500000, swapRate = 0.026398, k = 13, strike = -0.006378, call = 0.033771, callph = 0.033761, callmh = 0.033780, quantile = 0.057483, d2CalldK2 = 3.631690</v>
      </c>
    </row>
    <row r="17982" spans="28:28" x14ac:dyDescent="0.25">
      <c r="AB17982" s="3" t="str">
        <v>T = 8.500000, swapRate = 0.026398, k = 14, strike = -0.004450, call = 0.031961, callph = 0.031951, callmh = 0.031970, quantile = 0.064966, d2CalldK2 = 4.142152</v>
      </c>
    </row>
    <row r="17983" spans="28:28" x14ac:dyDescent="0.25">
      <c r="AB17983" s="3" t="str">
        <v>T = 8.500000, swapRate = 0.026398, k = 15, strike = -0.002522, call = 0.030166, callph = 0.030157, callmh = 0.030175, quantile = 0.073504, d2CalldK2 = 4.728366</v>
      </c>
    </row>
    <row r="17984" spans="28:28" x14ac:dyDescent="0.25">
      <c r="AB17984" s="3" t="str">
        <v>T = 8.500000, swapRate = 0.026398, k = 16, strike = -0.000594, call = 0.028389, callph = 0.028380, callmh = 0.028398, quantile = 0.083255, d2CalldK2 = 5.401605</v>
      </c>
    </row>
    <row r="17985" spans="28:28" x14ac:dyDescent="0.25">
      <c r="AB17985" s="3" t="str">
        <v>T = 8.500000, swapRate = 0.026398, k = 17, strike = 0.001334, call = 0.026632, callph = 0.026623, callmh = 0.026641, quantile = 0.094397, d2CalldK2 = 6.174610</v>
      </c>
    </row>
    <row r="17986" spans="28:28" x14ac:dyDescent="0.25">
      <c r="AB17986" s="3" t="str">
        <v>T = 8.500000, swapRate = 0.026398, k = 18, strike = 0.003262, call = 0.024898, callph = 0.024889, callmh = 0.024907, quantile = 0.107137, d2CalldK2 = 7.061652</v>
      </c>
    </row>
    <row r="17987" spans="28:28" x14ac:dyDescent="0.25">
      <c r="AB17987" s="3" t="str">
        <v>T = 8.500000, swapRate = 0.026398, k = 19, strike = 0.005190, call = 0.023190, callph = 0.023181, callmh = 0.023199, quantile = 0.121710, d2CalldK2 = 8.078520</v>
      </c>
    </row>
    <row r="17988" spans="28:28" x14ac:dyDescent="0.25">
      <c r="AB17988" s="3" t="str">
        <v>T = 8.500000, swapRate = 0.026398, k = 20, strike = 0.007118, call = 0.021512, callph = 0.021504, callmh = 0.021521, quantile = 0.138383, d2CalldK2 = 9.242386</v>
      </c>
    </row>
    <row r="17989" spans="28:28" x14ac:dyDescent="0.25">
      <c r="AB17989" s="3" t="str">
        <v>T = 8.500000, swapRate = 0.026398, k = 21, strike = 0.009046, call = 0.019869, callph = 0.019861, callmh = 0.019878, quantile = 0.157455, d2CalldK2 = 10.571474</v>
      </c>
    </row>
    <row r="17990" spans="28:28" x14ac:dyDescent="0.25">
      <c r="AB17990" s="3" t="str">
        <v>T = 8.500000, swapRate = 0.026398, k = 22, strike = 0.010974, call = 0.018265, callph = 0.018257, callmh = 0.018274, quantile = 0.179265, d2CalldK2 = 12.084419</v>
      </c>
    </row>
    <row r="17991" spans="28:28" x14ac:dyDescent="0.25">
      <c r="AB17991" s="3" t="str">
        <v>T = 8.500000, swapRate = 0.026398, k = 23, strike = 0.012902, call = 0.016706, callph = 0.016698, callmh = 0.016714, quantile = 0.204183, d2CalldK2 = 13.799156</v>
      </c>
    </row>
    <row r="17992" spans="28:28" x14ac:dyDescent="0.25">
      <c r="AB17992" s="3" t="str">
        <v>T = 8.500000, swapRate = 0.026398, k = 24, strike = 0.014830, call = 0.015199, callph = 0.015191, callmh = 0.015207, quantile = 0.232614, d2CalldK2 = 15.731118</v>
      </c>
    </row>
    <row r="17993" spans="28:28" x14ac:dyDescent="0.25">
      <c r="AB17993" s="3" t="str">
        <v>T = 8.500000, swapRate = 0.026398, k = 25, strike = 0.016758, call = 0.013750, callph = 0.013743, callmh = 0.013757, quantile = 0.264988, d2CalldK2 = 17.890412</v>
      </c>
    </row>
    <row r="17994" spans="28:28" x14ac:dyDescent="0.25">
      <c r="AB17994" s="3" t="str">
        <v>T = 8.500000, swapRate = 0.026398, k = 26, strike = 0.018686, call = 0.012368, callph = 0.012361, callmh = 0.012375, quantile = 0.301746, d2CalldK2 = 20.277538</v>
      </c>
    </row>
    <row r="17995" spans="28:28" x14ac:dyDescent="0.25">
      <c r="AB17995" s="3" t="str">
        <v>T = 8.500000, swapRate = 0.026398, k = 27, strike = 0.020614, call = 0.011061, callph = 0.011054, callmh = 0.011067, quantile = 0.343316, d2CalldK2 = 22.877079</v>
      </c>
    </row>
    <row r="17996" spans="28:28" x14ac:dyDescent="0.25">
      <c r="AB17996" s="3" t="str">
        <v>T = 8.500000, swapRate = 0.026398, k = 28, strike = 0.022542, call = 0.009839, callph = 0.009833, callmh = 0.009845, quantile = 0.390072, d2CalldK2 = 25.648622</v>
      </c>
    </row>
    <row r="17997" spans="28:28" x14ac:dyDescent="0.25">
      <c r="AB17997" s="3" t="str">
        <v>T = 8.500000, swapRate = 0.026398, k = 29, strike = 0.024470, call = 0.008712, callph = 0.008707, callmh = 0.008718, quantile = 0.442279, d2CalldK2 = 28.514139</v>
      </c>
    </row>
    <row r="17998" spans="28:28" x14ac:dyDescent="0.25">
      <c r="AB17998" s="3" t="str">
        <v>T = 8.500000, swapRate = 0.026398, k = 30, strike = 0.026398, call = 0.007692, callph = 0.007687, callmh = 0.007697, quantile = 0.500000, d2CalldK2 = 31.336418</v>
      </c>
    </row>
    <row r="17999" spans="28:28" x14ac:dyDescent="0.25">
      <c r="AB17999" s="3" t="str">
        <v>T = 8.500000, swapRate = 0.026398, k = 31, strike = 0.028326, call = 0.006784, callph = 0.006780, callmh = 0.006789, quantile = 0.557721, d2CalldK2 = 28.514139</v>
      </c>
    </row>
    <row r="18000" spans="28:28" x14ac:dyDescent="0.25">
      <c r="AB18000" s="3" t="str">
        <v>T = 8.500000, swapRate = 0.026398, k = 32, strike = 0.030254, call = 0.005983, callph = 0.005979, callmh = 0.005987, quantile = 0.609928, d2CalldK2 = 25.648622</v>
      </c>
    </row>
    <row r="18001" spans="28:28" x14ac:dyDescent="0.25">
      <c r="AB18001" s="3" t="str">
        <v>T = 8.500000, swapRate = 0.026398, k = 33, strike = 0.032182, call = 0.005277, callph = 0.005273, callmh = 0.005280, quantile = 0.656684, d2CalldK2 = 22.877079</v>
      </c>
    </row>
    <row r="18002" spans="28:28" x14ac:dyDescent="0.25">
      <c r="AB18002" s="3" t="str">
        <v>T = 8.500000, swapRate = 0.026398, k = 34, strike = 0.034110, call = 0.004655, callph = 0.004652, callmh = 0.004659, quantile = 0.698254, d2CalldK2 = 20.277538</v>
      </c>
    </row>
    <row r="18003" spans="28:28" x14ac:dyDescent="0.25">
      <c r="AB18003" s="3" t="str">
        <v>T = 8.500000, swapRate = 0.026398, k = 35, strike = 0.036038, call = 0.004110, callph = 0.004107, callmh = 0.004113, quantile = 0.735012, d2CalldK2 = 17.890412</v>
      </c>
    </row>
    <row r="18004" spans="28:28" x14ac:dyDescent="0.25">
      <c r="AB18004" s="3" t="str">
        <v>T = 8.500000, swapRate = 0.026398, k = 36, strike = 0.037966, call = 0.003631, callph = 0.003629, callmh = 0.003633, quantile = 0.767386, d2CalldK2 = 15.731118</v>
      </c>
    </row>
    <row r="18005" spans="28:28" x14ac:dyDescent="0.25">
      <c r="AB18005" s="3" t="str">
        <v>T = 8.500000, swapRate = 0.026398, k = 37, strike = 0.039894, call = 0.003210, callph = 0.003208, callmh = 0.003212, quantile = 0.795817, d2CalldK2 = 13.799156</v>
      </c>
    </row>
    <row r="18006" spans="28:28" x14ac:dyDescent="0.25">
      <c r="AB18006" s="3" t="str">
        <v>T = 8.500000, swapRate = 0.026398, k = 38, strike = 0.041822, call = 0.002841, callph = 0.002839, callmh = 0.002843, quantile = 0.820735, d2CalldK2 = 12.084419</v>
      </c>
    </row>
    <row r="18007" spans="28:28" x14ac:dyDescent="0.25">
      <c r="AB18007" s="3" t="str">
        <v>T = 8.500000, swapRate = 0.026398, k = 39, strike = 0.043750, call = 0.002517, callph = 0.002516, callmh = 0.002519, quantile = 0.842545, d2CalldK2 = 10.571474</v>
      </c>
    </row>
    <row r="18008" spans="28:28" x14ac:dyDescent="0.25">
      <c r="AB18008" s="3" t="str">
        <v>T = 8.500000, swapRate = 0.026398, k = 40, strike = 0.045678, call = 0.002232, callph = 0.002231, callmh = 0.002234, quantile = 0.861617, d2CalldK2 = 9.242386</v>
      </c>
    </row>
    <row r="18009" spans="28:28" x14ac:dyDescent="0.25">
      <c r="AB18009" s="3" t="str">
        <v>T = 8.500000, swapRate = 0.026398, k = 41, strike = 0.047606, call = 0.001982, callph = 0.001981, callmh = 0.001983, quantile = 0.878290, d2CalldK2 = 8.078520</v>
      </c>
    </row>
    <row r="18010" spans="28:28" x14ac:dyDescent="0.25">
      <c r="AB18010" s="3" t="str">
        <v>T = 8.500000, swapRate = 0.026398, k = 42, strike = 0.049534, call = 0.001762, callph = 0.001761, callmh = 0.001763, quantile = 0.892863, d2CalldK2 = 7.061652</v>
      </c>
    </row>
    <row r="18011" spans="28:28" x14ac:dyDescent="0.25">
      <c r="AB18011" s="3" t="str">
        <v>T = 8.500000, swapRate = 0.026398, k = 43, strike = 0.051462, call = 0.001568, callph = 0.001567, callmh = 0.001569, quantile = 0.905603, d2CalldK2 = 6.174611</v>
      </c>
    </row>
    <row r="18012" spans="28:28" x14ac:dyDescent="0.25">
      <c r="AB18012" s="3" t="str">
        <v>T = 8.500000, swapRate = 0.026398, k = 44, strike = 0.053390, call = 0.001397, callph = 0.001396, callmh = 0.001398, quantile = 0.916745, d2CalldK2 = 5.401605</v>
      </c>
    </row>
    <row r="18013" spans="28:28" x14ac:dyDescent="0.25">
      <c r="AB18013" s="3" t="str">
        <v>T = 8.500000, swapRate = 0.026398, k = 45, strike = 0.055318, call = 0.001246, callph = 0.001245, callmh = 0.001247, quantile = 0.926496, d2CalldK2 = 4.728366</v>
      </c>
    </row>
    <row r="18014" spans="28:28" x14ac:dyDescent="0.25">
      <c r="AB18014" s="3" t="str">
        <v>T = 8.500000, swapRate = 0.026398, k = 46, strike = 0.057246, call = 0.001112, callph = 0.001112, callmh = 0.001113, quantile = 0.935034, d2CalldK2 = 4.142152</v>
      </c>
    </row>
    <row r="18015" spans="28:28" x14ac:dyDescent="0.25">
      <c r="AB18015" s="3" t="str">
        <v>T = 8.500000, swapRate = 0.026398, k = 47, strike = 0.059174, call = 0.000995, callph = 0.000994, callmh = 0.000995, quantile = 0.942517, d2CalldK2 = 3.631690</v>
      </c>
    </row>
    <row r="18016" spans="28:28" x14ac:dyDescent="0.25">
      <c r="AB18016" s="3" t="str">
        <v>T = 8.500000, swapRate = 0.026398, k = 48, strike = 0.061102, call = 0.000890, callph = 0.000890, callmh = 0.000891, quantile = 0.949080, d2CalldK2 = 3.187071</v>
      </c>
    </row>
    <row r="18017" spans="28:28" x14ac:dyDescent="0.25">
      <c r="AB18017" s="3" t="str">
        <v>T = 8.500000, swapRate = 0.026398, k = 49, strike = 0.063030, call = 0.000798, callph = 0.000797, callmh = 0.000798, quantile = 0.954843, d2CalldK2 = 2.799626</v>
      </c>
    </row>
    <row r="18018" spans="28:28" x14ac:dyDescent="0.25">
      <c r="AB18018" s="3" t="str">
        <v>T = 8.500000, swapRate = 0.026398, k = 50, strike = 0.064958, call = 0.000716, callph = 0.000715, callmh = 0.000716, quantile = 0.959907, d2CalldK2 = 2.461804</v>
      </c>
    </row>
    <row r="18019" spans="28:28" x14ac:dyDescent="0.25">
      <c r="AB18019" s="3" t="str">
        <v>T = 8.500000, swapRate = 0.026398, k = 51, strike = 0.066886, call = 0.000643, callph = 0.000642, callmh = 0.000643, quantile = 0.964363, d2CalldK2 = 2.167039</v>
      </c>
    </row>
    <row r="18020" spans="28:28" x14ac:dyDescent="0.25">
      <c r="AB18020" s="3" t="str">
        <v>T = 8.500000, swapRate = 0.026398, k = 52, strike = 0.068814, call = 0.000578, callph = 0.000578, callmh = 0.000578, quantile = 0.968288, d2CalldK2 = 1.909636</v>
      </c>
    </row>
    <row r="18021" spans="28:28" x14ac:dyDescent="0.25">
      <c r="AB18021" s="3" t="str">
        <v>T = 8.500000, swapRate = 0.026398, k = 53, strike = 0.070742, call = 0.000520, callph = 0.000520, callmh = 0.000520, quantile = 0.971748, d2CalldK2 = 1.684662</v>
      </c>
    </row>
    <row r="18022" spans="28:28" x14ac:dyDescent="0.25">
      <c r="AB18022" s="3" t="str">
        <v>T = 8.500000, swapRate = 0.026398, k = 54, strike = 0.072670, call = 0.000469, callph = 0.000468, callmh = 0.000469, quantile = 0.974802, d2CalldK2 = 1.487846</v>
      </c>
    </row>
    <row r="18023" spans="28:28" x14ac:dyDescent="0.25">
      <c r="AB18023" s="3" t="str">
        <v>T = 8.500000, swapRate = 0.026398, k = 55, strike = 0.074598, call = 0.000423, callph = 0.000423, callmh = 0.000423, quantile = 0.977500, d2CalldK2 = 1.315495</v>
      </c>
    </row>
    <row r="18024" spans="28:28" x14ac:dyDescent="0.25">
      <c r="AB18024" s="3" t="str">
        <v>T = 8.500000, swapRate = 0.026398, k = 56, strike = 0.076526, call = 0.000382, callph = 0.000382, callmh = 0.000382, quantile = 0.979888, d2CalldK2 = 1.164415</v>
      </c>
    </row>
    <row r="18025" spans="28:28" x14ac:dyDescent="0.25">
      <c r="AB18025" s="3" t="str">
        <v>T = 8.500000, swapRate = 0.026398, k = 57, strike = 0.078454, call = 0.000345, callph = 0.000345, callmh = 0.000345, quantile = 0.982002, d2CalldK2 = 1.031840</v>
      </c>
    </row>
    <row r="18026" spans="28:28" x14ac:dyDescent="0.25">
      <c r="AB18026" s="3" t="str">
        <v>T = 8.500000, swapRate = 0.026398, k = 58, strike = 0.080382, call = 0.000312, callph = 0.000312, callmh = 0.000312, quantile = 0.983877, d2CalldK2 = 0.915380</v>
      </c>
    </row>
    <row r="18027" spans="28:28" x14ac:dyDescent="0.25">
      <c r="AB18027" s="3" t="str">
        <v>T = 8.500000, swapRate = 0.026398, k = 59, strike = 0.082310, call = 0.000283, callph = 0.000283, callmh = 0.000283, quantile = 0.985541, d2CalldK2 = 0.812966</v>
      </c>
    </row>
    <row r="18028" spans="28:28" x14ac:dyDescent="0.25">
      <c r="AB18028" s="3" t="str">
        <v>T = 8.500000, swapRate = 0.026398, k = 60, strike = 0.084238, call = 0.000256, callph = 0.000256, callmh = 0.000256, quantile = 0.987020, d2CalldK2 = 0.722805</v>
      </c>
    </row>
    <row r="18029" spans="28:28" x14ac:dyDescent="0.25">
      <c r="AB18029" s="3" t="str">
        <v>strike = -0.029514, d2CalldK2 = 0.812966, d2CalldK2mc = 1.133435</v>
      </c>
    </row>
    <row r="18030" spans="28:28" x14ac:dyDescent="0.25">
      <c r="AB18030" s="3" t="str">
        <v>strike = -0.027586, d2CalldK2 = 0.915380, d2CalldK2mc = 0.871064</v>
      </c>
    </row>
    <row r="18031" spans="28:28" x14ac:dyDescent="0.25">
      <c r="AB18031" s="3" t="str">
        <v>strike = -0.025658, d2CalldK2 = 1.031840, d2CalldK2mc = 1.002976</v>
      </c>
    </row>
    <row r="18032" spans="28:28" x14ac:dyDescent="0.25">
      <c r="AB18032" s="3" t="str">
        <v>strike = -0.023730, d2CalldK2 = 1.164415, d2CalldK2mc = 1.376448</v>
      </c>
    </row>
    <row r="18033" spans="28:28" x14ac:dyDescent="0.25">
      <c r="AB18033" s="3" t="str">
        <v>strike = -0.021802, d2CalldK2 = 1.315495, d2CalldK2mc = 1.487616</v>
      </c>
    </row>
    <row r="18034" spans="28:28" x14ac:dyDescent="0.25">
      <c r="AB18034" s="3" t="str">
        <v>strike = -0.019874, d2CalldK2 = 1.487846, d2CalldK2mc = 1.622650</v>
      </c>
    </row>
    <row r="18035" spans="28:28" x14ac:dyDescent="0.25">
      <c r="AB18035" s="3" t="str">
        <v>strike = -0.017946, d2CalldK2 = 1.684662, d2CalldK2mc = 1.788930</v>
      </c>
    </row>
    <row r="18036" spans="28:28" x14ac:dyDescent="0.25">
      <c r="AB18036" s="3" t="str">
        <v>strike = -0.016018, d2CalldK2 = 1.909636, d2CalldK2mc = 1.854817</v>
      </c>
    </row>
    <row r="18037" spans="28:28" x14ac:dyDescent="0.25">
      <c r="AB18037" s="3" t="str">
        <v>strike = -0.014090, d2CalldK2 = 2.167039, d2CalldK2mc = 2.392477</v>
      </c>
    </row>
    <row r="18038" spans="28:28" x14ac:dyDescent="0.25">
      <c r="AB18038" s="3" t="str">
        <v>strike = -0.012162, d2CalldK2 = 2.461804, d2CalldK2mc = 1.993330</v>
      </c>
    </row>
    <row r="18039" spans="28:28" x14ac:dyDescent="0.25">
      <c r="AB18039" s="3" t="str">
        <v>strike = -0.010234, d2CalldK2 = 2.799627, d2CalldK2mc = 2.798488</v>
      </c>
    </row>
    <row r="18040" spans="28:28" x14ac:dyDescent="0.25">
      <c r="AB18040" s="3" t="str">
        <v>strike = -0.008306, d2CalldK2 = 3.187071, d2CalldK2mc = 3.188629</v>
      </c>
    </row>
    <row r="18041" spans="28:28" x14ac:dyDescent="0.25">
      <c r="AB18041" s="3" t="str">
        <v>strike = -0.006378, d2CalldK2 = 3.631690, d2CalldK2mc = 3.589412</v>
      </c>
    </row>
    <row r="18042" spans="28:28" x14ac:dyDescent="0.25">
      <c r="AB18042" s="3" t="str">
        <v>strike = -0.004450, d2CalldK2 = 4.142152, d2CalldK2mc = 4.734633</v>
      </c>
    </row>
    <row r="18043" spans="28:28" x14ac:dyDescent="0.25">
      <c r="AB18043" s="3" t="str">
        <v>strike = -0.002522, d2CalldK2 = 4.728366, d2CalldK2mc = 4.524697</v>
      </c>
    </row>
    <row r="18044" spans="28:28" x14ac:dyDescent="0.25">
      <c r="AB18044" s="3" t="str">
        <v>strike = -0.000594, d2CalldK2 = 5.401605, d2CalldK2mc = 5.543938</v>
      </c>
    </row>
    <row r="18045" spans="28:28" x14ac:dyDescent="0.25">
      <c r="AB18045" s="3" t="str">
        <v>strike = 0.001334, d2CalldK2 = 6.174610, d2CalldK2mc = 5.963788</v>
      </c>
    </row>
    <row r="18046" spans="28:28" x14ac:dyDescent="0.25">
      <c r="AB18046" s="3" t="str">
        <v>strike = 0.003262, d2CalldK2 = 7.061652, d2CalldK2mc = 6.933114</v>
      </c>
    </row>
    <row r="18047" spans="28:28" x14ac:dyDescent="0.25">
      <c r="AB18047" s="3" t="str">
        <v>strike = 0.005190, d2CalldK2 = 8.078520, d2CalldK2mc = 7.292571</v>
      </c>
    </row>
    <row r="18048" spans="28:28" x14ac:dyDescent="0.25">
      <c r="AB18048" s="3" t="str">
        <v>strike = 0.007118, d2CalldK2 = 9.242386, d2CalldK2mc = 8.654692</v>
      </c>
    </row>
    <row r="18049" spans="28:28" x14ac:dyDescent="0.25">
      <c r="AB18049" s="3" t="str">
        <v>strike = 0.009046, d2CalldK2 = 10.571474, d2CalldK2mc = 11.643910</v>
      </c>
    </row>
    <row r="18050" spans="28:28" x14ac:dyDescent="0.25">
      <c r="AB18050" s="3" t="str">
        <v>strike = 0.010974, d2CalldK2 = 12.084419, d2CalldK2mc = 11.658325</v>
      </c>
    </row>
    <row r="18051" spans="28:28" x14ac:dyDescent="0.25">
      <c r="AB18051" s="3" t="str">
        <v>strike = 0.012902, d2CalldK2 = 13.799156, d2CalldK2mc = 14.199757</v>
      </c>
    </row>
    <row r="18052" spans="28:28" x14ac:dyDescent="0.25">
      <c r="AB18052" s="3" t="str">
        <v>strike = 0.014830, d2CalldK2 = 15.731118, d2CalldK2mc = 15.670715</v>
      </c>
    </row>
    <row r="18053" spans="28:28" x14ac:dyDescent="0.25">
      <c r="AB18053" s="3" t="str">
        <v>strike = 0.016758, d2CalldK2 = 17.890412, d2CalldK2mc = 17.570875</v>
      </c>
    </row>
    <row r="18054" spans="28:28" x14ac:dyDescent="0.25">
      <c r="AB18054" s="3" t="str">
        <v>strike = 0.018686, d2CalldK2 = 20.277538, d2CalldK2mc = 20.359553</v>
      </c>
    </row>
    <row r="18055" spans="28:28" x14ac:dyDescent="0.25">
      <c r="AB18055" s="3" t="str">
        <v>strike = 0.020614, d2CalldK2 = 22.877079, d2CalldK2mc = 23.604534</v>
      </c>
    </row>
    <row r="18056" spans="28:28" x14ac:dyDescent="0.25">
      <c r="AB18056" s="3" t="str">
        <v>strike = 0.022542, d2CalldK2 = 25.648622, d2CalldK2mc = 25.583348</v>
      </c>
    </row>
    <row r="18057" spans="28:28" x14ac:dyDescent="0.25">
      <c r="AB18057" s="3" t="str">
        <v>strike = 0.024470, d2CalldK2 = 28.514139, d2CalldK2mc = 28.888924</v>
      </c>
    </row>
    <row r="18058" spans="28:28" x14ac:dyDescent="0.25">
      <c r="AB18058" s="3" t="str">
        <v>strike = 0.026398, d2CalldK2 = 31.336418, d2CalldK2mc = 30.537099</v>
      </c>
    </row>
    <row r="18059" spans="28:28" x14ac:dyDescent="0.25">
      <c r="AB18059" s="3" t="str">
        <v>strike = 0.028326, d2CalldK2 = 28.514139, d2CalldK2mc = 28.155249</v>
      </c>
    </row>
    <row r="18060" spans="28:28" x14ac:dyDescent="0.25">
      <c r="AB18060" s="3" t="str">
        <v>strike = 0.030254, d2CalldK2 = 25.648622, d2CalldK2mc = 26.155500</v>
      </c>
    </row>
    <row r="18061" spans="28:28" x14ac:dyDescent="0.25">
      <c r="AB18061" s="3" t="str">
        <v>strike = 0.032182, d2CalldK2 = 22.877079, d2CalldK2mc = 22.345315</v>
      </c>
    </row>
    <row r="18062" spans="28:28" x14ac:dyDescent="0.25">
      <c r="AB18062" s="3" t="str">
        <v>strike = 0.034110, d2CalldK2 = 20.277538, d2CalldK2mc = 19.259333</v>
      </c>
    </row>
    <row r="18063" spans="28:28" x14ac:dyDescent="0.25">
      <c r="AB18063" s="3" t="str">
        <v>strike = 0.036038, d2CalldK2 = 17.890412, d2CalldK2mc = 18.037275</v>
      </c>
    </row>
    <row r="18064" spans="28:28" x14ac:dyDescent="0.25">
      <c r="AB18064" s="3" t="str">
        <v>strike = 0.037966, d2CalldK2 = 15.731118, d2CalldK2mc = 16.900403</v>
      </c>
    </row>
    <row r="18065" spans="28:28" x14ac:dyDescent="0.25">
      <c r="AB18065" s="3" t="str">
        <v>strike = 0.039894, d2CalldK2 = 13.799156, d2CalldK2mc = 13.609305</v>
      </c>
    </row>
    <row r="18066" spans="28:28" x14ac:dyDescent="0.25">
      <c r="AB18066" s="3" t="str">
        <v>strike = 0.041822, d2CalldK2 = 12.084419, d2CalldK2mc = 11.695908</v>
      </c>
    </row>
    <row r="18067" spans="28:28" x14ac:dyDescent="0.25">
      <c r="AB18067" s="3" t="str">
        <v>strike = 0.043750, d2CalldK2 = 10.571474, d2CalldK2mc = 9.853575</v>
      </c>
    </row>
    <row r="18068" spans="28:28" x14ac:dyDescent="0.25">
      <c r="AB18068" s="3" t="str">
        <v>strike = 0.045678, d2CalldK2 = 9.242386, d2CalldK2mc = 9.544436</v>
      </c>
    </row>
    <row r="18069" spans="28:28" x14ac:dyDescent="0.25">
      <c r="AB18069" s="3" t="str">
        <v>strike = 0.047606, d2CalldK2 = 8.078520, d2CalldK2mc = 8.519410</v>
      </c>
    </row>
    <row r="18070" spans="28:28" x14ac:dyDescent="0.25">
      <c r="AB18070" s="3" t="str">
        <v>strike = 0.049534, d2CalldK2 = 7.061652, d2CalldK2mc = 7.907185</v>
      </c>
    </row>
    <row r="18071" spans="28:28" x14ac:dyDescent="0.25">
      <c r="AB18071" s="3" t="str">
        <v>strike = 0.051462, d2CalldK2 = 6.174611, d2CalldK2mc = 6.207254</v>
      </c>
    </row>
    <row r="18072" spans="28:28" x14ac:dyDescent="0.25">
      <c r="AB18072" s="3" t="str">
        <v>strike = 0.053390, d2CalldK2 = 5.401605, d2CalldK2mc = 4.658549</v>
      </c>
    </row>
    <row r="18073" spans="28:28" x14ac:dyDescent="0.25">
      <c r="AB18073" s="3" t="str">
        <v>strike = 0.055318, d2CalldK2 = 4.728366, d2CalldK2mc = 4.652554</v>
      </c>
    </row>
    <row r="18074" spans="28:28" x14ac:dyDescent="0.25">
      <c r="AB18074" s="3" t="str">
        <v>strike = 0.057246, d2CalldK2 = 4.142152, d2CalldK2mc = 3.678477</v>
      </c>
    </row>
    <row r="18075" spans="28:28" x14ac:dyDescent="0.25">
      <c r="AB18075" s="3" t="str">
        <v>strike = 0.059174, d2CalldK2 = 3.631690, d2CalldK2mc = 3.879309</v>
      </c>
    </row>
    <row r="18076" spans="28:28" x14ac:dyDescent="0.25">
      <c r="AB18076" s="3" t="str">
        <v>strike = 0.061102, d2CalldK2 = 3.187071, d2CalldK2mc = 3.451300</v>
      </c>
    </row>
    <row r="18077" spans="28:28" x14ac:dyDescent="0.25">
      <c r="AB18077" s="3" t="str">
        <v>strike = 0.063030, d2CalldK2 = 2.799626, d2CalldK2mc = 2.786171</v>
      </c>
    </row>
    <row r="18078" spans="28:28" x14ac:dyDescent="0.25">
      <c r="AB18078" s="3" t="str">
        <v>strike = 0.064958, d2CalldK2 = 2.461804, d2CalldK2mc = 2.733966</v>
      </c>
    </row>
    <row r="18079" spans="28:28" x14ac:dyDescent="0.25">
      <c r="AB18079" s="3" t="str">
        <v>strike = 0.066886, d2CalldK2 = 2.167039, d2CalldK2mc = 2.477149</v>
      </c>
    </row>
    <row r="18080" spans="28:28" x14ac:dyDescent="0.25">
      <c r="AB18080" s="3" t="str">
        <v>strike = 0.068814, d2CalldK2 = 1.909636, d2CalldK2mc = 1.709268</v>
      </c>
    </row>
    <row r="18081" spans="28:28" x14ac:dyDescent="0.25">
      <c r="AB18081" s="3" t="str">
        <v>strike = 0.070742, d2CalldK2 = 1.684662, d2CalldK2mc = 1.482078</v>
      </c>
    </row>
    <row r="18082" spans="28:28" x14ac:dyDescent="0.25">
      <c r="AB18082" s="3" t="str">
        <v>strike = 0.072670, d2CalldK2 = 1.487846, d2CalldK2mc = 1.219848</v>
      </c>
    </row>
    <row r="18083" spans="28:28" x14ac:dyDescent="0.25">
      <c r="AB18083" s="3" t="str">
        <v>strike = 0.074598, d2CalldK2 = 1.315495, d2CalldK2mc = 1.327015</v>
      </c>
    </row>
    <row r="18084" spans="28:28" x14ac:dyDescent="0.25">
      <c r="AB18084" s="3" t="str">
        <v>strike = 0.076526, d2CalldK2 = 1.164415, d2CalldK2mc = 1.069506</v>
      </c>
    </row>
    <row r="18085" spans="28:28" x14ac:dyDescent="0.25">
      <c r="AB18085" s="3" t="str">
        <v>strike = 0.078454, d2CalldK2 = 1.031840, d2CalldK2mc = 1.125430</v>
      </c>
    </row>
    <row r="18086" spans="28:28" x14ac:dyDescent="0.25">
      <c r="AB18086" s="3" t="str">
        <v>strike = 0.080382, d2CalldK2 = 0.915380, d2CalldK2mc = 0.814115</v>
      </c>
    </row>
    <row r="18087" spans="28:28" x14ac:dyDescent="0.25">
      <c r="AB18087" s="3" t="str">
        <v>strike = 0.082310, d2CalldK2 = 0.812966, d2CalldK2mc = 1.155546</v>
      </c>
    </row>
    <row r="18088" spans="28:28" x14ac:dyDescent="0.25">
      <c r="AB18088" s="3" t="str">
        <v>T = 8.500000, fixingDate = 0, swapRate = 0.026398, annuity = 7.982185, stdDev = 0.019280, avgCalcStrikes = 7.974243</v>
      </c>
    </row>
    <row r="18089" spans="28:28" x14ac:dyDescent="0.25">
      <c r="AB18089" s="3" t="str">
        <v>strike = -0.029514, dCalldT = 0.000149, localVol = 0.016228</v>
      </c>
    </row>
    <row r="18090" spans="28:28" x14ac:dyDescent="0.25">
      <c r="AB18090" s="3" t="str">
        <v>strike = -0.027586, dCalldT = 0.000163, localVol = 0.019337</v>
      </c>
    </row>
    <row r="18091" spans="28:28" x14ac:dyDescent="0.25">
      <c r="AB18091" s="3" t="str">
        <v>strike = -0.025658, dCalldT = 0.000179, localVol = 0.018893</v>
      </c>
    </row>
    <row r="18092" spans="28:28" x14ac:dyDescent="0.25">
      <c r="AB18092" s="3" t="str">
        <v>strike = -0.023730, dCalldT = 0.000197, localVol = 0.016920</v>
      </c>
    </row>
    <row r="18093" spans="28:28" x14ac:dyDescent="0.25">
      <c r="AB18093" s="3" t="str">
        <v>strike = -0.021802, dCalldT = 0.000206, localVol = 0.016651</v>
      </c>
    </row>
    <row r="18094" spans="28:28" x14ac:dyDescent="0.25">
      <c r="AB18094" s="3" t="str">
        <v>strike = -0.019874, dCalldT = 0.000208, localVol = 0.016028</v>
      </c>
    </row>
    <row r="18095" spans="28:28" x14ac:dyDescent="0.25">
      <c r="AB18095" s="3" t="str">
        <v>strike = -0.017946, dCalldT = 0.000205, localVol = 0.015151</v>
      </c>
    </row>
    <row r="18096" spans="28:28" x14ac:dyDescent="0.25">
      <c r="AB18096" s="3" t="str">
        <v>strike = -0.016018, dCalldT = 0.000198, localVol = 0.014624</v>
      </c>
    </row>
    <row r="18097" spans="28:28" x14ac:dyDescent="0.25">
      <c r="AB18097" s="3" t="str">
        <v>strike = -0.014090, dCalldT = 0.000195, localVol = 0.012753</v>
      </c>
    </row>
    <row r="18098" spans="28:28" x14ac:dyDescent="0.25">
      <c r="AB18098" s="3" t="str">
        <v>strike = -0.012162, dCalldT = 0.000182, localVol = 0.013495</v>
      </c>
    </row>
    <row r="18099" spans="28:28" x14ac:dyDescent="0.25">
      <c r="AB18099" s="3" t="str">
        <v>strike = -0.010234, dCalldT = 0.000190, localVol = 0.011660</v>
      </c>
    </row>
    <row r="18100" spans="28:28" x14ac:dyDescent="0.25">
      <c r="AB18100" s="3" t="str">
        <v>strike = -0.008306, dCalldT = 0.000200, localVol = 0.011197</v>
      </c>
    </row>
    <row r="18101" spans="28:28" x14ac:dyDescent="0.25">
      <c r="AB18101" s="3" t="str">
        <v>strike = -0.006378, dCalldT = 0.000210, localVol = 0.010826</v>
      </c>
    </row>
    <row r="18102" spans="28:28" x14ac:dyDescent="0.25">
      <c r="AB18102" s="3" t="str">
        <v>strike = -0.004450, dCalldT = 0.000224, localVol = 0.009718</v>
      </c>
    </row>
    <row r="18103" spans="28:28" x14ac:dyDescent="0.25">
      <c r="AB18103" s="3" t="str">
        <v>strike = -0.002522, dCalldT = 0.000211, localVol = 0.009664</v>
      </c>
    </row>
    <row r="18104" spans="28:28" x14ac:dyDescent="0.25">
      <c r="AB18104" s="3" t="str">
        <v>strike = -0.000594, dCalldT = 0.000209, localVol = 0.008682</v>
      </c>
    </row>
    <row r="18105" spans="28:28" x14ac:dyDescent="0.25">
      <c r="AB18105" s="3" t="str">
        <v>strike = 0.001334, dCalldT = 0.000201, localVol = 0.008211</v>
      </c>
    </row>
    <row r="18106" spans="28:28" x14ac:dyDescent="0.25">
      <c r="AB18106" s="3" t="str">
        <v>strike = 0.003262, dCalldT = 0.000203, localVol = 0.007660</v>
      </c>
    </row>
    <row r="18107" spans="28:28" x14ac:dyDescent="0.25">
      <c r="AB18107" s="3" t="str">
        <v>strike = 0.005190, dCalldT = 0.000212, localVol = 0.007627</v>
      </c>
    </row>
    <row r="18108" spans="28:28" x14ac:dyDescent="0.25">
      <c r="AB18108" s="3" t="str">
        <v>strike = 0.007118, dCalldT = 0.000256, localVol = 0.007699</v>
      </c>
    </row>
    <row r="18109" spans="28:28" x14ac:dyDescent="0.25">
      <c r="AB18109" s="3" t="str">
        <v>strike = 0.009046, dCalldT = 0.000327, localVol = 0.007500</v>
      </c>
    </row>
    <row r="18110" spans="28:28" x14ac:dyDescent="0.25">
      <c r="AB18110" s="3" t="str">
        <v>strike = 0.010974, dCalldT = 0.000351, localVol = 0.007758</v>
      </c>
    </row>
    <row r="18111" spans="28:28" x14ac:dyDescent="0.25">
      <c r="AB18111" s="3" t="str">
        <v>strike = 0.012902, dCalldT = 0.000393, localVol = 0.007442</v>
      </c>
    </row>
    <row r="18112" spans="28:28" x14ac:dyDescent="0.25">
      <c r="AB18112" s="3" t="str">
        <v>strike = 0.014830, dCalldT = 0.000417, localVol = 0.007298</v>
      </c>
    </row>
    <row r="18113" spans="28:28" x14ac:dyDescent="0.25">
      <c r="AB18113" s="3" t="str">
        <v>strike = 0.016758, dCalldT = 0.000444, localVol = 0.007106</v>
      </c>
    </row>
    <row r="18114" spans="28:28" x14ac:dyDescent="0.25">
      <c r="AB18114" s="3" t="str">
        <v>strike = 0.018686, dCalldT = 0.000483, localVol = 0.006888</v>
      </c>
    </row>
    <row r="18115" spans="28:28" x14ac:dyDescent="0.25">
      <c r="AB18115" s="3" t="str">
        <v>strike = 0.020614, dCalldT = 0.000517, localVol = 0.006621</v>
      </c>
    </row>
    <row r="18116" spans="28:28" x14ac:dyDescent="0.25">
      <c r="AB18116" s="3" t="str">
        <v>strike = 0.022542, dCalldT = 0.000517, localVol = 0.006360</v>
      </c>
    </row>
    <row r="18117" spans="28:28" x14ac:dyDescent="0.25">
      <c r="AB18117" s="3" t="str">
        <v>strike = 0.024470, dCalldT = 0.000518, localVol = 0.005989</v>
      </c>
    </row>
    <row r="18118" spans="28:28" x14ac:dyDescent="0.25">
      <c r="AB18118" s="3" t="str">
        <v>strike = 0.026398, dCalldT = 0.000500, localVol = 0.005720</v>
      </c>
    </row>
    <row r="18119" spans="28:28" x14ac:dyDescent="0.25">
      <c r="AB18119" s="3" t="str">
        <v>strike = 0.028326, dCalldT = 0.000473, localVol = 0.005796</v>
      </c>
    </row>
    <row r="18120" spans="28:28" x14ac:dyDescent="0.25">
      <c r="AB18120" s="3" t="str">
        <v>strike = 0.030254, dCalldT = 0.000460, localVol = 0.005928</v>
      </c>
    </row>
    <row r="18121" spans="28:28" x14ac:dyDescent="0.25">
      <c r="AB18121" s="3" t="str">
        <v>strike = 0.032182, dCalldT = 0.000421, localVol = 0.006141</v>
      </c>
    </row>
    <row r="18122" spans="28:28" x14ac:dyDescent="0.25">
      <c r="AB18122" s="3" t="str">
        <v>strike = 0.034110, dCalldT = 0.000405, localVol = 0.006485</v>
      </c>
    </row>
    <row r="18123" spans="28:28" x14ac:dyDescent="0.25">
      <c r="AB18123" s="3" t="str">
        <v>strike = 0.036038, dCalldT = 0.000433, localVol = 0.006926</v>
      </c>
    </row>
    <row r="18124" spans="28:28" x14ac:dyDescent="0.25">
      <c r="AB18124" s="3" t="str">
        <v>strike = 0.037966, dCalldT = 0.000453, localVol = 0.007320</v>
      </c>
    </row>
    <row r="18125" spans="28:28" x14ac:dyDescent="0.25">
      <c r="AB18125" s="3" t="str">
        <v>strike = 0.039894, dCalldT = 0.000420, localVol = 0.007857</v>
      </c>
    </row>
    <row r="18126" spans="28:28" x14ac:dyDescent="0.25">
      <c r="AB18126" s="3" t="str">
        <v>strike = 0.041822, dCalldT = 0.000395, localVol = 0.008224</v>
      </c>
    </row>
    <row r="18127" spans="28:28" x14ac:dyDescent="0.25">
      <c r="AB18127" s="3" t="str">
        <v>strike = 0.043750, dCalldT = 0.000388, localVol = 0.008877</v>
      </c>
    </row>
    <row r="18128" spans="28:28" x14ac:dyDescent="0.25">
      <c r="AB18128" s="3" t="str">
        <v>strike = 0.045678, dCalldT = 0.000413, localVol = 0.009305</v>
      </c>
    </row>
    <row r="18129" spans="28:28" x14ac:dyDescent="0.25">
      <c r="AB18129" s="3" t="str">
        <v>strike = 0.047606, dCalldT = 0.000425, localVol = 0.009990</v>
      </c>
    </row>
    <row r="18130" spans="28:28" x14ac:dyDescent="0.25">
      <c r="AB18130" s="3" t="str">
        <v>strike = 0.049534, dCalldT = 0.000418, localVol = 0.010282</v>
      </c>
    </row>
    <row r="18131" spans="28:28" x14ac:dyDescent="0.25">
      <c r="AB18131" s="3" t="str">
        <v>strike = 0.051462, dCalldT = 0.000374, localVol = 0.010974</v>
      </c>
    </row>
    <row r="18132" spans="28:28" x14ac:dyDescent="0.25">
      <c r="AB18132" s="3" t="str">
        <v>strike = 0.053390, dCalldT = 0.000329, localVol = 0.011882</v>
      </c>
    </row>
    <row r="18133" spans="28:28" x14ac:dyDescent="0.25">
      <c r="AB18133" s="3" t="str">
        <v>strike = 0.055318, dCalldT = 0.000318, localVol = 0.011691</v>
      </c>
    </row>
    <row r="18134" spans="28:28" x14ac:dyDescent="0.25">
      <c r="AB18134" s="3" t="str">
        <v>strike = 0.057246, dCalldT = 0.000311, localVol = 0.013010</v>
      </c>
    </row>
    <row r="18135" spans="28:28" x14ac:dyDescent="0.25">
      <c r="AB18135" s="3" t="str">
        <v>strike = 0.059174, dCalldT = 0.000326, localVol = 0.012969</v>
      </c>
    </row>
    <row r="18136" spans="28:28" x14ac:dyDescent="0.25">
      <c r="AB18136" s="3" t="str">
        <v>strike = 0.061102, dCalldT = 0.000331, localVol = 0.013850</v>
      </c>
    </row>
    <row r="18137" spans="28:28" x14ac:dyDescent="0.25">
      <c r="AB18137" s="3" t="str">
        <v>strike = 0.063030, dCalldT = 0.000325, localVol = 0.015271</v>
      </c>
    </row>
    <row r="18138" spans="28:28" x14ac:dyDescent="0.25">
      <c r="AB18138" s="3" t="str">
        <v>strike = 0.064958, dCalldT = 0.000320, localVol = 0.015305</v>
      </c>
    </row>
    <row r="18139" spans="28:28" x14ac:dyDescent="0.25">
      <c r="AB18139" s="3" t="str">
        <v>strike = 0.066886, dCalldT = 0.000304, localVol = 0.015673</v>
      </c>
    </row>
    <row r="18140" spans="28:28" x14ac:dyDescent="0.25">
      <c r="AB18140" s="3" t="str">
        <v>strike = 0.068814, dCalldT = 0.000275, localVol = 0.017947</v>
      </c>
    </row>
    <row r="18141" spans="28:28" x14ac:dyDescent="0.25">
      <c r="AB18141" s="3" t="str">
        <v>strike = 0.070742, dCalldT = 0.000256, localVol = 0.018588</v>
      </c>
    </row>
    <row r="18142" spans="28:28" x14ac:dyDescent="0.25">
      <c r="AB18142" s="3" t="str">
        <v>strike = 0.072670, dCalldT = 0.000247, localVol = 0.020106</v>
      </c>
    </row>
    <row r="18143" spans="28:28" x14ac:dyDescent="0.25">
      <c r="AB18143" s="3" t="str">
        <v>strike = 0.074598, dCalldT = 0.000250, localVol = 0.019401</v>
      </c>
    </row>
    <row r="18144" spans="28:28" x14ac:dyDescent="0.25">
      <c r="AB18144" s="3" t="str">
        <v>strike = 0.076526, dCalldT = 0.000253, localVol = 0.021755</v>
      </c>
    </row>
    <row r="18145" spans="28:28" x14ac:dyDescent="0.25">
      <c r="AB18145" s="3" t="str">
        <v>strike = 0.078454, dCalldT = 0.000261, localVol = 0.021549</v>
      </c>
    </row>
    <row r="18146" spans="28:28" x14ac:dyDescent="0.25">
      <c r="AB18146" s="3" t="str">
        <v>strike = 0.080382, dCalldT = 0.000266, localVol = 0.025561</v>
      </c>
    </row>
    <row r="18147" spans="28:28" x14ac:dyDescent="0.25">
      <c r="AB18147" s="3" t="str">
        <v>strike = 0.082310, dCalldT = 0.000276, localVol = 0.021843</v>
      </c>
    </row>
    <row r="18148" spans="28:28" x14ac:dyDescent="0.25">
      <c r="AB18148" s="3" t="str">
        <v>T = 8.583333, swapRate = 0.026427, k = 0, strike = -0.031676, call = 0.058363, callph = 0.058353, callmh = 0.058373, quantile = 0.013043, d2CalldK2 = 0.720433</v>
      </c>
    </row>
    <row r="18149" spans="28:28" x14ac:dyDescent="0.25">
      <c r="AB18149" s="3" t="str">
        <v>T = 8.583333, swapRate = 0.026427, k = 1, strike = -0.029739, call = 0.056453, callph = 0.056443, callmh = 0.056463, quantile = 0.014523, d2CalldK2 = 0.810057</v>
      </c>
    </row>
    <row r="18150" spans="28:28" x14ac:dyDescent="0.25">
      <c r="AB18150" s="3" t="str">
        <v>T = 8.583333, swapRate = 0.026427, k = 2, strike = -0.027802, call = 0.054546, callph = 0.054536, callmh = 0.054556, quantile = 0.016189, d2CalldK2 = 0.911843</v>
      </c>
    </row>
    <row r="18151" spans="28:28" x14ac:dyDescent="0.25">
      <c r="AB18151" s="3" t="str">
        <v>T = 8.583333, swapRate = 0.026427, k = 3, strike = -0.025866, call = 0.052642, callph = 0.052633, callmh = 0.052652, quantile = 0.018064, d2CalldK2 = 1.027567</v>
      </c>
    </row>
    <row r="18152" spans="28:28" x14ac:dyDescent="0.25">
      <c r="AB18152" s="3" t="str">
        <v>T = 8.583333, swapRate = 0.026427, k = 4, strike = -0.023929, call = 0.050743, callph = 0.050733, callmh = 0.050752, quantile = 0.020179, d2CalldK2 = 1.159284</v>
      </c>
    </row>
    <row r="18153" spans="28:28" x14ac:dyDescent="0.25">
      <c r="AB18153" s="3" t="str">
        <v>T = 8.583333, swapRate = 0.026427, k = 5, strike = -0.021992, call = 0.048847, callph = 0.048837, callmh = 0.048857, quantile = 0.022567, d2CalldK2 = 1.309366</v>
      </c>
    </row>
    <row r="18154" spans="28:28" x14ac:dyDescent="0.25">
      <c r="AB18154" s="3" t="str">
        <v>T = 8.583333, swapRate = 0.026427, k = 6, strike = -0.020055, call = 0.046957, callph = 0.046947, callmh = 0.046966, quantile = 0.025265, d2CalldK2 = 1.480555</v>
      </c>
    </row>
    <row r="18155" spans="28:28" x14ac:dyDescent="0.25">
      <c r="AB18155" s="3" t="str">
        <v>T = 8.583333, swapRate = 0.026427, k = 7, strike = -0.018119, call = 0.045072, callph = 0.045062, callmh = 0.045081, quantile = 0.028317, d2CalldK2 = 1.676023</v>
      </c>
    </row>
    <row r="18156" spans="28:28" x14ac:dyDescent="0.25">
      <c r="AB18156" s="3" t="str">
        <v>T = 8.583333, swapRate = 0.026427, k = 8, strike = -0.016182, call = 0.043193, callph = 0.043183, callmh = 0.043203, quantile = 0.031775, d2CalldK2 = 1.899439</v>
      </c>
    </row>
    <row r="18157" spans="28:28" x14ac:dyDescent="0.25">
      <c r="AB18157" s="3" t="str">
        <v>T = 8.583333, swapRate = 0.026427, k = 9, strike = -0.014245, call = 0.041322, callph = 0.041312, callmh = 0.041331, quantile = 0.035696, d2CalldK2 = 2.155042</v>
      </c>
    </row>
    <row r="18158" spans="28:28" x14ac:dyDescent="0.25">
      <c r="AB18158" s="3" t="str">
        <v>T = 8.583333, swapRate = 0.026427, k = 10, strike = -0.012308, call = 0.039458, callph = 0.039449, callmh = 0.039468, quantile = 0.040147, d2CalldK2 = 2.447736</v>
      </c>
    </row>
    <row r="18159" spans="28:28" x14ac:dyDescent="0.25">
      <c r="AB18159" s="3" t="str">
        <v>T = 8.583333, swapRate = 0.026427, k = 11, strike = -0.010371, call = 0.037604, callph = 0.037594, callmh = 0.037613, quantile = 0.045205, d2CalldK2 = 2.783181</v>
      </c>
    </row>
    <row r="18160" spans="28:28" x14ac:dyDescent="0.25">
      <c r="AB18160" s="3" t="str">
        <v>T = 8.583333, swapRate = 0.026427, k = 12, strike = -0.008435, call = 0.035760, callph = 0.035751, callmh = 0.035770, quantile = 0.050959, d2CalldK2 = 3.167907</v>
      </c>
    </row>
    <row r="18161" spans="28:28" x14ac:dyDescent="0.25">
      <c r="AB18161" s="3" t="str">
        <v>T = 8.583333, swapRate = 0.026427, k = 13, strike = -0.006498, call = 0.033928, callph = 0.033919, callmh = 0.033938, quantile = 0.057513, d2CalldK2 = 3.609430</v>
      </c>
    </row>
    <row r="18162" spans="28:28" x14ac:dyDescent="0.25">
      <c r="AB18162" s="3" t="str">
        <v>T = 8.583333, swapRate = 0.026427, k = 14, strike = -0.004561, call = 0.032110, callph = 0.032101, callmh = 0.032119, quantile = 0.064983, d2CalldK2 = 4.116382</v>
      </c>
    </row>
    <row r="18163" spans="28:28" x14ac:dyDescent="0.25">
      <c r="AB18163" s="3" t="str">
        <v>T = 8.583333, swapRate = 0.026427, k = 15, strike = -0.002624, call = 0.030307, callph = 0.030298, callmh = 0.030316, quantile = 0.073506, d2CalldK2 = 4.698640</v>
      </c>
    </row>
    <row r="18164" spans="28:28" x14ac:dyDescent="0.25">
      <c r="AB18164" s="3" t="str">
        <v>T = 8.583333, swapRate = 0.026427, k = 16, strike = -0.000688, call = 0.028522, callph = 0.028513, callmh = 0.028531, quantile = 0.083239, d2CalldK2 = 5.367450</v>
      </c>
    </row>
    <row r="18165" spans="28:28" x14ac:dyDescent="0.25">
      <c r="AB18165" s="3" t="str">
        <v>T = 8.583333, swapRate = 0.026427, k = 17, strike = 0.001249, call = 0.026757, callph = 0.026748, callmh = 0.026766, quantile = 0.094361, d2CalldK2 = 6.135537</v>
      </c>
    </row>
    <row r="18166" spans="28:28" x14ac:dyDescent="0.25">
      <c r="AB18166" s="3" t="str">
        <v>T = 8.583333, swapRate = 0.026427, k = 18, strike = 0.003186, call = 0.025015, callph = 0.025006, callmh = 0.025024, quantile = 0.107079, d2CalldK2 = 7.017171</v>
      </c>
    </row>
    <row r="18167" spans="28:28" x14ac:dyDescent="0.25">
      <c r="AB18167" s="3" t="str">
        <v>T = 8.583333, swapRate = 0.026427, k = 19, strike = 0.005123, call = 0.023299, callph = 0.023290, callmh = 0.023308, quantile = 0.121626, d2CalldK2 = 8.028170</v>
      </c>
    </row>
    <row r="18168" spans="28:28" x14ac:dyDescent="0.25">
      <c r="AB18168" s="3" t="str">
        <v>T = 8.583333, swapRate = 0.026427, k = 20, strike = 0.007060, call = 0.021614, callph = 0.021605, callmh = 0.021622, quantile = 0.138271, d2CalldK2 = 9.185770</v>
      </c>
    </row>
    <row r="18169" spans="28:28" x14ac:dyDescent="0.25">
      <c r="AB18169" s="3" t="str">
        <v>T = 8.583333, swapRate = 0.026427, k = 21, strike = 0.008996, call = 0.019963, callph = 0.019954, callmh = 0.019971, quantile = 0.157314, d2CalldK2 = 10.508311</v>
      </c>
    </row>
    <row r="18170" spans="28:28" x14ac:dyDescent="0.25">
      <c r="AB18170" s="3" t="str">
        <v>T = 8.583333, swapRate = 0.026427, k = 22, strike = 0.010933, call = 0.018351, callph = 0.018343, callmh = 0.018360, quantile = 0.179094, d2CalldK2 = 12.014611</v>
      </c>
    </row>
    <row r="18171" spans="28:28" x14ac:dyDescent="0.25">
      <c r="AB18171" s="3" t="str">
        <v>T = 8.583333, swapRate = 0.026427, k = 23, strike = 0.012870, call = 0.016785, callph = 0.016777, callmh = 0.016793, quantile = 0.203984, d2CalldK2 = 13.722882</v>
      </c>
    </row>
    <row r="18172" spans="28:28" x14ac:dyDescent="0.25">
      <c r="AB18172" s="3" t="str">
        <v>T = 8.583333, swapRate = 0.026427, k = 24, strike = 0.014807, call = 0.015270, callph = 0.015263, callmh = 0.015278, quantile = 0.232391, d2CalldK2 = 15.648945</v>
      </c>
    </row>
    <row r="18173" spans="28:28" x14ac:dyDescent="0.25">
      <c r="AB18173" s="3" t="str">
        <v>T = 8.583333, swapRate = 0.026427, k = 25, strike = 0.016743, call = 0.013814, callph = 0.013807, callmh = 0.013822, quantile = 0.264749, d2CalldK2 = 17.803430</v>
      </c>
    </row>
    <row r="18174" spans="28:28" x14ac:dyDescent="0.25">
      <c r="AB18174" s="3" t="str">
        <v>T = 8.583333, swapRate = 0.026427, k = 26, strike = 0.018680, call = 0.012425, callph = 0.012418, callmh = 0.012432, quantile = 0.301502, d2CalldK2 = 20.187505</v>
      </c>
    </row>
    <row r="18175" spans="28:28" x14ac:dyDescent="0.25">
      <c r="AB18175" s="3" t="str">
        <v>T = 8.583333, swapRate = 0.026427, k = 27, strike = 0.020617, call = 0.011112, callph = 0.011105, callmh = 0.011118, quantile = 0.343085, d2CalldK2 = 22.786551</v>
      </c>
    </row>
    <row r="18176" spans="28:28" x14ac:dyDescent="0.25">
      <c r="AB18176" s="3" t="str">
        <v>T = 8.583333, swapRate = 0.026427, k = 28, strike = 0.022554, call = 0.009884, callph = 0.009878, callmh = 0.009890, quantile = 0.389881, d2CalldK2 = 25.561021</v>
      </c>
    </row>
    <row r="18177" spans="28:28" x14ac:dyDescent="0.25">
      <c r="AB18177" s="3" t="str">
        <v>T = 8.583333, swapRate = 0.026427, k = 29, strike = 0.024490, call = 0.008752, callph = 0.008746, callmh = 0.008757, quantile = 0.442162, d2CalldK2 = 28.433673</v>
      </c>
    </row>
    <row r="18178" spans="28:28" x14ac:dyDescent="0.25">
      <c r="AB18178" s="3" t="str">
        <v>T = 8.583333, swapRate = 0.026427, k = 30, strike = 0.026427, call = 0.007727, callph = 0.007722, callmh = 0.007732, quantile = 0.500000, d2CalldK2 = 31.267684</v>
      </c>
    </row>
    <row r="18179" spans="28:28" x14ac:dyDescent="0.25">
      <c r="AB18179" s="3" t="str">
        <v>T = 8.583333, swapRate = 0.026427, k = 31, strike = 0.028364, call = 0.006815, callph = 0.006811, callmh = 0.006820, quantile = 0.557838, d2CalldK2 = 28.433673</v>
      </c>
    </row>
    <row r="18180" spans="28:28" x14ac:dyDescent="0.25">
      <c r="AB18180" s="3" t="str">
        <v>T = 8.583333, swapRate = 0.026427, k = 32, strike = 0.030301, call = 0.006010, callph = 0.006006, callmh = 0.006014, quantile = 0.610119, d2CalldK2 = 25.561021</v>
      </c>
    </row>
    <row r="18181" spans="28:28" x14ac:dyDescent="0.25">
      <c r="AB18181" s="3" t="str">
        <v>T = 8.583333, swapRate = 0.026427, k = 33, strike = 0.032238, call = 0.005301, callph = 0.005298, callmh = 0.005305, quantile = 0.656915, d2CalldK2 = 22.786551</v>
      </c>
    </row>
    <row r="18182" spans="28:28" x14ac:dyDescent="0.25">
      <c r="AB18182" s="3" t="str">
        <v>T = 8.583333, swapRate = 0.026427, k = 34, strike = 0.034174, call = 0.004678, callph = 0.004675, callmh = 0.004681, quantile = 0.698498, d2CalldK2 = 20.187505</v>
      </c>
    </row>
    <row r="18183" spans="28:28" x14ac:dyDescent="0.25">
      <c r="AB18183" s="3" t="str">
        <v>T = 8.583333, swapRate = 0.026427, k = 35, strike = 0.036111, call = 0.004130, callph = 0.004128, callmh = 0.004133, quantile = 0.735251, d2CalldK2 = 17.803430</v>
      </c>
    </row>
    <row r="18184" spans="28:28" x14ac:dyDescent="0.25">
      <c r="AB18184" s="3" t="str">
        <v>T = 8.583333, swapRate = 0.026427, k = 36, strike = 0.038048, call = 0.003650, callph = 0.003647, callmh = 0.003652, quantile = 0.767609, d2CalldK2 = 15.648945</v>
      </c>
    </row>
    <row r="18185" spans="28:28" x14ac:dyDescent="0.25">
      <c r="AB18185" s="3" t="str">
        <v>T = 8.583333, swapRate = 0.026427, k = 37, strike = 0.039985, call = 0.003228, callph = 0.003226, callmh = 0.003230, quantile = 0.796016, d2CalldK2 = 13.722882</v>
      </c>
    </row>
    <row r="18186" spans="28:28" x14ac:dyDescent="0.25">
      <c r="AB18186" s="3" t="str">
        <v>T = 8.583333, swapRate = 0.026427, k = 38, strike = 0.041921, call = 0.002857, callph = 0.002855, callmh = 0.002859, quantile = 0.820906, d2CalldK2 = 12.014611</v>
      </c>
    </row>
    <row r="18187" spans="28:28" x14ac:dyDescent="0.25">
      <c r="AB18187" s="3" t="str">
        <v>T = 8.583333, swapRate = 0.026427, k = 39, strike = 0.043858, call = 0.002532, callph = 0.002530, callmh = 0.002533, quantile = 0.842686, d2CalldK2 = 10.508311</v>
      </c>
    </row>
    <row r="18188" spans="28:28" x14ac:dyDescent="0.25">
      <c r="AB18188" s="3" t="str">
        <v>T = 8.583333, swapRate = 0.026427, k = 40, strike = 0.045795, call = 0.002246, callph = 0.002245, callmh = 0.002247, quantile = 0.861729, d2CalldK2 = 9.185770</v>
      </c>
    </row>
    <row r="18189" spans="28:28" x14ac:dyDescent="0.25">
      <c r="AB18189" s="3" t="str">
        <v>T = 8.583333, swapRate = 0.026427, k = 41, strike = 0.047732, call = 0.001995, callph = 0.001994, callmh = 0.001996, quantile = 0.878374, d2CalldK2 = 8.028170</v>
      </c>
    </row>
    <row r="18190" spans="28:28" x14ac:dyDescent="0.25">
      <c r="AB18190" s="3" t="str">
        <v>T = 8.583333, swapRate = 0.026427, k = 42, strike = 0.049669, call = 0.001774, callph = 0.001773, callmh = 0.001775, quantile = 0.892921, d2CalldK2 = 7.017171</v>
      </c>
    </row>
    <row r="18191" spans="28:28" x14ac:dyDescent="0.25">
      <c r="AB18191" s="3" t="str">
        <v>T = 8.583333, swapRate = 0.026427, k = 43, strike = 0.051605, call = 0.001579, callph = 0.001578, callmh = 0.001580, quantile = 0.905639, d2CalldK2 = 6.135536</v>
      </c>
    </row>
    <row r="18192" spans="28:28" x14ac:dyDescent="0.25">
      <c r="AB18192" s="3" t="str">
        <v>T = 8.583333, swapRate = 0.026427, k = 44, strike = 0.053542, call = 0.001407, callph = 0.001406, callmh = 0.001408, quantile = 0.916761, d2CalldK2 = 5.367450</v>
      </c>
    </row>
    <row r="18193" spans="28:28" x14ac:dyDescent="0.25">
      <c r="AB18193" s="3" t="str">
        <v>T = 8.583333, swapRate = 0.026427, k = 45, strike = 0.055479, call = 0.001255, callph = 0.001255, callmh = 0.001256, quantile = 0.926494, d2CalldK2 = 4.698640</v>
      </c>
    </row>
    <row r="18194" spans="28:28" x14ac:dyDescent="0.25">
      <c r="AB18194" s="3" t="str">
        <v>T = 8.583333, swapRate = 0.026427, k = 46, strike = 0.057416, call = 0.001122, callph = 0.001121, callmh = 0.001122, quantile = 0.935017, d2CalldK2 = 4.116382</v>
      </c>
    </row>
    <row r="18195" spans="28:28" x14ac:dyDescent="0.25">
      <c r="AB18195" s="3" t="str">
        <v>T = 8.583333, swapRate = 0.026427, k = 47, strike = 0.059352, call = 0.001003, callph = 0.001002, callmh = 0.001004, quantile = 0.942487, d2CalldK2 = 3.609430</v>
      </c>
    </row>
    <row r="18196" spans="28:28" x14ac:dyDescent="0.25">
      <c r="AB18196" s="3" t="str">
        <v>T = 8.583333, swapRate = 0.026427, k = 48, strike = 0.061289, call = 0.000898, callph = 0.000898, callmh = 0.000899, quantile = 0.949041, d2CalldK2 = 3.167907</v>
      </c>
    </row>
    <row r="18197" spans="28:28" x14ac:dyDescent="0.25">
      <c r="AB18197" s="3" t="str">
        <v>T = 8.583333, swapRate = 0.026427, k = 49, strike = 0.063226, call = 0.000805, callph = 0.000805, callmh = 0.000806, quantile = 0.954795, d2CalldK2 = 2.783181</v>
      </c>
    </row>
    <row r="18198" spans="28:28" x14ac:dyDescent="0.25">
      <c r="AB18198" s="3" t="str">
        <v>T = 8.583333, swapRate = 0.026427, k = 50, strike = 0.065163, call = 0.000723, callph = 0.000722, callmh = 0.000723, quantile = 0.959853, d2CalldK2 = 2.447736</v>
      </c>
    </row>
    <row r="18199" spans="28:28" x14ac:dyDescent="0.25">
      <c r="AB18199" s="3" t="str">
        <v>T = 8.583333, swapRate = 0.026427, k = 51, strike = 0.067100, call = 0.000649, callph = 0.000649, callmh = 0.000650, quantile = 0.964304, d2CalldK2 = 2.155042</v>
      </c>
    </row>
    <row r="18200" spans="28:28" x14ac:dyDescent="0.25">
      <c r="AB18200" s="3" t="str">
        <v>T = 8.583333, swapRate = 0.026427, k = 52, strike = 0.069036, call = 0.000584, callph = 0.000584, callmh = 0.000584, quantile = 0.968225, d2CalldK2 = 1.899439</v>
      </c>
    </row>
    <row r="18201" spans="28:28" x14ac:dyDescent="0.25">
      <c r="AB18201" s="3" t="str">
        <v>T = 8.583333, swapRate = 0.026427, k = 53, strike = 0.070973, call = 0.000526, callph = 0.000526, callmh = 0.000526, quantile = 0.971683, d2CalldK2 = 1.676023</v>
      </c>
    </row>
    <row r="18202" spans="28:28" x14ac:dyDescent="0.25">
      <c r="AB18202" s="3" t="str">
        <v>T = 8.583333, swapRate = 0.026427, k = 54, strike = 0.072910, call = 0.000474, callph = 0.000474, callmh = 0.000474, quantile = 0.974735, d2CalldK2 = 1.480555</v>
      </c>
    </row>
    <row r="18203" spans="28:28" x14ac:dyDescent="0.25">
      <c r="AB18203" s="3" t="str">
        <v>T = 8.583333, swapRate = 0.026427, k = 55, strike = 0.074847, call = 0.000428, callph = 0.000428, callmh = 0.000428, quantile = 0.977433, d2CalldK2 = 1.309366</v>
      </c>
    </row>
    <row r="18204" spans="28:28" x14ac:dyDescent="0.25">
      <c r="AB18204" s="3" t="str">
        <v>T = 8.583333, swapRate = 0.026427, k = 56, strike = 0.076783, call = 0.000386, callph = 0.000386, callmh = 0.000387, quantile = 0.979821, d2CalldK2 = 1.159284</v>
      </c>
    </row>
    <row r="18205" spans="28:28" x14ac:dyDescent="0.25">
      <c r="AB18205" s="3" t="str">
        <v>T = 8.583333, swapRate = 0.026427, k = 57, strike = 0.078720, call = 0.000349, callph = 0.000349, callmh = 0.000350, quantile = 0.981936, d2CalldK2 = 1.027567</v>
      </c>
    </row>
    <row r="18206" spans="28:28" x14ac:dyDescent="0.25">
      <c r="AB18206" s="3" t="str">
        <v>T = 8.583333, swapRate = 0.026427, k = 58, strike = 0.080657, call = 0.000316, callph = 0.000316, callmh = 0.000316, quantile = 0.983811, d2CalldK2 = 0.911843</v>
      </c>
    </row>
    <row r="18207" spans="28:28" x14ac:dyDescent="0.25">
      <c r="AB18207" s="3" t="str">
        <v>T = 8.583333, swapRate = 0.026427, k = 59, strike = 0.082594, call = 0.000287, callph = 0.000286, callmh = 0.000287, quantile = 0.985477, d2CalldK2 = 0.810057</v>
      </c>
    </row>
    <row r="18208" spans="28:28" x14ac:dyDescent="0.25">
      <c r="AB18208" s="3" t="str">
        <v>T = 8.583333, swapRate = 0.026427, k = 60, strike = 0.084531, call = 0.000260, callph = 0.000260, callmh = 0.000260, quantile = 0.986957, d2CalldK2 = 0.720433</v>
      </c>
    </row>
    <row r="18209" spans="28:28" x14ac:dyDescent="0.25">
      <c r="AB18209" s="3" t="str">
        <v>strike = -0.029739, d2CalldK2 = 0.810057, d2CalldK2mc = 0.897276</v>
      </c>
    </row>
    <row r="18210" spans="28:28" x14ac:dyDescent="0.25">
      <c r="AB18210" s="3" t="str">
        <v>strike = -0.027802, d2CalldK2 = 0.911843, d2CalldK2mc = 0.823765</v>
      </c>
    </row>
    <row r="18211" spans="28:28" x14ac:dyDescent="0.25">
      <c r="AB18211" s="3" t="str">
        <v>strike = -0.025866, d2CalldK2 = 1.027567, d2CalldK2mc = 1.116397</v>
      </c>
    </row>
    <row r="18212" spans="28:28" x14ac:dyDescent="0.25">
      <c r="AB18212" s="3" t="str">
        <v>strike = -0.023929, d2CalldK2 = 1.159284, d2CalldK2mc = 1.456427</v>
      </c>
    </row>
    <row r="18213" spans="28:28" x14ac:dyDescent="0.25">
      <c r="AB18213" s="3" t="str">
        <v>strike = -0.021992, d2CalldK2 = 1.309366, d2CalldK2mc = 1.473149</v>
      </c>
    </row>
    <row r="18214" spans="28:28" x14ac:dyDescent="0.25">
      <c r="AB18214" s="3" t="str">
        <v>strike = -0.020055, d2CalldK2 = 1.480555, d2CalldK2mc = 1.310397</v>
      </c>
    </row>
    <row r="18215" spans="28:28" x14ac:dyDescent="0.25">
      <c r="AB18215" s="3" t="str">
        <v>strike = -0.018119, d2CalldK2 = 1.676023, d2CalldK2mc = 1.424421</v>
      </c>
    </row>
    <row r="18216" spans="28:28" x14ac:dyDescent="0.25">
      <c r="AB18216" s="3" t="str">
        <v>strike = -0.016182, d2CalldK2 = 1.899439, d2CalldK2mc = 2.156021</v>
      </c>
    </row>
    <row r="18217" spans="28:28" x14ac:dyDescent="0.25">
      <c r="AB18217" s="3" t="str">
        <v>strike = -0.014245, d2CalldK2 = 2.155042, d2CalldK2mc = 1.961955</v>
      </c>
    </row>
    <row r="18218" spans="28:28" x14ac:dyDescent="0.25">
      <c r="AB18218" s="3" t="str">
        <v>strike = -0.012308, d2CalldK2 = 2.447736, d2CalldK2mc = 2.646199</v>
      </c>
    </row>
    <row r="18219" spans="28:28" x14ac:dyDescent="0.25">
      <c r="AB18219" s="3" t="str">
        <v>strike = -0.010371, d2CalldK2 = 2.783181, d2CalldK2mc = 2.440518</v>
      </c>
    </row>
    <row r="18220" spans="28:28" x14ac:dyDescent="0.25">
      <c r="AB18220" s="3" t="str">
        <v>strike = -0.008435, d2CalldK2 = 3.167907, d2CalldK2mc = 2.802838</v>
      </c>
    </row>
    <row r="18221" spans="28:28" x14ac:dyDescent="0.25">
      <c r="AB18221" s="3" t="str">
        <v>strike = -0.006498, d2CalldK2 = 3.609430, d2CalldK2mc = 4.432132</v>
      </c>
    </row>
    <row r="18222" spans="28:28" x14ac:dyDescent="0.25">
      <c r="AB18222" s="3" t="str">
        <v>strike = -0.004561, d2CalldK2 = 4.116382, d2CalldK2mc = 4.249697</v>
      </c>
    </row>
    <row r="18223" spans="28:28" x14ac:dyDescent="0.25">
      <c r="AB18223" s="3" t="str">
        <v>strike = -0.002624, d2CalldK2 = 4.698640, d2CalldK2mc = 5.132487</v>
      </c>
    </row>
    <row r="18224" spans="28:28" x14ac:dyDescent="0.25">
      <c r="AB18224" s="3" t="str">
        <v>strike = -0.000688, d2CalldK2 = 5.367450, d2CalldK2mc = 5.017053</v>
      </c>
    </row>
    <row r="18225" spans="28:28" x14ac:dyDescent="0.25">
      <c r="AB18225" s="3" t="str">
        <v>strike = 0.001249, d2CalldK2 = 6.135537, d2CalldK2mc = 5.851225</v>
      </c>
    </row>
    <row r="18226" spans="28:28" x14ac:dyDescent="0.25">
      <c r="AB18226" s="3" t="str">
        <v>strike = 0.003186, d2CalldK2 = 7.017171, d2CalldK2mc = 7.093016</v>
      </c>
    </row>
    <row r="18227" spans="28:28" x14ac:dyDescent="0.25">
      <c r="AB18227" s="3" t="str">
        <v>strike = 0.005123, d2CalldK2 = 8.028170, d2CalldK2mc = 8.427029</v>
      </c>
    </row>
    <row r="18228" spans="28:28" x14ac:dyDescent="0.25">
      <c r="AB18228" s="3" t="str">
        <v>strike = 0.007060, d2CalldK2 = 9.185770, d2CalldK2mc = 8.631833</v>
      </c>
    </row>
    <row r="18229" spans="28:28" x14ac:dyDescent="0.25">
      <c r="AB18229" s="3" t="str">
        <v>strike = 0.008996, d2CalldK2 = 10.508311, d2CalldK2mc = 11.365458</v>
      </c>
    </row>
    <row r="18230" spans="28:28" x14ac:dyDescent="0.25">
      <c r="AB18230" s="3" t="str">
        <v>strike = 0.010933, d2CalldK2 = 12.014611, d2CalldK2mc = 11.229473</v>
      </c>
    </row>
    <row r="18231" spans="28:28" x14ac:dyDescent="0.25">
      <c r="AB18231" s="3" t="str">
        <v>strike = 0.012870, d2CalldK2 = 13.722882, d2CalldK2mc = 13.942765</v>
      </c>
    </row>
    <row r="18232" spans="28:28" x14ac:dyDescent="0.25">
      <c r="AB18232" s="3" t="str">
        <v>strike = 0.014807, d2CalldK2 = 15.648945, d2CalldK2mc = 15.740281</v>
      </c>
    </row>
    <row r="18233" spans="28:28" x14ac:dyDescent="0.25">
      <c r="AB18233" s="3" t="str">
        <v>strike = 0.016743, d2CalldK2 = 17.803430, d2CalldK2mc = 17.651690</v>
      </c>
    </row>
    <row r="18234" spans="28:28" x14ac:dyDescent="0.25">
      <c r="AB18234" s="3" t="str">
        <v>strike = 0.018680, d2CalldK2 = 20.187505, d2CalldK2mc = 20.278659</v>
      </c>
    </row>
    <row r="18235" spans="28:28" x14ac:dyDescent="0.25">
      <c r="AB18235" s="3" t="str">
        <v>strike = 0.020617, d2CalldK2 = 22.786551, d2CalldK2mc = 23.075393</v>
      </c>
    </row>
    <row r="18236" spans="28:28" x14ac:dyDescent="0.25">
      <c r="AB18236" s="3" t="str">
        <v>strike = 0.022554, d2CalldK2 = 25.561021, d2CalldK2mc = 24.690371</v>
      </c>
    </row>
    <row r="18237" spans="28:28" x14ac:dyDescent="0.25">
      <c r="AB18237" s="3" t="str">
        <v>strike = 0.024490, d2CalldK2 = 28.433673, d2CalldK2mc = 27.505957</v>
      </c>
    </row>
    <row r="18238" spans="28:28" x14ac:dyDescent="0.25">
      <c r="AB18238" s="3" t="str">
        <v>strike = 0.026427, d2CalldK2 = 31.267684, d2CalldK2mc = 30.407845</v>
      </c>
    </row>
    <row r="18239" spans="28:28" x14ac:dyDescent="0.25">
      <c r="AB18239" s="3" t="str">
        <v>strike = 0.028364, d2CalldK2 = 28.433673, d2CalldK2mc = 29.373973</v>
      </c>
    </row>
    <row r="18240" spans="28:28" x14ac:dyDescent="0.25">
      <c r="AB18240" s="3" t="str">
        <v>strike = 0.030301, d2CalldK2 = 25.561021, d2CalldK2mc = 25.833146</v>
      </c>
    </row>
    <row r="18241" spans="28:28" x14ac:dyDescent="0.25">
      <c r="AB18241" s="3" t="str">
        <v>strike = 0.032238, d2CalldK2 = 22.786551, d2CalldK2mc = 21.860595</v>
      </c>
    </row>
    <row r="18242" spans="28:28" x14ac:dyDescent="0.25">
      <c r="AB18242" s="3" t="str">
        <v>strike = 0.034174, d2CalldK2 = 20.187505, d2CalldK2mc = 21.145286</v>
      </c>
    </row>
    <row r="18243" spans="28:28" x14ac:dyDescent="0.25">
      <c r="AB18243" s="3" t="str">
        <v>strike = 0.036111, d2CalldK2 = 17.803430, d2CalldK2mc = 18.774246</v>
      </c>
    </row>
    <row r="18244" spans="28:28" x14ac:dyDescent="0.25">
      <c r="AB18244" s="3" t="str">
        <v>strike = 0.038048, d2CalldK2 = 15.648945, d2CalldK2mc = 15.764791</v>
      </c>
    </row>
    <row r="18245" spans="28:28" x14ac:dyDescent="0.25">
      <c r="AB18245" s="3" t="str">
        <v>strike = 0.039985, d2CalldK2 = 13.722882, d2CalldK2mc = 13.286470</v>
      </c>
    </row>
    <row r="18246" spans="28:28" x14ac:dyDescent="0.25">
      <c r="AB18246" s="3" t="str">
        <v>strike = 0.041921, d2CalldK2 = 12.014611, d2CalldK2mc = 11.480225</v>
      </c>
    </row>
    <row r="18247" spans="28:28" x14ac:dyDescent="0.25">
      <c r="AB18247" s="3" t="str">
        <v>strike = 0.043858, d2CalldK2 = 10.508311, d2CalldK2mc = 9.610836</v>
      </c>
    </row>
    <row r="18248" spans="28:28" x14ac:dyDescent="0.25">
      <c r="AB18248" s="3" t="str">
        <v>strike = 0.045795, d2CalldK2 = 9.185770, d2CalldK2mc = 9.866631</v>
      </c>
    </row>
    <row r="18249" spans="28:28" x14ac:dyDescent="0.25">
      <c r="AB18249" s="3" t="str">
        <v>strike = 0.047732, d2CalldK2 = 8.028170, d2CalldK2mc = 7.952695</v>
      </c>
    </row>
    <row r="18250" spans="28:28" x14ac:dyDescent="0.25">
      <c r="AB18250" s="3" t="str">
        <v>strike = 0.049669, d2CalldK2 = 7.017171, d2CalldK2mc = 7.879628</v>
      </c>
    </row>
    <row r="18251" spans="28:28" x14ac:dyDescent="0.25">
      <c r="AB18251" s="3" t="str">
        <v>strike = 0.051605, d2CalldK2 = 6.135536, d2CalldK2mc = 6.055811</v>
      </c>
    </row>
    <row r="18252" spans="28:28" x14ac:dyDescent="0.25">
      <c r="AB18252" s="3" t="str">
        <v>strike = 0.053542, d2CalldK2 = 5.367450, d2CalldK2mc = 4.697487</v>
      </c>
    </row>
    <row r="18253" spans="28:28" x14ac:dyDescent="0.25">
      <c r="AB18253" s="3" t="str">
        <v>strike = 0.055479, d2CalldK2 = 4.698640, d2CalldK2mc = 4.557115</v>
      </c>
    </row>
    <row r="18254" spans="28:28" x14ac:dyDescent="0.25">
      <c r="AB18254" s="3" t="str">
        <v>strike = 0.057416, d2CalldK2 = 4.116382, d2CalldK2mc = 3.667997</v>
      </c>
    </row>
    <row r="18255" spans="28:28" x14ac:dyDescent="0.25">
      <c r="AB18255" s="3" t="str">
        <v>strike = 0.059352, d2CalldK2 = 3.609430, d2CalldK2mc = 4.452544</v>
      </c>
    </row>
    <row r="18256" spans="28:28" x14ac:dyDescent="0.25">
      <c r="AB18256" s="3" t="str">
        <v>strike = 0.061289, d2CalldK2 = 3.167907, d2CalldK2mc = 3.268349</v>
      </c>
    </row>
    <row r="18257" spans="28:28" x14ac:dyDescent="0.25">
      <c r="AB18257" s="3" t="str">
        <v>strike = 0.063226, d2CalldK2 = 2.783181, d2CalldK2mc = 2.890807</v>
      </c>
    </row>
    <row r="18258" spans="28:28" x14ac:dyDescent="0.25">
      <c r="AB18258" s="3" t="str">
        <v>strike = 0.065163, d2CalldK2 = 2.447736, d2CalldK2mc = 2.364754</v>
      </c>
    </row>
    <row r="18259" spans="28:28" x14ac:dyDescent="0.25">
      <c r="AB18259" s="3" t="str">
        <v>strike = 0.067100, d2CalldK2 = 2.155042, d2CalldK2mc = 2.371688</v>
      </c>
    </row>
    <row r="18260" spans="28:28" x14ac:dyDescent="0.25">
      <c r="AB18260" s="3" t="str">
        <v>strike = 0.069036, d2CalldK2 = 1.899439, d2CalldK2mc = 2.007628</v>
      </c>
    </row>
    <row r="18261" spans="28:28" x14ac:dyDescent="0.25">
      <c r="AB18261" s="3" t="str">
        <v>strike = 0.070973, d2CalldK2 = 1.676023, d2CalldK2mc = 1.513778</v>
      </c>
    </row>
    <row r="18262" spans="28:28" x14ac:dyDescent="0.25">
      <c r="AB18262" s="3" t="str">
        <v>strike = 0.072910, d2CalldK2 = 1.480555, d2CalldK2mc = 1.485698</v>
      </c>
    </row>
    <row r="18263" spans="28:28" x14ac:dyDescent="0.25">
      <c r="AB18263" s="3" t="str">
        <v>strike = 0.074847, d2CalldK2 = 1.309366, d2CalldK2mc = 1.076859</v>
      </c>
    </row>
    <row r="18264" spans="28:28" x14ac:dyDescent="0.25">
      <c r="AB18264" s="3" t="str">
        <v>strike = 0.076783, d2CalldK2 = 1.159284, d2CalldK2mc = 1.034239</v>
      </c>
    </row>
    <row r="18265" spans="28:28" x14ac:dyDescent="0.25">
      <c r="AB18265" s="3" t="str">
        <v>strike = 0.078720, d2CalldK2 = 1.027567, d2CalldK2mc = 0.998622</v>
      </c>
    </row>
    <row r="18266" spans="28:28" x14ac:dyDescent="0.25">
      <c r="AB18266" s="3" t="str">
        <v>strike = 0.080657, d2CalldK2 = 0.911843, d2CalldK2mc = 0.998057</v>
      </c>
    </row>
    <row r="18267" spans="28:28" x14ac:dyDescent="0.25">
      <c r="AB18267" s="3" t="str">
        <v>strike = 0.082594, d2CalldK2 = 0.810057, d2CalldK2mc = 0.730755</v>
      </c>
    </row>
    <row r="18268" spans="28:28" x14ac:dyDescent="0.25">
      <c r="AB18268" s="3" t="str">
        <v>T = 8.583333, fixingDate = 0, swapRate = 0.026427, annuity = 7.965582, stdDev = 0.019368, avgCalcStrikes = 7.976807</v>
      </c>
    </row>
    <row r="18269" spans="28:28" x14ac:dyDescent="0.25">
      <c r="AB18269" s="3" t="str">
        <v>strike = -0.029739, dCalldT = 0.000071, localVol = 0.012555</v>
      </c>
    </row>
    <row r="18270" spans="28:28" x14ac:dyDescent="0.25">
      <c r="AB18270" s="3" t="str">
        <v>strike = -0.027802, dCalldT = 0.000091, localVol = 0.014830</v>
      </c>
    </row>
    <row r="18271" spans="28:28" x14ac:dyDescent="0.25">
      <c r="AB18271" s="3" t="str">
        <v>strike = -0.025866, dCalldT = 0.000115, localVol = 0.014353</v>
      </c>
    </row>
    <row r="18272" spans="28:28" x14ac:dyDescent="0.25">
      <c r="AB18272" s="3" t="str">
        <v>strike = -0.023929, dCalldT = 0.000136, localVol = 0.013666</v>
      </c>
    </row>
    <row r="18273" spans="28:28" x14ac:dyDescent="0.25">
      <c r="AB18273" s="3" t="str">
        <v>strike = -0.021992, dCalldT = 0.000144, localVol = 0.013995</v>
      </c>
    </row>
    <row r="18274" spans="28:28" x14ac:dyDescent="0.25">
      <c r="AB18274" s="3" t="str">
        <v>strike = -0.020055, dCalldT = 0.000146, localVol = 0.014920</v>
      </c>
    </row>
    <row r="18275" spans="28:28" x14ac:dyDescent="0.25">
      <c r="AB18275" s="3" t="str">
        <v>strike = -0.018119, dCalldT = 0.000156, localVol = 0.014790</v>
      </c>
    </row>
    <row r="18276" spans="28:28" x14ac:dyDescent="0.25">
      <c r="AB18276" s="3" t="str">
        <v>strike = -0.016182, dCalldT = 0.000178, localVol = 0.012843</v>
      </c>
    </row>
    <row r="18277" spans="28:28" x14ac:dyDescent="0.25">
      <c r="AB18277" s="3" t="str">
        <v>strike = -0.014245, dCalldT = 0.000189, localVol = 0.013884</v>
      </c>
    </row>
    <row r="18278" spans="28:28" x14ac:dyDescent="0.25">
      <c r="AB18278" s="3" t="str">
        <v>strike = -0.012308, dCalldT = 0.000210, localVol = 0.012594</v>
      </c>
    </row>
    <row r="18279" spans="28:28" x14ac:dyDescent="0.25">
      <c r="AB18279" s="3" t="str">
        <v>strike = -0.010371, dCalldT = 0.000223, localVol = 0.013505</v>
      </c>
    </row>
    <row r="18280" spans="28:28" x14ac:dyDescent="0.25">
      <c r="AB18280" s="3" t="str">
        <v>strike = -0.008435, dCalldT = 0.000252, localVol = 0.013398</v>
      </c>
    </row>
    <row r="18281" spans="28:28" x14ac:dyDescent="0.25">
      <c r="AB18281" s="3" t="str">
        <v>strike = -0.006498, dCalldT = 0.000298, localVol = 0.011594</v>
      </c>
    </row>
    <row r="18282" spans="28:28" x14ac:dyDescent="0.25">
      <c r="AB18282" s="3" t="str">
        <v>strike = -0.004561, dCalldT = 0.000308, localVol = 0.012041</v>
      </c>
    </row>
    <row r="18283" spans="28:28" x14ac:dyDescent="0.25">
      <c r="AB18283" s="3" t="str">
        <v>strike = -0.002624, dCalldT = 0.000313, localVol = 0.011047</v>
      </c>
    </row>
    <row r="18284" spans="28:28" x14ac:dyDescent="0.25">
      <c r="AB18284" s="3" t="str">
        <v>strike = -0.000688, dCalldT = 0.000300, localVol = 0.010928</v>
      </c>
    </row>
    <row r="18285" spans="28:28" x14ac:dyDescent="0.25">
      <c r="AB18285" s="3" t="str">
        <v>strike = 0.001249, dCalldT = 0.000303, localVol = 0.010170</v>
      </c>
    </row>
    <row r="18286" spans="28:28" x14ac:dyDescent="0.25">
      <c r="AB18286" s="3" t="str">
        <v>strike = 0.003186, dCalldT = 0.000319, localVol = 0.009488</v>
      </c>
    </row>
    <row r="18287" spans="28:28" x14ac:dyDescent="0.25">
      <c r="AB18287" s="3" t="str">
        <v>strike = 0.005123, dCalldT = 0.000333, localVol = 0.008892</v>
      </c>
    </row>
    <row r="18288" spans="28:28" x14ac:dyDescent="0.25">
      <c r="AB18288" s="3" t="str">
        <v>strike = 0.007060, dCalldT = 0.000330, localVol = 0.008739</v>
      </c>
    </row>
    <row r="18289" spans="28:28" x14ac:dyDescent="0.25">
      <c r="AB18289" s="3" t="str">
        <v>strike = 0.008996, dCalldT = 0.000351, localVol = 0.007865</v>
      </c>
    </row>
    <row r="18290" spans="28:28" x14ac:dyDescent="0.25">
      <c r="AB18290" s="3" t="str">
        <v>strike = 0.010933, dCalldT = 0.000335, localVol = 0.007724</v>
      </c>
    </row>
    <row r="18291" spans="28:28" x14ac:dyDescent="0.25">
      <c r="AB18291" s="3" t="str">
        <v>strike = 0.012870, dCalldT = 0.000354, localVol = 0.007124</v>
      </c>
    </row>
    <row r="18292" spans="28:28" x14ac:dyDescent="0.25">
      <c r="AB18292" s="3" t="str">
        <v>strike = 0.014807, dCalldT = 0.000362, localVol = 0.006786</v>
      </c>
    </row>
    <row r="18293" spans="28:28" x14ac:dyDescent="0.25">
      <c r="AB18293" s="3" t="str">
        <v>strike = 0.016743, dCalldT = 0.000366, localVol = 0.006441</v>
      </c>
    </row>
    <row r="18294" spans="28:28" x14ac:dyDescent="0.25">
      <c r="AB18294" s="3" t="str">
        <v>strike = 0.018680, dCalldT = 0.000376, localVol = 0.006088</v>
      </c>
    </row>
    <row r="18295" spans="28:28" x14ac:dyDescent="0.25">
      <c r="AB18295" s="3" t="str">
        <v>strike = 0.020617, dCalldT = 0.000380, localVol = 0.005738</v>
      </c>
    </row>
    <row r="18296" spans="28:28" x14ac:dyDescent="0.25">
      <c r="AB18296" s="3" t="str">
        <v>strike = 0.022554, dCalldT = 0.000369, localVol = 0.005468</v>
      </c>
    </row>
    <row r="18297" spans="28:28" x14ac:dyDescent="0.25">
      <c r="AB18297" s="3" t="str">
        <v>strike = 0.024490, dCalldT = 0.000395, localVol = 0.005361</v>
      </c>
    </row>
    <row r="18298" spans="28:28" x14ac:dyDescent="0.25">
      <c r="AB18298" s="3" t="str">
        <v>strike = 0.026427, dCalldT = 0.000460, localVol = 0.005503</v>
      </c>
    </row>
    <row r="18299" spans="28:28" x14ac:dyDescent="0.25">
      <c r="AB18299" s="3" t="str">
        <v>strike = 0.028364, dCalldT = 0.000520, localVol = 0.005951</v>
      </c>
    </row>
    <row r="18300" spans="28:28" x14ac:dyDescent="0.25">
      <c r="AB18300" s="3" t="str">
        <v>strike = 0.030301, dCalldT = 0.000535, localVol = 0.006435</v>
      </c>
    </row>
    <row r="18301" spans="28:28" x14ac:dyDescent="0.25">
      <c r="AB18301" s="3" t="str">
        <v>strike = 0.032238, dCalldT = 0.000535, localVol = 0.006997</v>
      </c>
    </row>
    <row r="18302" spans="28:28" x14ac:dyDescent="0.25">
      <c r="AB18302" s="3" t="str">
        <v>strike = 0.034174, dCalldT = 0.000575, localVol = 0.007375</v>
      </c>
    </row>
    <row r="18303" spans="28:28" x14ac:dyDescent="0.25">
      <c r="AB18303" s="3" t="str">
        <v>strike = 0.036111, dCalldT = 0.000570, localVol = 0.007796</v>
      </c>
    </row>
    <row r="18304" spans="28:28" x14ac:dyDescent="0.25">
      <c r="AB18304" s="3" t="str">
        <v>strike = 0.038048, dCalldT = 0.000521, localVol = 0.008132</v>
      </c>
    </row>
    <row r="18305" spans="28:28" x14ac:dyDescent="0.25">
      <c r="AB18305" s="3" t="str">
        <v>strike = 0.039985, dCalldT = 0.000466, localVol = 0.008376</v>
      </c>
    </row>
    <row r="18306" spans="28:28" x14ac:dyDescent="0.25">
      <c r="AB18306" s="3" t="str">
        <v>strike = 0.041921, dCalldT = 0.000430, localVol = 0.008657</v>
      </c>
    </row>
    <row r="18307" spans="28:28" x14ac:dyDescent="0.25">
      <c r="AB18307" s="3" t="str">
        <v>strike = 0.043858, dCalldT = 0.000418, localVol = 0.009331</v>
      </c>
    </row>
    <row r="18308" spans="28:28" x14ac:dyDescent="0.25">
      <c r="AB18308" s="3" t="str">
        <v>strike = 0.045795, dCalldT = 0.000447, localVol = 0.009521</v>
      </c>
    </row>
    <row r="18309" spans="28:28" x14ac:dyDescent="0.25">
      <c r="AB18309" s="3" t="str">
        <v>strike = 0.047732, dCalldT = 0.000446, localVol = 0.010589</v>
      </c>
    </row>
    <row r="18310" spans="28:28" x14ac:dyDescent="0.25">
      <c r="AB18310" s="3" t="str">
        <v>strike = 0.049669, dCalldT = 0.000448, localVol = 0.010668</v>
      </c>
    </row>
    <row r="18311" spans="28:28" x14ac:dyDescent="0.25">
      <c r="AB18311" s="3" t="str">
        <v>strike = 0.051605, dCalldT = 0.000413, localVol = 0.011676</v>
      </c>
    </row>
    <row r="18312" spans="28:28" x14ac:dyDescent="0.25">
      <c r="AB18312" s="3" t="str">
        <v>strike = 0.053542, dCalldT = 0.000382, localVol = 0.012746</v>
      </c>
    </row>
    <row r="18313" spans="28:28" x14ac:dyDescent="0.25">
      <c r="AB18313" s="3" t="str">
        <v>strike = 0.055479, dCalldT = 0.000381, localVol = 0.012937</v>
      </c>
    </row>
    <row r="18314" spans="28:28" x14ac:dyDescent="0.25">
      <c r="AB18314" s="3" t="str">
        <v>strike = 0.057416, dCalldT = 0.000388, localVol = 0.014552</v>
      </c>
    </row>
    <row r="18315" spans="28:28" x14ac:dyDescent="0.25">
      <c r="AB18315" s="3" t="str">
        <v>strike = 0.059352, dCalldT = 0.000416, localVol = 0.013677</v>
      </c>
    </row>
    <row r="18316" spans="28:28" x14ac:dyDescent="0.25">
      <c r="AB18316" s="3" t="str">
        <v>strike = 0.061289, dCalldT = 0.000408, localVol = 0.015792</v>
      </c>
    </row>
    <row r="18317" spans="28:28" x14ac:dyDescent="0.25">
      <c r="AB18317" s="3" t="str">
        <v>strike = 0.063226, dCalldT = 0.000395, localVol = 0.016530</v>
      </c>
    </row>
    <row r="18318" spans="28:28" x14ac:dyDescent="0.25">
      <c r="AB18318" s="3" t="str">
        <v>strike = 0.065163, dCalldT = 0.000378, localVol = 0.017889</v>
      </c>
    </row>
    <row r="18319" spans="28:28" x14ac:dyDescent="0.25">
      <c r="AB18319" s="3" t="str">
        <v>strike = 0.067100, dCalldT = 0.000366, localVol = 0.017579</v>
      </c>
    </row>
    <row r="18320" spans="28:28" x14ac:dyDescent="0.25">
      <c r="AB18320" s="3" t="str">
        <v>strike = 0.069036, dCalldT = 0.000346, localVol = 0.018553</v>
      </c>
    </row>
    <row r="18321" spans="28:28" x14ac:dyDescent="0.25">
      <c r="AB18321" s="3" t="str">
        <v>strike = 0.070973, dCalldT = 0.000321, localVol = 0.020580</v>
      </c>
    </row>
    <row r="18322" spans="28:28" x14ac:dyDescent="0.25">
      <c r="AB18322" s="3" t="str">
        <v>strike = 0.072910, dCalldT = 0.000304, localVol = 0.020218</v>
      </c>
    </row>
    <row r="18323" spans="28:28" x14ac:dyDescent="0.25">
      <c r="AB18323" s="3" t="str">
        <v>strike = 0.074847, dCalldT = 0.000287, localVol = 0.023096</v>
      </c>
    </row>
    <row r="18324" spans="28:28" x14ac:dyDescent="0.25">
      <c r="AB18324" s="3" t="str">
        <v>strike = 0.076783, dCalldT = 0.000282, localVol = 0.023349</v>
      </c>
    </row>
    <row r="18325" spans="28:28" x14ac:dyDescent="0.25">
      <c r="AB18325" s="3" t="str">
        <v>strike = 0.078720, dCalldT = 0.000283, localVol = 0.023803</v>
      </c>
    </row>
    <row r="18326" spans="28:28" x14ac:dyDescent="0.25">
      <c r="AB18326" s="3" t="str">
        <v>strike = 0.080657, dCalldT = 0.000286, localVol = 0.023931</v>
      </c>
    </row>
    <row r="18327" spans="28:28" x14ac:dyDescent="0.25">
      <c r="AB18327" s="3" t="str">
        <v>strike = 0.082594, dCalldT = 0.000285, localVol = 0.027946</v>
      </c>
    </row>
    <row r="18328" spans="28:28" x14ac:dyDescent="0.25">
      <c r="AB18328" s="3" t="str">
        <v>T = 8.666667, swapRate = 0.026458, k = 0, strike = -0.031907, call = 0.058628, callph = 0.058618, callmh = 0.058638, quantile = 0.013106, d2CalldK2 = 0.718099</v>
      </c>
    </row>
    <row r="18329" spans="28:28" x14ac:dyDescent="0.25">
      <c r="AB18329" s="3" t="str">
        <v>T = 8.666667, swapRate = 0.026458, k = 1, strike = -0.029961, call = 0.056710, callph = 0.056700, callmh = 0.056720, quantile = 0.014588, d2CalldK2 = 0.807195</v>
      </c>
    </row>
    <row r="18330" spans="28:28" x14ac:dyDescent="0.25">
      <c r="AB18330" s="3" t="str">
        <v>T = 8.666667, swapRate = 0.026458, k = 2, strike = -0.028016, call = 0.054794, callph = 0.054784, callmh = 0.054804, quantile = 0.016255, d2CalldK2 = 0.908361</v>
      </c>
    </row>
    <row r="18331" spans="28:28" x14ac:dyDescent="0.25">
      <c r="AB18331" s="3" t="str">
        <v>T = 8.666667, swapRate = 0.026458, k = 3, strike = -0.026070, call = 0.052882, callph = 0.052872, callmh = 0.052892, quantile = 0.018131, d2CalldK2 = 1.023360</v>
      </c>
    </row>
    <row r="18332" spans="28:28" x14ac:dyDescent="0.25">
      <c r="AB18332" s="3" t="str">
        <v>T = 8.666667, swapRate = 0.026458, k = 4, strike = -0.024125, call = 0.050974, callph = 0.050964, callmh = 0.050984, quantile = 0.020247, d2CalldK2 = 1.154231</v>
      </c>
    </row>
    <row r="18333" spans="28:28" x14ac:dyDescent="0.25">
      <c r="AB18333" s="3" t="str">
        <v>T = 8.666667, swapRate = 0.026458, k = 5, strike = -0.022179, call = 0.049070, callph = 0.049060, callmh = 0.049080, quantile = 0.022634, d2CalldK2 = 1.303327</v>
      </c>
    </row>
    <row r="18334" spans="28:28" x14ac:dyDescent="0.25">
      <c r="AB18334" s="3" t="str">
        <v>T = 8.666667, swapRate = 0.026458, k = 6, strike = -0.020234, call = 0.047171, callph = 0.047161, callmh = 0.047181, quantile = 0.025332, d2CalldK2 = 1.473370</v>
      </c>
    </row>
    <row r="18335" spans="28:28" x14ac:dyDescent="0.25">
      <c r="AB18335" s="3" t="str">
        <v>T = 8.666667, swapRate = 0.026458, k = 7, strike = -0.018288, call = 0.045278, callph = 0.045268, callmh = 0.045288, quantile = 0.028383, d2CalldK2 = 1.667509</v>
      </c>
    </row>
    <row r="18336" spans="28:28" x14ac:dyDescent="0.25">
      <c r="AB18336" s="3" t="str">
        <v>T = 8.666667, swapRate = 0.026458, k = 8, strike = -0.016343, call = 0.043391, callph = 0.043381, callmh = 0.043401, quantile = 0.031838, d2CalldK2 = 1.889386</v>
      </c>
    </row>
    <row r="18337" spans="28:28" x14ac:dyDescent="0.25">
      <c r="AB18337" s="3" t="str">
        <v>T = 8.666667, swapRate = 0.026458, k = 9, strike = -0.014398, call = 0.041511, callph = 0.041501, callmh = 0.041521, quantile = 0.035755, d2CalldK2 = 2.143213</v>
      </c>
    </row>
    <row r="18338" spans="28:28" x14ac:dyDescent="0.25">
      <c r="AB18338" s="3" t="str">
        <v>T = 8.666667, swapRate = 0.026458, k = 10, strike = -0.012452, call = 0.039639, callph = 0.039630, callmh = 0.039649, quantile = 0.040201, d2CalldK2 = 2.433862</v>
      </c>
    </row>
    <row r="18339" spans="28:28" x14ac:dyDescent="0.25">
      <c r="AB18339" s="3" t="str">
        <v>T = 8.666667, swapRate = 0.026458, k = 11, strike = -0.010507, call = 0.037777, callph = 0.037767, callmh = 0.037786, quantile = 0.045253, d2CalldK2 = 2.766960</v>
      </c>
    </row>
    <row r="18340" spans="28:28" x14ac:dyDescent="0.25">
      <c r="AB18340" s="3" t="str">
        <v>T = 8.666667, swapRate = 0.026458, k = 12, strike = -0.008561, call = 0.035925, callph = 0.035915, callmh = 0.035934, quantile = 0.050999, d2CalldK2 = 3.149001</v>
      </c>
    </row>
    <row r="18341" spans="28:28" x14ac:dyDescent="0.25">
      <c r="AB18341" s="3" t="str">
        <v>T = 8.666667, swapRate = 0.026458, k = 13, strike = -0.006616, call = 0.034085, callph = 0.034075, callmh = 0.034094, quantile = 0.057542, d2CalldK2 = 3.587466</v>
      </c>
    </row>
    <row r="18342" spans="28:28" x14ac:dyDescent="0.25">
      <c r="AB18342" s="3" t="str">
        <v>T = 8.666667, swapRate = 0.026458, k = 14, strike = -0.004670, call = 0.032258, callph = 0.032249, callmh = 0.032268, quantile = 0.065000, d2CalldK2 = 4.090951</v>
      </c>
    </row>
    <row r="18343" spans="28:28" x14ac:dyDescent="0.25">
      <c r="AB18343" s="3" t="str">
        <v>T = 8.666667, swapRate = 0.026458, k = 15, strike = -0.002725, call = 0.030448, callph = 0.030438, callmh = 0.030457, quantile = 0.073508, d2CalldK2 = 4.669299</v>
      </c>
    </row>
    <row r="18344" spans="28:28" x14ac:dyDescent="0.25">
      <c r="AB18344" s="3" t="str">
        <v>T = 8.666667, swapRate = 0.026458, k = 16, strike = -0.000779, call = 0.028654, callph = 0.028645, callmh = 0.028663, quantile = 0.083224, d2CalldK2 = 5.333730</v>
      </c>
    </row>
    <row r="18345" spans="28:28" x14ac:dyDescent="0.25">
      <c r="AB18345" s="3" t="str">
        <v>T = 8.666667, swapRate = 0.026458, k = 17, strike = 0.001166, call = 0.026881, callph = 0.026872, callmh = 0.026890, quantile = 0.094326, d2CalldK2 = 6.096954</v>
      </c>
    </row>
    <row r="18346" spans="28:28" x14ac:dyDescent="0.25">
      <c r="AB18346" s="3" t="str">
        <v>T = 8.666667, swapRate = 0.026458, k = 18, strike = 0.003112, call = 0.025131, callph = 0.025122, callmh = 0.025140, quantile = 0.107020, d2CalldK2 = 6.973241</v>
      </c>
    </row>
    <row r="18347" spans="28:28" x14ac:dyDescent="0.25">
      <c r="AB18347" s="3" t="str">
        <v>T = 8.666667, swapRate = 0.026458, k = 19, strike = 0.005057, call = 0.023408, callph = 0.023399, callmh = 0.023417, quantile = 0.121542, d2CalldK2 = 7.978435</v>
      </c>
    </row>
    <row r="18348" spans="28:28" x14ac:dyDescent="0.25">
      <c r="AB18348" s="3" t="str">
        <v>T = 8.666667, swapRate = 0.026458, k = 20, strike = 0.007003, call = 0.021715, callph = 0.021706, callmh = 0.021723, quantile = 0.138159, d2CalldK2 = 9.129836</v>
      </c>
    </row>
    <row r="18349" spans="28:28" x14ac:dyDescent="0.25">
      <c r="AB18349" s="3" t="str">
        <v>T = 8.666667, swapRate = 0.026458, k = 21, strike = 0.008948, call = 0.020056, callph = 0.020048, callmh = 0.020064, quantile = 0.157173, d2CalldK2 = 10.445900</v>
      </c>
    </row>
    <row r="18350" spans="28:28" x14ac:dyDescent="0.25">
      <c r="AB18350" s="3" t="str">
        <v>T = 8.666667, swapRate = 0.026458, k = 22, strike = 0.010894, call = 0.018437, callph = 0.018429, callmh = 0.018445, quantile = 0.178923, d2CalldK2 = 11.945631</v>
      </c>
    </row>
    <row r="18351" spans="28:28" x14ac:dyDescent="0.25">
      <c r="AB18351" s="3" t="str">
        <v>T = 8.666667, swapRate = 0.026458, k = 23, strike = 0.012839, call = 0.016863, callph = 0.016855, callmh = 0.016871, quantile = 0.203784, d2CalldK2 = 13.647518</v>
      </c>
    </row>
    <row r="18352" spans="28:28" x14ac:dyDescent="0.25">
      <c r="AB18352" s="3" t="str">
        <v>T = 8.666667, swapRate = 0.026458, k = 24, strike = 0.014785, call = 0.015341, callph = 0.015334, callmh = 0.015349, quantile = 0.232167, d2CalldK2 = 15.567774</v>
      </c>
    </row>
    <row r="18353" spans="28:28" x14ac:dyDescent="0.25">
      <c r="AB18353" s="3" t="str">
        <v>T = 8.666667, swapRate = 0.026458, k = 25, strike = 0.016730, call = 0.013878, callph = 0.013871, callmh = 0.013886, quantile = 0.264507, d2CalldK2 = 17.717558</v>
      </c>
    </row>
    <row r="18354" spans="28:28" x14ac:dyDescent="0.25">
      <c r="AB18354" s="3" t="str">
        <v>T = 8.666667, swapRate = 0.026458, k = 26, strike = 0.018676, call = 0.012482, callph = 0.012475, callmh = 0.012489, quantile = 0.301256, d2CalldK2 = 20.098716</v>
      </c>
    </row>
    <row r="18355" spans="28:28" x14ac:dyDescent="0.25">
      <c r="AB18355" s="3" t="str">
        <v>T = 8.666667, swapRate = 0.026458, k = 27, strike = 0.020621, call = 0.011163, callph = 0.011156, callmh = 0.011169, quantile = 0.342852, d2CalldK2 = 22.697442</v>
      </c>
    </row>
    <row r="18356" spans="28:28" x14ac:dyDescent="0.25">
      <c r="AB18356" s="3" t="str">
        <v>T = 8.666667, swapRate = 0.026458, k = 28, strike = 0.022567, call = 0.009929, callph = 0.009923, callmh = 0.009935, quantile = 0.389688, d2CalldK2 = 25.475079</v>
      </c>
    </row>
    <row r="18357" spans="28:28" x14ac:dyDescent="0.25">
      <c r="AB18357" s="3" t="str">
        <v>T = 8.666667, swapRate = 0.026458, k = 29, strike = 0.024512, call = 0.008791, callph = 0.008786, callmh = 0.008797, quantile = 0.442043, d2CalldK2 = 28.355191</v>
      </c>
    </row>
    <row r="18358" spans="28:28" x14ac:dyDescent="0.25">
      <c r="AB18358" s="3" t="str">
        <v>T = 8.666667, swapRate = 0.026458, k = 30, strike = 0.026458, call = 0.007761, callph = 0.007756, callmh = 0.007766, quantile = 0.500000, d2CalldK2 = 31.201360</v>
      </c>
    </row>
    <row r="18359" spans="28:28" x14ac:dyDescent="0.25">
      <c r="AB18359" s="3" t="str">
        <v>T = 8.666667, swapRate = 0.026458, k = 31, strike = 0.028403, call = 0.006846, callph = 0.006841, callmh = 0.006850, quantile = 0.557957, d2CalldK2 = 28.355191</v>
      </c>
    </row>
    <row r="18360" spans="28:28" x14ac:dyDescent="0.25">
      <c r="AB18360" s="3" t="str">
        <v>T = 8.666667, swapRate = 0.026458, k = 32, strike = 0.030349, call = 0.006038, callph = 0.006034, callmh = 0.006042, quantile = 0.610312, d2CalldK2 = 25.475079</v>
      </c>
    </row>
    <row r="18361" spans="28:28" x14ac:dyDescent="0.25">
      <c r="AB18361" s="3" t="str">
        <v>T = 8.666667, swapRate = 0.026458, k = 33, strike = 0.032294, call = 0.005326, callph = 0.005323, callmh = 0.005329, quantile = 0.657148, d2CalldK2 = 22.697442</v>
      </c>
    </row>
    <row r="18362" spans="28:28" x14ac:dyDescent="0.25">
      <c r="AB18362" s="3" t="str">
        <v>T = 8.666667, swapRate = 0.026458, k = 34, strike = 0.034240, call = 0.004700, callph = 0.004697, callmh = 0.004703, quantile = 0.698744, d2CalldK2 = 20.098716</v>
      </c>
    </row>
    <row r="18363" spans="28:28" x14ac:dyDescent="0.25">
      <c r="AB18363" s="3" t="str">
        <v>T = 8.666667, swapRate = 0.026458, k = 35, strike = 0.036185, call = 0.004151, callph = 0.004148, callmh = 0.004153, quantile = 0.735493, d2CalldK2 = 17.717558</v>
      </c>
    </row>
    <row r="18364" spans="28:28" x14ac:dyDescent="0.25">
      <c r="AB18364" s="3" t="str">
        <v>T = 8.666667, swapRate = 0.026458, k = 36, strike = 0.038131, call = 0.003668, callph = 0.003666, callmh = 0.003671, quantile = 0.767833, d2CalldK2 = 15.567774</v>
      </c>
    </row>
    <row r="18365" spans="28:28" x14ac:dyDescent="0.25">
      <c r="AB18365" s="3" t="str">
        <v>T = 8.666667, swapRate = 0.026458, k = 37, strike = 0.040076, call = 0.003245, callph = 0.003243, callmh = 0.003247, quantile = 0.796216, d2CalldK2 = 13.647518</v>
      </c>
    </row>
    <row r="18366" spans="28:28" x14ac:dyDescent="0.25">
      <c r="AB18366" s="3" t="str">
        <v>T = 8.666667, swapRate = 0.026458, k = 38, strike = 0.042022, call = 0.002873, callph = 0.002871, callmh = 0.002875, quantile = 0.821077, d2CalldK2 = 11.945631</v>
      </c>
    </row>
    <row r="18367" spans="28:28" x14ac:dyDescent="0.25">
      <c r="AB18367" s="3" t="str">
        <v>T = 8.666667, swapRate = 0.026458, k = 39, strike = 0.043967, call = 0.002547, callph = 0.002545, callmh = 0.002548, quantile = 0.842827, d2CalldK2 = 10.445900</v>
      </c>
    </row>
    <row r="18368" spans="28:28" x14ac:dyDescent="0.25">
      <c r="AB18368" s="3" t="str">
        <v>T = 8.666667, swapRate = 0.026458, k = 40, strike = 0.045913, call = 0.002260, callph = 0.002258, callmh = 0.002261, quantile = 0.861841, d2CalldK2 = 9.129837</v>
      </c>
    </row>
    <row r="18369" spans="28:28" x14ac:dyDescent="0.25">
      <c r="AB18369" s="3" t="str">
        <v>T = 8.666667, swapRate = 0.026458, k = 41, strike = 0.047858, call = 0.002007, callph = 0.002006, callmh = 0.002009, quantile = 0.878458, d2CalldK2 = 7.978435</v>
      </c>
    </row>
    <row r="18370" spans="28:28" x14ac:dyDescent="0.25">
      <c r="AB18370" s="3" t="str">
        <v>T = 8.666667, swapRate = 0.026458, k = 42, strike = 0.049804, call = 0.001785, callph = 0.001784, callmh = 0.001787, quantile = 0.892980, d2CalldK2 = 6.973241</v>
      </c>
    </row>
    <row r="18371" spans="28:28" x14ac:dyDescent="0.25">
      <c r="AB18371" s="3" t="str">
        <v>T = 8.666667, swapRate = 0.026458, k = 43, strike = 0.051749, call = 0.001590, callph = 0.001589, callmh = 0.001591, quantile = 0.905674, d2CalldK2 = 6.096954</v>
      </c>
    </row>
    <row r="18372" spans="28:28" x14ac:dyDescent="0.25">
      <c r="AB18372" s="3" t="str">
        <v>T = 8.666667, swapRate = 0.026458, k = 44, strike = 0.053695, call = 0.001417, callph = 0.001417, callmh = 0.001418, quantile = 0.916776, d2CalldK2 = 5.333730</v>
      </c>
    </row>
    <row r="18373" spans="28:28" x14ac:dyDescent="0.25">
      <c r="AB18373" s="3" t="str">
        <v>T = 8.666667, swapRate = 0.026458, k = 45, strike = 0.055640, call = 0.001265, callph = 0.001264, callmh = 0.001266, quantile = 0.926492, d2CalldK2 = 4.669299</v>
      </c>
    </row>
    <row r="18374" spans="28:28" x14ac:dyDescent="0.25">
      <c r="AB18374" s="3" t="str">
        <v>T = 8.666667, swapRate = 0.026458, k = 46, strike = 0.057586, call = 0.001131, callph = 0.001130, callmh = 0.001131, quantile = 0.935000, d2CalldK2 = 4.090951</v>
      </c>
    </row>
    <row r="18375" spans="28:28" x14ac:dyDescent="0.25">
      <c r="AB18375" s="3" t="str">
        <v>T = 8.666667, swapRate = 0.026458, k = 47, strike = 0.059531, call = 0.001012, callph = 0.001011, callmh = 0.001012, quantile = 0.942458, d2CalldK2 = 3.587466</v>
      </c>
    </row>
    <row r="18376" spans="28:28" x14ac:dyDescent="0.25">
      <c r="AB18376" s="3" t="str">
        <v>T = 8.666667, swapRate = 0.026458, k = 48, strike = 0.061477, call = 0.000906, callph = 0.000906, callmh = 0.000907, quantile = 0.949001, d2CalldK2 = 3.149001</v>
      </c>
    </row>
    <row r="18377" spans="28:28" x14ac:dyDescent="0.25">
      <c r="AB18377" s="3" t="str">
        <v>T = 8.666667, swapRate = 0.026458, k = 49, strike = 0.063422, call = 0.000813, callph = 0.000812, callmh = 0.000813, quantile = 0.954747, d2CalldK2 = 2.766960</v>
      </c>
    </row>
    <row r="18378" spans="28:28" x14ac:dyDescent="0.25">
      <c r="AB18378" s="3" t="str">
        <v>T = 8.666667, swapRate = 0.026458, k = 50, strike = 0.065368, call = 0.000730, callph = 0.000729, callmh = 0.000730, quantile = 0.959799, d2CalldK2 = 2.433862</v>
      </c>
    </row>
    <row r="18379" spans="28:28" x14ac:dyDescent="0.25">
      <c r="AB18379" s="3" t="str">
        <v>T = 8.666667, swapRate = 0.026458, k = 51, strike = 0.067313, call = 0.000656, callph = 0.000655, callmh = 0.000656, quantile = 0.964245, d2CalldK2 = 2.143213</v>
      </c>
    </row>
    <row r="18380" spans="28:28" x14ac:dyDescent="0.25">
      <c r="AB18380" s="3" t="str">
        <v>T = 8.666667, swapRate = 0.026458, k = 52, strike = 0.069259, call = 0.000590, callph = 0.000590, callmh = 0.000590, quantile = 0.968162, d2CalldK2 = 1.889386</v>
      </c>
    </row>
    <row r="18381" spans="28:28" x14ac:dyDescent="0.25">
      <c r="AB18381" s="3" t="str">
        <v>T = 8.666667, swapRate = 0.026458, k = 53, strike = 0.071204, call = 0.000532, callph = 0.000531, callmh = 0.000532, quantile = 0.971617, d2CalldK2 = 1.667509</v>
      </c>
    </row>
    <row r="18382" spans="28:28" x14ac:dyDescent="0.25">
      <c r="AB18382" s="3" t="str">
        <v>T = 8.666667, swapRate = 0.026458, k = 54, strike = 0.073150, call = 0.000479, callph = 0.000479, callmh = 0.000480, quantile = 0.974668, d2CalldK2 = 1.473370</v>
      </c>
    </row>
    <row r="18383" spans="28:28" x14ac:dyDescent="0.25">
      <c r="AB18383" s="3" t="str">
        <v>T = 8.666667, swapRate = 0.026458, k = 55, strike = 0.075095, call = 0.000433, callph = 0.000433, callmh = 0.000433, quantile = 0.977366, d2CalldK2 = 1.303327</v>
      </c>
    </row>
    <row r="18384" spans="28:28" x14ac:dyDescent="0.25">
      <c r="AB18384" s="3" t="str">
        <v>T = 8.666667, swapRate = 0.026458, k = 56, strike = 0.077041, call = 0.000391, callph = 0.000391, callmh = 0.000391, quantile = 0.979753, d2CalldK2 = 1.154231</v>
      </c>
    </row>
    <row r="18385" spans="28:28" x14ac:dyDescent="0.25">
      <c r="AB18385" s="3" t="str">
        <v>T = 8.666667, swapRate = 0.026458, k = 57, strike = 0.078986, call = 0.000354, callph = 0.000354, callmh = 0.000354, quantile = 0.981869, d2CalldK2 = 1.023361</v>
      </c>
    </row>
    <row r="18386" spans="28:28" x14ac:dyDescent="0.25">
      <c r="AB18386" s="3" t="str">
        <v>T = 8.666667, swapRate = 0.026458, k = 58, strike = 0.080931, call = 0.000320, callph = 0.000320, callmh = 0.000321, quantile = 0.983745, d2CalldK2 = 0.908361</v>
      </c>
    </row>
    <row r="18387" spans="28:28" x14ac:dyDescent="0.25">
      <c r="AB18387" s="3" t="str">
        <v>T = 8.666667, swapRate = 0.026458, k = 59, strike = 0.082877, call = 0.000290, callph = 0.000290, callmh = 0.000291, quantile = 0.985412, d2CalldK2 = 0.807195</v>
      </c>
    </row>
    <row r="18388" spans="28:28" x14ac:dyDescent="0.25">
      <c r="AB18388" s="3" t="str">
        <v>T = 8.666667, swapRate = 0.026458, k = 60, strike = 0.084822, call = 0.000264, callph = 0.000263, callmh = 0.000264, quantile = 0.986894, d2CalldK2 = 0.718099</v>
      </c>
    </row>
    <row r="18389" spans="28:28" x14ac:dyDescent="0.25">
      <c r="AB18389" s="3" t="str">
        <v>strike = -0.029961, d2CalldK2 = 0.807195, d2CalldK2mc = 1.081597</v>
      </c>
    </row>
    <row r="18390" spans="28:28" x14ac:dyDescent="0.25">
      <c r="AB18390" s="3" t="str">
        <v>strike = -0.028016, d2CalldK2 = 0.908361, d2CalldK2mc = 0.785305</v>
      </c>
    </row>
    <row r="18391" spans="28:28" x14ac:dyDescent="0.25">
      <c r="AB18391" s="3" t="str">
        <v>strike = -0.026070, d2CalldK2 = 1.023360, d2CalldK2mc = 0.916679</v>
      </c>
    </row>
    <row r="18392" spans="28:28" x14ac:dyDescent="0.25">
      <c r="AB18392" s="3" t="str">
        <v>strike = -0.024125, d2CalldK2 = 1.154231, d2CalldK2mc = 1.536008</v>
      </c>
    </row>
    <row r="18393" spans="28:28" x14ac:dyDescent="0.25">
      <c r="AB18393" s="3" t="str">
        <v>strike = -0.022179, d2CalldK2 = 1.303327, d2CalldK2mc = 1.094385</v>
      </c>
    </row>
    <row r="18394" spans="28:28" x14ac:dyDescent="0.25">
      <c r="AB18394" s="3" t="str">
        <v>strike = -0.020234, d2CalldK2 = 1.473370, d2CalldK2mc = 1.327073</v>
      </c>
    </row>
    <row r="18395" spans="28:28" x14ac:dyDescent="0.25">
      <c r="AB18395" s="3" t="str">
        <v>strike = -0.018288, d2CalldK2 = 1.667509, d2CalldK2mc = 1.452663</v>
      </c>
    </row>
    <row r="18396" spans="28:28" x14ac:dyDescent="0.25">
      <c r="AB18396" s="3" t="str">
        <v>strike = -0.016343, d2CalldK2 = 1.889386, d2CalldK2mc = 1.860321</v>
      </c>
    </row>
    <row r="18397" spans="28:28" x14ac:dyDescent="0.25">
      <c r="AB18397" s="3" t="str">
        <v>strike = -0.014398, d2CalldK2 = 2.143213, d2CalldK2mc = 2.374852</v>
      </c>
    </row>
    <row r="18398" spans="28:28" x14ac:dyDescent="0.25">
      <c r="AB18398" s="3" t="str">
        <v>strike = -0.012452, d2CalldK2 = 2.433862, d2CalldK2mc = 2.271169</v>
      </c>
    </row>
    <row r="18399" spans="28:28" x14ac:dyDescent="0.25">
      <c r="AB18399" s="3" t="str">
        <v>strike = -0.010507, d2CalldK2 = 2.766960, d2CalldK2mc = 2.701976</v>
      </c>
    </row>
    <row r="18400" spans="28:28" x14ac:dyDescent="0.25">
      <c r="AB18400" s="3" t="str">
        <v>strike = -0.008561, d2CalldK2 = 3.149001, d2CalldK2mc = 3.601607</v>
      </c>
    </row>
    <row r="18401" spans="28:28" x14ac:dyDescent="0.25">
      <c r="AB18401" s="3" t="str">
        <v>strike = -0.006616, d2CalldK2 = 3.587466, d2CalldK2mc = 3.154982</v>
      </c>
    </row>
    <row r="18402" spans="28:28" x14ac:dyDescent="0.25">
      <c r="AB18402" s="3" t="str">
        <v>strike = -0.004670, d2CalldK2 = 4.090951, d2CalldK2mc = 4.357619</v>
      </c>
    </row>
    <row r="18403" spans="28:28" x14ac:dyDescent="0.25">
      <c r="AB18403" s="3" t="str">
        <v>strike = -0.002725, d2CalldK2 = 4.669299, d2CalldK2mc = 5.161762</v>
      </c>
    </row>
    <row r="18404" spans="28:28" x14ac:dyDescent="0.25">
      <c r="AB18404" s="3" t="str">
        <v>strike = -0.000779, d2CalldK2 = 5.333730, d2CalldK2mc = 6.374960</v>
      </c>
    </row>
    <row r="18405" spans="28:28" x14ac:dyDescent="0.25">
      <c r="AB18405" s="3" t="str">
        <v>strike = 0.001166, d2CalldK2 = 6.096954, d2CalldK2mc = 5.103508</v>
      </c>
    </row>
    <row r="18406" spans="28:28" x14ac:dyDescent="0.25">
      <c r="AB18406" s="3" t="str">
        <v>strike = 0.003112, d2CalldK2 = 6.973241, d2CalldK2mc = 7.400502</v>
      </c>
    </row>
    <row r="18407" spans="28:28" x14ac:dyDescent="0.25">
      <c r="AB18407" s="3" t="str">
        <v>strike = 0.005057, d2CalldK2 = 7.978435, d2CalldK2mc = 7.411933</v>
      </c>
    </row>
    <row r="18408" spans="28:28" x14ac:dyDescent="0.25">
      <c r="AB18408" s="3" t="str">
        <v>strike = 0.007003, d2CalldK2 = 9.129836, d2CalldK2mc = 8.723651</v>
      </c>
    </row>
    <row r="18409" spans="28:28" x14ac:dyDescent="0.25">
      <c r="AB18409" s="3" t="str">
        <v>strike = 0.008948, d2CalldK2 = 10.445900, d2CalldK2mc = 11.697914</v>
      </c>
    </row>
    <row r="18410" spans="28:28" x14ac:dyDescent="0.25">
      <c r="AB18410" s="3" t="str">
        <v>strike = 0.010894, d2CalldK2 = 11.945631, d2CalldK2mc = 11.625281</v>
      </c>
    </row>
    <row r="18411" spans="28:28" x14ac:dyDescent="0.25">
      <c r="AB18411" s="3" t="str">
        <v>strike = 0.012839, d2CalldK2 = 13.647518, d2CalldK2mc = 13.429802</v>
      </c>
    </row>
    <row r="18412" spans="28:28" x14ac:dyDescent="0.25">
      <c r="AB18412" s="3" t="str">
        <v>strike = 0.014785, d2CalldK2 = 15.567774, d2CalldK2mc = 15.504120</v>
      </c>
    </row>
    <row r="18413" spans="28:28" x14ac:dyDescent="0.25">
      <c r="AB18413" s="3" t="str">
        <v>strike = 0.016730, d2CalldK2 = 17.717558, d2CalldK2mc = 16.549106</v>
      </c>
    </row>
    <row r="18414" spans="28:28" x14ac:dyDescent="0.25">
      <c r="AB18414" s="3" t="str">
        <v>strike = 0.018676, d2CalldK2 = 20.098716, d2CalldK2mc = 19.486197</v>
      </c>
    </row>
    <row r="18415" spans="28:28" x14ac:dyDescent="0.25">
      <c r="AB18415" s="3" t="str">
        <v>strike = 0.020621, d2CalldK2 = 22.697442, d2CalldK2mc = 24.009653</v>
      </c>
    </row>
    <row r="18416" spans="28:28" x14ac:dyDescent="0.25">
      <c r="AB18416" s="3" t="str">
        <v>strike = 0.022567, d2CalldK2 = 25.475079, d2CalldK2mc = 26.016227</v>
      </c>
    </row>
    <row r="18417" spans="28:28" x14ac:dyDescent="0.25">
      <c r="AB18417" s="3" t="str">
        <v>strike = 0.024512, d2CalldK2 = 28.355191, d2CalldK2mc = 28.296316</v>
      </c>
    </row>
    <row r="18418" spans="28:28" x14ac:dyDescent="0.25">
      <c r="AB18418" s="3" t="str">
        <v>strike = 0.026458, d2CalldK2 = 31.201360, d2CalldK2mc = 31.503722</v>
      </c>
    </row>
    <row r="18419" spans="28:28" x14ac:dyDescent="0.25">
      <c r="AB18419" s="3" t="str">
        <v>strike = 0.028403, d2CalldK2 = 28.355191, d2CalldK2mc = 28.289544</v>
      </c>
    </row>
    <row r="18420" spans="28:28" x14ac:dyDescent="0.25">
      <c r="AB18420" s="3" t="str">
        <v>strike = 0.030349, d2CalldK2 = 25.475079, d2CalldK2mc = 24.955119</v>
      </c>
    </row>
    <row r="18421" spans="28:28" x14ac:dyDescent="0.25">
      <c r="AB18421" s="3" t="str">
        <v>strike = 0.032294, d2CalldK2 = 22.697442, d2CalldK2mc = 22.004409</v>
      </c>
    </row>
    <row r="18422" spans="28:28" x14ac:dyDescent="0.25">
      <c r="AB18422" s="3" t="str">
        <v>strike = 0.034240, d2CalldK2 = 20.098716, d2CalldK2mc = 19.436590</v>
      </c>
    </row>
    <row r="18423" spans="28:28" x14ac:dyDescent="0.25">
      <c r="AB18423" s="3" t="str">
        <v>strike = 0.036185, d2CalldK2 = 17.717558, d2CalldK2mc = 18.751445</v>
      </c>
    </row>
    <row r="18424" spans="28:28" x14ac:dyDescent="0.25">
      <c r="AB18424" s="3" t="str">
        <v>strike = 0.038131, d2CalldK2 = 15.567774, d2CalldK2mc = 15.084269</v>
      </c>
    </row>
    <row r="18425" spans="28:28" x14ac:dyDescent="0.25">
      <c r="AB18425" s="3" t="str">
        <v>strike = 0.040076, d2CalldK2 = 13.647518, d2CalldK2mc = 12.750421</v>
      </c>
    </row>
    <row r="18426" spans="28:28" x14ac:dyDescent="0.25">
      <c r="AB18426" s="3" t="str">
        <v>strike = 0.042022, d2CalldK2 = 11.945631, d2CalldK2mc = 12.094711</v>
      </c>
    </row>
    <row r="18427" spans="28:28" x14ac:dyDescent="0.25">
      <c r="AB18427" s="3" t="str">
        <v>strike = 0.043967, d2CalldK2 = 10.445900, d2CalldK2mc = 10.640617</v>
      </c>
    </row>
    <row r="18428" spans="28:28" x14ac:dyDescent="0.25">
      <c r="AB18428" s="3" t="str">
        <v>strike = 0.045913, d2CalldK2 = 9.129837, d2CalldK2mc = 8.940883</v>
      </c>
    </row>
    <row r="18429" spans="28:28" x14ac:dyDescent="0.25">
      <c r="AB18429" s="3" t="str">
        <v>strike = 0.047858, d2CalldK2 = 7.978435, d2CalldK2mc = 8.611485</v>
      </c>
    </row>
    <row r="18430" spans="28:28" x14ac:dyDescent="0.25">
      <c r="AB18430" s="3" t="str">
        <v>strike = 0.049804, d2CalldK2 = 6.973241, d2CalldK2mc = 7.557363</v>
      </c>
    </row>
    <row r="18431" spans="28:28" x14ac:dyDescent="0.25">
      <c r="AB18431" s="3" t="str">
        <v>strike = 0.051749, d2CalldK2 = 6.096954, d2CalldK2mc = 5.328406</v>
      </c>
    </row>
    <row r="18432" spans="28:28" x14ac:dyDescent="0.25">
      <c r="AB18432" s="3" t="str">
        <v>strike = 0.053695, d2CalldK2 = 5.333730, d2CalldK2mc = 5.147360</v>
      </c>
    </row>
    <row r="18433" spans="28:28" x14ac:dyDescent="0.25">
      <c r="AB18433" s="3" t="str">
        <v>strike = 0.055640, d2CalldK2 = 4.669299, d2CalldK2mc = 4.760766</v>
      </c>
    </row>
    <row r="18434" spans="28:28" x14ac:dyDescent="0.25">
      <c r="AB18434" s="3" t="str">
        <v>strike = 0.057586, d2CalldK2 = 4.090951, d2CalldK2mc = 4.373003</v>
      </c>
    </row>
    <row r="18435" spans="28:28" x14ac:dyDescent="0.25">
      <c r="AB18435" s="3" t="str">
        <v>strike = 0.059531, d2CalldK2 = 3.587466, d2CalldK2mc = 3.563436</v>
      </c>
    </row>
    <row r="18436" spans="28:28" x14ac:dyDescent="0.25">
      <c r="AB18436" s="3" t="str">
        <v>strike = 0.061477, d2CalldK2 = 3.149001, d2CalldK2mc = 3.092539</v>
      </c>
    </row>
    <row r="18437" spans="28:28" x14ac:dyDescent="0.25">
      <c r="AB18437" s="3" t="str">
        <v>strike = 0.063422, d2CalldK2 = 2.766960, d2CalldK2mc = 2.782489</v>
      </c>
    </row>
    <row r="18438" spans="28:28" x14ac:dyDescent="0.25">
      <c r="AB18438" s="3" t="str">
        <v>strike = 0.065368, d2CalldK2 = 2.433862, d2CalldK2mc = 2.219372</v>
      </c>
    </row>
    <row r="18439" spans="28:28" x14ac:dyDescent="0.25">
      <c r="AB18439" s="3" t="str">
        <v>strike = 0.067313, d2CalldK2 = 2.143213, d2CalldK2mc = 2.102411</v>
      </c>
    </row>
    <row r="18440" spans="28:28" x14ac:dyDescent="0.25">
      <c r="AB18440" s="3" t="str">
        <v>strike = 0.069259, d2CalldK2 = 1.889386, d2CalldK2mc = 2.312755</v>
      </c>
    </row>
    <row r="18441" spans="28:28" x14ac:dyDescent="0.25">
      <c r="AB18441" s="3" t="str">
        <v>strike = 0.071204, d2CalldK2 = 1.667509, d2CalldK2mc = 1.905206</v>
      </c>
    </row>
    <row r="18442" spans="28:28" x14ac:dyDescent="0.25">
      <c r="AB18442" s="3" t="str">
        <v>strike = 0.073150, d2CalldK2 = 1.473370, d2CalldK2mc = 1.359639</v>
      </c>
    </row>
    <row r="18443" spans="28:28" x14ac:dyDescent="0.25">
      <c r="AB18443" s="3" t="str">
        <v>strike = 0.075095, d2CalldK2 = 1.303327, d2CalldK2mc = 1.350847</v>
      </c>
    </row>
    <row r="18444" spans="28:28" x14ac:dyDescent="0.25">
      <c r="AB18444" s="3" t="str">
        <v>strike = 0.077041, d2CalldK2 = 1.154231, d2CalldK2mc = 1.143240</v>
      </c>
    </row>
    <row r="18445" spans="28:28" x14ac:dyDescent="0.25">
      <c r="AB18445" s="3" t="str">
        <v>strike = 0.078986, d2CalldK2 = 1.023361, d2CalldK2mc = 0.735117</v>
      </c>
    </row>
    <row r="18446" spans="28:28" x14ac:dyDescent="0.25">
      <c r="AB18446" s="3" t="str">
        <v>strike = 0.080931, d2CalldK2 = 0.908361, d2CalldK2mc = 0.822816</v>
      </c>
    </row>
    <row r="18447" spans="28:28" x14ac:dyDescent="0.25">
      <c r="AB18447" s="3" t="str">
        <v>strike = 0.082877, d2CalldK2 = 0.807195, d2CalldK2mc = 1.138603</v>
      </c>
    </row>
    <row r="18448" spans="28:28" x14ac:dyDescent="0.25">
      <c r="AB18448" s="3" t="str">
        <v>T = 8.666667, fixingDate = 0, swapRate = 0.026458, annuity = 7.949187, stdDev = 0.019455, avgCalcStrikes = 7.984985</v>
      </c>
    </row>
    <row r="18449" spans="28:28" x14ac:dyDescent="0.25">
      <c r="AB18449" s="3" t="str">
        <v>strike = -0.029961, dCalldT = 0.000186, localVol = 0.018563</v>
      </c>
    </row>
    <row r="18450" spans="28:28" x14ac:dyDescent="0.25">
      <c r="AB18450" s="3" t="str">
        <v>strike = -0.028016, dCalldT = 0.000194, localVol = 0.022212</v>
      </c>
    </row>
    <row r="18451" spans="28:28" x14ac:dyDescent="0.25">
      <c r="AB18451" s="3" t="str">
        <v>strike = -0.026070, dCalldT = 0.000207, localVol = 0.021264</v>
      </c>
    </row>
    <row r="18452" spans="28:28" x14ac:dyDescent="0.25">
      <c r="AB18452" s="3" t="str">
        <v>strike = -0.024125, dCalldT = 0.000226, localVol = 0.017162</v>
      </c>
    </row>
    <row r="18453" spans="28:28" x14ac:dyDescent="0.25">
      <c r="AB18453" s="3" t="str">
        <v>strike = -0.022179, dCalldT = 0.000228, localVol = 0.020432</v>
      </c>
    </row>
    <row r="18454" spans="28:28" x14ac:dyDescent="0.25">
      <c r="AB18454" s="3" t="str">
        <v>strike = -0.020234, dCalldT = 0.000241, localVol = 0.019052</v>
      </c>
    </row>
    <row r="18455" spans="28:28" x14ac:dyDescent="0.25">
      <c r="AB18455" s="3" t="str">
        <v>strike = -0.018288, dCalldT = 0.000261, localVol = 0.018941</v>
      </c>
    </row>
    <row r="18456" spans="28:28" x14ac:dyDescent="0.25">
      <c r="AB18456" s="3" t="str">
        <v>strike = -0.016343, dCalldT = 0.000291, localVol = 0.017682</v>
      </c>
    </row>
    <row r="18457" spans="28:28" x14ac:dyDescent="0.25">
      <c r="AB18457" s="3" t="str">
        <v>strike = -0.014398, dCalldT = 0.000323, localVol = 0.016497</v>
      </c>
    </row>
    <row r="18458" spans="28:28" x14ac:dyDescent="0.25">
      <c r="AB18458" s="3" t="str">
        <v>strike = -0.012452, dCalldT = 0.000346, localVol = 0.017449</v>
      </c>
    </row>
    <row r="18459" spans="28:28" x14ac:dyDescent="0.25">
      <c r="AB18459" s="3" t="str">
        <v>strike = -0.010507, dCalldT = 0.000377, localVol = 0.016696</v>
      </c>
    </row>
    <row r="18460" spans="28:28" x14ac:dyDescent="0.25">
      <c r="AB18460" s="3" t="str">
        <v>strike = -0.008561, dCalldT = 0.000411, localVol = 0.015112</v>
      </c>
    </row>
    <row r="18461" spans="28:28" x14ac:dyDescent="0.25">
      <c r="AB18461" s="3" t="str">
        <v>strike = -0.006616, dCalldT = 0.000426, localVol = 0.016437</v>
      </c>
    </row>
    <row r="18462" spans="28:28" x14ac:dyDescent="0.25">
      <c r="AB18462" s="3" t="str">
        <v>strike = -0.004670, dCalldT = 0.000462, localVol = 0.014557</v>
      </c>
    </row>
    <row r="18463" spans="28:28" x14ac:dyDescent="0.25">
      <c r="AB18463" s="3" t="str">
        <v>strike = -0.002725, dCalldT = 0.000486, localVol = 0.013722</v>
      </c>
    </row>
    <row r="18464" spans="28:28" x14ac:dyDescent="0.25">
      <c r="AB18464" s="3" t="str">
        <v>strike = -0.000779, dCalldT = 0.000489, localVol = 0.012382</v>
      </c>
    </row>
    <row r="18465" spans="28:28" x14ac:dyDescent="0.25">
      <c r="AB18465" s="3" t="str">
        <v>strike = 0.001166, dCalldT = 0.000445, localVol = 0.013206</v>
      </c>
    </row>
    <row r="18466" spans="28:28" x14ac:dyDescent="0.25">
      <c r="AB18466" s="3" t="str">
        <v>strike = 0.003112, dCalldT = 0.000447, localVol = 0.010993</v>
      </c>
    </row>
    <row r="18467" spans="28:28" x14ac:dyDescent="0.25">
      <c r="AB18467" s="3" t="str">
        <v>strike = 0.005057, dCalldT = 0.000431, localVol = 0.010780</v>
      </c>
    </row>
    <row r="18468" spans="28:28" x14ac:dyDescent="0.25">
      <c r="AB18468" s="3" t="str">
        <v>strike = 0.007003, dCalldT = 0.000440, localVol = 0.010048</v>
      </c>
    </row>
    <row r="18469" spans="28:28" x14ac:dyDescent="0.25">
      <c r="AB18469" s="3" t="str">
        <v>strike = 0.008948, dCalldT = 0.000469, localVol = 0.008955</v>
      </c>
    </row>
    <row r="18470" spans="28:28" x14ac:dyDescent="0.25">
      <c r="AB18470" s="3" t="str">
        <v>strike = 0.010894, dCalldT = 0.000441, localVol = 0.008711</v>
      </c>
    </row>
    <row r="18471" spans="28:28" x14ac:dyDescent="0.25">
      <c r="AB18471" s="3" t="str">
        <v>strike = 0.012839, dCalldT = 0.000428, localVol = 0.007980</v>
      </c>
    </row>
    <row r="18472" spans="28:28" x14ac:dyDescent="0.25">
      <c r="AB18472" s="3" t="str">
        <v>strike = 0.014785, dCalldT = 0.000424, localVol = 0.007393</v>
      </c>
    </row>
    <row r="18473" spans="28:28" x14ac:dyDescent="0.25">
      <c r="AB18473" s="3" t="str">
        <v>strike = 0.016730, dCalldT = 0.000422, localVol = 0.007143</v>
      </c>
    </row>
    <row r="18474" spans="28:28" x14ac:dyDescent="0.25">
      <c r="AB18474" s="3" t="str">
        <v>strike = 0.018676, dCalldT = 0.000473, localVol = 0.006965</v>
      </c>
    </row>
    <row r="18475" spans="28:28" x14ac:dyDescent="0.25">
      <c r="AB18475" s="3" t="str">
        <v>strike = 0.020621, dCalldT = 0.000550, localVol = 0.006767</v>
      </c>
    </row>
    <row r="18476" spans="28:28" x14ac:dyDescent="0.25">
      <c r="AB18476" s="3" t="str">
        <v>strike = 0.022567, dCalldT = 0.000565, localVol = 0.006592</v>
      </c>
    </row>
    <row r="18477" spans="28:28" x14ac:dyDescent="0.25">
      <c r="AB18477" s="3" t="str">
        <v>strike = 0.024512, dCalldT = 0.000554, localVol = 0.006258</v>
      </c>
    </row>
    <row r="18478" spans="28:28" x14ac:dyDescent="0.25">
      <c r="AB18478" s="3" t="str">
        <v>strike = 0.026458, dCalldT = 0.000543, localVol = 0.005871</v>
      </c>
    </row>
    <row r="18479" spans="28:28" x14ac:dyDescent="0.25">
      <c r="AB18479" s="3" t="str">
        <v>strike = 0.028403, dCalldT = 0.000473, localVol = 0.005785</v>
      </c>
    </row>
    <row r="18480" spans="28:28" x14ac:dyDescent="0.25">
      <c r="AB18480" s="3" t="str">
        <v>strike = 0.030349, dCalldT = 0.000404, localVol = 0.005691</v>
      </c>
    </row>
    <row r="18481" spans="28:28" x14ac:dyDescent="0.25">
      <c r="AB18481" s="3" t="str">
        <v>strike = 0.032294, dCalldT = 0.000356, localVol = 0.005691</v>
      </c>
    </row>
    <row r="18482" spans="28:28" x14ac:dyDescent="0.25">
      <c r="AB18482" s="3" t="str">
        <v>strike = 0.034240, dCalldT = 0.000338, localVol = 0.005900</v>
      </c>
    </row>
    <row r="18483" spans="28:28" x14ac:dyDescent="0.25">
      <c r="AB18483" s="3" t="str">
        <v>strike = 0.036185, dCalldT = 0.000349, localVol = 0.006100</v>
      </c>
    </row>
    <row r="18484" spans="28:28" x14ac:dyDescent="0.25">
      <c r="AB18484" s="3" t="str">
        <v>strike = 0.038131, dCalldT = 0.000311, localVol = 0.006427</v>
      </c>
    </row>
    <row r="18485" spans="28:28" x14ac:dyDescent="0.25">
      <c r="AB18485" s="3" t="str">
        <v>strike = 0.040076, dCalldT = 0.000296, localVol = 0.006808</v>
      </c>
    </row>
    <row r="18486" spans="28:28" x14ac:dyDescent="0.25">
      <c r="AB18486" s="3" t="str">
        <v>strike = 0.042022, dCalldT = 0.000320, localVol = 0.007274</v>
      </c>
    </row>
    <row r="18487" spans="28:28" x14ac:dyDescent="0.25">
      <c r="AB18487" s="3" t="str">
        <v>strike = 0.043967, dCalldT = 0.000338, localVol = 0.007967</v>
      </c>
    </row>
    <row r="18488" spans="28:28" x14ac:dyDescent="0.25">
      <c r="AB18488" s="3" t="str">
        <v>strike = 0.045913, dCalldT = 0.000347, localVol = 0.008807</v>
      </c>
    </row>
    <row r="18489" spans="28:28" x14ac:dyDescent="0.25">
      <c r="AB18489" s="3" t="str">
        <v>strike = 0.047858, dCalldT = 0.000365, localVol = 0.009205</v>
      </c>
    </row>
    <row r="18490" spans="28:28" x14ac:dyDescent="0.25">
      <c r="AB18490" s="3" t="str">
        <v>strike = 0.049804, dCalldT = 0.000355, localVol = 0.009690</v>
      </c>
    </row>
    <row r="18491" spans="28:28" x14ac:dyDescent="0.25">
      <c r="AB18491" s="3" t="str">
        <v>strike = 0.051749, dCalldT = 0.000319, localVol = 0.010939</v>
      </c>
    </row>
    <row r="18492" spans="28:28" x14ac:dyDescent="0.25">
      <c r="AB18492" s="3" t="str">
        <v>strike = 0.053695, dCalldT = 0.000319, localVol = 0.011126</v>
      </c>
    </row>
    <row r="18493" spans="28:28" x14ac:dyDescent="0.25">
      <c r="AB18493" s="3" t="str">
        <v>strike = 0.055640, dCalldT = 0.000328, localVol = 0.011731</v>
      </c>
    </row>
    <row r="18494" spans="28:28" x14ac:dyDescent="0.25">
      <c r="AB18494" s="3" t="str">
        <v>strike = 0.057586, dCalldT = 0.000333, localVol = 0.012347</v>
      </c>
    </row>
    <row r="18495" spans="28:28" x14ac:dyDescent="0.25">
      <c r="AB18495" s="3" t="str">
        <v>strike = 0.059531, dCalldT = 0.000327, localVol = 0.013550</v>
      </c>
    </row>
    <row r="18496" spans="28:28" x14ac:dyDescent="0.25">
      <c r="AB18496" s="3" t="str">
        <v>strike = 0.061477, dCalldT = 0.000323, localVol = 0.014452</v>
      </c>
    </row>
    <row r="18497" spans="28:28" x14ac:dyDescent="0.25">
      <c r="AB18497" s="3" t="str">
        <v>strike = 0.063422, dCalldT = 0.000322, localVol = 0.015217</v>
      </c>
    </row>
    <row r="18498" spans="28:28" x14ac:dyDescent="0.25">
      <c r="AB18498" s="3" t="str">
        <v>strike = 0.065368, dCalldT = 0.000322, localVol = 0.017022</v>
      </c>
    </row>
    <row r="18499" spans="28:28" x14ac:dyDescent="0.25">
      <c r="AB18499" s="3" t="str">
        <v>strike = 0.067313, dCalldT = 0.000332, localVol = 0.017758</v>
      </c>
    </row>
    <row r="18500" spans="28:28" x14ac:dyDescent="0.25">
      <c r="AB18500" s="3" t="str">
        <v>strike = 0.069259, dCalldT = 0.000344, localVol = 0.017251</v>
      </c>
    </row>
    <row r="18501" spans="28:28" x14ac:dyDescent="0.25">
      <c r="AB18501" s="3" t="str">
        <v>strike = 0.071204, dCalldT = 0.000338, localVol = 0.018844</v>
      </c>
    </row>
    <row r="18502" spans="28:28" x14ac:dyDescent="0.25">
      <c r="AB18502" s="3" t="str">
        <v>strike = 0.073150, dCalldT = 0.000322, localVol = 0.021776</v>
      </c>
    </row>
    <row r="18503" spans="28:28" x14ac:dyDescent="0.25">
      <c r="AB18503" s="3" t="str">
        <v>strike = 0.075095, dCalldT = 0.000312, localVol = 0.021504</v>
      </c>
    </row>
    <row r="18504" spans="28:28" x14ac:dyDescent="0.25">
      <c r="AB18504" s="3" t="str">
        <v>strike = 0.077041, dCalldT = 0.000301, localVol = 0.022940</v>
      </c>
    </row>
    <row r="18505" spans="28:28" x14ac:dyDescent="0.25">
      <c r="AB18505" s="3" t="str">
        <v>strike = 0.078986, dCalldT = 0.000290, localVol = 0.028109</v>
      </c>
    </row>
    <row r="18506" spans="28:28" x14ac:dyDescent="0.25">
      <c r="AB18506" s="3" t="str">
        <v>strike = 0.080931, dCalldT = 0.000294, localVol = 0.026718</v>
      </c>
    </row>
    <row r="18507" spans="28:28" x14ac:dyDescent="0.25">
      <c r="AB18507" s="3" t="str">
        <v>strike = 0.082877, dCalldT = 0.000301, localVol = 0.023009</v>
      </c>
    </row>
    <row r="18508" spans="28:28" x14ac:dyDescent="0.25">
      <c r="AB18508" s="3" t="str">
        <v>T = 8.750000, swapRate = 0.026485, k = 0, strike = -0.032140, call = 0.058892, callph = 0.058882, callmh = 0.058902, quantile = 0.013168, d2CalldK2 = 0.715776</v>
      </c>
    </row>
    <row r="18509" spans="28:28" x14ac:dyDescent="0.25">
      <c r="AB18509" s="3" t="str">
        <v>T = 8.750000, swapRate = 0.026485, k = 1, strike = -0.030186, call = 0.056965, callph = 0.056955, callmh = 0.056975, quantile = 0.014652, d2CalldK2 = 0.804350</v>
      </c>
    </row>
    <row r="18510" spans="28:28" x14ac:dyDescent="0.25">
      <c r="AB18510" s="3" t="str">
        <v>T = 8.750000, swapRate = 0.026485, k = 2, strike = -0.028231, call = 0.055041, callph = 0.055031, callmh = 0.055051, quantile = 0.016320, d2CalldK2 = 0.904905</v>
      </c>
    </row>
    <row r="18511" spans="28:28" x14ac:dyDescent="0.25">
      <c r="AB18511" s="3" t="str">
        <v>T = 8.750000, swapRate = 0.026485, k = 3, strike = -0.026277, call = 0.053120, callph = 0.053111, callmh = 0.053130, quantile = 0.018197, d2CalldK2 = 1.019191</v>
      </c>
    </row>
    <row r="18512" spans="28:28" x14ac:dyDescent="0.25">
      <c r="AB18512" s="3" t="str">
        <v>T = 8.750000, swapRate = 0.026485, k = 4, strike = -0.024323, call = 0.051204, callph = 0.051194, callmh = 0.051214, quantile = 0.020313, d2CalldK2 = 1.149229</v>
      </c>
    </row>
    <row r="18513" spans="28:28" x14ac:dyDescent="0.25">
      <c r="AB18513" s="3" t="str">
        <v>T = 8.750000, swapRate = 0.026485, k = 5, strike = -0.022369, call = 0.049292, callph = 0.049282, callmh = 0.049301, quantile = 0.022701, d2CalldK2 = 1.297355</v>
      </c>
    </row>
    <row r="18514" spans="28:28" x14ac:dyDescent="0.25">
      <c r="AB18514" s="3" t="str">
        <v>T = 8.750000, swapRate = 0.026485, k = 6, strike = -0.020415, call = 0.047384, callph = 0.047375, callmh = 0.047394, quantile = 0.025397, d2CalldK2 = 1.466272</v>
      </c>
    </row>
    <row r="18515" spans="28:28" x14ac:dyDescent="0.25">
      <c r="AB18515" s="3" t="str">
        <v>T = 8.750000, swapRate = 0.026485, k = 7, strike = -0.018461, call = 0.045483, callph = 0.045473, callmh = 0.045493, quantile = 0.028447, d2CalldK2 = 1.659105</v>
      </c>
    </row>
    <row r="18516" spans="28:28" x14ac:dyDescent="0.25">
      <c r="AB18516" s="3" t="str">
        <v>T = 8.750000, swapRate = 0.026485, k = 8, strike = -0.016507, call = 0.043588, callph = 0.043578, callmh = 0.043597, quantile = 0.031899, d2CalldK2 = 1.879471</v>
      </c>
    </row>
    <row r="18517" spans="28:28" x14ac:dyDescent="0.25">
      <c r="AB18517" s="3" t="str">
        <v>T = 8.750000, swapRate = 0.026485, k = 9, strike = -0.014552, call = 0.041700, callph = 0.041690, callmh = 0.041709, quantile = 0.035813, d2CalldK2 = 2.131555</v>
      </c>
    </row>
    <row r="18518" spans="28:28" x14ac:dyDescent="0.25">
      <c r="AB18518" s="3" t="str">
        <v>T = 8.750000, swapRate = 0.026485, k = 10, strike = -0.012598, call = 0.039820, callph = 0.039810, callmh = 0.039829, quantile = 0.040254, d2CalldK2 = 2.420197</v>
      </c>
    </row>
    <row r="18519" spans="28:28" x14ac:dyDescent="0.25">
      <c r="AB18519" s="3" t="str">
        <v>T = 8.750000, swapRate = 0.026485, k = 11, strike = -0.010644, call = 0.037949, callph = 0.037939, callmh = 0.037958, quantile = 0.045299, d2CalldK2 = 2.750992</v>
      </c>
    </row>
    <row r="18520" spans="28:28" x14ac:dyDescent="0.25">
      <c r="AB18520" s="3" t="str">
        <v>T = 8.750000, swapRate = 0.026485, k = 12, strike = -0.008690, call = 0.036089, callph = 0.036079, callmh = 0.036098, quantile = 0.051037, d2CalldK2 = 3.130400</v>
      </c>
    </row>
    <row r="18521" spans="28:28" x14ac:dyDescent="0.25">
      <c r="AB18521" s="3" t="str">
        <v>T = 8.750000, swapRate = 0.026485, k = 13, strike = -0.006736, call = 0.034241, callph = 0.034231, callmh = 0.034250, quantile = 0.057570, d2CalldK2 = 3.565865</v>
      </c>
    </row>
    <row r="18522" spans="28:28" x14ac:dyDescent="0.25">
      <c r="AB18522" s="3" t="str">
        <v>T = 8.750000, swapRate = 0.026485, k = 14, strike = -0.004782, call = 0.032406, callph = 0.032397, callmh = 0.032415, quantile = 0.065016, d2CalldK2 = 4.065949</v>
      </c>
    </row>
    <row r="18523" spans="28:28" x14ac:dyDescent="0.25">
      <c r="AB18523" s="3" t="str">
        <v>T = 8.750000, swapRate = 0.026485, k = 15, strike = -0.002828, call = 0.030587, callph = 0.030578, callmh = 0.030596, quantile = 0.073510, d2CalldK2 = 4.640463</v>
      </c>
    </row>
    <row r="18524" spans="28:28" x14ac:dyDescent="0.25">
      <c r="AB18524" s="3" t="str">
        <v>T = 8.750000, swapRate = 0.026485, k = 16, strike = -0.000873, call = 0.028786, callph = 0.028777, callmh = 0.028795, quantile = 0.083208, d2CalldK2 = 5.300599</v>
      </c>
    </row>
    <row r="18525" spans="28:28" x14ac:dyDescent="0.25">
      <c r="AB18525" s="3" t="str">
        <v>T = 8.750000, swapRate = 0.026485, k = 17, strike = 0.001081, call = 0.027005, callph = 0.026996, callmh = 0.027014, quantile = 0.094290, d2CalldK2 = 6.059051</v>
      </c>
    </row>
    <row r="18526" spans="28:28" x14ac:dyDescent="0.25">
      <c r="AB18526" s="3" t="str">
        <v>T = 8.750000, swapRate = 0.026485, k = 18, strike = 0.003035, call = 0.025247, callph = 0.025238, callmh = 0.025256, quantile = 0.106962, d2CalldK2 = 6.930091</v>
      </c>
    </row>
    <row r="18527" spans="28:28" x14ac:dyDescent="0.25">
      <c r="AB18527" s="3" t="str">
        <v>T = 8.750000, swapRate = 0.026485, k = 19, strike = 0.004989, call = 0.023516, callph = 0.023507, callmh = 0.023525, quantile = 0.121459, d2CalldK2 = 7.929586</v>
      </c>
    </row>
    <row r="18528" spans="28:28" x14ac:dyDescent="0.25">
      <c r="AB18528" s="3" t="str">
        <v>T = 8.750000, swapRate = 0.026485, k = 20, strike = 0.006943, call = 0.021815, callph = 0.021806, callmh = 0.021823, quantile = 0.138048, d2CalldK2 = 9.074898</v>
      </c>
    </row>
    <row r="18529" spans="28:28" x14ac:dyDescent="0.25">
      <c r="AB18529" s="3" t="str">
        <v>T = 8.750000, swapRate = 0.026485, k = 21, strike = 0.008897, call = 0.020149, callph = 0.020140, callmh = 0.020157, quantile = 0.157033, d2CalldK2 = 10.384594</v>
      </c>
    </row>
    <row r="18530" spans="28:28" x14ac:dyDescent="0.25">
      <c r="AB18530" s="3" t="str">
        <v>T = 8.750000, swapRate = 0.026485, k = 22, strike = 0.010852, call = 0.018522, callph = 0.018514, callmh = 0.018530, quantile = 0.178754, d2CalldK2 = 11.877858</v>
      </c>
    </row>
    <row r="18531" spans="28:28" x14ac:dyDescent="0.25">
      <c r="AB18531" s="3" t="str">
        <v>T = 8.750000, swapRate = 0.026485, k = 23, strike = 0.012806, call = 0.016941, callph = 0.016933, callmh = 0.016949, quantile = 0.203587, d2CalldK2 = 13.573447</v>
      </c>
    </row>
    <row r="18532" spans="28:28" x14ac:dyDescent="0.25">
      <c r="AB18532" s="3" t="str">
        <v>T = 8.750000, swapRate = 0.026485, k = 24, strike = 0.014760, call = 0.015412, callph = 0.015404, callmh = 0.015419, quantile = 0.231945, d2CalldK2 = 15.487958</v>
      </c>
    </row>
    <row r="18533" spans="28:28" x14ac:dyDescent="0.25">
      <c r="AB18533" s="3" t="str">
        <v>T = 8.750000, swapRate = 0.026485, k = 25, strike = 0.016714, call = 0.013942, callph = 0.013934, callmh = 0.013949, quantile = 0.264269, d2CalldK2 = 17.633062</v>
      </c>
    </row>
    <row r="18534" spans="28:28" x14ac:dyDescent="0.25">
      <c r="AB18534" s="3" t="str">
        <v>T = 8.750000, swapRate = 0.026485, k = 26, strike = 0.018668, call = 0.012539, callph = 0.012532, callmh = 0.012546, quantile = 0.301013, d2CalldK2 = 20.011269</v>
      </c>
    </row>
    <row r="18535" spans="28:28" x14ac:dyDescent="0.25">
      <c r="AB18535" s="3" t="str">
        <v>T = 8.750000, swapRate = 0.026485, k = 27, strike = 0.020622, call = 0.011213, callph = 0.011206, callmh = 0.011220, quantile = 0.342623, d2CalldK2 = 22.609567</v>
      </c>
    </row>
    <row r="18536" spans="28:28" x14ac:dyDescent="0.25">
      <c r="AB18536" s="3" t="str">
        <v>T = 8.750000, swapRate = 0.026485, k = 28, strike = 0.022576, call = 0.009973, callph = 0.009967, callmh = 0.009979, quantile = 0.389498, d2CalldK2 = 25.390174</v>
      </c>
    </row>
    <row r="18537" spans="28:28" x14ac:dyDescent="0.25">
      <c r="AB18537" s="3" t="str">
        <v>T = 8.750000, swapRate = 0.026485, k = 29, strike = 0.024531, call = 0.008831, callph = 0.008825, callmh = 0.008836, quantile = 0.441926, d2CalldK2 = 28.277450</v>
      </c>
    </row>
    <row r="18538" spans="28:28" x14ac:dyDescent="0.25">
      <c r="AB18538" s="3" t="str">
        <v>T = 8.750000, swapRate = 0.026485, k = 30, strike = 0.026485, call = 0.007796, callph = 0.007791, callmh = 0.007801, quantile = 0.500000, d2CalldK2 = 31.135393</v>
      </c>
    </row>
    <row r="18539" spans="28:28" x14ac:dyDescent="0.25">
      <c r="AB18539" s="3" t="str">
        <v>T = 8.750000, swapRate = 0.026485, k = 31, strike = 0.028439, call = 0.006877, callph = 0.006872, callmh = 0.006881, quantile = 0.558074, d2CalldK2 = 28.277450</v>
      </c>
    </row>
    <row r="18540" spans="28:28" x14ac:dyDescent="0.25">
      <c r="AB18540" s="3" t="str">
        <v>T = 8.750000, swapRate = 0.026485, k = 32, strike = 0.030393, call = 0.006065, callph = 0.006061, callmh = 0.006069, quantile = 0.610502, d2CalldK2 = 25.390174</v>
      </c>
    </row>
    <row r="18541" spans="28:28" x14ac:dyDescent="0.25">
      <c r="AB18541" s="3" t="str">
        <v>T = 8.750000, swapRate = 0.026485, k = 33, strike = 0.032347, call = 0.005351, callph = 0.005347, callmh = 0.005354, quantile = 0.657377, d2CalldK2 = 22.609567</v>
      </c>
    </row>
    <row r="18542" spans="28:28" x14ac:dyDescent="0.25">
      <c r="AB18542" s="3" t="str">
        <v>T = 8.750000, swapRate = 0.026485, k = 34, strike = 0.034301, call = 0.004723, callph = 0.004720, callmh = 0.004726, quantile = 0.698987, d2CalldK2 = 20.011269</v>
      </c>
    </row>
    <row r="18543" spans="28:28" x14ac:dyDescent="0.25">
      <c r="AB18543" s="3" t="str">
        <v>T = 8.750000, swapRate = 0.026485, k = 35, strike = 0.036256, call = 0.004171, callph = 0.004168, callmh = 0.004174, quantile = 0.735731, d2CalldK2 = 17.633062</v>
      </c>
    </row>
    <row r="18544" spans="28:28" x14ac:dyDescent="0.25">
      <c r="AB18544" s="3" t="str">
        <v>T = 8.750000, swapRate = 0.026485, k = 36, strike = 0.038210, call = 0.003687, callph = 0.003685, callmh = 0.003689, quantile = 0.768055, d2CalldK2 = 15.487958</v>
      </c>
    </row>
    <row r="18545" spans="28:28" x14ac:dyDescent="0.25">
      <c r="AB18545" s="3" t="str">
        <v>T = 8.750000, swapRate = 0.026485, k = 37, strike = 0.040164, call = 0.003262, callph = 0.003260, callmh = 0.003264, quantile = 0.796413, d2CalldK2 = 13.573447</v>
      </c>
    </row>
    <row r="18546" spans="28:28" x14ac:dyDescent="0.25">
      <c r="AB18546" s="3" t="str">
        <v>T = 8.750000, swapRate = 0.026485, k = 38, strike = 0.042118, call = 0.002889, callph = 0.002887, callmh = 0.002891, quantile = 0.821246, d2CalldK2 = 11.877858</v>
      </c>
    </row>
    <row r="18547" spans="28:28" x14ac:dyDescent="0.25">
      <c r="AB18547" s="3" t="str">
        <v>T = 8.750000, swapRate = 0.026485, k = 39, strike = 0.044072, call = 0.002561, callph = 0.002560, callmh = 0.002563, quantile = 0.842967, d2CalldK2 = 10.384594</v>
      </c>
    </row>
    <row r="18548" spans="28:28" x14ac:dyDescent="0.25">
      <c r="AB18548" s="3" t="str">
        <v>T = 8.750000, swapRate = 0.026485, k = 40, strike = 0.046026, call = 0.002273, callph = 0.002272, callmh = 0.002275, quantile = 0.861952, d2CalldK2 = 9.074898</v>
      </c>
    </row>
    <row r="18549" spans="28:28" x14ac:dyDescent="0.25">
      <c r="AB18549" s="3" t="str">
        <v>T = 8.750000, swapRate = 0.026485, k = 41, strike = 0.047980, call = 0.002020, callph = 0.002019, callmh = 0.002021, quantile = 0.878541, d2CalldK2 = 7.929586</v>
      </c>
    </row>
    <row r="18550" spans="28:28" x14ac:dyDescent="0.25">
      <c r="AB18550" s="3" t="str">
        <v>T = 8.750000, swapRate = 0.026485, k = 42, strike = 0.049935, call = 0.001797, callph = 0.001796, callmh = 0.001798, quantile = 0.893038, d2CalldK2 = 6.930091</v>
      </c>
    </row>
    <row r="18551" spans="28:28" x14ac:dyDescent="0.25">
      <c r="AB18551" s="3" t="str">
        <v>T = 8.750000, swapRate = 0.026485, k = 43, strike = 0.051889, call = 0.001601, callph = 0.001600, callmh = 0.001602, quantile = 0.905710, d2CalldK2 = 6.059051</v>
      </c>
    </row>
    <row r="18552" spans="28:28" x14ac:dyDescent="0.25">
      <c r="AB18552" s="3" t="str">
        <v>T = 8.750000, swapRate = 0.026485, k = 44, strike = 0.053843, call = 0.001428, callph = 0.001427, callmh = 0.001429, quantile = 0.916792, d2CalldK2 = 5.300599</v>
      </c>
    </row>
    <row r="18553" spans="28:28" x14ac:dyDescent="0.25">
      <c r="AB18553" s="3" t="str">
        <v>T = 8.750000, swapRate = 0.026485, k = 45, strike = 0.055797, call = 0.001275, callph = 0.001274, callmh = 0.001276, quantile = 0.926490, d2CalldK2 = 4.640463</v>
      </c>
    </row>
    <row r="18554" spans="28:28" x14ac:dyDescent="0.25">
      <c r="AB18554" s="3" t="str">
        <v>T = 8.750000, swapRate = 0.026485, k = 46, strike = 0.057751, call = 0.001140, callph = 0.001139, callmh = 0.001140, quantile = 0.934984, d2CalldK2 = 4.065949</v>
      </c>
    </row>
    <row r="18555" spans="28:28" x14ac:dyDescent="0.25">
      <c r="AB18555" s="3" t="str">
        <v>T = 8.750000, swapRate = 0.026485, k = 47, strike = 0.059705, call = 0.001020, callph = 0.001019, callmh = 0.001021, quantile = 0.942430, d2CalldK2 = 3.565865</v>
      </c>
    </row>
    <row r="18556" spans="28:28" x14ac:dyDescent="0.25">
      <c r="AB18556" s="3" t="str">
        <v>T = 8.750000, swapRate = 0.026485, k = 48, strike = 0.061659, call = 0.000914, callph = 0.000914, callmh = 0.000915, quantile = 0.948963, d2CalldK2 = 3.130400</v>
      </c>
    </row>
    <row r="18557" spans="28:28" x14ac:dyDescent="0.25">
      <c r="AB18557" s="3" t="str">
        <v>T = 8.750000, swapRate = 0.026485, k = 49, strike = 0.063614, call = 0.000820, callph = 0.000820, callmh = 0.000821, quantile = 0.954701, d2CalldK2 = 2.750993</v>
      </c>
    </row>
    <row r="18558" spans="28:28" x14ac:dyDescent="0.25">
      <c r="AB18558" s="3" t="str">
        <v>T = 8.750000, swapRate = 0.026485, k = 50, strike = 0.065568, call = 0.000737, callph = 0.000736, callmh = 0.000737, quantile = 0.959746, d2CalldK2 = 2.420197</v>
      </c>
    </row>
    <row r="18559" spans="28:28" x14ac:dyDescent="0.25">
      <c r="AB18559" s="3" t="str">
        <v>T = 8.750000, swapRate = 0.026485, k = 51, strike = 0.067522, call = 0.000662, callph = 0.000662, callmh = 0.000663, quantile = 0.964187, d2CalldK2 = 2.131555</v>
      </c>
    </row>
    <row r="18560" spans="28:28" x14ac:dyDescent="0.25">
      <c r="AB18560" s="3" t="str">
        <v>T = 8.750000, swapRate = 0.026485, k = 52, strike = 0.069476, call = 0.000596, callph = 0.000596, callmh = 0.000597, quantile = 0.968101, d2CalldK2 = 1.879471</v>
      </c>
    </row>
    <row r="18561" spans="28:28" x14ac:dyDescent="0.25">
      <c r="AB18561" s="3" t="str">
        <v>T = 8.750000, swapRate = 0.026485, k = 53, strike = 0.071430, call = 0.000537, callph = 0.000537, callmh = 0.000538, quantile = 0.971553, d2CalldK2 = 1.659105</v>
      </c>
    </row>
    <row r="18562" spans="28:28" x14ac:dyDescent="0.25">
      <c r="AB18562" s="3" t="str">
        <v>T = 8.750000, swapRate = 0.026485, k = 54, strike = 0.073384, call = 0.000485, callph = 0.000485, callmh = 0.000485, quantile = 0.974603, d2CalldK2 = 1.466272</v>
      </c>
    </row>
    <row r="18563" spans="28:28" x14ac:dyDescent="0.25">
      <c r="AB18563" s="3" t="str">
        <v>T = 8.750000, swapRate = 0.026485, k = 55, strike = 0.075339, call = 0.000438, callph = 0.000438, callmh = 0.000438, quantile = 0.977299, d2CalldK2 = 1.297355</v>
      </c>
    </row>
    <row r="18564" spans="28:28" x14ac:dyDescent="0.25">
      <c r="AB18564" s="3" t="str">
        <v>T = 8.750000, swapRate = 0.026485, k = 56, strike = 0.077293, call = 0.000396, callph = 0.000396, callmh = 0.000396, quantile = 0.979687, d2CalldK2 = 1.149229</v>
      </c>
    </row>
    <row r="18565" spans="28:28" x14ac:dyDescent="0.25">
      <c r="AB18565" s="3" t="str">
        <v>T = 8.750000, swapRate = 0.026485, k = 57, strike = 0.079247, call = 0.000358, callph = 0.000358, callmh = 0.000358, quantile = 0.981803, d2CalldK2 = 1.019191</v>
      </c>
    </row>
    <row r="18566" spans="28:28" x14ac:dyDescent="0.25">
      <c r="AB18566" s="3" t="str">
        <v>T = 8.750000, swapRate = 0.026485, k = 58, strike = 0.081201, call = 0.000325, callph = 0.000324, callmh = 0.000325, quantile = 0.983680, d2CalldK2 = 0.904905</v>
      </c>
    </row>
    <row r="18567" spans="28:28" x14ac:dyDescent="0.25">
      <c r="AB18567" s="3" t="str">
        <v>T = 8.750000, swapRate = 0.026485, k = 59, strike = 0.083155, call = 0.000294, callph = 0.000294, callmh = 0.000295, quantile = 0.985348, d2CalldK2 = 0.804350</v>
      </c>
    </row>
    <row r="18568" spans="28:28" x14ac:dyDescent="0.25">
      <c r="AB18568" s="3" t="str">
        <v>T = 8.750000, swapRate = 0.026485, k = 60, strike = 0.085109, call = 0.000267, callph = 0.000267, callmh = 0.000267, quantile = 0.986832, d2CalldK2 = 0.715776</v>
      </c>
    </row>
    <row r="18569" spans="28:28" x14ac:dyDescent="0.25">
      <c r="AB18569" s="3" t="str">
        <v>strike = -0.030186, d2CalldK2 = 0.804350, d2CalldK2mc = 0.643495</v>
      </c>
    </row>
    <row r="18570" spans="28:28" x14ac:dyDescent="0.25">
      <c r="AB18570" s="3" t="str">
        <v>strike = -0.028231, d2CalldK2 = 0.904905, d2CalldK2mc = 0.899088</v>
      </c>
    </row>
    <row r="18571" spans="28:28" x14ac:dyDescent="0.25">
      <c r="AB18571" s="3" t="str">
        <v>strike = -0.026277, d2CalldK2 = 1.019191, d2CalldK2mc = 1.480844</v>
      </c>
    </row>
    <row r="18572" spans="28:28" x14ac:dyDescent="0.25">
      <c r="AB18572" s="3" t="str">
        <v>strike = -0.024323, d2CalldK2 = 1.149229, d2CalldK2mc = 1.600363</v>
      </c>
    </row>
    <row r="18573" spans="28:28" x14ac:dyDescent="0.25">
      <c r="AB18573" s="3" t="str">
        <v>strike = -0.022369, d2CalldK2 = 1.297355, d2CalldK2mc = 0.697062</v>
      </c>
    </row>
    <row r="18574" spans="28:28" x14ac:dyDescent="0.25">
      <c r="AB18574" s="3" t="str">
        <v>strike = -0.020415, d2CalldK2 = 1.466272, d2CalldK2mc = 1.225611</v>
      </c>
    </row>
    <row r="18575" spans="28:28" x14ac:dyDescent="0.25">
      <c r="AB18575" s="3" t="str">
        <v>strike = -0.018461, d2CalldK2 = 1.659105, d2CalldK2mc = 1.444152</v>
      </c>
    </row>
    <row r="18576" spans="28:28" x14ac:dyDescent="0.25">
      <c r="AB18576" s="3" t="str">
        <v>strike = -0.016507, d2CalldK2 = 1.879471, d2CalldK2mc = 1.510619</v>
      </c>
    </row>
    <row r="18577" spans="28:28" x14ac:dyDescent="0.25">
      <c r="AB18577" s="3" t="str">
        <v>strike = -0.014552, d2CalldK2 = 2.131555, d2CalldK2mc = 1.740031</v>
      </c>
    </row>
    <row r="18578" spans="28:28" x14ac:dyDescent="0.25">
      <c r="AB18578" s="3" t="str">
        <v>strike = -0.012598, d2CalldK2 = 2.420197, d2CalldK2mc = 3.052433</v>
      </c>
    </row>
    <row r="18579" spans="28:28" x14ac:dyDescent="0.25">
      <c r="AB18579" s="3" t="str">
        <v>strike = -0.010644, d2CalldK2 = 2.750992, d2CalldK2mc = 3.566958</v>
      </c>
    </row>
    <row r="18580" spans="28:28" x14ac:dyDescent="0.25">
      <c r="AB18580" s="3" t="str">
        <v>strike = -0.008690, d2CalldK2 = 3.130400, d2CalldK2mc = 3.112101</v>
      </c>
    </row>
    <row r="18581" spans="28:28" x14ac:dyDescent="0.25">
      <c r="AB18581" s="3" t="str">
        <v>strike = -0.006736, d2CalldK2 = 3.565865, d2CalldK2mc = 3.702583</v>
      </c>
    </row>
    <row r="18582" spans="28:28" x14ac:dyDescent="0.25">
      <c r="AB18582" s="3" t="str">
        <v>strike = -0.004782, d2CalldK2 = 4.065949, d2CalldK2mc = 4.364046</v>
      </c>
    </row>
    <row r="18583" spans="28:28" x14ac:dyDescent="0.25">
      <c r="AB18583" s="3" t="str">
        <v>strike = -0.002828, d2CalldK2 = 4.640463, d2CalldK2mc = 5.211192</v>
      </c>
    </row>
    <row r="18584" spans="28:28" x14ac:dyDescent="0.25">
      <c r="AB18584" s="3" t="str">
        <v>strike = -0.000873, d2CalldK2 = 5.300599, d2CalldK2mc = 5.515971</v>
      </c>
    </row>
    <row r="18585" spans="28:28" x14ac:dyDescent="0.25">
      <c r="AB18585" s="3" t="str">
        <v>strike = 0.001081, d2CalldK2 = 6.059051, d2CalldK2mc = 5.142720</v>
      </c>
    </row>
    <row r="18586" spans="28:28" x14ac:dyDescent="0.25">
      <c r="AB18586" s="3" t="str">
        <v>strike = 0.003035, d2CalldK2 = 6.930091, d2CalldK2mc = 6.028394</v>
      </c>
    </row>
    <row r="18587" spans="28:28" x14ac:dyDescent="0.25">
      <c r="AB18587" s="3" t="str">
        <v>strike = 0.004989, d2CalldK2 = 7.929586, d2CalldK2mc = 8.834839</v>
      </c>
    </row>
    <row r="18588" spans="28:28" x14ac:dyDescent="0.25">
      <c r="AB18588" s="3" t="str">
        <v>strike = 0.006943, d2CalldK2 = 9.074898, d2CalldK2mc = 9.004816</v>
      </c>
    </row>
    <row r="18589" spans="28:28" x14ac:dyDescent="0.25">
      <c r="AB18589" s="3" t="str">
        <v>strike = 0.008897, d2CalldK2 = 10.384594, d2CalldK2mc = 10.176201</v>
      </c>
    </row>
    <row r="18590" spans="28:28" x14ac:dyDescent="0.25">
      <c r="AB18590" s="3" t="str">
        <v>strike = 0.010852, d2CalldK2 = 11.877858, d2CalldK2mc = 12.235886</v>
      </c>
    </row>
    <row r="18591" spans="28:28" x14ac:dyDescent="0.25">
      <c r="AB18591" s="3" t="str">
        <v>strike = 0.012806, d2CalldK2 = 13.573447, d2CalldK2mc = 13.836348</v>
      </c>
    </row>
    <row r="18592" spans="28:28" x14ac:dyDescent="0.25">
      <c r="AB18592" s="3" t="str">
        <v>strike = 0.014760, d2CalldK2 = 15.487958, d2CalldK2mc = 14.857878</v>
      </c>
    </row>
    <row r="18593" spans="28:28" x14ac:dyDescent="0.25">
      <c r="AB18593" s="3" t="str">
        <v>strike = 0.016714, d2CalldK2 = 17.633062, d2CalldK2mc = 16.683392</v>
      </c>
    </row>
    <row r="18594" spans="28:28" x14ac:dyDescent="0.25">
      <c r="AB18594" s="3" t="str">
        <v>strike = 0.018668, d2CalldK2 = 20.011269, d2CalldK2mc = 21.519059</v>
      </c>
    </row>
    <row r="18595" spans="28:28" x14ac:dyDescent="0.25">
      <c r="AB18595" s="3" t="str">
        <v>strike = 0.020622, d2CalldK2 = 22.609567, d2CalldK2mc = 24.212154</v>
      </c>
    </row>
    <row r="18596" spans="28:28" x14ac:dyDescent="0.25">
      <c r="AB18596" s="3" t="str">
        <v>strike = 0.022576, d2CalldK2 = 25.390174, d2CalldK2mc = 24.293533</v>
      </c>
    </row>
    <row r="18597" spans="28:28" x14ac:dyDescent="0.25">
      <c r="AB18597" s="3" t="str">
        <v>strike = 0.024531, d2CalldK2 = 28.277450, d2CalldK2mc = 28.131798</v>
      </c>
    </row>
    <row r="18598" spans="28:28" x14ac:dyDescent="0.25">
      <c r="AB18598" s="3" t="str">
        <v>strike = 0.026485, d2CalldK2 = 31.135393, d2CalldK2mc = 31.036473</v>
      </c>
    </row>
    <row r="18599" spans="28:28" x14ac:dyDescent="0.25">
      <c r="AB18599" s="3" t="str">
        <v>strike = 0.028439, d2CalldK2 = 28.277450, d2CalldK2mc = 27.950619</v>
      </c>
    </row>
    <row r="18600" spans="28:28" x14ac:dyDescent="0.25">
      <c r="AB18600" s="3" t="str">
        <v>strike = 0.030393, d2CalldK2 = 25.390174, d2CalldK2mc = 26.394835</v>
      </c>
    </row>
    <row r="18601" spans="28:28" x14ac:dyDescent="0.25">
      <c r="AB18601" s="3" t="str">
        <v>strike = 0.032347, d2CalldK2 = 22.609567, d2CalldK2mc = 21.634616</v>
      </c>
    </row>
    <row r="18602" spans="28:28" x14ac:dyDescent="0.25">
      <c r="AB18602" s="3" t="str">
        <v>strike = 0.034301, d2CalldK2 = 20.011269, d2CalldK2mc = 19.720340</v>
      </c>
    </row>
    <row r="18603" spans="28:28" x14ac:dyDescent="0.25">
      <c r="AB18603" s="3" t="str">
        <v>strike = 0.036256, d2CalldK2 = 17.633062, d2CalldK2mc = 18.008940</v>
      </c>
    </row>
    <row r="18604" spans="28:28" x14ac:dyDescent="0.25">
      <c r="AB18604" s="3" t="str">
        <v>strike = 0.038210, d2CalldK2 = 15.487958, d2CalldK2mc = 15.671278</v>
      </c>
    </row>
    <row r="18605" spans="28:28" x14ac:dyDescent="0.25">
      <c r="AB18605" s="3" t="str">
        <v>strike = 0.040164, d2CalldK2 = 13.573447, d2CalldK2mc = 12.617977</v>
      </c>
    </row>
    <row r="18606" spans="28:28" x14ac:dyDescent="0.25">
      <c r="AB18606" s="3" t="str">
        <v>strike = 0.042118, d2CalldK2 = 11.877858, d2CalldK2mc = 11.601141</v>
      </c>
    </row>
    <row r="18607" spans="28:28" x14ac:dyDescent="0.25">
      <c r="AB18607" s="3" t="str">
        <v>strike = 0.044072, d2CalldK2 = 10.384594, d2CalldK2mc = 10.492248</v>
      </c>
    </row>
    <row r="18608" spans="28:28" x14ac:dyDescent="0.25">
      <c r="AB18608" s="3" t="str">
        <v>strike = 0.046026, d2CalldK2 = 9.074898, d2CalldK2mc = 9.017738</v>
      </c>
    </row>
    <row r="18609" spans="28:28" x14ac:dyDescent="0.25">
      <c r="AB18609" s="3" t="str">
        <v>strike = 0.047980, d2CalldK2 = 7.929586, d2CalldK2mc = 8.209280</v>
      </c>
    </row>
    <row r="18610" spans="28:28" x14ac:dyDescent="0.25">
      <c r="AB18610" s="3" t="str">
        <v>strike = 0.049935, d2CalldK2 = 6.930091, d2CalldK2mc = 7.261393</v>
      </c>
    </row>
    <row r="18611" spans="28:28" x14ac:dyDescent="0.25">
      <c r="AB18611" s="3" t="str">
        <v>strike = 0.051889, d2CalldK2 = 6.059051, d2CalldK2mc = 4.900921</v>
      </c>
    </row>
    <row r="18612" spans="28:28" x14ac:dyDescent="0.25">
      <c r="AB18612" s="3" t="str">
        <v>strike = 0.053843, d2CalldK2 = 5.300599, d2CalldK2mc = 5.003740</v>
      </c>
    </row>
    <row r="18613" spans="28:28" x14ac:dyDescent="0.25">
      <c r="AB18613" s="3" t="str">
        <v>strike = 0.055797, d2CalldK2 = 4.640463, d2CalldK2mc = 4.773281</v>
      </c>
    </row>
    <row r="18614" spans="28:28" x14ac:dyDescent="0.25">
      <c r="AB18614" s="3" t="str">
        <v>strike = 0.057751, d2CalldK2 = 4.065949, d2CalldK2mc = 4.414814</v>
      </c>
    </row>
    <row r="18615" spans="28:28" x14ac:dyDescent="0.25">
      <c r="AB18615" s="3" t="str">
        <v>strike = 0.059705, d2CalldK2 = 3.565865, d2CalldK2mc = 3.866290</v>
      </c>
    </row>
    <row r="18616" spans="28:28" x14ac:dyDescent="0.25">
      <c r="AB18616" s="3" t="str">
        <v>strike = 0.061659, d2CalldK2 = 3.130400, d2CalldK2mc = 3.228729</v>
      </c>
    </row>
    <row r="18617" spans="28:28" x14ac:dyDescent="0.25">
      <c r="AB18617" s="3" t="str">
        <v>strike = 0.063614, d2CalldK2 = 2.750993, d2CalldK2mc = 2.767278</v>
      </c>
    </row>
    <row r="18618" spans="28:28" x14ac:dyDescent="0.25">
      <c r="AB18618" s="3" t="str">
        <v>strike = 0.065568, d2CalldK2 = 2.420197, d2CalldK2mc = 2.223426</v>
      </c>
    </row>
    <row r="18619" spans="28:28" x14ac:dyDescent="0.25">
      <c r="AB18619" s="3" t="str">
        <v>strike = 0.067522, d2CalldK2 = 2.131555, d2CalldK2mc = 2.110306</v>
      </c>
    </row>
    <row r="18620" spans="28:28" x14ac:dyDescent="0.25">
      <c r="AB18620" s="3" t="str">
        <v>strike = 0.069476, d2CalldK2 = 1.879471, d2CalldK2mc = 2.351396</v>
      </c>
    </row>
    <row r="18621" spans="28:28" x14ac:dyDescent="0.25">
      <c r="AB18621" s="3" t="str">
        <v>strike = 0.071430, d2CalldK2 = 1.659105, d2CalldK2mc = 1.639573</v>
      </c>
    </row>
    <row r="18622" spans="28:28" x14ac:dyDescent="0.25">
      <c r="AB18622" s="3" t="str">
        <v>strike = 0.073384, d2CalldK2 = 1.466272, d2CalldK2mc = 1.506619</v>
      </c>
    </row>
    <row r="18623" spans="28:28" x14ac:dyDescent="0.25">
      <c r="AB18623" s="3" t="str">
        <v>strike = 0.075339, d2CalldK2 = 1.297355, d2CalldK2mc = 1.271758</v>
      </c>
    </row>
    <row r="18624" spans="28:28" x14ac:dyDescent="0.25">
      <c r="AB18624" s="3" t="str">
        <v>strike = 0.077293, d2CalldK2 = 1.149229, d2CalldK2mc = 1.187237</v>
      </c>
    </row>
    <row r="18625" spans="28:28" x14ac:dyDescent="0.25">
      <c r="AB18625" s="3" t="str">
        <v>strike = 0.079247, d2CalldK2 = 1.019191, d2CalldK2mc = 0.643229</v>
      </c>
    </row>
    <row r="18626" spans="28:28" x14ac:dyDescent="0.25">
      <c r="AB18626" s="3" t="str">
        <v>strike = 0.081201, d2CalldK2 = 0.904905, d2CalldK2mc = 1.045048</v>
      </c>
    </row>
    <row r="18627" spans="28:28" x14ac:dyDescent="0.25">
      <c r="AB18627" s="3" t="str">
        <v>strike = 0.083155, d2CalldK2 = 0.804350, d2CalldK2mc = 0.724937</v>
      </c>
    </row>
    <row r="18628" spans="28:28" x14ac:dyDescent="0.25">
      <c r="AB18628" s="3" t="str">
        <v>T = 8.750000, fixingDate = 0, swapRate = 0.026485, annuity = 7.930161, stdDev = 0.019542, avgCalcStrikes = 7.952393</v>
      </c>
    </row>
    <row r="18629" spans="28:28" x14ac:dyDescent="0.25">
      <c r="AB18629" s="3" t="str">
        <v>strike = -0.030186, dCalldT = 0.000425, localVol = 0.036325</v>
      </c>
    </row>
    <row r="18630" spans="28:28" x14ac:dyDescent="0.25">
      <c r="AB18630" s="3" t="str">
        <v>strike = -0.028231, dCalldT = 0.000466, localVol = 0.032190</v>
      </c>
    </row>
    <row r="18631" spans="28:28" x14ac:dyDescent="0.25">
      <c r="AB18631" s="3" t="str">
        <v>strike = -0.026277, dCalldT = 0.000508, localVol = 0.026191</v>
      </c>
    </row>
    <row r="18632" spans="28:28" x14ac:dyDescent="0.25">
      <c r="AB18632" s="3" t="str">
        <v>strike = -0.024323, dCalldT = 0.000529, localVol = 0.025723</v>
      </c>
    </row>
    <row r="18633" spans="28:28" x14ac:dyDescent="0.25">
      <c r="AB18633" s="3" t="str">
        <v>strike = -0.022369, dCalldT = 0.000531, localVol = 0.039030</v>
      </c>
    </row>
    <row r="18634" spans="28:28" x14ac:dyDescent="0.25">
      <c r="AB18634" s="3" t="str">
        <v>strike = -0.020415, dCalldT = 0.000561, localVol = 0.030246</v>
      </c>
    </row>
    <row r="18635" spans="28:28" x14ac:dyDescent="0.25">
      <c r="AB18635" s="3" t="str">
        <v>strike = -0.018461, dCalldT = 0.000602, localVol = 0.028874</v>
      </c>
    </row>
    <row r="18636" spans="28:28" x14ac:dyDescent="0.25">
      <c r="AB18636" s="3" t="str">
        <v>strike = -0.016507, dCalldT = 0.000654, localVol = 0.029426</v>
      </c>
    </row>
    <row r="18637" spans="28:28" x14ac:dyDescent="0.25">
      <c r="AB18637" s="3" t="str">
        <v>strike = -0.014552, dCalldT = 0.000724, localVol = 0.028841</v>
      </c>
    </row>
    <row r="18638" spans="28:28" x14ac:dyDescent="0.25">
      <c r="AB18638" s="3" t="str">
        <v>strike = -0.012598, dCalldT = 0.000812, localVol = 0.023067</v>
      </c>
    </row>
    <row r="18639" spans="28:28" x14ac:dyDescent="0.25">
      <c r="AB18639" s="3" t="str">
        <v>strike = -0.010644, dCalldT = 0.000872, localVol = 0.022117</v>
      </c>
    </row>
    <row r="18640" spans="28:28" x14ac:dyDescent="0.25">
      <c r="AB18640" s="3" t="str">
        <v>strike = -0.008690, dCalldT = 0.000896, localVol = 0.023999</v>
      </c>
    </row>
    <row r="18641" spans="28:28" x14ac:dyDescent="0.25">
      <c r="AB18641" s="3" t="str">
        <v>strike = -0.006736, dCalldT = 0.000922, localVol = 0.022313</v>
      </c>
    </row>
    <row r="18642" spans="28:28" x14ac:dyDescent="0.25">
      <c r="AB18642" s="3" t="str">
        <v>strike = -0.004782, dCalldT = 0.000942, localVol = 0.020775</v>
      </c>
    </row>
    <row r="18643" spans="28:28" x14ac:dyDescent="0.25">
      <c r="AB18643" s="3" t="str">
        <v>strike = -0.002828, dCalldT = 0.000949, localVol = 0.019086</v>
      </c>
    </row>
    <row r="18644" spans="28:28" x14ac:dyDescent="0.25">
      <c r="AB18644" s="3" t="str">
        <v>strike = -0.000873, dCalldT = 0.000931, localVol = 0.018375</v>
      </c>
    </row>
    <row r="18645" spans="28:28" x14ac:dyDescent="0.25">
      <c r="AB18645" s="3" t="str">
        <v>strike = 0.001081, dCalldT = 0.000904, localVol = 0.018752</v>
      </c>
    </row>
    <row r="18646" spans="28:28" x14ac:dyDescent="0.25">
      <c r="AB18646" s="3" t="str">
        <v>strike = 0.003035, dCalldT = 0.000920, localVol = 0.017471</v>
      </c>
    </row>
    <row r="18647" spans="28:28" x14ac:dyDescent="0.25">
      <c r="AB18647" s="3" t="str">
        <v>strike = 0.004989, dCalldT = 0.000978, localVol = 0.014878</v>
      </c>
    </row>
    <row r="18648" spans="28:28" x14ac:dyDescent="0.25">
      <c r="AB18648" s="3" t="str">
        <v>strike = 0.006943, dCalldT = 0.000995, localVol = 0.014863</v>
      </c>
    </row>
    <row r="18649" spans="28:28" x14ac:dyDescent="0.25">
      <c r="AB18649" s="3" t="str">
        <v>strike = 0.008897, dCalldT = 0.001015, localVol = 0.014125</v>
      </c>
    </row>
    <row r="18650" spans="28:28" x14ac:dyDescent="0.25">
      <c r="AB18650" s="3" t="str">
        <v>strike = 0.010852, dCalldT = 0.001045, localVol = 0.013072</v>
      </c>
    </row>
    <row r="18651" spans="28:28" x14ac:dyDescent="0.25">
      <c r="AB18651" s="3" t="str">
        <v>strike = 0.012806, dCalldT = 0.001059, localVol = 0.012374</v>
      </c>
    </row>
    <row r="18652" spans="28:28" x14ac:dyDescent="0.25">
      <c r="AB18652" s="3" t="str">
        <v>strike = 0.014760, dCalldT = 0.001061, localVol = 0.011950</v>
      </c>
    </row>
    <row r="18653" spans="28:28" x14ac:dyDescent="0.25">
      <c r="AB18653" s="3" t="str">
        <v>strike = 0.016714, dCalldT = 0.001091, localVol = 0.011435</v>
      </c>
    </row>
    <row r="18654" spans="28:28" x14ac:dyDescent="0.25">
      <c r="AB18654" s="3" t="str">
        <v>strike = 0.018668, dCalldT = 0.001163, localVol = 0.010397</v>
      </c>
    </row>
    <row r="18655" spans="28:28" x14ac:dyDescent="0.25">
      <c r="AB18655" s="3" t="str">
        <v>strike = 0.020622, dCalldT = 0.001165, localVol = 0.009809</v>
      </c>
    </row>
    <row r="18656" spans="28:28" x14ac:dyDescent="0.25">
      <c r="AB18656" s="3" t="str">
        <v>strike = 0.022576, dCalldT = 0.001092, localVol = 0.009480</v>
      </c>
    </row>
    <row r="18657" spans="28:28" x14ac:dyDescent="0.25">
      <c r="AB18657" s="3" t="str">
        <v>strike = 0.024531, dCalldT = 0.001066, localVol = 0.008706</v>
      </c>
    </row>
    <row r="18658" spans="28:28" x14ac:dyDescent="0.25">
      <c r="AB18658" s="3" t="str">
        <v>strike = 0.026485, dCalldT = 0.001045, localVol = 0.008206</v>
      </c>
    </row>
    <row r="18659" spans="28:28" x14ac:dyDescent="0.25">
      <c r="AB18659" s="3" t="str">
        <v>strike = 0.028439, dCalldT = 0.000983, localVol = 0.008386</v>
      </c>
    </row>
    <row r="18660" spans="28:28" x14ac:dyDescent="0.25">
      <c r="AB18660" s="3" t="str">
        <v>strike = 0.030393, dCalldT = 0.000933, localVol = 0.008409</v>
      </c>
    </row>
    <row r="18661" spans="28:28" x14ac:dyDescent="0.25">
      <c r="AB18661" s="3" t="str">
        <v>strike = 0.032347, dCalldT = 0.000835, localVol = 0.008787</v>
      </c>
    </row>
    <row r="18662" spans="28:28" x14ac:dyDescent="0.25">
      <c r="AB18662" s="3" t="str">
        <v>strike = 0.034301, dCalldT = 0.000780, localVol = 0.008895</v>
      </c>
    </row>
    <row r="18663" spans="28:28" x14ac:dyDescent="0.25">
      <c r="AB18663" s="3" t="str">
        <v>strike = 0.036256, dCalldT = 0.000737, localVol = 0.009048</v>
      </c>
    </row>
    <row r="18664" spans="28:28" x14ac:dyDescent="0.25">
      <c r="AB18664" s="3" t="str">
        <v>strike = 0.038210, dCalldT = 0.000676, localVol = 0.009287</v>
      </c>
    </row>
    <row r="18665" spans="28:28" x14ac:dyDescent="0.25">
      <c r="AB18665" s="3" t="str">
        <v>strike = 0.040164, dCalldT = 0.000605, localVol = 0.009797</v>
      </c>
    </row>
    <row r="18666" spans="28:28" x14ac:dyDescent="0.25">
      <c r="AB18666" s="3" t="str">
        <v>strike = 0.042118, dCalldT = 0.000579, localVol = 0.009988</v>
      </c>
    </row>
    <row r="18667" spans="28:28" x14ac:dyDescent="0.25">
      <c r="AB18667" s="3" t="str">
        <v>strike = 0.044072, dCalldT = 0.000564, localVol = 0.010373</v>
      </c>
    </row>
    <row r="18668" spans="28:28" x14ac:dyDescent="0.25">
      <c r="AB18668" s="3" t="str">
        <v>strike = 0.046026, dCalldT = 0.000546, localVol = 0.011001</v>
      </c>
    </row>
    <row r="18669" spans="28:28" x14ac:dyDescent="0.25">
      <c r="AB18669" s="3" t="str">
        <v>strike = 0.047980, dCalldT = 0.000530, localVol = 0.011361</v>
      </c>
    </row>
    <row r="18670" spans="28:28" x14ac:dyDescent="0.25">
      <c r="AB18670" s="3" t="str">
        <v>strike = 0.049935, dCalldT = 0.000502, localVol = 0.011756</v>
      </c>
    </row>
    <row r="18671" spans="28:28" x14ac:dyDescent="0.25">
      <c r="AB18671" s="3" t="str">
        <v>strike = 0.051889, dCalldT = 0.000459, localVol = 0.013689</v>
      </c>
    </row>
    <row r="18672" spans="28:28" x14ac:dyDescent="0.25">
      <c r="AB18672" s="3" t="str">
        <v>strike = 0.053843, dCalldT = 0.000470, localVol = 0.013713</v>
      </c>
    </row>
    <row r="18673" spans="28:28" x14ac:dyDescent="0.25">
      <c r="AB18673" s="3" t="str">
        <v>strike = 0.055797, dCalldT = 0.000496, localVol = 0.014419</v>
      </c>
    </row>
    <row r="18674" spans="28:28" x14ac:dyDescent="0.25">
      <c r="AB18674" s="3" t="str">
        <v>strike = 0.057751, dCalldT = 0.000517, localVol = 0.015300</v>
      </c>
    </row>
    <row r="18675" spans="28:28" x14ac:dyDescent="0.25">
      <c r="AB18675" s="3" t="str">
        <v>strike = 0.059705, dCalldT = 0.000522, localVol = 0.016434</v>
      </c>
    </row>
    <row r="18676" spans="28:28" x14ac:dyDescent="0.25">
      <c r="AB18676" s="3" t="str">
        <v>strike = 0.061659, dCalldT = 0.000515, localVol = 0.017855</v>
      </c>
    </row>
    <row r="18677" spans="28:28" x14ac:dyDescent="0.25">
      <c r="AB18677" s="3" t="str">
        <v>strike = 0.063614, dCalldT = 0.000504, localVol = 0.019077</v>
      </c>
    </row>
    <row r="18678" spans="28:28" x14ac:dyDescent="0.25">
      <c r="AB18678" s="3" t="str">
        <v>strike = 0.065568, dCalldT = 0.000493, localVol = 0.021049</v>
      </c>
    </row>
    <row r="18679" spans="28:28" x14ac:dyDescent="0.25">
      <c r="AB18679" s="3" t="str">
        <v>strike = 0.067522, dCalldT = 0.000491, localVol = 0.021581</v>
      </c>
    </row>
    <row r="18680" spans="28:28" x14ac:dyDescent="0.25">
      <c r="AB18680" s="3" t="str">
        <v>strike = 0.069476, dCalldT = 0.000492, localVol = 0.020459</v>
      </c>
    </row>
    <row r="18681" spans="28:28" x14ac:dyDescent="0.25">
      <c r="AB18681" s="3" t="str">
        <v>strike = 0.071430, dCalldT = 0.000472, localVol = 0.023993</v>
      </c>
    </row>
    <row r="18682" spans="28:28" x14ac:dyDescent="0.25">
      <c r="AB18682" s="3" t="str">
        <v>strike = 0.073384, dCalldT = 0.000453, localVol = 0.024532</v>
      </c>
    </row>
    <row r="18683" spans="28:28" x14ac:dyDescent="0.25">
      <c r="AB18683" s="3" t="str">
        <v>strike = 0.075339, dCalldT = 0.000434, localVol = 0.026115</v>
      </c>
    </row>
    <row r="18684" spans="28:28" x14ac:dyDescent="0.25">
      <c r="AB18684" s="3" t="str">
        <v>strike = 0.077293, dCalldT = 0.000416, localVol = 0.026467</v>
      </c>
    </row>
    <row r="18685" spans="28:28" x14ac:dyDescent="0.25">
      <c r="AB18685" s="3" t="str">
        <v>strike = 0.079247, dCalldT = 0.000397, localVol = 0.035128</v>
      </c>
    </row>
    <row r="18686" spans="28:28" x14ac:dyDescent="0.25">
      <c r="AB18686" s="3" t="str">
        <v>strike = 0.081201, dCalldT = 0.000396, localVol = 0.027520</v>
      </c>
    </row>
    <row r="18687" spans="28:28" x14ac:dyDescent="0.25">
      <c r="AB18687" s="3" t="str">
        <v>strike = 0.083155, dCalldT = 0.000389, localVol = 0.032749</v>
      </c>
    </row>
    <row r="18688" spans="28:28" x14ac:dyDescent="0.25">
      <c r="AB18688" s="3" t="str">
        <v>T = 8.833333, swapRate = 0.026509, k = 0, strike = -0.032374, call = 0.059154, callph = 0.059144, callmh = 0.059164, quantile = 0.013230, d2CalldK2 = 0.713489</v>
      </c>
    </row>
    <row r="18689" spans="28:28" x14ac:dyDescent="0.25">
      <c r="AB18689" s="3" t="str">
        <v>T = 8.833333, swapRate = 0.026509, k = 1, strike = -0.030411, call = 0.057218, callph = 0.057208, callmh = 0.057228, quantile = 0.014715, d2CalldK2 = 0.801550</v>
      </c>
    </row>
    <row r="18690" spans="28:28" x14ac:dyDescent="0.25">
      <c r="AB18690" s="3" t="str">
        <v>T = 8.833333, swapRate = 0.026509, k = 2, strike = -0.028448, call = 0.055286, callph = 0.055276, callmh = 0.055296, quantile = 0.016385, d2CalldK2 = 0.901502</v>
      </c>
    </row>
    <row r="18691" spans="28:28" x14ac:dyDescent="0.25">
      <c r="AB18691" s="3" t="str">
        <v>T = 8.833333, swapRate = 0.026509, k = 3, strike = -0.026485, call = 0.053357, callph = 0.053347, callmh = 0.053367, quantile = 0.018263, d2CalldK2 = 1.015084</v>
      </c>
    </row>
    <row r="18692" spans="28:28" x14ac:dyDescent="0.25">
      <c r="AB18692" s="3" t="str">
        <v>T = 8.833333, swapRate = 0.026509, k = 4, strike = -0.024523, call = 0.051432, callph = 0.051423, callmh = 0.051442, quantile = 0.020380, d2CalldK2 = 1.144301</v>
      </c>
    </row>
    <row r="18693" spans="28:28" x14ac:dyDescent="0.25">
      <c r="AB18693" s="3" t="str">
        <v>T = 8.833333, swapRate = 0.026509, k = 5, strike = -0.022560, call = 0.049512, callph = 0.049502, callmh = 0.049522, quantile = 0.022767, d2CalldK2 = 1.291470</v>
      </c>
    </row>
    <row r="18694" spans="28:28" x14ac:dyDescent="0.25">
      <c r="AB18694" s="3" t="str">
        <v>T = 8.833333, swapRate = 0.026509, k = 6, strike = -0.020597, call = 0.047596, callph = 0.047587, callmh = 0.047606, quantile = 0.025463, d2CalldK2 = 1.459276</v>
      </c>
    </row>
    <row r="18695" spans="28:28" x14ac:dyDescent="0.25">
      <c r="AB18695" s="3" t="str">
        <v>T = 8.833333, swapRate = 0.026509, k = 7, strike = -0.018634, call = 0.045687, callph = 0.045677, callmh = 0.045696, quantile = 0.028511, d2CalldK2 = 1.650819</v>
      </c>
    </row>
    <row r="18696" spans="28:28" x14ac:dyDescent="0.25">
      <c r="AB18696" s="3" t="str">
        <v>T = 8.833333, swapRate = 0.026509, k = 8, strike = -0.016672, call = 0.043783, callph = 0.043773, callmh = 0.043793, quantile = 0.031961, d2CalldK2 = 1.869694</v>
      </c>
    </row>
    <row r="18697" spans="28:28" x14ac:dyDescent="0.25">
      <c r="AB18697" s="3" t="str">
        <v>T = 8.833333, swapRate = 0.026509, k = 9, strike = -0.014709, call = 0.041887, callph = 0.041877, callmh = 0.041896, quantile = 0.035871, d2CalldK2 = 2.120057</v>
      </c>
    </row>
    <row r="18698" spans="28:28" x14ac:dyDescent="0.25">
      <c r="AB18698" s="3" t="str">
        <v>T = 8.833333, swapRate = 0.026509, k = 10, strike = -0.012746, call = 0.039999, callph = 0.039989, callmh = 0.040008, quantile = 0.040307, d2CalldK2 = 2.406717</v>
      </c>
    </row>
    <row r="18699" spans="28:28" x14ac:dyDescent="0.25">
      <c r="AB18699" s="3" t="str">
        <v>T = 8.833333, swapRate = 0.026509, k = 11, strike = -0.010783, call = 0.038120, callph = 0.038110, callmh = 0.038129, quantile = 0.045346, d2CalldK2 = 2.735238</v>
      </c>
    </row>
    <row r="18700" spans="28:28" x14ac:dyDescent="0.25">
      <c r="AB18700" s="3" t="str">
        <v>T = 8.833333, swapRate = 0.026509, k = 12, strike = -0.008820, call = 0.036252, callph = 0.036242, callmh = 0.036261, quantile = 0.051076, d2CalldK2 = 3.112044</v>
      </c>
    </row>
    <row r="18701" spans="28:28" x14ac:dyDescent="0.25">
      <c r="AB18701" s="3" t="str">
        <v>T = 8.833333, swapRate = 0.026509, k = 13, strike = -0.006858, call = 0.034395, callph = 0.034386, callmh = 0.034405, quantile = 0.057599, d2CalldK2 = 3.544546</v>
      </c>
    </row>
    <row r="18702" spans="28:28" x14ac:dyDescent="0.25">
      <c r="AB18702" s="3" t="str">
        <v>T = 8.833333, swapRate = 0.026509, k = 14, strike = -0.004895, call = 0.032553, callph = 0.032544, callmh = 0.032562, quantile = 0.065032, d2CalldK2 = 4.041269</v>
      </c>
    </row>
    <row r="18703" spans="28:28" x14ac:dyDescent="0.25">
      <c r="AB18703" s="3" t="str">
        <v>T = 8.833333, swapRate = 0.026509, k = 15, strike = -0.002932, call = 0.030726, callph = 0.030717, callmh = 0.030735, quantile = 0.073511, d2CalldK2 = 4.611991</v>
      </c>
    </row>
    <row r="18704" spans="28:28" x14ac:dyDescent="0.25">
      <c r="AB18704" s="3" t="str">
        <v>T = 8.833333, swapRate = 0.026509, k = 16, strike = -0.000969, call = 0.028917, callph = 0.028908, callmh = 0.028926, quantile = 0.083192, d2CalldK2 = 5.267881</v>
      </c>
    </row>
    <row r="18705" spans="28:28" x14ac:dyDescent="0.25">
      <c r="AB18705" s="3" t="str">
        <v>T = 8.833333, swapRate = 0.026509, k = 17, strike = 0.000993, call = 0.027128, callph = 0.027119, callmh = 0.027137, quantile = 0.094254, d2CalldK2 = 6.021614</v>
      </c>
    </row>
    <row r="18706" spans="28:28" x14ac:dyDescent="0.25">
      <c r="AB18706" s="3" t="str">
        <v>T = 8.833333, swapRate = 0.026509, k = 18, strike = 0.002956, call = 0.025362, callph = 0.025353, callmh = 0.025371, quantile = 0.106903, d2CalldK2 = 6.887462</v>
      </c>
    </row>
    <row r="18707" spans="28:28" x14ac:dyDescent="0.25">
      <c r="AB18707" s="3" t="str">
        <v>T = 8.833333, swapRate = 0.026509, k = 19, strike = 0.004919, call = 0.023623, callph = 0.023614, callmh = 0.023632, quantile = 0.121375, d2CalldK2 = 7.881318</v>
      </c>
    </row>
    <row r="18708" spans="28:28" x14ac:dyDescent="0.25">
      <c r="AB18708" s="3" t="str">
        <v>T = 8.833333, swapRate = 0.026509, k = 20, strike = 0.006882, call = 0.021915, callph = 0.021906, callmh = 0.021923, quantile = 0.137937, d2CalldK2 = 9.020605</v>
      </c>
    </row>
    <row r="18709" spans="28:28" x14ac:dyDescent="0.25">
      <c r="AB18709" s="3" t="str">
        <v>T = 8.833333, swapRate = 0.026509, k = 21, strike = 0.008844, call = 0.020241, callph = 0.020232, callmh = 0.020249, quantile = 0.156893, d2CalldK2 = 10.324000</v>
      </c>
    </row>
    <row r="18710" spans="28:28" x14ac:dyDescent="0.25">
      <c r="AB18710" s="3" t="str">
        <v>T = 8.833333, swapRate = 0.026509, k = 22, strike = 0.010807, call = 0.018607, callph = 0.018598, callmh = 0.018615, quantile = 0.178584, d2CalldK2 = 11.810869</v>
      </c>
    </row>
    <row r="18711" spans="28:28" x14ac:dyDescent="0.25">
      <c r="AB18711" s="3" t="str">
        <v>T = 8.833333, swapRate = 0.026509, k = 23, strike = 0.012770, call = 0.017018, callph = 0.017010, callmh = 0.017026, quantile = 0.203389, d2CalldK2 = 13.500240</v>
      </c>
    </row>
    <row r="18712" spans="28:28" x14ac:dyDescent="0.25">
      <c r="AB18712" s="3" t="str">
        <v>T = 8.833333, swapRate = 0.026509, k = 24, strike = 0.014733, call = 0.015482, callph = 0.015474, callmh = 0.015490, quantile = 0.231723, d2CalldK2 = 15.409092</v>
      </c>
    </row>
    <row r="18713" spans="28:28" x14ac:dyDescent="0.25">
      <c r="AB18713" s="3" t="str">
        <v>T = 8.833333, swapRate = 0.026509, k = 25, strike = 0.016695, call = 0.014005, callph = 0.013998, callmh = 0.014012, quantile = 0.264030, d2CalldK2 = 17.549621</v>
      </c>
    </row>
    <row r="18714" spans="28:28" x14ac:dyDescent="0.25">
      <c r="AB18714" s="3" t="str">
        <v>T = 8.833333, swapRate = 0.026509, k = 26, strike = 0.018658, call = 0.012596, callph = 0.012589, callmh = 0.012603, quantile = 0.300768, d2CalldK2 = 19.925004</v>
      </c>
    </row>
    <row r="18715" spans="28:28" x14ac:dyDescent="0.25">
      <c r="AB18715" s="3" t="str">
        <v>T = 8.833333, swapRate = 0.026509, k = 27, strike = 0.020621, call = 0.011263, callph = 0.011257, callmh = 0.011270, quantile = 0.342392, d2CalldK2 = 22.523046</v>
      </c>
    </row>
    <row r="18716" spans="28:28" x14ac:dyDescent="0.25">
      <c r="AB18716" s="3" t="str">
        <v>T = 8.833333, swapRate = 0.026509, k = 28, strike = 0.022584, call = 0.010018, callph = 0.010012, callmh = 0.010024, quantile = 0.389305, d2CalldK2 = 25.306854</v>
      </c>
    </row>
    <row r="18717" spans="28:28" x14ac:dyDescent="0.25">
      <c r="AB18717" s="3" t="str">
        <v>T = 8.833333, swapRate = 0.026509, k = 29, strike = 0.024546, call = 0.008870, callph = 0.008864, callmh = 0.008875, quantile = 0.441808, d2CalldK2 = 28.201612</v>
      </c>
    </row>
    <row r="18718" spans="28:28" x14ac:dyDescent="0.25">
      <c r="AB18718" s="3" t="str">
        <v>T = 8.833333, swapRate = 0.026509, k = 30, strike = 0.026509, call = 0.007830, callph = 0.007825, callmh = 0.007835, quantile = 0.500000, d2CalldK2 = 31.071746</v>
      </c>
    </row>
    <row r="18719" spans="28:28" x14ac:dyDescent="0.25">
      <c r="AB18719" s="3" t="str">
        <v>T = 8.833333, swapRate = 0.026509, k = 31, strike = 0.028472, call = 0.006907, callph = 0.006903, callmh = 0.006911, quantile = 0.558192, d2CalldK2 = 28.201612</v>
      </c>
    </row>
    <row r="18720" spans="28:28" x14ac:dyDescent="0.25">
      <c r="AB18720" s="3" t="str">
        <v>T = 8.833333, swapRate = 0.026509, k = 32, strike = 0.030435, call = 0.006092, callph = 0.006088, callmh = 0.006096, quantile = 0.610695, d2CalldK2 = 25.306854</v>
      </c>
    </row>
    <row r="18721" spans="28:28" x14ac:dyDescent="0.25">
      <c r="AB18721" s="3" t="str">
        <v>T = 8.833333, swapRate = 0.026509, k = 33, strike = 0.032397, call = 0.005375, callph = 0.005372, callmh = 0.005378, quantile = 0.657608, d2CalldK2 = 22.523046</v>
      </c>
    </row>
    <row r="18722" spans="28:28" x14ac:dyDescent="0.25">
      <c r="AB18722" s="3" t="str">
        <v>T = 8.833333, swapRate = 0.026509, k = 34, strike = 0.034360, call = 0.004745, callph = 0.004742, callmh = 0.004748, quantile = 0.699232, d2CalldK2 = 19.925004</v>
      </c>
    </row>
    <row r="18723" spans="28:28" x14ac:dyDescent="0.25">
      <c r="AB18723" s="3" t="str">
        <v>T = 8.833333, swapRate = 0.026509, k = 35, strike = 0.036323, call = 0.004191, callph = 0.004189, callmh = 0.004194, quantile = 0.735970, d2CalldK2 = 17.549621</v>
      </c>
    </row>
    <row r="18724" spans="28:28" x14ac:dyDescent="0.25">
      <c r="AB18724" s="3" t="str">
        <v>T = 8.833333, swapRate = 0.026509, k = 36, strike = 0.038286, call = 0.003705, callph = 0.003703, callmh = 0.003708, quantile = 0.768277, d2CalldK2 = 15.409092</v>
      </c>
    </row>
    <row r="18725" spans="28:28" x14ac:dyDescent="0.25">
      <c r="AB18725" s="3" t="str">
        <v>T = 8.833333, swapRate = 0.026509, k = 37, strike = 0.040248, call = 0.003279, callph = 0.003277, callmh = 0.003281, quantile = 0.796611, d2CalldK2 = 13.500240</v>
      </c>
    </row>
    <row r="18726" spans="28:28" x14ac:dyDescent="0.25">
      <c r="AB18726" s="3" t="str">
        <v>T = 8.833333, swapRate = 0.026509, k = 38, strike = 0.042211, call = 0.002905, callph = 0.002903, callmh = 0.002906, quantile = 0.821416, d2CalldK2 = 11.810869</v>
      </c>
    </row>
    <row r="18727" spans="28:28" x14ac:dyDescent="0.25">
      <c r="AB18727" s="3" t="str">
        <v>T = 8.833333, swapRate = 0.026509, k = 39, strike = 0.044174, call = 0.002576, callph = 0.002574, callmh = 0.002577, quantile = 0.843107, d2CalldK2 = 10.324000</v>
      </c>
    </row>
    <row r="18728" spans="28:28" x14ac:dyDescent="0.25">
      <c r="AB18728" s="3" t="str">
        <v>T = 8.833333, swapRate = 0.026509, k = 40, strike = 0.046137, call = 0.002287, callph = 0.002286, callmh = 0.002288, quantile = 0.862063, d2CalldK2 = 9.020605</v>
      </c>
    </row>
    <row r="18729" spans="28:28" x14ac:dyDescent="0.25">
      <c r="AB18729" s="3" t="str">
        <v>T = 8.833333, swapRate = 0.026509, k = 41, strike = 0.048100, call = 0.002033, callph = 0.002032, callmh = 0.002034, quantile = 0.878625, d2CalldK2 = 7.881318</v>
      </c>
    </row>
    <row r="18730" spans="28:28" x14ac:dyDescent="0.25">
      <c r="AB18730" s="3" t="str">
        <v>T = 8.833333, swapRate = 0.026509, k = 42, strike = 0.050062, call = 0.001809, callph = 0.001808, callmh = 0.001810, quantile = 0.893097, d2CalldK2 = 6.887462</v>
      </c>
    </row>
    <row r="18731" spans="28:28" x14ac:dyDescent="0.25">
      <c r="AB18731" s="3" t="str">
        <v>T = 8.833333, swapRate = 0.026509, k = 43, strike = 0.052025, call = 0.001612, callph = 0.001611, callmh = 0.001613, quantile = 0.905746, d2CalldK2 = 6.021614</v>
      </c>
    </row>
    <row r="18732" spans="28:28" x14ac:dyDescent="0.25">
      <c r="AB18732" s="3" t="str">
        <v>T = 8.833333, swapRate = 0.026509, k = 44, strike = 0.053988, call = 0.001438, callph = 0.001437, callmh = 0.001439, quantile = 0.916808, d2CalldK2 = 5.267881</v>
      </c>
    </row>
    <row r="18733" spans="28:28" x14ac:dyDescent="0.25">
      <c r="AB18733" s="3" t="str">
        <v>T = 8.833333, swapRate = 0.026509, k = 45, strike = 0.055951, call = 0.001285, callph = 0.001284, callmh = 0.001285, quantile = 0.926489, d2CalldK2 = 4.611991</v>
      </c>
    </row>
    <row r="18734" spans="28:28" x14ac:dyDescent="0.25">
      <c r="AB18734" s="3" t="str">
        <v>T = 8.833333, swapRate = 0.026509, k = 46, strike = 0.057913, call = 0.001149, callph = 0.001148, callmh = 0.001149, quantile = 0.934968, d2CalldK2 = 4.041269</v>
      </c>
    </row>
    <row r="18735" spans="28:28" x14ac:dyDescent="0.25">
      <c r="AB18735" s="3" t="str">
        <v>T = 8.833333, swapRate = 0.026509, k = 47, strike = 0.059876, call = 0.001029, callph = 0.001028, callmh = 0.001029, quantile = 0.942401, d2CalldK2 = 3.544546</v>
      </c>
    </row>
    <row r="18736" spans="28:28" x14ac:dyDescent="0.25">
      <c r="AB18736" s="3" t="str">
        <v>T = 8.833333, swapRate = 0.026509, k = 48, strike = 0.061839, call = 0.000922, callph = 0.000922, callmh = 0.000923, quantile = 0.948924, d2CalldK2 = 3.112044</v>
      </c>
    </row>
    <row r="18737" spans="28:28" x14ac:dyDescent="0.25">
      <c r="AB18737" s="3" t="str">
        <v>T = 8.833333, swapRate = 0.026509, k = 49, strike = 0.063802, call = 0.000828, callph = 0.000827, callmh = 0.000828, quantile = 0.954654, d2CalldK2 = 2.735238</v>
      </c>
    </row>
    <row r="18738" spans="28:28" x14ac:dyDescent="0.25">
      <c r="AB18738" s="3" t="str">
        <v>T = 8.833333, swapRate = 0.026509, k = 50, strike = 0.065764, call = 0.000744, callph = 0.000743, callmh = 0.000744, quantile = 0.959693, d2CalldK2 = 2.406717</v>
      </c>
    </row>
    <row r="18739" spans="28:28" x14ac:dyDescent="0.25">
      <c r="AB18739" s="3" t="str">
        <v>T = 8.833333, swapRate = 0.026509, k = 51, strike = 0.067727, call = 0.000669, callph = 0.000669, callmh = 0.000669, quantile = 0.964129, d2CalldK2 = 2.120057</v>
      </c>
    </row>
    <row r="18740" spans="28:28" x14ac:dyDescent="0.25">
      <c r="AB18740" s="3" t="str">
        <v>T = 8.833333, swapRate = 0.026509, k = 52, strike = 0.069690, call = 0.000602, callph = 0.000602, callmh = 0.000603, quantile = 0.968039, d2CalldK2 = 1.869694</v>
      </c>
    </row>
    <row r="18741" spans="28:28" x14ac:dyDescent="0.25">
      <c r="AB18741" s="3" t="str">
        <v>T = 8.833333, swapRate = 0.026509, k = 53, strike = 0.071653, call = 0.000543, callph = 0.000543, callmh = 0.000543, quantile = 0.971489, d2CalldK2 = 1.650820</v>
      </c>
    </row>
    <row r="18742" spans="28:28" x14ac:dyDescent="0.25">
      <c r="AB18742" s="3" t="str">
        <v>T = 8.833333, swapRate = 0.026509, k = 54, strike = 0.073615, call = 0.000490, callph = 0.000490, callmh = 0.000490, quantile = 0.974537, d2CalldK2 = 1.459275</v>
      </c>
    </row>
    <row r="18743" spans="28:28" x14ac:dyDescent="0.25">
      <c r="AB18743" s="3" t="str">
        <v>T = 8.833333, swapRate = 0.026509, k = 55, strike = 0.075578, call = 0.000443, callph = 0.000443, callmh = 0.000443, quantile = 0.977233, d2CalldK2 = 1.291470</v>
      </c>
    </row>
    <row r="18744" spans="28:28" x14ac:dyDescent="0.25">
      <c r="AB18744" s="3" t="str">
        <v>T = 8.833333, swapRate = 0.026509, k = 56, strike = 0.077541, call = 0.000401, callph = 0.000400, callmh = 0.000401, quantile = 0.979620, d2CalldK2 = 1.144301</v>
      </c>
    </row>
    <row r="18745" spans="28:28" x14ac:dyDescent="0.25">
      <c r="AB18745" s="3" t="str">
        <v>T = 8.833333, swapRate = 0.026509, k = 57, strike = 0.079504, call = 0.000363, callph = 0.000363, callmh = 0.000363, quantile = 0.981737, d2CalldK2 = 1.015084</v>
      </c>
    </row>
    <row r="18746" spans="28:28" x14ac:dyDescent="0.25">
      <c r="AB18746" s="3" t="str">
        <v>T = 8.833333, swapRate = 0.026509, k = 58, strike = 0.081466, call = 0.000329, callph = 0.000329, callmh = 0.000329, quantile = 0.983615, d2CalldK2 = 0.901502</v>
      </c>
    </row>
    <row r="18747" spans="28:28" x14ac:dyDescent="0.25">
      <c r="AB18747" s="3" t="str">
        <v>T = 8.833333, swapRate = 0.026509, k = 59, strike = 0.083429, call = 0.000298, callph = 0.000298, callmh = 0.000298, quantile = 0.985285, d2CalldK2 = 0.801549</v>
      </c>
    </row>
    <row r="18748" spans="28:28" x14ac:dyDescent="0.25">
      <c r="AB18748" s="3" t="str">
        <v>T = 8.833333, swapRate = 0.026509, k = 60, strike = 0.085392, call = 0.000271, callph = 0.000271, callmh = 0.000271, quantile = 0.986770, d2CalldK2 = 0.713489</v>
      </c>
    </row>
    <row r="18749" spans="28:28" x14ac:dyDescent="0.25">
      <c r="AB18749" s="3" t="str">
        <v>strike = -0.030411, d2CalldK2 = 0.801550, d2CalldK2mc = 0.826299</v>
      </c>
    </row>
    <row r="18750" spans="28:28" x14ac:dyDescent="0.25">
      <c r="AB18750" s="3" t="str">
        <v>strike = -0.028448, d2CalldK2 = 0.901502, d2CalldK2mc = 1.135410</v>
      </c>
    </row>
    <row r="18751" spans="28:28" x14ac:dyDescent="0.25">
      <c r="AB18751" s="3" t="str">
        <v>strike = -0.026485, d2CalldK2 = 1.015084, d2CalldK2mc = 1.598319</v>
      </c>
    </row>
    <row r="18752" spans="28:28" x14ac:dyDescent="0.25">
      <c r="AB18752" s="3" t="str">
        <v>strike = -0.024523, d2CalldK2 = 1.144301, d2CalldK2mc = 1.471535</v>
      </c>
    </row>
    <row r="18753" spans="28:28" x14ac:dyDescent="0.25">
      <c r="AB18753" s="3" t="str">
        <v>strike = -0.022560, d2CalldK2 = 1.291470, d2CalldK2mc = 1.514627</v>
      </c>
    </row>
    <row r="18754" spans="28:28" x14ac:dyDescent="0.25">
      <c r="AB18754" s="3" t="str">
        <v>strike = -0.020597, d2CalldK2 = 1.459276, d2CalldK2mc = 1.231307</v>
      </c>
    </row>
    <row r="18755" spans="28:28" x14ac:dyDescent="0.25">
      <c r="AB18755" s="3" t="str">
        <v>strike = -0.018634, d2CalldK2 = 1.650819, d2CalldK2mc = 1.290228</v>
      </c>
    </row>
    <row r="18756" spans="28:28" x14ac:dyDescent="0.25">
      <c r="AB18756" s="3" t="str">
        <v>strike = -0.016672, d2CalldK2 = 1.869694, d2CalldK2mc = 1.483185</v>
      </c>
    </row>
    <row r="18757" spans="28:28" x14ac:dyDescent="0.25">
      <c r="AB18757" s="3" t="str">
        <v>strike = -0.014709, d2CalldK2 = 2.120057, d2CalldK2mc = 2.357626</v>
      </c>
    </row>
    <row r="18758" spans="28:28" x14ac:dyDescent="0.25">
      <c r="AB18758" s="3" t="str">
        <v>strike = -0.012746, d2CalldK2 = 2.406717, d2CalldK2mc = 2.706244</v>
      </c>
    </row>
    <row r="18759" spans="28:28" x14ac:dyDescent="0.25">
      <c r="AB18759" s="3" t="str">
        <v>strike = -0.010783, d2CalldK2 = 2.735238, d2CalldK2mc = 3.265093</v>
      </c>
    </row>
    <row r="18760" spans="28:28" x14ac:dyDescent="0.25">
      <c r="AB18760" s="3" t="str">
        <v>strike = -0.008820, d2CalldK2 = 3.112044, d2CalldK2mc = 2.359803</v>
      </c>
    </row>
    <row r="18761" spans="28:28" x14ac:dyDescent="0.25">
      <c r="AB18761" s="3" t="str">
        <v>strike = -0.006858, d2CalldK2 = 3.544546, d2CalldK2mc = 3.728457</v>
      </c>
    </row>
    <row r="18762" spans="28:28" x14ac:dyDescent="0.25">
      <c r="AB18762" s="3" t="str">
        <v>strike = -0.004895, d2CalldK2 = 4.041269, d2CalldK2mc = 5.284330</v>
      </c>
    </row>
    <row r="18763" spans="28:28" x14ac:dyDescent="0.25">
      <c r="AB18763" s="3" t="str">
        <v>strike = -0.002932, d2CalldK2 = 4.611991, d2CalldK2mc = 5.224712</v>
      </c>
    </row>
    <row r="18764" spans="28:28" x14ac:dyDescent="0.25">
      <c r="AB18764" s="3" t="str">
        <v>strike = -0.000969, d2CalldK2 = 5.267881, d2CalldK2mc = 5.136905</v>
      </c>
    </row>
    <row r="18765" spans="28:28" x14ac:dyDescent="0.25">
      <c r="AB18765" s="3" t="str">
        <v>Warning: dCalldT = -0.000034, Skip local vol.</v>
      </c>
    </row>
    <row r="18766" spans="28:28" x14ac:dyDescent="0.25">
      <c r="AB18766" s="3" t="str">
        <v>Warning: dCalldT = -0.000111, Skip local vol.</v>
      </c>
    </row>
    <row r="18767" spans="28:28" x14ac:dyDescent="0.25">
      <c r="AB18767" s="3" t="str">
        <v>Warning: dCalldT = -0.000157, Skip local vol.</v>
      </c>
    </row>
    <row r="18768" spans="28:28" x14ac:dyDescent="0.25">
      <c r="AB18768" s="3" t="str">
        <v>Warning: dCalldT = -0.000190, Skip local vol.</v>
      </c>
    </row>
    <row r="18769" spans="28:28" x14ac:dyDescent="0.25">
      <c r="AB18769" s="3" t="str">
        <v>Warning: dCalldT = -0.000209, Skip local vol.</v>
      </c>
    </row>
    <row r="18770" spans="28:28" x14ac:dyDescent="0.25">
      <c r="AB18770" s="3" t="str">
        <v>Warning: dCalldT = -0.000231, Skip local vol.</v>
      </c>
    </row>
    <row r="18771" spans="28:28" x14ac:dyDescent="0.25">
      <c r="AB18771" s="3" t="str">
        <v>Warning: dCalldT = -0.000241, Skip local vol.</v>
      </c>
    </row>
    <row r="18772" spans="28:28" x14ac:dyDescent="0.25">
      <c r="AB18772" s="3" t="str">
        <v>Warning: dCalldT = -0.000242, Skip local vol.</v>
      </c>
    </row>
    <row r="18773" spans="28:28" x14ac:dyDescent="0.25">
      <c r="AB18773" s="3" t="str">
        <v>Warning: dCalldT = -0.000188, Skip local vol.</v>
      </c>
    </row>
    <row r="18774" spans="28:28" x14ac:dyDescent="0.25">
      <c r="AB18774" s="3" t="str">
        <v>Warning: dCalldT = -0.000156, Skip local vol.</v>
      </c>
    </row>
    <row r="18775" spans="28:28" x14ac:dyDescent="0.25">
      <c r="AB18775" s="3" t="str">
        <v>Warning: dCalldT = -0.000124, Skip local vol.</v>
      </c>
    </row>
    <row r="18776" spans="28:28" x14ac:dyDescent="0.25">
      <c r="AB18776" s="3" t="str">
        <v>Warning: dCalldT = -0.000165, Skip local vol.</v>
      </c>
    </row>
    <row r="18777" spans="28:28" x14ac:dyDescent="0.25">
      <c r="AB18777" s="3" t="str">
        <v>Warning: dCalldT = -0.000163, Skip local vol.</v>
      </c>
    </row>
    <row r="18778" spans="28:28" x14ac:dyDescent="0.25">
      <c r="AB18778" s="3" t="str">
        <v>Warning: dCalldT = -0.000118, Skip local vol.</v>
      </c>
    </row>
    <row r="18779" spans="28:28" x14ac:dyDescent="0.25">
      <c r="AB18779" s="3" t="str">
        <v>Warning: dCalldT = -0.000109, Skip local vol.</v>
      </c>
    </row>
    <row r="18780" spans="28:28" x14ac:dyDescent="0.25">
      <c r="AB18780" s="3" t="str">
        <v>Warning: dCalldT = -0.000058, Skip local vol.</v>
      </c>
    </row>
    <row r="18781" spans="28:28" x14ac:dyDescent="0.25">
      <c r="AB18781" s="3" t="str">
        <v>Warning: dCalldT = -0.000017, Skip local vol.</v>
      </c>
    </row>
    <row r="18782" spans="28:28" x14ac:dyDescent="0.25">
      <c r="AB18782" s="3" t="str">
        <v>strike = 0.034360, d2CalldK2 = 19.925004, d2CalldK2mc = 19.157289</v>
      </c>
    </row>
    <row r="18783" spans="28:28" x14ac:dyDescent="0.25">
      <c r="AB18783" s="3" t="str">
        <v>strike = 0.036323, d2CalldK2 = 17.549621, d2CalldK2mc = 18.188207</v>
      </c>
    </row>
    <row r="18784" spans="28:28" x14ac:dyDescent="0.25">
      <c r="AB18784" s="3" t="str">
        <v>strike = 0.038286, d2CalldK2 = 15.409092, d2CalldK2mc = 15.563925</v>
      </c>
    </row>
    <row r="18785" spans="28:28" x14ac:dyDescent="0.25">
      <c r="AB18785" s="3" t="str">
        <v>strike = 0.040248, d2CalldK2 = 13.500240, d2CalldK2mc = 13.475037</v>
      </c>
    </row>
    <row r="18786" spans="28:28" x14ac:dyDescent="0.25">
      <c r="AB18786" s="3" t="str">
        <v>strike = 0.042211, d2CalldK2 = 11.810869, d2CalldK2mc = 11.019655</v>
      </c>
    </row>
    <row r="18787" spans="28:28" x14ac:dyDescent="0.25">
      <c r="AB18787" s="3" t="str">
        <v>strike = 0.044174, d2CalldK2 = 10.324000, d2CalldK2mc = 10.567457</v>
      </c>
    </row>
    <row r="18788" spans="28:28" x14ac:dyDescent="0.25">
      <c r="AB18788" s="3" t="str">
        <v>strike = 0.046137, d2CalldK2 = 9.020605, d2CalldK2mc = 9.162370</v>
      </c>
    </row>
    <row r="18789" spans="28:28" x14ac:dyDescent="0.25">
      <c r="AB18789" s="3" t="str">
        <v>strike = 0.048100, d2CalldK2 = 7.881318, d2CalldK2mc = 8.074336</v>
      </c>
    </row>
    <row r="18790" spans="28:28" x14ac:dyDescent="0.25">
      <c r="AB18790" s="3" t="str">
        <v>strike = 0.050062, d2CalldK2 = 6.887462, d2CalldK2mc = 7.243467</v>
      </c>
    </row>
    <row r="18791" spans="28:28" x14ac:dyDescent="0.25">
      <c r="AB18791" s="3" t="str">
        <v>strike = 0.052025, d2CalldK2 = 6.021614, d2CalldK2mc = 5.711375</v>
      </c>
    </row>
    <row r="18792" spans="28:28" x14ac:dyDescent="0.25">
      <c r="AB18792" s="3" t="str">
        <v>strike = 0.053988, d2CalldK2 = 5.267881, d2CalldK2mc = 5.077443</v>
      </c>
    </row>
    <row r="18793" spans="28:28" x14ac:dyDescent="0.25">
      <c r="AB18793" s="3" t="str">
        <v>strike = 0.055951, d2CalldK2 = 4.611991, d2CalldK2mc = 4.734167</v>
      </c>
    </row>
    <row r="18794" spans="28:28" x14ac:dyDescent="0.25">
      <c r="AB18794" s="3" t="str">
        <v>strike = 0.057913, d2CalldK2 = 4.041269, d2CalldK2mc = 4.276562</v>
      </c>
    </row>
    <row r="18795" spans="28:28" x14ac:dyDescent="0.25">
      <c r="AB18795" s="3" t="str">
        <v>strike = 0.059876, d2CalldK2 = 3.544546, d2CalldK2mc = 3.839285</v>
      </c>
    </row>
    <row r="18796" spans="28:28" x14ac:dyDescent="0.25">
      <c r="AB18796" s="3" t="str">
        <v>strike = 0.061839, d2CalldK2 = 3.112044, d2CalldK2mc = 3.353588</v>
      </c>
    </row>
    <row r="18797" spans="28:28" x14ac:dyDescent="0.25">
      <c r="AB18797" s="3" t="str">
        <v>strike = 0.063802, d2CalldK2 = 2.735238, d2CalldK2mc = 2.763220</v>
      </c>
    </row>
    <row r="18798" spans="28:28" x14ac:dyDescent="0.25">
      <c r="AB18798" s="3" t="str">
        <v>strike = 0.065764, d2CalldK2 = 2.406717, d2CalldK2mc = 2.287785</v>
      </c>
    </row>
    <row r="18799" spans="28:28" x14ac:dyDescent="0.25">
      <c r="AB18799" s="3" t="str">
        <v>strike = 0.067727, d2CalldK2 = 2.120057, d2CalldK2mc = 2.307146</v>
      </c>
    </row>
    <row r="18800" spans="28:28" x14ac:dyDescent="0.25">
      <c r="AB18800" s="3" t="str">
        <v>strike = 0.069690, d2CalldK2 = 1.869694, d2CalldK2mc = 2.042932</v>
      </c>
    </row>
    <row r="18801" spans="28:28" x14ac:dyDescent="0.25">
      <c r="AB18801" s="3" t="str">
        <v>strike = 0.071653, d2CalldK2 = 1.650820, d2CalldK2mc = 1.688039</v>
      </c>
    </row>
    <row r="18802" spans="28:28" x14ac:dyDescent="0.25">
      <c r="AB18802" s="3" t="str">
        <v>strike = 0.073615, d2CalldK2 = 1.459275, d2CalldK2mc = 1.594477</v>
      </c>
    </row>
    <row r="18803" spans="28:28" x14ac:dyDescent="0.25">
      <c r="AB18803" s="3" t="str">
        <v>strike = 0.075578, d2CalldK2 = 1.291470, d2CalldK2mc = 1.692989</v>
      </c>
    </row>
    <row r="18804" spans="28:28" x14ac:dyDescent="0.25">
      <c r="AB18804" s="3" t="str">
        <v>strike = 0.077541, d2CalldK2 = 1.144301, d2CalldK2mc = 0.796735</v>
      </c>
    </row>
    <row r="18805" spans="28:28" x14ac:dyDescent="0.25">
      <c r="AB18805" s="3" t="str">
        <v>strike = 0.079504, d2CalldK2 = 1.015084, d2CalldK2mc = 0.835702</v>
      </c>
    </row>
    <row r="18806" spans="28:28" x14ac:dyDescent="0.25">
      <c r="AB18806" s="3" t="str">
        <v>strike = 0.081466, d2CalldK2 = 0.901502, d2CalldK2mc = 0.994256</v>
      </c>
    </row>
    <row r="18807" spans="28:28" x14ac:dyDescent="0.25">
      <c r="AB18807" s="3" t="str">
        <v>strike = 0.083429, d2CalldK2 = 0.801549, d2CalldK2mc = 0.882652</v>
      </c>
    </row>
    <row r="18808" spans="28:28" x14ac:dyDescent="0.25">
      <c r="AB18808" s="3" t="str">
        <v>T = 8.833333, fixingDate = 0, swapRate = 0.026509, annuity = 7.913633, stdDev = 0.019628, avgCalcStrikes = 8.032471</v>
      </c>
    </row>
    <row r="18809" spans="28:28" x14ac:dyDescent="0.25">
      <c r="AB18809" s="3" t="str">
        <v>strike = -0.030411, dCalldT = 0.000119, localVol = 0.016965</v>
      </c>
    </row>
    <row r="18810" spans="28:28" x14ac:dyDescent="0.25">
      <c r="AB18810" s="3" t="str">
        <v>strike = -0.028448, dCalldT = 0.000156, localVol = 0.016580</v>
      </c>
    </row>
    <row r="18811" spans="28:28" x14ac:dyDescent="0.25">
      <c r="AB18811" s="3" t="str">
        <v>strike = -0.026485, dCalldT = 0.000183, localVol = 0.015131</v>
      </c>
    </row>
    <row r="18812" spans="28:28" x14ac:dyDescent="0.25">
      <c r="AB18812" s="3" t="str">
        <v>strike = -0.024523, dCalldT = 0.000183, localVol = 0.015791</v>
      </c>
    </row>
    <row r="18813" spans="28:28" x14ac:dyDescent="0.25">
      <c r="AB18813" s="3" t="str">
        <v>strike = -0.022560, dCalldT = 0.000169, localVol = 0.014959</v>
      </c>
    </row>
    <row r="18814" spans="28:28" x14ac:dyDescent="0.25">
      <c r="AB18814" s="3" t="str">
        <v>strike = -0.020597, dCalldT = 0.000146, localVol = 0.015390</v>
      </c>
    </row>
    <row r="18815" spans="28:28" x14ac:dyDescent="0.25">
      <c r="AB18815" s="3" t="str">
        <v>strike = -0.018634, dCalldT = 0.000133, localVol = 0.014379</v>
      </c>
    </row>
    <row r="18816" spans="28:28" x14ac:dyDescent="0.25">
      <c r="AB18816" s="3" t="str">
        <v>strike = -0.016672, dCalldT = 0.000138, localVol = 0.013659</v>
      </c>
    </row>
    <row r="18817" spans="28:28" x14ac:dyDescent="0.25">
      <c r="AB18817" s="3" t="str">
        <v>strike = -0.014709, dCalldT = 0.000162, localVol = 0.011721</v>
      </c>
    </row>
    <row r="18818" spans="28:28" x14ac:dyDescent="0.25">
      <c r="AB18818" s="3" t="str">
        <v>strike = -0.012746, dCalldT = 0.000175, localVol = 0.011384</v>
      </c>
    </row>
    <row r="18819" spans="28:28" x14ac:dyDescent="0.25">
      <c r="AB18819" s="3" t="str">
        <v>strike = -0.010783, dCalldT = 0.000176, localVol = 0.010376</v>
      </c>
    </row>
    <row r="18820" spans="28:28" x14ac:dyDescent="0.25">
      <c r="AB18820" s="3" t="str">
        <v>strike = -0.008820, dCalldT = 0.000153, localVol = 0.011369</v>
      </c>
    </row>
    <row r="18821" spans="28:28" x14ac:dyDescent="0.25">
      <c r="AB18821" s="3" t="str">
        <v>strike = -0.006858, dCalldT = 0.000165, localVol = 0.009405</v>
      </c>
    </row>
    <row r="18822" spans="28:28" x14ac:dyDescent="0.25">
      <c r="AB18822" s="3" t="str">
        <v>strike = -0.004895, dCalldT = 0.000170, localVol = 0.008013</v>
      </c>
    </row>
    <row r="18823" spans="28:28" x14ac:dyDescent="0.25">
      <c r="AB18823" s="3" t="str">
        <v>strike = -0.002932, dCalldT = 0.000118, localVol = 0.006716</v>
      </c>
    </row>
    <row r="18824" spans="28:28" x14ac:dyDescent="0.25">
      <c r="AB18824" s="3" t="str">
        <v>strike = -0.000969, dCalldT = 0.000039, localVol = 0.003872</v>
      </c>
    </row>
    <row r="18825" spans="28:28" x14ac:dyDescent="0.25">
      <c r="AB18825" s="3" t="str">
        <v>strike = 0.034360, dCalldT = 0.000002, localVol = 0.000482</v>
      </c>
    </row>
    <row r="18826" spans="28:28" x14ac:dyDescent="0.25">
      <c r="AB18826" s="3" t="str">
        <v>strike = 0.036323, dCalldT = 0.000055, localVol = 0.002470</v>
      </c>
    </row>
    <row r="18827" spans="28:28" x14ac:dyDescent="0.25">
      <c r="AB18827" s="3" t="str">
        <v>strike = 0.038286, dCalldT = 0.000078, localVol = 0.003172</v>
      </c>
    </row>
    <row r="18828" spans="28:28" x14ac:dyDescent="0.25">
      <c r="AB18828" s="3" t="str">
        <v>strike = 0.040248, dCalldT = 0.000093, localVol = 0.003723</v>
      </c>
    </row>
    <row r="18829" spans="28:28" x14ac:dyDescent="0.25">
      <c r="AB18829" s="3" t="str">
        <v>strike = 0.042211, dCalldT = 0.000109, localVol = 0.004456</v>
      </c>
    </row>
    <row r="18830" spans="28:28" x14ac:dyDescent="0.25">
      <c r="AB18830" s="3" t="str">
        <v>strike = 0.044174, dCalldT = 0.000162, localVol = 0.005537</v>
      </c>
    </row>
    <row r="18831" spans="28:28" x14ac:dyDescent="0.25">
      <c r="AB18831" s="3" t="str">
        <v>strike = 0.046137, dCalldT = 0.000204, localVol = 0.006666</v>
      </c>
    </row>
    <row r="18832" spans="28:28" x14ac:dyDescent="0.25">
      <c r="AB18832" s="3" t="str">
        <v>strike = 0.048100, dCalldT = 0.000239, localVol = 0.007694</v>
      </c>
    </row>
    <row r="18833" spans="28:28" x14ac:dyDescent="0.25">
      <c r="AB18833" s="3" t="str">
        <v>strike = 0.050062, dCalldT = 0.000266, localVol = 0.008572</v>
      </c>
    </row>
    <row r="18834" spans="28:28" x14ac:dyDescent="0.25">
      <c r="AB18834" s="3" t="str">
        <v>strike = 0.052025, dCalldT = 0.000277, localVol = 0.009857</v>
      </c>
    </row>
    <row r="18835" spans="28:28" x14ac:dyDescent="0.25">
      <c r="AB18835" s="3" t="str">
        <v>strike = 0.053988, dCalldT = 0.000304, localVol = 0.010941</v>
      </c>
    </row>
    <row r="18836" spans="28:28" x14ac:dyDescent="0.25">
      <c r="AB18836" s="3" t="str">
        <v>strike = 0.055951, dCalldT = 0.000340, localVol = 0.011984</v>
      </c>
    </row>
    <row r="18837" spans="28:28" x14ac:dyDescent="0.25">
      <c r="AB18837" s="3" t="str">
        <v>strike = 0.057913, dCalldT = 0.000371, localVol = 0.013176</v>
      </c>
    </row>
    <row r="18838" spans="28:28" x14ac:dyDescent="0.25">
      <c r="AB18838" s="3" t="str">
        <v>strike = 0.059876, dCalldT = 0.000392, localVol = 0.014299</v>
      </c>
    </row>
    <row r="18839" spans="28:28" x14ac:dyDescent="0.25">
      <c r="AB18839" s="3" t="str">
        <v>strike = 0.061839, dCalldT = 0.000401, localVol = 0.015465</v>
      </c>
    </row>
    <row r="18840" spans="28:28" x14ac:dyDescent="0.25">
      <c r="AB18840" s="3" t="str">
        <v>strike = 0.063802, dCalldT = 0.000399, localVol = 0.016999</v>
      </c>
    </row>
    <row r="18841" spans="28:28" x14ac:dyDescent="0.25">
      <c r="AB18841" s="3" t="str">
        <v>strike = 0.065764, dCalldT = 0.000397, localVol = 0.018629</v>
      </c>
    </row>
    <row r="18842" spans="28:28" x14ac:dyDescent="0.25">
      <c r="AB18842" s="3" t="str">
        <v>strike = 0.067727, dCalldT = 0.000401, localVol = 0.018647</v>
      </c>
    </row>
    <row r="18843" spans="28:28" x14ac:dyDescent="0.25">
      <c r="AB18843" s="3" t="str">
        <v>strike = 0.069690, dCalldT = 0.000397, localVol = 0.019723</v>
      </c>
    </row>
    <row r="18844" spans="28:28" x14ac:dyDescent="0.25">
      <c r="AB18844" s="3" t="str">
        <v>strike = 0.071653, dCalldT = 0.000386, localVol = 0.021394</v>
      </c>
    </row>
    <row r="18845" spans="28:28" x14ac:dyDescent="0.25">
      <c r="AB18845" s="3" t="str">
        <v>strike = 0.073615, dCalldT = 0.000374, localVol = 0.021668</v>
      </c>
    </row>
    <row r="18846" spans="28:28" x14ac:dyDescent="0.25">
      <c r="AB18846" s="3" t="str">
        <v>strike = 0.075578, dCalldT = 0.000357, localVol = 0.020530</v>
      </c>
    </row>
    <row r="18847" spans="28:28" x14ac:dyDescent="0.25">
      <c r="AB18847" s="3" t="str">
        <v>strike = 0.077541, dCalldT = 0.000321, localVol = 0.028400</v>
      </c>
    </row>
    <row r="18848" spans="28:28" x14ac:dyDescent="0.25">
      <c r="AB18848" s="3" t="str">
        <v>strike = 0.079504, dCalldT = 0.000303, localVol = 0.026907</v>
      </c>
    </row>
    <row r="18849" spans="28:28" x14ac:dyDescent="0.25">
      <c r="AB18849" s="3" t="str">
        <v>strike = 0.081466, dCalldT = 0.000293, localVol = 0.024262</v>
      </c>
    </row>
    <row r="18850" spans="28:28" x14ac:dyDescent="0.25">
      <c r="AB18850" s="3" t="str">
        <v>strike = 0.083429, dCalldT = 0.000279, localVol = 0.025143</v>
      </c>
    </row>
    <row r="18851" spans="28:28" x14ac:dyDescent="0.25">
      <c r="AB18851" s="3" t="str">
        <v>T = 8.916667, swapRate = 0.026535, k = 0, strike = -0.032604, call = 0.059414, callph = 0.059404, callmh = 0.059424, quantile = 0.013292, d2CalldK2 = 0.711212</v>
      </c>
    </row>
    <row r="18852" spans="28:28" x14ac:dyDescent="0.25">
      <c r="AB18852" s="3" t="str">
        <v>T = 8.916667, swapRate = 0.026535, k = 1, strike = -0.030633, call = 0.057470, callph = 0.057461, callmh = 0.057480, quantile = 0.014778, d2CalldK2 = 0.798765</v>
      </c>
    </row>
    <row r="18853" spans="28:28" x14ac:dyDescent="0.25">
      <c r="AB18853" s="3" t="str">
        <v>T = 8.916667, swapRate = 0.026535, k = 2, strike = -0.028662, call = 0.055530, callph = 0.055520, callmh = 0.055540, quantile = 0.016449, d2CalldK2 = 0.898125</v>
      </c>
    </row>
    <row r="18854" spans="28:28" x14ac:dyDescent="0.25">
      <c r="AB18854" s="3" t="str">
        <v>T = 8.916667, swapRate = 0.026535, k = 3, strike = -0.026690, call = 0.053593, callph = 0.053583, callmh = 0.053603, quantile = 0.018328, d2CalldK2 = 1.011013</v>
      </c>
    </row>
    <row r="18855" spans="28:28" x14ac:dyDescent="0.25">
      <c r="AB18855" s="3" t="str">
        <v>T = 8.916667, swapRate = 0.026535, k = 4, strike = -0.024719, call = 0.051660, callph = 0.051650, callmh = 0.051669, quantile = 0.020445, d2CalldK2 = 1.139421</v>
      </c>
    </row>
    <row r="18856" spans="28:28" x14ac:dyDescent="0.25">
      <c r="AB18856" s="3" t="str">
        <v>T = 8.916667, swapRate = 0.026535, k = 5, strike = -0.022748, call = 0.049731, callph = 0.049721, callmh = 0.049741, quantile = 0.022832, d2CalldK2 = 1.285650</v>
      </c>
    </row>
    <row r="18857" spans="28:28" x14ac:dyDescent="0.25">
      <c r="AB18857" s="3" t="str">
        <v>T = 8.916667, swapRate = 0.026535, k = 6, strike = -0.020777, call = 0.047807, callph = 0.047797, callmh = 0.047817, quantile = 0.025527, d2CalldK2 = 1.452363</v>
      </c>
    </row>
    <row r="18858" spans="28:28" x14ac:dyDescent="0.25">
      <c r="AB18858" s="3" t="str">
        <v>T = 8.916667, swapRate = 0.026535, k = 7, strike = -0.018805, call = 0.045889, callph = 0.045879, callmh = 0.045899, quantile = 0.028574, d2CalldK2 = 1.642640</v>
      </c>
    </row>
    <row r="18859" spans="28:28" x14ac:dyDescent="0.25">
      <c r="AB18859" s="3" t="str">
        <v>T = 8.916667, swapRate = 0.026535, k = 8, strike = -0.016834, call = 0.043977, callph = 0.043968, callmh = 0.043987, quantile = 0.032021, d2CalldK2 = 1.860050</v>
      </c>
    </row>
    <row r="18860" spans="28:28" x14ac:dyDescent="0.25">
      <c r="AB18860" s="3" t="str">
        <v>T = 8.916667, swapRate = 0.026535, k = 9, strike = -0.014863, call = 0.042073, callph = 0.042063, callmh = 0.042083, quantile = 0.035928, d2CalldK2 = 2.108722</v>
      </c>
    </row>
    <row r="18861" spans="28:28" x14ac:dyDescent="0.25">
      <c r="AB18861" s="3" t="str">
        <v>T = 8.916667, swapRate = 0.026535, k = 10, strike = -0.012891, call = 0.040177, callph = 0.040167, callmh = 0.040186, quantile = 0.040359, d2CalldK2 = 2.393437</v>
      </c>
    </row>
    <row r="18862" spans="28:28" x14ac:dyDescent="0.25">
      <c r="AB18862" s="3" t="str">
        <v>T = 8.916667, swapRate = 0.026535, k = 11, strike = -0.010920, call = 0.038290, callph = 0.038280, callmh = 0.038300, quantile = 0.045391, d2CalldK2 = 2.719726</v>
      </c>
    </row>
    <row r="18863" spans="28:28" x14ac:dyDescent="0.25">
      <c r="AB18863" s="3" t="str">
        <v>T = 8.916667, swapRate = 0.026535, k = 12, strike = -0.008949, call = 0.036414, callph = 0.036404, callmh = 0.036423, quantile = 0.051113, d2CalldK2 = 3.093979</v>
      </c>
    </row>
    <row r="18864" spans="28:28" x14ac:dyDescent="0.25">
      <c r="AB18864" s="3" t="str">
        <v>T = 8.916667, swapRate = 0.026535, k = 13, strike = -0.006977, call = 0.034549, callph = 0.034540, callmh = 0.034559, quantile = 0.057626, d2CalldK2 = 3.523573</v>
      </c>
    </row>
    <row r="18865" spans="28:28" x14ac:dyDescent="0.25">
      <c r="AB18865" s="3" t="str">
        <v>T = 8.916667, swapRate = 0.026535, k = 14, strike = -0.005006, call = 0.032699, callph = 0.032689, callmh = 0.032708, quantile = 0.065047, d2CalldK2 = 4.016998</v>
      </c>
    </row>
    <row r="18866" spans="28:28" x14ac:dyDescent="0.25">
      <c r="AB18866" s="3" t="str">
        <v>T = 8.916667, swapRate = 0.026535, k = 15, strike = -0.003035, call = 0.030864, callph = 0.030855, callmh = 0.030873, quantile = 0.073512, d2CalldK2 = 4.584002</v>
      </c>
    </row>
    <row r="18867" spans="28:28" x14ac:dyDescent="0.25">
      <c r="AB18867" s="3" t="str">
        <v>T = 8.916667, swapRate = 0.026535, k = 16, strike = -0.001063, call = 0.029047, callph = 0.029038, callmh = 0.029056, quantile = 0.083176, d2CalldK2 = 5.235725</v>
      </c>
    </row>
    <row r="18868" spans="28:28" x14ac:dyDescent="0.25">
      <c r="AB18868" s="3" t="str">
        <v>T = 8.916667, swapRate = 0.026535, k = 17, strike = 0.000908, call = 0.027250, callph = 0.027241, callmh = 0.027259, quantile = 0.094219, d2CalldK2 = 5.984827</v>
      </c>
    </row>
    <row r="18869" spans="28:28" x14ac:dyDescent="0.25">
      <c r="AB18869" s="3" t="str">
        <v>T = 8.916667, swapRate = 0.026535, k = 18, strike = 0.002879, call = 0.025477, callph = 0.025468, callmh = 0.025486, quantile = 0.106845, d2CalldK2 = 6.845579</v>
      </c>
    </row>
    <row r="18870" spans="28:28" x14ac:dyDescent="0.25">
      <c r="AB18870" s="3" t="str">
        <v>T = 8.916667, swapRate = 0.026535, k = 19, strike = 0.004851, call = 0.023730, callph = 0.023721, callmh = 0.023739, quantile = 0.121292, d2CalldK2 = 7.833898</v>
      </c>
    </row>
    <row r="18871" spans="28:28" x14ac:dyDescent="0.25">
      <c r="AB18871" s="3" t="str">
        <v>T = 8.916667, swapRate = 0.026535, k = 20, strike = 0.006822, call = 0.022014, callph = 0.022005, callmh = 0.022022, quantile = 0.137827, d2CalldK2 = 8.967264</v>
      </c>
    </row>
    <row r="18872" spans="28:28" x14ac:dyDescent="0.25">
      <c r="AB18872" s="3" t="str">
        <v>T = 8.916667, swapRate = 0.026535, k = 21, strike = 0.008793, call = 0.020332, callph = 0.020324, callmh = 0.020341, quantile = 0.156754, d2CalldK2 = 10.264463</v>
      </c>
    </row>
    <row r="18873" spans="28:28" x14ac:dyDescent="0.25">
      <c r="AB18873" s="3" t="str">
        <v>T = 8.916667, swapRate = 0.026535, k = 22, strike = 0.010765, call = 0.018691, callph = 0.018683, callmh = 0.018699, quantile = 0.178416, d2CalldK2 = 11.745034</v>
      </c>
    </row>
    <row r="18874" spans="28:28" x14ac:dyDescent="0.25">
      <c r="AB18874" s="3" t="str">
        <v>T = 8.916667, swapRate = 0.026535, k = 23, strike = 0.012736, call = 0.017095, callph = 0.017087, callmh = 0.017103, quantile = 0.203194, d2CalldK2 = 13.428269</v>
      </c>
    </row>
    <row r="18875" spans="28:28" x14ac:dyDescent="0.25">
      <c r="AB18875" s="3" t="str">
        <v>T = 8.916667, swapRate = 0.026535, k = 24, strike = 0.014707, call = 0.015552, callph = 0.015544, callmh = 0.015559, quantile = 0.231504, d2CalldK2 = 15.331521</v>
      </c>
    </row>
    <row r="18876" spans="28:28" x14ac:dyDescent="0.25">
      <c r="AB18876" s="3" t="str">
        <v>T = 8.916667, swapRate = 0.026535, k = 25, strike = 0.016678, call = 0.014068, callph = 0.014060, callmh = 0.014075, quantile = 0.263793, d2CalldK2 = 17.467493</v>
      </c>
    </row>
    <row r="18877" spans="28:28" x14ac:dyDescent="0.25">
      <c r="AB18877" s="3" t="str">
        <v>T = 8.916667, swapRate = 0.026535, k = 26, strike = 0.018650, call = 0.012652, callph = 0.012645, callmh = 0.012659, quantile = 0.300527, d2CalldK2 = 19.840020</v>
      </c>
    </row>
    <row r="18878" spans="28:28" x14ac:dyDescent="0.25">
      <c r="AB18878" s="3" t="str">
        <v>T = 8.916667, swapRate = 0.026535, k = 27, strike = 0.020621, call = 0.011313, callph = 0.011307, callmh = 0.011320, quantile = 0.342164, d2CalldK2 = 22.437699</v>
      </c>
    </row>
    <row r="18879" spans="28:28" x14ac:dyDescent="0.25">
      <c r="AB18879" s="3" t="str">
        <v>T = 8.916667, swapRate = 0.026535, k = 28, strike = 0.022592, call = 0.010062, callph = 0.010056, callmh = 0.010068, quantile = 0.389116, d2CalldK2 = 25.224517</v>
      </c>
    </row>
    <row r="18880" spans="28:28" x14ac:dyDescent="0.25">
      <c r="AB18880" s="3" t="str">
        <v>T = 8.916667, swapRate = 0.026535, k = 29, strike = 0.024564, call = 0.008908, callph = 0.008903, callmh = 0.008914, quantile = 0.441692, d2CalldK2 = 28.126468</v>
      </c>
    </row>
    <row r="18881" spans="28:28" x14ac:dyDescent="0.25">
      <c r="AB18881" s="3" t="str">
        <v>T = 8.916667, swapRate = 0.026535, k = 30, strike = 0.026535, call = 0.007864, callph = 0.007859, callmh = 0.007869, quantile = 0.500000, d2CalldK2 = 31.008415</v>
      </c>
    </row>
    <row r="18882" spans="28:28" x14ac:dyDescent="0.25">
      <c r="AB18882" s="3" t="str">
        <v>T = 8.916667, swapRate = 0.026535, k = 31, strike = 0.028506, call = 0.006937, callph = 0.006933, callmh = 0.006942, quantile = 0.558308, d2CalldK2 = 28.126468</v>
      </c>
    </row>
    <row r="18883" spans="28:28" x14ac:dyDescent="0.25">
      <c r="AB18883" s="3" t="str">
        <v>T = 8.916667, swapRate = 0.026535, k = 32, strike = 0.030478, call = 0.006119, callph = 0.006115, callmh = 0.006123, quantile = 0.610884, d2CalldK2 = 25.224517</v>
      </c>
    </row>
    <row r="18884" spans="28:28" x14ac:dyDescent="0.25">
      <c r="AB18884" s="3" t="str">
        <v>T = 8.916667, swapRate = 0.026535, k = 33, strike = 0.032449, call = 0.005399, callph = 0.005396, callmh = 0.005403, quantile = 0.657836, d2CalldK2 = 22.437699</v>
      </c>
    </row>
    <row r="18885" spans="28:28" x14ac:dyDescent="0.25">
      <c r="AB18885" s="3" t="str">
        <v>T = 8.916667, swapRate = 0.026535, k = 34, strike = 0.034420, call = 0.004767, callph = 0.004764, callmh = 0.004770, quantile = 0.699473, d2CalldK2 = 19.840020</v>
      </c>
    </row>
    <row r="18886" spans="28:28" x14ac:dyDescent="0.25">
      <c r="AB18886" s="3" t="str">
        <v>T = 8.916667, swapRate = 0.026535, k = 35, strike = 0.036392, call = 0.004211, callph = 0.004209, callmh = 0.004214, quantile = 0.736207, d2CalldK2 = 17.467493</v>
      </c>
    </row>
    <row r="18887" spans="28:28" x14ac:dyDescent="0.25">
      <c r="AB18887" s="3" t="str">
        <v>T = 8.916667, swapRate = 0.026535, k = 36, strike = 0.038363, call = 0.003724, callph = 0.003721, callmh = 0.003726, quantile = 0.768496, d2CalldK2 = 15.331521</v>
      </c>
    </row>
    <row r="18888" spans="28:28" x14ac:dyDescent="0.25">
      <c r="AB18888" s="3" t="str">
        <v>T = 8.916667, swapRate = 0.026535, k = 37, strike = 0.040334, call = 0.003296, callph = 0.003294, callmh = 0.003298, quantile = 0.796806, d2CalldK2 = 13.428269</v>
      </c>
    </row>
    <row r="18889" spans="28:28" x14ac:dyDescent="0.25">
      <c r="AB18889" s="3" t="str">
        <v>T = 8.916667, swapRate = 0.026535, k = 38, strike = 0.042306, call = 0.002920, callph = 0.002919, callmh = 0.002922, quantile = 0.821584, d2CalldK2 = 11.745034</v>
      </c>
    </row>
    <row r="18890" spans="28:28" x14ac:dyDescent="0.25">
      <c r="AB18890" s="3" t="str">
        <v>T = 8.916667, swapRate = 0.026535, k = 39, strike = 0.044277, call = 0.002590, callph = 0.002589, callmh = 0.002592, quantile = 0.843246, d2CalldK2 = 10.264463</v>
      </c>
    </row>
    <row r="18891" spans="28:28" x14ac:dyDescent="0.25">
      <c r="AB18891" s="3" t="str">
        <v>T = 8.916667, swapRate = 0.026535, k = 40, strike = 0.046248, call = 0.002300, callph = 0.002299, callmh = 0.002302, quantile = 0.862173, d2CalldK2 = 8.967264</v>
      </c>
    </row>
    <row r="18892" spans="28:28" x14ac:dyDescent="0.25">
      <c r="AB18892" s="3" t="str">
        <v>T = 8.916667, swapRate = 0.026535, k = 41, strike = 0.048220, call = 0.002045, callph = 0.002044, callmh = 0.002047, quantile = 0.878708, d2CalldK2 = 7.833898</v>
      </c>
    </row>
    <row r="18893" spans="28:28" x14ac:dyDescent="0.25">
      <c r="AB18893" s="3" t="str">
        <v>T = 8.916667, swapRate = 0.026535, k = 42, strike = 0.050191, call = 0.001821, callph = 0.001820, callmh = 0.001822, quantile = 0.893155, d2CalldK2 = 6.845579</v>
      </c>
    </row>
    <row r="18894" spans="28:28" x14ac:dyDescent="0.25">
      <c r="AB18894" s="3" t="str">
        <v>T = 8.916667, swapRate = 0.026535, k = 43, strike = 0.052162, call = 0.001623, callph = 0.001622, callmh = 0.001624, quantile = 0.905781, d2CalldK2 = 5.984827</v>
      </c>
    </row>
    <row r="18895" spans="28:28" x14ac:dyDescent="0.25">
      <c r="AB18895" s="3" t="str">
        <v>T = 8.916667, swapRate = 0.026535, k = 44, strike = 0.054133, call = 0.001448, callph = 0.001448, callmh = 0.001449, quantile = 0.916824, d2CalldK2 = 5.235725</v>
      </c>
    </row>
    <row r="18896" spans="28:28" x14ac:dyDescent="0.25">
      <c r="AB18896" s="3" t="str">
        <v>T = 8.916667, swapRate = 0.026535, k = 45, strike = 0.056105, call = 0.001294, callph = 0.001293, callmh = 0.001295, quantile = 0.926488, d2CalldK2 = 4.584002</v>
      </c>
    </row>
    <row r="18897" spans="28:28" x14ac:dyDescent="0.25">
      <c r="AB18897" s="3" t="str">
        <v>T = 8.916667, swapRate = 0.026535, k = 46, strike = 0.058076, call = 0.001158, callph = 0.001157, callmh = 0.001158, quantile = 0.934953, d2CalldK2 = 4.016998</v>
      </c>
    </row>
    <row r="18898" spans="28:28" x14ac:dyDescent="0.25">
      <c r="AB18898" s="3" t="str">
        <v>T = 8.916667, swapRate = 0.026535, k = 47, strike = 0.060047, call = 0.001037, callph = 0.001036, callmh = 0.001038, quantile = 0.942374, d2CalldK2 = 3.523573</v>
      </c>
    </row>
    <row r="18899" spans="28:28" x14ac:dyDescent="0.25">
      <c r="AB18899" s="3" t="str">
        <v>T = 8.916667, swapRate = 0.026535, k = 48, strike = 0.062019, call = 0.000930, callph = 0.000929, callmh = 0.000930, quantile = 0.948887, d2CalldK2 = 3.093979</v>
      </c>
    </row>
    <row r="18900" spans="28:28" x14ac:dyDescent="0.25">
      <c r="AB18900" s="3" t="str">
        <v>T = 8.916667, swapRate = 0.026535, k = 49, strike = 0.063990, call = 0.000835, callph = 0.000835, callmh = 0.000835, quantile = 0.954609, d2CalldK2 = 2.719726</v>
      </c>
    </row>
    <row r="18901" spans="28:28" x14ac:dyDescent="0.25">
      <c r="AB18901" s="3" t="str">
        <v>T = 8.916667, swapRate = 0.026535, k = 50, strike = 0.065961, call = 0.000751, callph = 0.000750, callmh = 0.000751, quantile = 0.959641, d2CalldK2 = 2.393437</v>
      </c>
    </row>
    <row r="18902" spans="28:28" x14ac:dyDescent="0.25">
      <c r="AB18902" s="3" t="str">
        <v>T = 8.916667, swapRate = 0.026535, k = 51, strike = 0.067933, call = 0.000675, callph = 0.000675, callmh = 0.000676, quantile = 0.964072, d2CalldK2 = 2.108722</v>
      </c>
    </row>
    <row r="18903" spans="28:28" x14ac:dyDescent="0.25">
      <c r="AB18903" s="3" t="str">
        <v>T = 8.916667, swapRate = 0.026535, k = 52, strike = 0.069904, call = 0.000609, callph = 0.000608, callmh = 0.000609, quantile = 0.967979, d2CalldK2 = 1.860050</v>
      </c>
    </row>
    <row r="18904" spans="28:28" x14ac:dyDescent="0.25">
      <c r="AB18904" s="3" t="str">
        <v>T = 8.916667, swapRate = 0.026535, k = 53, strike = 0.071875, call = 0.000549, callph = 0.000549, callmh = 0.000549, quantile = 0.971426, d2CalldK2 = 1.642640</v>
      </c>
    </row>
    <row r="18905" spans="28:28" x14ac:dyDescent="0.25">
      <c r="AB18905" s="3" t="str">
        <v>T = 8.916667, swapRate = 0.026535, k = 54, strike = 0.073847, call = 0.000496, callph = 0.000495, callmh = 0.000496, quantile = 0.974473, d2CalldK2 = 1.452362</v>
      </c>
    </row>
    <row r="18906" spans="28:28" x14ac:dyDescent="0.25">
      <c r="AB18906" s="3" t="str">
        <v>T = 8.916667, swapRate = 0.026535, k = 55, strike = 0.075818, call = 0.000448, callph = 0.000448, callmh = 0.000448, quantile = 0.977168, d2CalldK2 = 1.285650</v>
      </c>
    </row>
    <row r="18907" spans="28:28" x14ac:dyDescent="0.25">
      <c r="AB18907" s="3" t="str">
        <v>T = 8.916667, swapRate = 0.026535, k = 56, strike = 0.077789, call = 0.000405, callph = 0.000405, callmh = 0.000406, quantile = 0.979555, d2CalldK2 = 1.139421</v>
      </c>
    </row>
    <row r="18908" spans="28:28" x14ac:dyDescent="0.25">
      <c r="AB18908" s="3" t="str">
        <v>T = 8.916667, swapRate = 0.026535, k = 57, strike = 0.079761, call = 0.000367, callph = 0.000367, callmh = 0.000367, quantile = 0.981672, d2CalldK2 = 1.011013</v>
      </c>
    </row>
    <row r="18909" spans="28:28" x14ac:dyDescent="0.25">
      <c r="AB18909" s="3" t="str">
        <v>T = 8.916667, swapRate = 0.026535, k = 58, strike = 0.081732, call = 0.000333, callph = 0.000333, callmh = 0.000333, quantile = 0.983551, d2CalldK2 = 0.898125</v>
      </c>
    </row>
    <row r="18910" spans="28:28" x14ac:dyDescent="0.25">
      <c r="AB18910" s="3" t="str">
        <v>T = 8.916667, swapRate = 0.026535, k = 59, strike = 0.083703, call = 0.000302, callph = 0.000302, callmh = 0.000302, quantile = 0.985222, d2CalldK2 = 0.798765</v>
      </c>
    </row>
    <row r="18911" spans="28:28" x14ac:dyDescent="0.25">
      <c r="AB18911" s="3" t="str">
        <v>T = 8.916667, swapRate = 0.026535, k = 60, strike = 0.085675, call = 0.000275, callph = 0.000274, callmh = 0.000275, quantile = 0.986708, d2CalldK2 = 0.711213</v>
      </c>
    </row>
    <row r="18912" spans="28:28" x14ac:dyDescent="0.25">
      <c r="AB18912" s="3" t="str">
        <v>strike = -0.030633, d2CalldK2 = 0.798765, d2CalldK2mc = 0.464471</v>
      </c>
    </row>
    <row r="18913" spans="28:28" x14ac:dyDescent="0.25">
      <c r="AB18913" s="3" t="str">
        <v>strike = -0.028662, d2CalldK2 = 0.898125, d2CalldK2mc = 1.560483</v>
      </c>
    </row>
    <row r="18914" spans="28:28" x14ac:dyDescent="0.25">
      <c r="AB18914" s="3" t="str">
        <v>strike = -0.026690, d2CalldK2 = 1.011013, d2CalldK2mc = 1.301422</v>
      </c>
    </row>
    <row r="18915" spans="28:28" x14ac:dyDescent="0.25">
      <c r="AB18915" s="3" t="str">
        <v>strike = -0.024719, d2CalldK2 = 1.139421, d2CalldK2mc = 1.312570</v>
      </c>
    </row>
    <row r="18916" spans="28:28" x14ac:dyDescent="0.25">
      <c r="AB18916" s="3" t="str">
        <v>strike = -0.022748, d2CalldK2 = 1.285650, d2CalldK2mc = 1.565665</v>
      </c>
    </row>
    <row r="18917" spans="28:28" x14ac:dyDescent="0.25">
      <c r="AB18917" s="3" t="str">
        <v>strike = -0.020777, d2CalldK2 = 1.452363, d2CalldK2mc = 1.243724</v>
      </c>
    </row>
    <row r="18918" spans="28:28" x14ac:dyDescent="0.25">
      <c r="AB18918" s="3" t="str">
        <v>strike = -0.018805, d2CalldK2 = 1.642640, d2CalldK2mc = 1.386428</v>
      </c>
    </row>
    <row r="18919" spans="28:28" x14ac:dyDescent="0.25">
      <c r="AB18919" s="3" t="str">
        <v>strike = -0.016834, d2CalldK2 = 1.860050, d2CalldK2mc = 1.769568</v>
      </c>
    </row>
    <row r="18920" spans="28:28" x14ac:dyDescent="0.25">
      <c r="AB18920" s="3" t="str">
        <v>strike = -0.014863, d2CalldK2 = 2.108722, d2CalldK2mc = 2.080225</v>
      </c>
    </row>
    <row r="18921" spans="28:28" x14ac:dyDescent="0.25">
      <c r="AB18921" s="3" t="str">
        <v>strike = -0.012891, d2CalldK2 = 2.393437, d2CalldK2mc = 2.438042</v>
      </c>
    </row>
    <row r="18922" spans="28:28" x14ac:dyDescent="0.25">
      <c r="AB18922" s="3" t="str">
        <v>strike = -0.010920, d2CalldK2 = 2.719726, d2CalldK2mc = 3.200910</v>
      </c>
    </row>
    <row r="18923" spans="28:28" x14ac:dyDescent="0.25">
      <c r="AB18923" s="3" t="str">
        <v>strike = -0.008949, d2CalldK2 = 3.093979, d2CalldK2mc = 2.827773</v>
      </c>
    </row>
    <row r="18924" spans="28:28" x14ac:dyDescent="0.25">
      <c r="AB18924" s="3" t="str">
        <v>strike = -0.006977, d2CalldK2 = 3.523573, d2CalldK2mc = 3.770114</v>
      </c>
    </row>
    <row r="18925" spans="28:28" x14ac:dyDescent="0.25">
      <c r="AB18925" s="3" t="str">
        <v>strike = -0.005006, d2CalldK2 = 4.016998, d2CalldK2mc = 4.082509</v>
      </c>
    </row>
    <row r="18926" spans="28:28" x14ac:dyDescent="0.25">
      <c r="AB18926" s="3" t="str">
        <v>strike = -0.003035, d2CalldK2 = 4.584002, d2CalldK2mc = 4.731207</v>
      </c>
    </row>
    <row r="18927" spans="28:28" x14ac:dyDescent="0.25">
      <c r="AB18927" s="3" t="str">
        <v>strike = -0.001063, d2CalldK2 = 5.235725, d2CalldK2mc = 6.183948</v>
      </c>
    </row>
    <row r="18928" spans="28:28" x14ac:dyDescent="0.25">
      <c r="AB18928" s="3" t="str">
        <v>strike = 0.000908, d2CalldK2 = 5.984827, d2CalldK2mc = 5.833199</v>
      </c>
    </row>
    <row r="18929" spans="28:28" x14ac:dyDescent="0.25">
      <c r="AB18929" s="3" t="str">
        <v>strike = 0.002879, d2CalldK2 = 6.845579, d2CalldK2mc = 5.978788</v>
      </c>
    </row>
    <row r="18930" spans="28:28" x14ac:dyDescent="0.25">
      <c r="AB18930" s="3" t="str">
        <v>strike = 0.004851, d2CalldK2 = 7.833898, d2CalldK2mc = 7.687821</v>
      </c>
    </row>
    <row r="18931" spans="28:28" x14ac:dyDescent="0.25">
      <c r="AB18931" s="3" t="str">
        <v>strike = 0.006822, d2CalldK2 = 8.967264, d2CalldK2mc = 8.393962</v>
      </c>
    </row>
    <row r="18932" spans="28:28" x14ac:dyDescent="0.25">
      <c r="AB18932" s="3" t="str">
        <v>strike = 0.008793, d2CalldK2 = 10.264463, d2CalldK2mc = 10.681983</v>
      </c>
    </row>
    <row r="18933" spans="28:28" x14ac:dyDescent="0.25">
      <c r="AB18933" s="3" t="str">
        <v>strike = 0.010765, d2CalldK2 = 11.745034, d2CalldK2mc = 11.299061</v>
      </c>
    </row>
    <row r="18934" spans="28:28" x14ac:dyDescent="0.25">
      <c r="AB18934" s="3" t="str">
        <v>strike = 0.012736, d2CalldK2 = 13.428269, d2CalldK2mc = 13.623211</v>
      </c>
    </row>
    <row r="18935" spans="28:28" x14ac:dyDescent="0.25">
      <c r="AB18935" s="3" t="str">
        <v>strike = 0.014707, d2CalldK2 = 15.331521, d2CalldK2mc = 14.169473</v>
      </c>
    </row>
    <row r="18936" spans="28:28" x14ac:dyDescent="0.25">
      <c r="AB18936" s="3" t="str">
        <v>strike = 0.016678, d2CalldK2 = 17.467493, d2CalldK2mc = 17.934336</v>
      </c>
    </row>
    <row r="18937" spans="28:28" x14ac:dyDescent="0.25">
      <c r="AB18937" s="3" t="str">
        <v>strike = 0.018650, d2CalldK2 = 19.840020, d2CalldK2mc = 19.339423</v>
      </c>
    </row>
    <row r="18938" spans="28:28" x14ac:dyDescent="0.25">
      <c r="AB18938" s="3" t="str">
        <v>strike = 0.020621, d2CalldK2 = 22.437699, d2CalldK2mc = 24.470792</v>
      </c>
    </row>
    <row r="18939" spans="28:28" x14ac:dyDescent="0.25">
      <c r="AB18939" s="3" t="str">
        <v>strike = 0.022592, d2CalldK2 = 25.224517, d2CalldK2mc = 24.285536</v>
      </c>
    </row>
    <row r="18940" spans="28:28" x14ac:dyDescent="0.25">
      <c r="AB18940" s="3" t="str">
        <v>strike = 0.024564, d2CalldK2 = 28.126468, d2CalldK2mc = 27.446563</v>
      </c>
    </row>
    <row r="18941" spans="28:28" x14ac:dyDescent="0.25">
      <c r="AB18941" s="3" t="str">
        <v>strike = 0.026535, d2CalldK2 = 31.008415, d2CalldK2mc = 30.630471</v>
      </c>
    </row>
    <row r="18942" spans="28:28" x14ac:dyDescent="0.25">
      <c r="AB18942" s="3" t="str">
        <v>strike = 0.028506, d2CalldK2 = 28.126468, d2CalldK2mc = 27.541538</v>
      </c>
    </row>
    <row r="18943" spans="28:28" x14ac:dyDescent="0.25">
      <c r="AB18943" s="3" t="str">
        <v>strike = 0.030478, d2CalldK2 = 25.224517, d2CalldK2mc = 25.487467</v>
      </c>
    </row>
    <row r="18944" spans="28:28" x14ac:dyDescent="0.25">
      <c r="AB18944" s="3" t="str">
        <v>strike = 0.032449, d2CalldK2 = 22.437699, d2CalldK2mc = 23.238221</v>
      </c>
    </row>
    <row r="18945" spans="28:28" x14ac:dyDescent="0.25">
      <c r="AB18945" s="3" t="str">
        <v>strike = 0.034420, d2CalldK2 = 19.840020, d2CalldK2mc = 20.048827</v>
      </c>
    </row>
    <row r="18946" spans="28:28" x14ac:dyDescent="0.25">
      <c r="AB18946" s="3" t="str">
        <v>strike = 0.036392, d2CalldK2 = 17.467493, d2CalldK2mc = 17.945875</v>
      </c>
    </row>
    <row r="18947" spans="28:28" x14ac:dyDescent="0.25">
      <c r="AB18947" s="3" t="str">
        <v>strike = 0.038363, d2CalldK2 = 15.331521, d2CalldK2mc = 15.635220</v>
      </c>
    </row>
    <row r="18948" spans="28:28" x14ac:dyDescent="0.25">
      <c r="AB18948" s="3" t="str">
        <v>strike = 0.040334, d2CalldK2 = 13.428269, d2CalldK2mc = 12.986289</v>
      </c>
    </row>
    <row r="18949" spans="28:28" x14ac:dyDescent="0.25">
      <c r="AB18949" s="3" t="str">
        <v>strike = 0.042306, d2CalldK2 = 11.745034, d2CalldK2mc = 11.696352</v>
      </c>
    </row>
    <row r="18950" spans="28:28" x14ac:dyDescent="0.25">
      <c r="AB18950" s="3" t="str">
        <v>strike = 0.044277, d2CalldK2 = 10.264463, d2CalldK2mc = 10.390859</v>
      </c>
    </row>
    <row r="18951" spans="28:28" x14ac:dyDescent="0.25">
      <c r="AB18951" s="3" t="str">
        <v>strike = 0.046248, d2CalldK2 = 8.967264, d2CalldK2mc = 9.042040</v>
      </c>
    </row>
    <row r="18952" spans="28:28" x14ac:dyDescent="0.25">
      <c r="AB18952" s="3" t="str">
        <v>strike = 0.048220, d2CalldK2 = 7.833898, d2CalldK2mc = 7.213745</v>
      </c>
    </row>
    <row r="18953" spans="28:28" x14ac:dyDescent="0.25">
      <c r="AB18953" s="3" t="str">
        <v>strike = 0.050191, d2CalldK2 = 6.845579, d2CalldK2mc = 7.385318</v>
      </c>
    </row>
    <row r="18954" spans="28:28" x14ac:dyDescent="0.25">
      <c r="AB18954" s="3" t="str">
        <v>strike = 0.052162, d2CalldK2 = 5.984827, d2CalldK2mc = 5.358587</v>
      </c>
    </row>
    <row r="18955" spans="28:28" x14ac:dyDescent="0.25">
      <c r="AB18955" s="3" t="str">
        <v>strike = 0.054133, d2CalldK2 = 5.235725, d2CalldK2mc = 4.942324</v>
      </c>
    </row>
    <row r="18956" spans="28:28" x14ac:dyDescent="0.25">
      <c r="AB18956" s="3" t="str">
        <v>strike = 0.056105, d2CalldK2 = 4.584002, d2CalldK2mc = 5.023282</v>
      </c>
    </row>
    <row r="18957" spans="28:28" x14ac:dyDescent="0.25">
      <c r="AB18957" s="3" t="str">
        <v>strike = 0.058076, d2CalldK2 = 4.016998, d2CalldK2mc = 4.001136</v>
      </c>
    </row>
    <row r="18958" spans="28:28" x14ac:dyDescent="0.25">
      <c r="AB18958" s="3" t="str">
        <v>strike = 0.060047, d2CalldK2 = 3.523573, d2CalldK2mc = 3.701106</v>
      </c>
    </row>
    <row r="18959" spans="28:28" x14ac:dyDescent="0.25">
      <c r="AB18959" s="3" t="str">
        <v>strike = 0.062019, d2CalldK2 = 3.093979, d2CalldK2mc = 3.030438</v>
      </c>
    </row>
    <row r="18960" spans="28:28" x14ac:dyDescent="0.25">
      <c r="AB18960" s="3" t="str">
        <v>strike = 0.063990, d2CalldK2 = 2.719726, d2CalldK2mc = 2.540580</v>
      </c>
    </row>
    <row r="18961" spans="28:28" x14ac:dyDescent="0.25">
      <c r="AB18961" s="3" t="str">
        <v>strike = 0.065961, d2CalldK2 = 2.393437, d2CalldK2mc = 2.234078</v>
      </c>
    </row>
    <row r="18962" spans="28:28" x14ac:dyDescent="0.25">
      <c r="AB18962" s="3" t="str">
        <v>strike = 0.067933, d2CalldK2 = 2.108722, d2CalldK2mc = 2.480985</v>
      </c>
    </row>
    <row r="18963" spans="28:28" x14ac:dyDescent="0.25">
      <c r="AB18963" s="3" t="str">
        <v>strike = 0.069904, d2CalldK2 = 1.860050, d2CalldK2mc = 1.944563</v>
      </c>
    </row>
    <row r="18964" spans="28:28" x14ac:dyDescent="0.25">
      <c r="AB18964" s="3" t="str">
        <v>strike = 0.071875, d2CalldK2 = 1.642640, d2CalldK2mc = 1.503527</v>
      </c>
    </row>
    <row r="18965" spans="28:28" x14ac:dyDescent="0.25">
      <c r="AB18965" s="3" t="str">
        <v>strike = 0.073847, d2CalldK2 = 1.452362, d2CalldK2mc = 1.346912</v>
      </c>
    </row>
    <row r="18966" spans="28:28" x14ac:dyDescent="0.25">
      <c r="AB18966" s="3" t="str">
        <v>strike = 0.075818, d2CalldK2 = 1.285650, d2CalldK2mc = 1.476132</v>
      </c>
    </row>
    <row r="18967" spans="28:28" x14ac:dyDescent="0.25">
      <c r="AB18967" s="3" t="str">
        <v>strike = 0.077789, d2CalldK2 = 1.139421, d2CalldK2mc = 1.119564</v>
      </c>
    </row>
    <row r="18968" spans="28:28" x14ac:dyDescent="0.25">
      <c r="AB18968" s="3" t="str">
        <v>strike = 0.079761, d2CalldK2 = 1.011013, d2CalldK2mc = 0.873559</v>
      </c>
    </row>
    <row r="18969" spans="28:28" x14ac:dyDescent="0.25">
      <c r="AB18969" s="3" t="str">
        <v>strike = 0.081732, d2CalldK2 = 0.898125, d2CalldK2mc = 0.786534</v>
      </c>
    </row>
    <row r="18970" spans="28:28" x14ac:dyDescent="0.25">
      <c r="AB18970" s="3" t="str">
        <v>strike = 0.083703, d2CalldK2 = 0.798765, d2CalldK2mc = 0.758280</v>
      </c>
    </row>
    <row r="18971" spans="28:28" x14ac:dyDescent="0.25">
      <c r="AB18971" s="3" t="str">
        <v>T = 8.916667, fixingDate = 0, swapRate = 0.026535, annuity = 7.894855, stdDev = 0.019713, avgCalcStrikes = 7.978760</v>
      </c>
    </row>
    <row r="18972" spans="28:28" x14ac:dyDescent="0.25">
      <c r="AB18972" s="3" t="str">
        <v>strike = -0.030633, dCalldT = 0.000231, localVol = 0.031565</v>
      </c>
    </row>
    <row r="18973" spans="28:28" x14ac:dyDescent="0.25">
      <c r="AB18973" s="3" t="str">
        <v>strike = -0.028662, dCalldT = 0.000284, localVol = 0.019089</v>
      </c>
    </row>
    <row r="18974" spans="28:28" x14ac:dyDescent="0.25">
      <c r="AB18974" s="3" t="str">
        <v>strike = -0.026690, dCalldT = 0.000307, localVol = 0.021717</v>
      </c>
    </row>
    <row r="18975" spans="28:28" x14ac:dyDescent="0.25">
      <c r="AB18975" s="3" t="str">
        <v>strike = -0.024719, dCalldT = 0.000317, localVol = 0.021962</v>
      </c>
    </row>
    <row r="18976" spans="28:28" x14ac:dyDescent="0.25">
      <c r="AB18976" s="3" t="str">
        <v>strike = -0.022748, dCalldT = 0.000319, localVol = 0.020178</v>
      </c>
    </row>
    <row r="18977" spans="28:28" x14ac:dyDescent="0.25">
      <c r="AB18977" s="3" t="str">
        <v>strike = -0.020777, dCalldT = 0.000309, localVol = 0.022274</v>
      </c>
    </row>
    <row r="18978" spans="28:28" x14ac:dyDescent="0.25">
      <c r="AB18978" s="3" t="str">
        <v>strike = -0.018805, dCalldT = 0.000309, localVol = 0.021104</v>
      </c>
    </row>
    <row r="18979" spans="28:28" x14ac:dyDescent="0.25">
      <c r="AB18979" s="3" t="str">
        <v>strike = -0.016834, dCalldT = 0.000322, localVol = 0.019067</v>
      </c>
    </row>
    <row r="18980" spans="28:28" x14ac:dyDescent="0.25">
      <c r="AB18980" s="3" t="str">
        <v>strike = -0.014863, dCalldT = 0.000340, localVol = 0.018068</v>
      </c>
    </row>
    <row r="18981" spans="28:28" x14ac:dyDescent="0.25">
      <c r="AB18981" s="3" t="str">
        <v>strike = -0.012891, dCalldT = 0.000360, localVol = 0.017174</v>
      </c>
    </row>
    <row r="18982" spans="28:28" x14ac:dyDescent="0.25">
      <c r="AB18982" s="3" t="str">
        <v>strike = -0.010920, dCalldT = 0.000378, localVol = 0.015375</v>
      </c>
    </row>
    <row r="18983" spans="28:28" x14ac:dyDescent="0.25">
      <c r="AB18983" s="3" t="str">
        <v>strike = -0.008949, dCalldT = 0.000376, localVol = 0.016297</v>
      </c>
    </row>
    <row r="18984" spans="28:28" x14ac:dyDescent="0.25">
      <c r="AB18984" s="3" t="str">
        <v>strike = -0.006977, dCalldT = 0.000386, localVol = 0.014310</v>
      </c>
    </row>
    <row r="18985" spans="28:28" x14ac:dyDescent="0.25">
      <c r="AB18985" s="3" t="str">
        <v>strike = -0.005006, dCalldT = 0.000386, localVol = 0.013749</v>
      </c>
    </row>
    <row r="18986" spans="28:28" x14ac:dyDescent="0.25">
      <c r="AB18986" s="3" t="str">
        <v>strike = -0.003035, dCalldT = 0.000384, localVol = 0.012733</v>
      </c>
    </row>
    <row r="18987" spans="28:28" x14ac:dyDescent="0.25">
      <c r="AB18987" s="3" t="str">
        <v>strike = -0.001063, dCalldT = 0.000375, localVol = 0.011016</v>
      </c>
    </row>
    <row r="18988" spans="28:28" x14ac:dyDescent="0.25">
      <c r="AB18988" s="3" t="str">
        <v>strike = 0.000908, dCalldT = 0.000323, localVol = 0.010531</v>
      </c>
    </row>
    <row r="18989" spans="28:28" x14ac:dyDescent="0.25">
      <c r="AB18989" s="3" t="str">
        <v>strike = 0.002879, dCalldT = 0.000280, localVol = 0.009671</v>
      </c>
    </row>
    <row r="18990" spans="28:28" x14ac:dyDescent="0.25">
      <c r="AB18990" s="3" t="str">
        <v>strike = 0.004851, dCalldT = 0.000277, localVol = 0.008486</v>
      </c>
    </row>
    <row r="18991" spans="28:28" x14ac:dyDescent="0.25">
      <c r="AB18991" s="3" t="str">
        <v>strike = 0.006822, dCalldT = 0.000281, localVol = 0.008189</v>
      </c>
    </row>
    <row r="18992" spans="28:28" x14ac:dyDescent="0.25">
      <c r="AB18992" s="3" t="str">
        <v>strike = 0.008793, dCalldT = 0.000313, localVol = 0.007658</v>
      </c>
    </row>
    <row r="18993" spans="28:28" x14ac:dyDescent="0.25">
      <c r="AB18993" s="3" t="str">
        <v>strike = 0.010765, dCalldT = 0.000326, localVol = 0.007594</v>
      </c>
    </row>
    <row r="18994" spans="28:28" x14ac:dyDescent="0.25">
      <c r="AB18994" s="3" t="str">
        <v>strike = 0.012736, dCalldT = 0.000359, localVol = 0.007261</v>
      </c>
    </row>
    <row r="18995" spans="28:28" x14ac:dyDescent="0.25">
      <c r="AB18995" s="3" t="str">
        <v>strike = 0.014707, dCalldT = 0.000383, localVol = 0.007354</v>
      </c>
    </row>
    <row r="18996" spans="28:28" x14ac:dyDescent="0.25">
      <c r="AB18996" s="3" t="str">
        <v>strike = 0.016678, dCalldT = 0.000461, localVol = 0.007168</v>
      </c>
    </row>
    <row r="18997" spans="28:28" x14ac:dyDescent="0.25">
      <c r="AB18997" s="3" t="str">
        <v>strike = 0.018650, dCalldT = 0.000516, localVol = 0.007303</v>
      </c>
    </row>
    <row r="18998" spans="28:28" x14ac:dyDescent="0.25">
      <c r="AB18998" s="3" t="str">
        <v>strike = 0.020621, dCalldT = 0.000593, localVol = 0.006959</v>
      </c>
    </row>
    <row r="18999" spans="28:28" x14ac:dyDescent="0.25">
      <c r="AB18999" s="3" t="str">
        <v>strike = 0.022592, dCalldT = 0.000573, localVol = 0.006869</v>
      </c>
    </row>
    <row r="19000" spans="28:28" x14ac:dyDescent="0.25">
      <c r="AB19000" s="3" t="str">
        <v>strike = 0.024564, dCalldT = 0.000595, localVol = 0.006585</v>
      </c>
    </row>
    <row r="19001" spans="28:28" x14ac:dyDescent="0.25">
      <c r="AB19001" s="3" t="str">
        <v>strike = 0.026535, dCalldT = 0.000646, localVol = 0.006496</v>
      </c>
    </row>
    <row r="19002" spans="28:28" x14ac:dyDescent="0.25">
      <c r="AB19002" s="3" t="str">
        <v>strike = 0.028506, dCalldT = 0.000669, localVol = 0.006968</v>
      </c>
    </row>
    <row r="19003" spans="28:28" x14ac:dyDescent="0.25">
      <c r="AB19003" s="3" t="str">
        <v>strike = 0.030478, dCalldT = 0.000716, localVol = 0.007494</v>
      </c>
    </row>
    <row r="19004" spans="28:28" x14ac:dyDescent="0.25">
      <c r="AB19004" s="3" t="str">
        <v>strike = 0.032449, dCalldT = 0.000748, localVol = 0.008026</v>
      </c>
    </row>
    <row r="19005" spans="28:28" x14ac:dyDescent="0.25">
      <c r="AB19005" s="3" t="str">
        <v>strike = 0.034420, dCalldT = 0.000742, localVol = 0.008604</v>
      </c>
    </row>
    <row r="19006" spans="28:28" x14ac:dyDescent="0.25">
      <c r="AB19006" s="3" t="str">
        <v>strike = 0.036392, dCalldT = 0.000725, localVol = 0.008987</v>
      </c>
    </row>
    <row r="19007" spans="28:28" x14ac:dyDescent="0.25">
      <c r="AB19007" s="3" t="str">
        <v>strike = 0.038363, dCalldT = 0.000684, localVol = 0.009354</v>
      </c>
    </row>
    <row r="19008" spans="28:28" x14ac:dyDescent="0.25">
      <c r="AB19008" s="3" t="str">
        <v>strike = 0.040334, dCalldT = 0.000629, localVol = 0.009840</v>
      </c>
    </row>
    <row r="19009" spans="28:28" x14ac:dyDescent="0.25">
      <c r="AB19009" s="3" t="str">
        <v>strike = 0.042306, dCalldT = 0.000594, localVol = 0.010075</v>
      </c>
    </row>
    <row r="19010" spans="28:28" x14ac:dyDescent="0.25">
      <c r="AB19010" s="3" t="str">
        <v>strike = 0.044277, dCalldT = 0.000561, localVol = 0.010390</v>
      </c>
    </row>
    <row r="19011" spans="28:28" x14ac:dyDescent="0.25">
      <c r="AB19011" s="3" t="str">
        <v>strike = 0.046248, dCalldT = 0.000522, localVol = 0.010750</v>
      </c>
    </row>
    <row r="19012" spans="28:28" x14ac:dyDescent="0.25">
      <c r="AB19012" s="3" t="str">
        <v>strike = 0.048220, dCalldT = 0.000481, localVol = 0.011548</v>
      </c>
    </row>
    <row r="19013" spans="28:28" x14ac:dyDescent="0.25">
      <c r="AB19013" s="3" t="str">
        <v>strike = 0.050191, dCalldT = 0.000469, localVol = 0.011270</v>
      </c>
    </row>
    <row r="19014" spans="28:28" x14ac:dyDescent="0.25">
      <c r="AB19014" s="3" t="str">
        <v>strike = 0.052162, dCalldT = 0.000433, localVol = 0.012706</v>
      </c>
    </row>
    <row r="19015" spans="28:28" x14ac:dyDescent="0.25">
      <c r="AB19015" s="3" t="str">
        <v>strike = 0.054133, dCalldT = 0.000426, localVol = 0.013131</v>
      </c>
    </row>
    <row r="19016" spans="28:28" x14ac:dyDescent="0.25">
      <c r="AB19016" s="3" t="str">
        <v>strike = 0.056105, dCalldT = 0.000434, localVol = 0.013147</v>
      </c>
    </row>
    <row r="19017" spans="28:28" x14ac:dyDescent="0.25">
      <c r="AB19017" s="3" t="str">
        <v>strike = 0.058076, dCalldT = 0.000423, localVol = 0.014533</v>
      </c>
    </row>
    <row r="19018" spans="28:28" x14ac:dyDescent="0.25">
      <c r="AB19018" s="3" t="str">
        <v>strike = 0.060047, dCalldT = 0.000413, localVol = 0.014931</v>
      </c>
    </row>
    <row r="19019" spans="28:28" x14ac:dyDescent="0.25">
      <c r="AB19019" s="3" t="str">
        <v>strike = 0.062019, dCalldT = 0.000395, localVol = 0.016149</v>
      </c>
    </row>
    <row r="19020" spans="28:28" x14ac:dyDescent="0.25">
      <c r="AB19020" s="3" t="str">
        <v>strike = 0.063990, dCalldT = 0.000382, localVol = 0.017333</v>
      </c>
    </row>
    <row r="19021" spans="28:28" x14ac:dyDescent="0.25">
      <c r="AB19021" s="3" t="str">
        <v>strike = 0.065961, dCalldT = 0.000377, localVol = 0.018378</v>
      </c>
    </row>
    <row r="19022" spans="28:28" x14ac:dyDescent="0.25">
      <c r="AB19022" s="3" t="str">
        <v>strike = 0.067933, dCalldT = 0.000381, localVol = 0.017530</v>
      </c>
    </row>
    <row r="19023" spans="28:28" x14ac:dyDescent="0.25">
      <c r="AB19023" s="3" t="str">
        <v>strike = 0.069904, dCalldT = 0.000369, localVol = 0.019470</v>
      </c>
    </row>
    <row r="19024" spans="28:28" x14ac:dyDescent="0.25">
      <c r="AB19024" s="3" t="str">
        <v>strike = 0.071875, dCalldT = 0.000353, localVol = 0.021662</v>
      </c>
    </row>
    <row r="19025" spans="28:28" x14ac:dyDescent="0.25">
      <c r="AB19025" s="3" t="str">
        <v>strike = 0.073847, dCalldT = 0.000344, localVol = 0.022606</v>
      </c>
    </row>
    <row r="19026" spans="28:28" x14ac:dyDescent="0.25">
      <c r="AB19026" s="3" t="str">
        <v>strike = 0.075818, dCalldT = 0.000341, localVol = 0.021501</v>
      </c>
    </row>
    <row r="19027" spans="28:28" x14ac:dyDescent="0.25">
      <c r="AB19027" s="3" t="str">
        <v>strike = 0.077789, dCalldT = 0.000330, localVol = 0.024280</v>
      </c>
    </row>
    <row r="19028" spans="28:28" x14ac:dyDescent="0.25">
      <c r="AB19028" s="3" t="str">
        <v>strike = 0.079761, dCalldT = 0.000320, localVol = 0.027083</v>
      </c>
    </row>
    <row r="19029" spans="28:28" x14ac:dyDescent="0.25">
      <c r="AB19029" s="3" t="str">
        <v>strike = 0.081732, dCalldT = 0.000318, localVol = 0.028424</v>
      </c>
    </row>
    <row r="19030" spans="28:28" x14ac:dyDescent="0.25">
      <c r="AB19030" s="3" t="str">
        <v>strike = 0.083703, dCalldT = 0.000321, localVol = 0.029090</v>
      </c>
    </row>
    <row r="19031" spans="28:28" x14ac:dyDescent="0.25">
      <c r="AB19031" s="3" t="str">
        <v>T = 9.000000, swapRate = 0.026556, k = 0, strike = -0.032838, call = 0.059673, callph = 0.059663, callmh = 0.059683, quantile = 0.013353, d2CalldK2 = 0.708972</v>
      </c>
    </row>
    <row r="19032" spans="28:28" x14ac:dyDescent="0.25">
      <c r="AB19032" s="3" t="str">
        <v>T = 9.000000, swapRate = 0.026556, k = 1, strike = -0.030859, call = 0.057721, callph = 0.057711, callmh = 0.057731, quantile = 0.014841, d2CalldK2 = 0.796024</v>
      </c>
    </row>
    <row r="19033" spans="28:28" x14ac:dyDescent="0.25">
      <c r="AB19033" s="3" t="str">
        <v>T = 9.000000, swapRate = 0.026556, k = 2, strike = -0.028879, call = 0.055772, callph = 0.055762, callmh = 0.055782, quantile = 0.016513, d2CalldK2 = 0.894798</v>
      </c>
    </row>
    <row r="19034" spans="28:28" x14ac:dyDescent="0.25">
      <c r="AB19034" s="3" t="str">
        <v>T = 9.000000, swapRate = 0.026556, k = 3, strike = -0.026899, call = 0.053827, callph = 0.053817, callmh = 0.053837, quantile = 0.018393, d2CalldK2 = 1.007002</v>
      </c>
    </row>
    <row r="19035" spans="28:28" x14ac:dyDescent="0.25">
      <c r="AB19035" s="3" t="str">
        <v>T = 9.000000, swapRate = 0.026556, k = 4, strike = -0.024919, call = 0.051886, callph = 0.051876, callmh = 0.051895, quantile = 0.020510, d2CalldK2 = 1.134612</v>
      </c>
    </row>
    <row r="19036" spans="28:28" x14ac:dyDescent="0.25">
      <c r="AB19036" s="3" t="str">
        <v>T = 9.000000, swapRate = 0.026556, k = 5, strike = -0.022939, call = 0.049949, callph = 0.049939, callmh = 0.049958, quantile = 0.022897, d2CalldK2 = 1.279912</v>
      </c>
    </row>
    <row r="19037" spans="28:28" x14ac:dyDescent="0.25">
      <c r="AB19037" s="3" t="str">
        <v>T = 9.000000, swapRate = 0.026556, k = 6, strike = -0.020960, call = 0.048017, callph = 0.048007, callmh = 0.048027, quantile = 0.025592, d2CalldK2 = 1.445546</v>
      </c>
    </row>
    <row r="19038" spans="28:28" x14ac:dyDescent="0.25">
      <c r="AB19038" s="3" t="str">
        <v>T = 9.000000, swapRate = 0.026556, k = 7, strike = -0.018980, call = 0.046091, callph = 0.046081, callmh = 0.046100, quantile = 0.028637, d2CalldK2 = 1.634573</v>
      </c>
    </row>
    <row r="19039" spans="28:28" x14ac:dyDescent="0.25">
      <c r="AB19039" s="3" t="str">
        <v>T = 9.000000, swapRate = 0.026556, k = 8, strike = -0.017000, call = 0.044171, callph = 0.044161, callmh = 0.044180, quantile = 0.032082, d2CalldK2 = 1.850536</v>
      </c>
    </row>
    <row r="19040" spans="28:28" x14ac:dyDescent="0.25">
      <c r="AB19040" s="3" t="str">
        <v>T = 9.000000, swapRate = 0.026556, k = 9, strike = -0.015020, call = 0.042258, callph = 0.042249, callmh = 0.042268, quantile = 0.035985, d2CalldK2 = 2.097539</v>
      </c>
    </row>
    <row r="19041" spans="28:28" x14ac:dyDescent="0.25">
      <c r="AB19041" s="3" t="str">
        <v>T = 9.000000, swapRate = 0.026556, k = 10, strike = -0.013040, call = 0.040354, callph = 0.040344, callmh = 0.040364, quantile = 0.040411, d2CalldK2 = 2.380333</v>
      </c>
    </row>
    <row r="19042" spans="28:28" x14ac:dyDescent="0.25">
      <c r="AB19042" s="3" t="str">
        <v>T = 9.000000, swapRate = 0.026556, k = 11, strike = -0.011060, call = 0.038459, callph = 0.038449, callmh = 0.038469, quantile = 0.045437, d2CalldK2 = 2.704416</v>
      </c>
    </row>
    <row r="19043" spans="28:28" x14ac:dyDescent="0.25">
      <c r="AB19043" s="3" t="str">
        <v>T = 9.000000, swapRate = 0.026556, k = 12, strike = -0.009081, call = 0.036575, callph = 0.036565, callmh = 0.036584, quantile = 0.051151, d2CalldK2 = 3.076147</v>
      </c>
    </row>
    <row r="19044" spans="28:28" x14ac:dyDescent="0.25">
      <c r="AB19044" s="3" t="str">
        <v>T = 9.000000, swapRate = 0.026556, k = 13, strike = -0.007101, call = 0.034702, callph = 0.034693, callmh = 0.034712, quantile = 0.057654, d2CalldK2 = 3.502867</v>
      </c>
    </row>
    <row r="19045" spans="28:28" x14ac:dyDescent="0.25">
      <c r="AB19045" s="3" t="str">
        <v>T = 9.000000, swapRate = 0.026556, k = 14, strike = -0.005121, call = 0.032844, callph = 0.032835, callmh = 0.032853, quantile = 0.065063, d2CalldK2 = 3.993032</v>
      </c>
    </row>
    <row r="19046" spans="28:28" x14ac:dyDescent="0.25">
      <c r="AB19046" s="3" t="str">
        <v>T = 9.000000, swapRate = 0.026556, k = 15, strike = -0.003141, call = 0.031001, callph = 0.030992, callmh = 0.031010, quantile = 0.073513, d2CalldK2 = 4.556359</v>
      </c>
    </row>
    <row r="19047" spans="28:28" x14ac:dyDescent="0.25">
      <c r="AB19047" s="3" t="str">
        <v>T = 9.000000, swapRate = 0.026556, k = 16, strike = -0.001161, call = 0.029176, callph = 0.029167, callmh = 0.029185, quantile = 0.083160, d2CalldK2 = 5.203961</v>
      </c>
    </row>
    <row r="19048" spans="28:28" x14ac:dyDescent="0.25">
      <c r="AB19048" s="3" t="str">
        <v>T = 9.000000, swapRate = 0.026556, k = 17, strike = 0.000818, call = 0.027372, callph = 0.027363, callmh = 0.027381, quantile = 0.094183, d2CalldK2 = 5.948481</v>
      </c>
    </row>
    <row r="19049" spans="28:28" x14ac:dyDescent="0.25">
      <c r="AB19049" s="3" t="str">
        <v>T = 9.000000, swapRate = 0.026556, k = 18, strike = 0.002798, call = 0.025591, callph = 0.025582, callmh = 0.025599, quantile = 0.106787, d2CalldK2 = 6.804191</v>
      </c>
    </row>
    <row r="19050" spans="28:28" x14ac:dyDescent="0.25">
      <c r="AB19050" s="3" t="str">
        <v>T = 9.000000, swapRate = 0.026556, k = 19, strike = 0.004778, call = 0.023836, callph = 0.023827, callmh = 0.023845, quantile = 0.121209, d2CalldK2 = 7.787029</v>
      </c>
    </row>
    <row r="19051" spans="28:28" x14ac:dyDescent="0.25">
      <c r="AB19051" s="3" t="str">
        <v>T = 9.000000, swapRate = 0.026556, k = 20, strike = 0.006758, call = 0.022112, callph = 0.022104, callmh = 0.022121, quantile = 0.137717, d2CalldK2 = 8.914535</v>
      </c>
    </row>
    <row r="19052" spans="28:28" x14ac:dyDescent="0.25">
      <c r="AB19052" s="3" t="str">
        <v>T = 9.000000, swapRate = 0.026556, k = 21, strike = 0.008738, call = 0.020423, callph = 0.020415, callmh = 0.020432, quantile = 0.156615, d2CalldK2 = 10.205601</v>
      </c>
    </row>
    <row r="19053" spans="28:28" x14ac:dyDescent="0.25">
      <c r="AB19053" s="3" t="str">
        <v>T = 9.000000, swapRate = 0.026556, k = 22, strike = 0.010718, call = 0.018774, callph = 0.018766, callmh = 0.018783, quantile = 0.178248, d2CalldK2 = 11.679944</v>
      </c>
    </row>
    <row r="19054" spans="28:28" x14ac:dyDescent="0.25">
      <c r="AB19054" s="3" t="str">
        <v>T = 9.000000, swapRate = 0.026556, k = 23, strike = 0.012697, call = 0.017172, callph = 0.017164, callmh = 0.017179, quantile = 0.202997, d2CalldK2 = 13.357117</v>
      </c>
    </row>
    <row r="19055" spans="28:28" x14ac:dyDescent="0.25">
      <c r="AB19055" s="3" t="str">
        <v>T = 9.000000, swapRate = 0.026556, k = 24, strike = 0.014677, call = 0.015621, callph = 0.015613, callmh = 0.015629, quantile = 0.231283, d2CalldK2 = 15.254853</v>
      </c>
    </row>
    <row r="19056" spans="28:28" x14ac:dyDescent="0.25">
      <c r="AB19056" s="3" t="str">
        <v>T = 9.000000, swapRate = 0.026556, k = 25, strike = 0.016657, call = 0.014130, callph = 0.014123, callmh = 0.014138, quantile = 0.263556, d2CalldK2 = 17.386368</v>
      </c>
    </row>
    <row r="19057" spans="28:28" x14ac:dyDescent="0.25">
      <c r="AB19057" s="3" t="str">
        <v>T = 9.000000, swapRate = 0.026556, k = 26, strike = 0.018637, call = 0.012708, callph = 0.012701, callmh = 0.012715, quantile = 0.300284, d2CalldK2 = 19.756163</v>
      </c>
    </row>
    <row r="19058" spans="28:28" x14ac:dyDescent="0.25">
      <c r="AB19058" s="3" t="str">
        <v>T = 9.000000, swapRate = 0.026556, k = 27, strike = 0.020617, call = 0.011363, callph = 0.011356, callmh = 0.011370, quantile = 0.341934, d2CalldK2 = 22.353644</v>
      </c>
    </row>
    <row r="19059" spans="28:28" x14ac:dyDescent="0.25">
      <c r="AB19059" s="3" t="str">
        <v>T = 9.000000, swapRate = 0.026556, k = 28, strike = 0.022597, call = 0.010106, callph = 0.010100, callmh = 0.010112, quantile = 0.388925, d2CalldK2 = 25.143696</v>
      </c>
    </row>
    <row r="19060" spans="28:28" x14ac:dyDescent="0.25">
      <c r="AB19060" s="3" t="str">
        <v>T = 9.000000, swapRate = 0.026556, k = 29, strike = 0.024576, call = 0.008947, callph = 0.008941, callmh = 0.008953, quantile = 0.441574, d2CalldK2 = 28.053151</v>
      </c>
    </row>
    <row r="19061" spans="28:28" x14ac:dyDescent="0.25">
      <c r="AB19061" s="3" t="str">
        <v>T = 9.000000, swapRate = 0.026556, k = 30, strike = 0.026556, call = 0.007898, callph = 0.007893, callmh = 0.007903, quantile = 0.500000, d2CalldK2 = 30.947323</v>
      </c>
    </row>
    <row r="19062" spans="28:28" x14ac:dyDescent="0.25">
      <c r="AB19062" s="3" t="str">
        <v>T = 9.000000, swapRate = 0.026556, k = 31, strike = 0.028536, call = 0.006967, callph = 0.006963, callmh = 0.006972, quantile = 0.558426, d2CalldK2 = 28.053151</v>
      </c>
    </row>
    <row r="19063" spans="28:28" x14ac:dyDescent="0.25">
      <c r="AB19063" s="3" t="str">
        <v>T = 9.000000, swapRate = 0.026556, k = 32, strike = 0.030516, call = 0.006146, callph = 0.006142, callmh = 0.006150, quantile = 0.611075, d2CalldK2 = 25.143696</v>
      </c>
    </row>
    <row r="19064" spans="28:28" x14ac:dyDescent="0.25">
      <c r="AB19064" s="3" t="str">
        <v>T = 9.000000, swapRate = 0.026556, k = 33, strike = 0.032496, call = 0.005423, callph = 0.005420, callmh = 0.005427, quantile = 0.658066, d2CalldK2 = 22.353644</v>
      </c>
    </row>
    <row r="19065" spans="28:28" x14ac:dyDescent="0.25">
      <c r="AB19065" s="3" t="str">
        <v>T = 9.000000, swapRate = 0.026556, k = 34, strike = 0.034475, call = 0.004789, callph = 0.004786, callmh = 0.004792, quantile = 0.699716, d2CalldK2 = 19.756163</v>
      </c>
    </row>
    <row r="19066" spans="28:28" x14ac:dyDescent="0.25">
      <c r="AB19066" s="3" t="str">
        <v>T = 9.000000, swapRate = 0.026556, k = 35, strike = 0.036455, call = 0.004231, callph = 0.004229, callmh = 0.004234, quantile = 0.736444, d2CalldK2 = 17.386368</v>
      </c>
    </row>
    <row r="19067" spans="28:28" x14ac:dyDescent="0.25">
      <c r="AB19067" s="3" t="str">
        <v>T = 9.000000, swapRate = 0.026556, k = 36, strike = 0.038435, call = 0.003742, callph = 0.003740, callmh = 0.003744, quantile = 0.768717, d2CalldK2 = 15.254853</v>
      </c>
    </row>
    <row r="19068" spans="28:28" x14ac:dyDescent="0.25">
      <c r="AB19068" s="3" t="str">
        <v>T = 9.000000, swapRate = 0.026556, k = 37, strike = 0.040415, call = 0.003313, callph = 0.003311, callmh = 0.003315, quantile = 0.797003, d2CalldK2 = 13.357117</v>
      </c>
    </row>
    <row r="19069" spans="28:28" x14ac:dyDescent="0.25">
      <c r="AB19069" s="3" t="str">
        <v>T = 9.000000, swapRate = 0.026556, k = 38, strike = 0.042395, call = 0.002936, callph = 0.002934, callmh = 0.002938, quantile = 0.821752, d2CalldK2 = 11.679944</v>
      </c>
    </row>
    <row r="19070" spans="28:28" x14ac:dyDescent="0.25">
      <c r="AB19070" s="3" t="str">
        <v>T = 9.000000, swapRate = 0.026556, k = 39, strike = 0.044375, call = 0.002605, callph = 0.002603, callmh = 0.002606, quantile = 0.843385, d2CalldK2 = 10.205601</v>
      </c>
    </row>
    <row r="19071" spans="28:28" x14ac:dyDescent="0.25">
      <c r="AB19071" s="3" t="str">
        <v>T = 9.000000, swapRate = 0.026556, k = 40, strike = 0.046354, call = 0.002314, callph = 0.002313, callmh = 0.002315, quantile = 0.862283, d2CalldK2 = 8.914535</v>
      </c>
    </row>
    <row r="19072" spans="28:28" x14ac:dyDescent="0.25">
      <c r="AB19072" s="3" t="str">
        <v>T = 9.000000, swapRate = 0.026556, k = 41, strike = 0.048334, call = 0.002058, callph = 0.002057, callmh = 0.002059, quantile = 0.878791, d2CalldK2 = 7.787029</v>
      </c>
    </row>
    <row r="19073" spans="28:28" x14ac:dyDescent="0.25">
      <c r="AB19073" s="3" t="str">
        <v>T = 9.000000, swapRate = 0.026556, k = 42, strike = 0.050314, call = 0.001833, callph = 0.001832, callmh = 0.001834, quantile = 0.893213, d2CalldK2 = 6.804191</v>
      </c>
    </row>
    <row r="19074" spans="28:28" x14ac:dyDescent="0.25">
      <c r="AB19074" s="3" t="str">
        <v>T = 9.000000, swapRate = 0.026556, k = 43, strike = 0.052294, call = 0.001634, callph = 0.001633, callmh = 0.001635, quantile = 0.905817, d2CalldK2 = 5.948481</v>
      </c>
    </row>
    <row r="19075" spans="28:28" x14ac:dyDescent="0.25">
      <c r="AB19075" s="3" t="str">
        <v>T = 9.000000, swapRate = 0.026556, k = 44, strike = 0.054274, call = 0.001459, callph = 0.001458, callmh = 0.001460, quantile = 0.916840, d2CalldK2 = 5.203961</v>
      </c>
    </row>
    <row r="19076" spans="28:28" x14ac:dyDescent="0.25">
      <c r="AB19076" s="3" t="str">
        <v>T = 9.000000, swapRate = 0.026556, k = 45, strike = 0.056253, call = 0.001304, callph = 0.001303, callmh = 0.001305, quantile = 0.926487, d2CalldK2 = 4.556359</v>
      </c>
    </row>
    <row r="19077" spans="28:28" x14ac:dyDescent="0.25">
      <c r="AB19077" s="3" t="str">
        <v>T = 9.000000, swapRate = 0.026556, k = 46, strike = 0.058233, call = 0.001167, callph = 0.001166, callmh = 0.001167, quantile = 0.934937, d2CalldK2 = 3.993032</v>
      </c>
    </row>
    <row r="19078" spans="28:28" x14ac:dyDescent="0.25">
      <c r="AB19078" s="3" t="str">
        <v>T = 9.000000, swapRate = 0.026556, k = 47, strike = 0.060213, call = 0.001045, callph = 0.001045, callmh = 0.001046, quantile = 0.942346, d2CalldK2 = 3.502867</v>
      </c>
    </row>
    <row r="19079" spans="28:28" x14ac:dyDescent="0.25">
      <c r="AB19079" s="3" t="str">
        <v>T = 9.000000, swapRate = 0.026556, k = 48, strike = 0.062193, call = 0.000938, callph = 0.000937, callmh = 0.000938, quantile = 0.948849, d2CalldK2 = 3.076148</v>
      </c>
    </row>
    <row r="19080" spans="28:28" x14ac:dyDescent="0.25">
      <c r="AB19080" s="3" t="str">
        <v>T = 9.000000, swapRate = 0.026556, k = 49, strike = 0.064173, call = 0.000842, callph = 0.000842, callmh = 0.000843, quantile = 0.954563, d2CalldK2 = 2.704416</v>
      </c>
    </row>
    <row r="19081" spans="28:28" x14ac:dyDescent="0.25">
      <c r="AB19081" s="3" t="str">
        <v>T = 9.000000, swapRate = 0.026556, k = 50, strike = 0.066153, call = 0.000758, callph = 0.000757, callmh = 0.000758, quantile = 0.959589, d2CalldK2 = 2.380333</v>
      </c>
    </row>
    <row r="19082" spans="28:28" x14ac:dyDescent="0.25">
      <c r="AB19082" s="3" t="str">
        <v>T = 9.000000, swapRate = 0.026556, k = 51, strike = 0.068132, call = 0.000682, callph = 0.000682, callmh = 0.000682, quantile = 0.964015, d2CalldK2 = 2.097539</v>
      </c>
    </row>
    <row r="19083" spans="28:28" x14ac:dyDescent="0.25">
      <c r="AB19083" s="3" t="str">
        <v>T = 9.000000, swapRate = 0.026556, k = 52, strike = 0.070112, call = 0.000615, callph = 0.000614, callmh = 0.000615, quantile = 0.967918, d2CalldK2 = 1.850536</v>
      </c>
    </row>
    <row r="19084" spans="28:28" x14ac:dyDescent="0.25">
      <c r="AB19084" s="3" t="str">
        <v>T = 9.000000, swapRate = 0.026556, k = 53, strike = 0.072092, call = 0.000555, callph = 0.000554, callmh = 0.000555, quantile = 0.971363, d2CalldK2 = 1.634573</v>
      </c>
    </row>
    <row r="19085" spans="28:28" x14ac:dyDescent="0.25">
      <c r="AB19085" s="3" t="str">
        <v>T = 9.000000, swapRate = 0.026556, k = 54, strike = 0.074072, call = 0.000501, callph = 0.000501, callmh = 0.000501, quantile = 0.974408, d2CalldK2 = 1.445546</v>
      </c>
    </row>
    <row r="19086" spans="28:28" x14ac:dyDescent="0.25">
      <c r="AB19086" s="3" t="str">
        <v>T = 9.000000, swapRate = 0.026556, k = 55, strike = 0.076052, call = 0.000453, callph = 0.000453, callmh = 0.000453, quantile = 0.977103, d2CalldK2 = 1.279912</v>
      </c>
    </row>
    <row r="19087" spans="28:28" x14ac:dyDescent="0.25">
      <c r="AB19087" s="3" t="str">
        <v>T = 9.000000, swapRate = 0.026556, k = 56, strike = 0.078032, call = 0.000410, callph = 0.000410, callmh = 0.000410, quantile = 0.979490, d2CalldK2 = 1.134612</v>
      </c>
    </row>
    <row r="19088" spans="28:28" x14ac:dyDescent="0.25">
      <c r="AB19088" s="3" t="str">
        <v>T = 9.000000, swapRate = 0.026556, k = 57, strike = 0.080011, call = 0.000372, callph = 0.000372, callmh = 0.000372, quantile = 0.981607, d2CalldK2 = 1.007002</v>
      </c>
    </row>
    <row r="19089" spans="28:28" x14ac:dyDescent="0.25">
      <c r="AB19089" s="3" t="str">
        <v>T = 9.000000, swapRate = 0.026556, k = 58, strike = 0.081991, call = 0.000337, callph = 0.000337, callmh = 0.000337, quantile = 0.983487, d2CalldK2 = 0.894798</v>
      </c>
    </row>
    <row r="19090" spans="28:28" x14ac:dyDescent="0.25">
      <c r="AB19090" s="3" t="str">
        <v>T = 9.000000, swapRate = 0.026556, k = 59, strike = 0.083971, call = 0.000306, callph = 0.000306, callmh = 0.000306, quantile = 0.985159, d2CalldK2 = 0.796024</v>
      </c>
    </row>
    <row r="19091" spans="28:28" x14ac:dyDescent="0.25">
      <c r="AB19091" s="3" t="str">
        <v>T = 9.000000, swapRate = 0.026556, k = 60, strike = 0.085951, call = 0.000278, callph = 0.000278, callmh = 0.000278, quantile = 0.986647, d2CalldK2 = 0.708972</v>
      </c>
    </row>
    <row r="19092" spans="28:28" x14ac:dyDescent="0.25">
      <c r="AB19092" s="3" t="str">
        <v>strike = -0.030859, d2CalldK2 = 0.796024, d2CalldK2mc = 1.086247</v>
      </c>
    </row>
    <row r="19093" spans="28:28" x14ac:dyDescent="0.25">
      <c r="AB19093" s="3" t="str">
        <v>strike = -0.028879, d2CalldK2 = 0.894798, d2CalldK2mc = 1.053758</v>
      </c>
    </row>
    <row r="19094" spans="28:28" x14ac:dyDescent="0.25">
      <c r="AB19094" s="3" t="str">
        <v>strike = -0.026899, d2CalldK2 = 1.007002, d2CalldK2mc = 1.564428</v>
      </c>
    </row>
    <row r="19095" spans="28:28" x14ac:dyDescent="0.25">
      <c r="AB19095" s="3" t="str">
        <v>strike = -0.024919, d2CalldK2 = 1.134612, d2CalldK2mc = 1.002759</v>
      </c>
    </row>
    <row r="19096" spans="28:28" x14ac:dyDescent="0.25">
      <c r="AB19096" s="3" t="str">
        <v>strike = -0.022939, d2CalldK2 = 1.279912, d2CalldK2mc = 1.084856</v>
      </c>
    </row>
    <row r="19097" spans="28:28" x14ac:dyDescent="0.25">
      <c r="AB19097" s="3" t="str">
        <v>strike = -0.020960, d2CalldK2 = 1.445546, d2CalldK2mc = 1.798795</v>
      </c>
    </row>
    <row r="19098" spans="28:28" x14ac:dyDescent="0.25">
      <c r="AB19098" s="3" t="str">
        <v>strike = -0.018980, d2CalldK2 = 1.634573, d2CalldK2mc = 1.628922</v>
      </c>
    </row>
    <row r="19099" spans="28:28" x14ac:dyDescent="0.25">
      <c r="AB19099" s="3" t="str">
        <v>strike = -0.017000, d2CalldK2 = 1.850536, d2CalldK2mc = 1.480150</v>
      </c>
    </row>
    <row r="19100" spans="28:28" x14ac:dyDescent="0.25">
      <c r="AB19100" s="3" t="str">
        <v>strike = -0.015020, d2CalldK2 = 2.097539, d2CalldK2mc = 2.482367</v>
      </c>
    </row>
    <row r="19101" spans="28:28" x14ac:dyDescent="0.25">
      <c r="AB19101" s="3" t="str">
        <v>strike = -0.013040, d2CalldK2 = 2.380333, d2CalldK2mc = 2.825894</v>
      </c>
    </row>
    <row r="19102" spans="28:28" x14ac:dyDescent="0.25">
      <c r="AB19102" s="3" t="str">
        <v>strike = -0.011060, d2CalldK2 = 2.704416, d2CalldK2mc = 2.719340</v>
      </c>
    </row>
    <row r="19103" spans="28:28" x14ac:dyDescent="0.25">
      <c r="AB19103" s="3" t="str">
        <v>strike = -0.009081, d2CalldK2 = 3.076147, d2CalldK2mc = 2.787658</v>
      </c>
    </row>
    <row r="19104" spans="28:28" x14ac:dyDescent="0.25">
      <c r="AB19104" s="3" t="str">
        <v>strike = -0.007101, d2CalldK2 = 3.502867, d2CalldK2mc = 3.281521</v>
      </c>
    </row>
    <row r="19105" spans="28:28" x14ac:dyDescent="0.25">
      <c r="AB19105" s="3" t="str">
        <v>strike = -0.005121, d2CalldK2 = 3.993032, d2CalldK2mc = 4.075412</v>
      </c>
    </row>
    <row r="19106" spans="28:28" x14ac:dyDescent="0.25">
      <c r="AB19106" s="3" t="str">
        <v>strike = -0.003141, d2CalldK2 = 4.556359, d2CalldK2mc = 5.282975</v>
      </c>
    </row>
    <row r="19107" spans="28:28" x14ac:dyDescent="0.25">
      <c r="AB19107" s="3" t="str">
        <v>strike = -0.001161, d2CalldK2 = 5.203961, d2CalldK2mc = 5.362548</v>
      </c>
    </row>
    <row r="19108" spans="28:28" x14ac:dyDescent="0.25">
      <c r="AB19108" s="3" t="str">
        <v>strike = 0.000818, d2CalldK2 = 5.948481, d2CalldK2mc = 6.038013</v>
      </c>
    </row>
    <row r="19109" spans="28:28" x14ac:dyDescent="0.25">
      <c r="AB19109" s="3" t="str">
        <v>strike = 0.002798, d2CalldK2 = 6.804191, d2CalldK2mc = 6.191178</v>
      </c>
    </row>
    <row r="19110" spans="28:28" x14ac:dyDescent="0.25">
      <c r="AB19110" s="3" t="str">
        <v>strike = 0.004778, d2CalldK2 = 7.787029, d2CalldK2mc = 7.437455</v>
      </c>
    </row>
    <row r="19111" spans="28:28" x14ac:dyDescent="0.25">
      <c r="AB19111" s="3" t="str">
        <v>strike = 0.006758, d2CalldK2 = 8.914535, d2CalldK2mc = 8.097426</v>
      </c>
    </row>
    <row r="19112" spans="28:28" x14ac:dyDescent="0.25">
      <c r="AB19112" s="3" t="str">
        <v>strike = 0.008738, d2CalldK2 = 10.205601, d2CalldK2mc = 10.363629</v>
      </c>
    </row>
    <row r="19113" spans="28:28" x14ac:dyDescent="0.25">
      <c r="AB19113" s="3" t="str">
        <v>strike = 0.010718, d2CalldK2 = 11.679944, d2CalldK2mc = 12.513135</v>
      </c>
    </row>
    <row r="19114" spans="28:28" x14ac:dyDescent="0.25">
      <c r="AB19114" s="3" t="str">
        <v>strike = 0.012697, d2CalldK2 = 13.357117, d2CalldK2mc = 13.038458</v>
      </c>
    </row>
    <row r="19115" spans="28:28" x14ac:dyDescent="0.25">
      <c r="AB19115" s="3" t="str">
        <v>strike = 0.014677, d2CalldK2 = 15.254853, d2CalldK2mc = 15.023297</v>
      </c>
    </row>
    <row r="19116" spans="28:28" x14ac:dyDescent="0.25">
      <c r="AB19116" s="3" t="str">
        <v>strike = 0.016657, d2CalldK2 = 17.386368, d2CalldK2mc = 18.100380</v>
      </c>
    </row>
    <row r="19117" spans="28:28" x14ac:dyDescent="0.25">
      <c r="AB19117" s="3" t="str">
        <v>strike = 0.018637, d2CalldK2 = 19.756163, d2CalldK2mc = 19.460714</v>
      </c>
    </row>
    <row r="19118" spans="28:28" x14ac:dyDescent="0.25">
      <c r="AB19118" s="3" t="str">
        <v>strike = 0.020617, d2CalldK2 = 22.353644, d2CalldK2mc = 23.415512</v>
      </c>
    </row>
    <row r="19119" spans="28:28" x14ac:dyDescent="0.25">
      <c r="AB19119" s="3" t="str">
        <v>strike = 0.022597, d2CalldK2 = 25.143696, d2CalldK2mc = 24.762812</v>
      </c>
    </row>
    <row r="19120" spans="28:28" x14ac:dyDescent="0.25">
      <c r="AB19120" s="3" t="str">
        <v>strike = 0.024576, d2CalldK2 = 28.053151, d2CalldK2mc = 27.175083</v>
      </c>
    </row>
    <row r="19121" spans="28:28" x14ac:dyDescent="0.25">
      <c r="AB19121" s="3" t="str">
        <v>strike = 0.026556, d2CalldK2 = 30.947323, d2CalldK2mc = 29.679457</v>
      </c>
    </row>
    <row r="19122" spans="28:28" x14ac:dyDescent="0.25">
      <c r="AB19122" s="3" t="str">
        <v>strike = 0.028536, d2CalldK2 = 28.053151, d2CalldK2mc = 27.756277</v>
      </c>
    </row>
    <row r="19123" spans="28:28" x14ac:dyDescent="0.25">
      <c r="AB19123" s="3" t="str">
        <v>strike = 0.030516, d2CalldK2 = 25.143696, d2CalldK2mc = 26.096645</v>
      </c>
    </row>
    <row r="19124" spans="28:28" x14ac:dyDescent="0.25">
      <c r="AB19124" s="3" t="str">
        <v>strike = 0.032496, d2CalldK2 = 22.353644, d2CalldK2mc = 22.576697</v>
      </c>
    </row>
    <row r="19125" spans="28:28" x14ac:dyDescent="0.25">
      <c r="AB19125" s="3" t="str">
        <v>strike = 0.034475, d2CalldK2 = 19.756163, d2CalldK2mc = 19.041580</v>
      </c>
    </row>
    <row r="19126" spans="28:28" x14ac:dyDescent="0.25">
      <c r="AB19126" s="3" t="str">
        <v>strike = 0.036455, d2CalldK2 = 17.386368, d2CalldK2mc = 17.740194</v>
      </c>
    </row>
    <row r="19127" spans="28:28" x14ac:dyDescent="0.25">
      <c r="AB19127" s="3" t="str">
        <v>strike = 0.038435, d2CalldK2 = 15.254853, d2CalldK2mc = 15.166485</v>
      </c>
    </row>
    <row r="19128" spans="28:28" x14ac:dyDescent="0.25">
      <c r="AB19128" s="3" t="str">
        <v>strike = 0.040415, d2CalldK2 = 13.357117, d2CalldK2mc = 13.118559</v>
      </c>
    </row>
    <row r="19129" spans="28:28" x14ac:dyDescent="0.25">
      <c r="AB19129" s="3" t="str">
        <v>strike = 0.042395, d2CalldK2 = 11.679944, d2CalldK2mc = 11.719194</v>
      </c>
    </row>
    <row r="19130" spans="28:28" x14ac:dyDescent="0.25">
      <c r="AB19130" s="3" t="str">
        <v>strike = 0.044375, d2CalldK2 = 10.205601, d2CalldK2mc = 8.919692</v>
      </c>
    </row>
    <row r="19131" spans="28:28" x14ac:dyDescent="0.25">
      <c r="AB19131" s="3" t="str">
        <v>strike = 0.046354, d2CalldK2 = 8.914535, d2CalldK2mc = 9.053361</v>
      </c>
    </row>
    <row r="19132" spans="28:28" x14ac:dyDescent="0.25">
      <c r="AB19132" s="3" t="str">
        <v>strike = 0.048334, d2CalldK2 = 7.787029, d2CalldK2mc = 7.956162</v>
      </c>
    </row>
    <row r="19133" spans="28:28" x14ac:dyDescent="0.25">
      <c r="AB19133" s="3" t="str">
        <v>strike = 0.050314, d2CalldK2 = 6.804191, d2CalldK2mc = 7.230894</v>
      </c>
    </row>
    <row r="19134" spans="28:28" x14ac:dyDescent="0.25">
      <c r="AB19134" s="3" t="str">
        <v>strike = 0.052294, d2CalldK2 = 5.948481, d2CalldK2mc = 6.926815</v>
      </c>
    </row>
    <row r="19135" spans="28:28" x14ac:dyDescent="0.25">
      <c r="AB19135" s="3" t="str">
        <v>strike = 0.054274, d2CalldK2 = 5.203961, d2CalldK2mc = 5.761596</v>
      </c>
    </row>
    <row r="19136" spans="28:28" x14ac:dyDescent="0.25">
      <c r="AB19136" s="3" t="str">
        <v>strike = 0.056253, d2CalldK2 = 4.556359, d2CalldK2mc = 4.178230</v>
      </c>
    </row>
    <row r="19137" spans="28:28" x14ac:dyDescent="0.25">
      <c r="AB19137" s="3" t="str">
        <v>strike = 0.058233, d2CalldK2 = 3.993032, d2CalldK2mc = 3.507630</v>
      </c>
    </row>
    <row r="19138" spans="28:28" x14ac:dyDescent="0.25">
      <c r="AB19138" s="3" t="str">
        <v>strike = 0.060213, d2CalldK2 = 3.502867, d2CalldK2mc = 3.663159</v>
      </c>
    </row>
    <row r="19139" spans="28:28" x14ac:dyDescent="0.25">
      <c r="AB19139" s="3" t="str">
        <v>strike = 0.062193, d2CalldK2 = 3.076148, d2CalldK2mc = 3.456240</v>
      </c>
    </row>
    <row r="19140" spans="28:28" x14ac:dyDescent="0.25">
      <c r="AB19140" s="3" t="str">
        <v>strike = 0.064173, d2CalldK2 = 2.704416, d2CalldK2mc = 2.359374</v>
      </c>
    </row>
    <row r="19141" spans="28:28" x14ac:dyDescent="0.25">
      <c r="AB19141" s="3" t="str">
        <v>strike = 0.066153, d2CalldK2 = 2.380333, d2CalldK2mc = 2.188444</v>
      </c>
    </row>
    <row r="19142" spans="28:28" x14ac:dyDescent="0.25">
      <c r="AB19142" s="3" t="str">
        <v>strike = 0.068132, d2CalldK2 = 2.097539, d2CalldK2mc = 2.032980</v>
      </c>
    </row>
    <row r="19143" spans="28:28" x14ac:dyDescent="0.25">
      <c r="AB19143" s="3" t="str">
        <v>strike = 0.070112, d2CalldK2 = 1.850536, d2CalldK2mc = 1.958504</v>
      </c>
    </row>
    <row r="19144" spans="28:28" x14ac:dyDescent="0.25">
      <c r="AB19144" s="3" t="str">
        <v>strike = 0.072092, d2CalldK2 = 1.634573, d2CalldK2mc = 1.991691</v>
      </c>
    </row>
    <row r="19145" spans="28:28" x14ac:dyDescent="0.25">
      <c r="AB19145" s="3" t="str">
        <v>strike = 0.074072, d2CalldK2 = 1.445546, d2CalldK2mc = 1.947673</v>
      </c>
    </row>
    <row r="19146" spans="28:28" x14ac:dyDescent="0.25">
      <c r="AB19146" s="3" t="str">
        <v>strike = 0.076052, d2CalldK2 = 1.279912, d2CalldK2mc = 1.296860</v>
      </c>
    </row>
    <row r="19147" spans="28:28" x14ac:dyDescent="0.25">
      <c r="AB19147" s="3" t="str">
        <v>strike = 0.078032, d2CalldK2 = 1.134612, d2CalldK2mc = 0.904943</v>
      </c>
    </row>
    <row r="19148" spans="28:28" x14ac:dyDescent="0.25">
      <c r="AB19148" s="3" t="str">
        <v>strike = 0.080011, d2CalldK2 = 1.007002, d2CalldK2mc = 0.837974</v>
      </c>
    </row>
    <row r="19149" spans="28:28" x14ac:dyDescent="0.25">
      <c r="AB19149" s="3" t="str">
        <v>strike = 0.081991, d2CalldK2 = 0.894798, d2CalldK2mc = 0.681531</v>
      </c>
    </row>
    <row r="19150" spans="28:28" x14ac:dyDescent="0.25">
      <c r="AB19150" s="3" t="str">
        <v>strike = 0.083971, d2CalldK2 = 0.796024, d2CalldK2mc = 0.735714</v>
      </c>
    </row>
    <row r="19151" spans="28:28" x14ac:dyDescent="0.25">
      <c r="AB19151" s="3" t="str">
        <v>T = 9.000000, fixingDate = 0, swapRate = 0.026556, annuity = 7.878383, stdDev = 0.019798, avgCalcStrikes = 7.999512</v>
      </c>
    </row>
    <row r="19152" spans="28:28" x14ac:dyDescent="0.25">
      <c r="AB19152" s="3" t="str">
        <v>strike = -0.030859, dCalldT = 0.000006, localVol = 0.003189</v>
      </c>
    </row>
    <row r="19153" spans="28:28" x14ac:dyDescent="0.25">
      <c r="AB19153" s="3" t="str">
        <v>strike = -0.028879, dCalldT = 0.000044, localVol = 0.009107</v>
      </c>
    </row>
    <row r="19154" spans="28:28" x14ac:dyDescent="0.25">
      <c r="AB19154" s="3" t="str">
        <v>strike = -0.026899, dCalldT = 0.000075, localVol = 0.009787</v>
      </c>
    </row>
    <row r="19155" spans="28:28" x14ac:dyDescent="0.25">
      <c r="AB19155" s="3" t="str">
        <v>strike = -0.024919, dCalldT = 0.000081, localVol = 0.012673</v>
      </c>
    </row>
    <row r="19156" spans="28:28" x14ac:dyDescent="0.25">
      <c r="AB19156" s="3" t="str">
        <v>strike = -0.022939, dCalldT = 0.000093, localVol = 0.013090</v>
      </c>
    </row>
    <row r="19157" spans="28:28" x14ac:dyDescent="0.25">
      <c r="AB19157" s="3" t="str">
        <v>strike = -0.020960, dCalldT = 0.000115, localVol = 0.011316</v>
      </c>
    </row>
    <row r="19158" spans="28:28" x14ac:dyDescent="0.25">
      <c r="AB19158" s="3" t="str">
        <v>strike = -0.018980, dCalldT = 0.000121, localVol = 0.012212</v>
      </c>
    </row>
    <row r="19159" spans="28:28" x14ac:dyDescent="0.25">
      <c r="AB19159" s="3" t="str">
        <v>strike = -0.017000, dCalldT = 0.000129, localVol = 0.013190</v>
      </c>
    </row>
    <row r="19160" spans="28:28" x14ac:dyDescent="0.25">
      <c r="AB19160" s="3" t="str">
        <v>strike = -0.015020, dCalldT = 0.000154, localVol = 0.011147</v>
      </c>
    </row>
    <row r="19161" spans="28:28" x14ac:dyDescent="0.25">
      <c r="AB19161" s="3" t="str">
        <v>strike = -0.013040, dCalldT = 0.000162, localVol = 0.010720</v>
      </c>
    </row>
    <row r="19162" spans="28:28" x14ac:dyDescent="0.25">
      <c r="AB19162" s="3" t="str">
        <v>strike = -0.011060, dCalldT = 0.000150, localVol = 0.010516</v>
      </c>
    </row>
    <row r="19163" spans="28:28" x14ac:dyDescent="0.25">
      <c r="AB19163" s="3" t="str">
        <v>strike = -0.009081, dCalldT = 0.000139, localVol = 0.009969</v>
      </c>
    </row>
    <row r="19164" spans="28:28" x14ac:dyDescent="0.25">
      <c r="AB19164" s="3" t="str">
        <v>strike = -0.007101, dCalldT = 0.000141, localVol = 0.009273</v>
      </c>
    </row>
    <row r="19165" spans="28:28" x14ac:dyDescent="0.25">
      <c r="AB19165" s="3" t="str">
        <v>strike = -0.005121, dCalldT = 0.000155, localVol = 0.008719</v>
      </c>
    </row>
    <row r="19166" spans="28:28" x14ac:dyDescent="0.25">
      <c r="AB19166" s="3" t="str">
        <v>strike = -0.003141, dCalldT = 0.000166, localVol = 0.007922</v>
      </c>
    </row>
    <row r="19167" spans="28:28" x14ac:dyDescent="0.25">
      <c r="AB19167" s="3" t="str">
        <v>strike = -0.001161, dCalldT = 0.000143, localVol = 0.007310</v>
      </c>
    </row>
    <row r="19168" spans="28:28" x14ac:dyDescent="0.25">
      <c r="AB19168" s="3" t="str">
        <v>strike = 0.000818, dCalldT = 0.000114, localVol = 0.006148</v>
      </c>
    </row>
    <row r="19169" spans="28:28" x14ac:dyDescent="0.25">
      <c r="AB19169" s="3" t="str">
        <v>strike = 0.002798, dCalldT = 0.000082, localVol = 0.005132</v>
      </c>
    </row>
    <row r="19170" spans="28:28" x14ac:dyDescent="0.25">
      <c r="AB19170" s="3" t="str">
        <v>strike = 0.004778, dCalldT = 0.000078, localVol = 0.004593</v>
      </c>
    </row>
    <row r="19171" spans="28:28" x14ac:dyDescent="0.25">
      <c r="AB19171" s="3" t="str">
        <v>strike = 0.006758, dCalldT = 0.000092, localVol = 0.004777</v>
      </c>
    </row>
    <row r="19172" spans="28:28" x14ac:dyDescent="0.25">
      <c r="AB19172" s="3" t="str">
        <v>strike = 0.008738, dCalldT = 0.000145, localVol = 0.005294</v>
      </c>
    </row>
    <row r="19173" spans="28:28" x14ac:dyDescent="0.25">
      <c r="AB19173" s="3" t="str">
        <v>strike = 0.010718, dCalldT = 0.000191, localVol = 0.005523</v>
      </c>
    </row>
    <row r="19174" spans="28:28" x14ac:dyDescent="0.25">
      <c r="AB19174" s="3" t="str">
        <v>strike = 0.012697, dCalldT = 0.000197, localVol = 0.005502</v>
      </c>
    </row>
    <row r="19175" spans="28:28" x14ac:dyDescent="0.25">
      <c r="AB19175" s="3" t="str">
        <v>strike = 0.014677, dCalldT = 0.000219, localVol = 0.005394</v>
      </c>
    </row>
    <row r="19176" spans="28:28" x14ac:dyDescent="0.25">
      <c r="AB19176" s="3" t="str">
        <v>strike = 0.016657, dCalldT = 0.000250, localVol = 0.005258</v>
      </c>
    </row>
    <row r="19177" spans="28:28" x14ac:dyDescent="0.25">
      <c r="AB19177" s="3" t="str">
        <v>strike = 0.018637, dCalldT = 0.000247, localVol = 0.005042</v>
      </c>
    </row>
    <row r="19178" spans="28:28" x14ac:dyDescent="0.25">
      <c r="AB19178" s="3" t="str">
        <v>strike = 0.020617, dCalldT = 0.000257, localVol = 0.004686</v>
      </c>
    </row>
    <row r="19179" spans="28:28" x14ac:dyDescent="0.25">
      <c r="AB19179" s="3" t="str">
        <v>strike = 0.022597, dCalldT = 0.000215, localVol = 0.004170</v>
      </c>
    </row>
    <row r="19180" spans="28:28" x14ac:dyDescent="0.25">
      <c r="AB19180" s="3" t="str">
        <v>strike = 0.024576, dCalldT = 0.000189, localVol = 0.003732</v>
      </c>
    </row>
    <row r="19181" spans="28:28" x14ac:dyDescent="0.25">
      <c r="AB19181" s="3" t="str">
        <v>strike = 0.026556, dCalldT = 0.000202, localVol = 0.003691</v>
      </c>
    </row>
    <row r="19182" spans="28:28" x14ac:dyDescent="0.25">
      <c r="AB19182" s="3" t="str">
        <v>strike = 0.028536, dCalldT = 0.000228, localVol = 0.004050</v>
      </c>
    </row>
    <row r="19183" spans="28:28" x14ac:dyDescent="0.25">
      <c r="AB19183" s="3" t="str">
        <v>strike = 0.030516, dCalldT = 0.000265, localVol = 0.004503</v>
      </c>
    </row>
    <row r="19184" spans="28:28" x14ac:dyDescent="0.25">
      <c r="AB19184" s="3" t="str">
        <v>strike = 0.032496, dCalldT = 0.000255, localVol = 0.004750</v>
      </c>
    </row>
    <row r="19185" spans="28:28" x14ac:dyDescent="0.25">
      <c r="AB19185" s="3" t="str">
        <v>strike = 0.034475, dCalldT = 0.000233, localVol = 0.004944</v>
      </c>
    </row>
    <row r="19186" spans="28:28" x14ac:dyDescent="0.25">
      <c r="AB19186" s="3" t="str">
        <v>strike = 0.036455, dCalldT = 0.000243, localVol = 0.005234</v>
      </c>
    </row>
    <row r="19187" spans="28:28" x14ac:dyDescent="0.25">
      <c r="AB19187" s="3" t="str">
        <v>strike = 0.038435, dCalldT = 0.000236, localVol = 0.005576</v>
      </c>
    </row>
    <row r="19188" spans="28:28" x14ac:dyDescent="0.25">
      <c r="AB19188" s="3" t="str">
        <v>strike = 0.040415, dCalldT = 0.000232, localVol = 0.005950</v>
      </c>
    </row>
    <row r="19189" spans="28:28" x14ac:dyDescent="0.25">
      <c r="AB19189" s="3" t="str">
        <v>strike = 0.042395, dCalldT = 0.000240, localVol = 0.006395</v>
      </c>
    </row>
    <row r="19190" spans="28:28" x14ac:dyDescent="0.25">
      <c r="AB19190" s="3" t="str">
        <v>strike = 0.044375, dCalldT = 0.000245, localVol = 0.007415</v>
      </c>
    </row>
    <row r="19191" spans="28:28" x14ac:dyDescent="0.25">
      <c r="AB19191" s="3" t="str">
        <v>strike = 0.046354, dCalldT = 0.000312, localVol = 0.008296</v>
      </c>
    </row>
    <row r="19192" spans="28:28" x14ac:dyDescent="0.25">
      <c r="AB19192" s="3" t="str">
        <v>strike = 0.048334, dCalldT = 0.000372, localVol = 0.009667</v>
      </c>
    </row>
    <row r="19193" spans="28:28" x14ac:dyDescent="0.25">
      <c r="AB19193" s="3" t="str">
        <v>strike = 0.050314, dCalldT = 0.000425, localVol = 0.010837</v>
      </c>
    </row>
    <row r="19194" spans="28:28" x14ac:dyDescent="0.25">
      <c r="AB19194" s="3" t="str">
        <v>strike = 0.052294, dCalldT = 0.000458, localVol = 0.011501</v>
      </c>
    </row>
    <row r="19195" spans="28:28" x14ac:dyDescent="0.25">
      <c r="AB19195" s="3" t="str">
        <v>strike = 0.054274, dCalldT = 0.000446, localVol = 0.012447</v>
      </c>
    </row>
    <row r="19196" spans="28:28" x14ac:dyDescent="0.25">
      <c r="AB19196" s="3" t="str">
        <v>strike = 0.056253, dCalldT = 0.000409, localVol = 0.013994</v>
      </c>
    </row>
    <row r="19197" spans="28:28" x14ac:dyDescent="0.25">
      <c r="AB19197" s="3" t="str">
        <v>strike = 0.058233, dCalldT = 0.000391, localVol = 0.014922</v>
      </c>
    </row>
    <row r="19198" spans="28:28" x14ac:dyDescent="0.25">
      <c r="AB19198" s="3" t="str">
        <v>strike = 0.060213, dCalldT = 0.000396, localVol = 0.014698</v>
      </c>
    </row>
    <row r="19199" spans="28:28" x14ac:dyDescent="0.25">
      <c r="AB19199" s="3" t="str">
        <v>strike = 0.062193, dCalldT = 0.000394, localVol = 0.015102</v>
      </c>
    </row>
    <row r="19200" spans="28:28" x14ac:dyDescent="0.25">
      <c r="AB19200" s="3" t="str">
        <v>strike = 0.064173, dCalldT = 0.000376, localVol = 0.017842</v>
      </c>
    </row>
    <row r="19201" spans="28:28" x14ac:dyDescent="0.25">
      <c r="AB19201" s="3" t="str">
        <v>strike = 0.066153, dCalldT = 0.000374, localVol = 0.018489</v>
      </c>
    </row>
    <row r="19202" spans="28:28" x14ac:dyDescent="0.25">
      <c r="AB19202" s="3" t="str">
        <v>strike = 0.068132, dCalldT = 0.000382, localVol = 0.019396</v>
      </c>
    </row>
    <row r="19203" spans="28:28" x14ac:dyDescent="0.25">
      <c r="AB19203" s="3" t="str">
        <v>strike = 0.070112, dCalldT = 0.000395, localVol = 0.020073</v>
      </c>
    </row>
    <row r="19204" spans="28:28" x14ac:dyDescent="0.25">
      <c r="AB19204" s="3" t="str">
        <v>strike = 0.072092, dCalldT = 0.000402, localVol = 0.020102</v>
      </c>
    </row>
    <row r="19205" spans="28:28" x14ac:dyDescent="0.25">
      <c r="AB19205" s="3" t="str">
        <v>strike = 0.074072, dCalldT = 0.000394, localVol = 0.020119</v>
      </c>
    </row>
    <row r="19206" spans="28:28" x14ac:dyDescent="0.25">
      <c r="AB19206" s="3" t="str">
        <v>strike = 0.076052, dCalldT = 0.000363, localVol = 0.023660</v>
      </c>
    </row>
    <row r="19207" spans="28:28" x14ac:dyDescent="0.25">
      <c r="AB19207" s="3" t="str">
        <v>strike = 0.078032, dCalldT = 0.000332, localVol = 0.027075</v>
      </c>
    </row>
    <row r="19208" spans="28:28" x14ac:dyDescent="0.25">
      <c r="AB19208" s="3" t="str">
        <v>strike = 0.080011, dCalldT = 0.000312, localVol = 0.027279</v>
      </c>
    </row>
    <row r="19209" spans="28:28" x14ac:dyDescent="0.25">
      <c r="AB19209" s="3" t="str">
        <v>strike = 0.081991, dCalldT = 0.000300, localVol = 0.029691</v>
      </c>
    </row>
    <row r="19210" spans="28:28" x14ac:dyDescent="0.25">
      <c r="AB19210" s="3" t="str">
        <v>strike = 0.083971, dCalldT = 0.000300, localVol = 0.028538</v>
      </c>
    </row>
    <row r="19211" spans="28:28" x14ac:dyDescent="0.25">
      <c r="AB19211" s="3" t="str">
        <v>T = 9.083333, swapRate = 0.026576, k = 0, strike = -0.033075, call = 0.059933, callph = 0.059923, callmh = 0.059942, quantile = 0.013414, d2CalldK2 = 0.706728</v>
      </c>
    </row>
    <row r="19212" spans="28:28" x14ac:dyDescent="0.25">
      <c r="AB19212" s="3" t="str">
        <v>T = 9.083333, swapRate = 0.026576, k = 1, strike = -0.031086, call = 0.057972, callph = 0.057962, callmh = 0.057982, quantile = 0.014904, d2CalldK2 = 0.793283</v>
      </c>
    </row>
    <row r="19213" spans="28:28" x14ac:dyDescent="0.25">
      <c r="AB19213" s="3" t="str">
        <v>T = 9.083333, swapRate = 0.026576, k = 2, strike = -0.029098, call = 0.056015, callph = 0.056005, callmh = 0.056025, quantile = 0.016577, d2CalldK2 = 0.891476</v>
      </c>
    </row>
    <row r="19214" spans="28:28" x14ac:dyDescent="0.25">
      <c r="AB19214" s="3" t="str">
        <v>T = 9.083333, swapRate = 0.026576, k = 3, strike = -0.027110, call = 0.054062, callph = 0.054052, callmh = 0.054071, quantile = 0.018458, d2CalldK2 = 1.003001</v>
      </c>
    </row>
    <row r="19215" spans="28:28" x14ac:dyDescent="0.25">
      <c r="AB19215" s="3" t="str">
        <v>T = 9.083333, swapRate = 0.026576, k = 4, strike = -0.025121, call = 0.052112, callph = 0.052102, callmh = 0.052122, quantile = 0.020575, d2CalldK2 = 1.129820</v>
      </c>
    </row>
    <row r="19216" spans="28:28" x14ac:dyDescent="0.25">
      <c r="AB19216" s="3" t="str">
        <v>T = 9.083333, swapRate = 0.026576, k = 5, strike = -0.023133, call = 0.050167, callph = 0.050157, callmh = 0.050177, quantile = 0.022962, d2CalldK2 = 1.274199</v>
      </c>
    </row>
    <row r="19217" spans="28:28" x14ac:dyDescent="0.25">
      <c r="AB19217" s="3" t="str">
        <v>T = 9.083333, swapRate = 0.026576, k = 6, strike = -0.021145, call = 0.048227, callph = 0.048217, callmh = 0.048237, quantile = 0.025656, d2CalldK2 = 1.438764</v>
      </c>
    </row>
    <row r="19218" spans="28:28" x14ac:dyDescent="0.25">
      <c r="AB19218" s="3" t="str">
        <v>T = 9.083333, swapRate = 0.026576, k = 7, strike = -0.019156, call = 0.046293, callph = 0.046283, callmh = 0.046302, quantile = 0.028699, d2CalldK2 = 1.626552</v>
      </c>
    </row>
    <row r="19219" spans="28:28" x14ac:dyDescent="0.25">
      <c r="AB19219" s="3" t="str">
        <v>T = 9.083333, swapRate = 0.026576, k = 8, strike = -0.017168, call = 0.044365, callph = 0.044355, callmh = 0.044374, quantile = 0.032142, d2CalldK2 = 1.841083</v>
      </c>
    </row>
    <row r="19220" spans="28:28" x14ac:dyDescent="0.25">
      <c r="AB19220" s="3" t="str">
        <v>T = 9.083333, swapRate = 0.026576, k = 9, strike = -0.015180, call = 0.042444, callph = 0.042434, callmh = 0.042454, quantile = 0.036041, d2CalldK2 = 2.086433</v>
      </c>
    </row>
    <row r="19221" spans="28:28" x14ac:dyDescent="0.25">
      <c r="AB19221" s="3" t="str">
        <v>T = 9.083333, swapRate = 0.026576, k = 10, strike = -0.013191, call = 0.040532, callph = 0.040522, callmh = 0.040541, quantile = 0.040463, d2CalldK2 = 2.367324</v>
      </c>
    </row>
    <row r="19222" spans="28:28" x14ac:dyDescent="0.25">
      <c r="AB19222" s="3" t="str">
        <v>T = 9.083333, swapRate = 0.026576, k = 11, strike = -0.011203, call = 0.038629, callph = 0.038619, callmh = 0.038638, quantile = 0.045482, d2CalldK2 = 2.689225</v>
      </c>
    </row>
    <row r="19223" spans="28:28" x14ac:dyDescent="0.25">
      <c r="AB19223" s="3" t="str">
        <v>T = 9.083333, swapRate = 0.026576, k = 12, strike = -0.009214, call = 0.036736, callph = 0.036727, callmh = 0.036746, quantile = 0.051188, d2CalldK2 = 3.058458</v>
      </c>
    </row>
    <row r="19224" spans="28:28" x14ac:dyDescent="0.25">
      <c r="AB19224" s="3" t="str">
        <v>T = 9.083333, swapRate = 0.026576, k = 13, strike = -0.007226, call = 0.034856, callph = 0.034847, callmh = 0.034865, quantile = 0.057681, d2CalldK2 = 3.482332</v>
      </c>
    </row>
    <row r="19225" spans="28:28" x14ac:dyDescent="0.25">
      <c r="AB19225" s="3" t="str">
        <v>T = 9.083333, swapRate = 0.026576, k = 14, strike = -0.005238, call = 0.032989, callph = 0.032980, callmh = 0.032999, quantile = 0.065078, d2CalldK2 = 3.969269</v>
      </c>
    </row>
    <row r="19226" spans="28:28" x14ac:dyDescent="0.25">
      <c r="AB19226" s="3" t="str">
        <v>T = 9.083333, swapRate = 0.026576, k = 15, strike = -0.003249, call = 0.031139, callph = 0.031129, callmh = 0.031148, quantile = 0.073514, d2CalldK2 = 4.528952</v>
      </c>
    </row>
    <row r="19227" spans="28:28" x14ac:dyDescent="0.25">
      <c r="AB19227" s="3" t="str">
        <v>T = 9.083333, swapRate = 0.026576, k = 16, strike = -0.001261, call = 0.029306, callph = 0.029297, callmh = 0.029315, quantile = 0.083144, d2CalldK2 = 5.172471</v>
      </c>
    </row>
    <row r="19228" spans="28:28" x14ac:dyDescent="0.25">
      <c r="AB19228" s="3" t="str">
        <v>T = 9.083333, swapRate = 0.026576, k = 17, strike = 0.000727, call = 0.027494, callph = 0.027485, callmh = 0.027503, quantile = 0.094147, d2CalldK2 = 5.912449</v>
      </c>
    </row>
    <row r="19229" spans="28:28" x14ac:dyDescent="0.25">
      <c r="AB19229" s="3" t="str">
        <v>T = 9.083333, swapRate = 0.026576, k = 18, strike = 0.002716, call = 0.025705, callph = 0.025696, callmh = 0.025714, quantile = 0.106729, d2CalldK2 = 6.763157</v>
      </c>
    </row>
    <row r="19230" spans="28:28" x14ac:dyDescent="0.25">
      <c r="AB19230" s="3" t="str">
        <v>T = 9.083333, swapRate = 0.026576, k = 19, strike = 0.004704, call = 0.023943, callph = 0.023934, callmh = 0.023951, quantile = 0.121126, d2CalldK2 = 7.740556</v>
      </c>
    </row>
    <row r="19231" spans="28:28" x14ac:dyDescent="0.25">
      <c r="AB19231" s="3" t="str">
        <v>T = 9.083333, swapRate = 0.026576, k = 20, strike = 0.006692, call = 0.022211, callph = 0.022202, callmh = 0.022220, quantile = 0.137607, d2CalldK2 = 8.862241</v>
      </c>
    </row>
    <row r="19232" spans="28:28" x14ac:dyDescent="0.25">
      <c r="AB19232" s="3" t="str">
        <v>T = 9.083333, swapRate = 0.026576, k = 21, strike = 0.008681, call = 0.020515, callph = 0.020506, callmh = 0.020523, quantile = 0.156477, d2CalldK2 = 10.147210</v>
      </c>
    </row>
    <row r="19233" spans="28:28" x14ac:dyDescent="0.25">
      <c r="AB19233" s="3" t="str">
        <v>T = 9.083333, swapRate = 0.026576, k = 22, strike = 0.010669, call = 0.018858, callph = 0.018850, callmh = 0.018867, quantile = 0.178080, d2CalldK2 = 11.615351</v>
      </c>
    </row>
    <row r="19234" spans="28:28" x14ac:dyDescent="0.25">
      <c r="AB19234" s="3" t="str">
        <v>T = 9.083333, swapRate = 0.026576, k = 23, strike = 0.012657, call = 0.017248, callph = 0.017240, callmh = 0.017256, quantile = 0.202802, d2CalldK2 = 13.286479</v>
      </c>
    </row>
    <row r="19235" spans="28:28" x14ac:dyDescent="0.25">
      <c r="AB19235" s="3" t="str">
        <v>T = 9.083333, swapRate = 0.026576, k = 24, strike = 0.014646, call = 0.015691, callph = 0.015683, callmh = 0.015698, quantile = 0.231063, d2CalldK2 = 15.178698</v>
      </c>
    </row>
    <row r="19236" spans="28:28" x14ac:dyDescent="0.25">
      <c r="AB19236" s="3" t="str">
        <v>T = 9.083333, swapRate = 0.026576, k = 25, strike = 0.016634, call = 0.014193, callph = 0.014186, callmh = 0.014200, quantile = 0.263319, d2CalldK2 = 17.305736</v>
      </c>
    </row>
    <row r="19237" spans="28:28" x14ac:dyDescent="0.25">
      <c r="AB19237" s="3" t="str">
        <v>T = 9.083333, swapRate = 0.026576, k = 26, strike = 0.018622, call = 0.012764, callph = 0.012757, callmh = 0.012771, quantile = 0.300042, d2CalldK2 = 19.672755</v>
      </c>
    </row>
    <row r="19238" spans="28:28" x14ac:dyDescent="0.25">
      <c r="AB19238" s="3" t="str">
        <v>T = 9.083333, swapRate = 0.026576, k = 27, strike = 0.020611, call = 0.011413, callph = 0.011406, callmh = 0.011419, quantile = 0.341704, d2CalldK2 = 22.269973</v>
      </c>
    </row>
    <row r="19239" spans="28:28" x14ac:dyDescent="0.25">
      <c r="AB19239" s="3" t="str">
        <v>T = 9.083333, swapRate = 0.026576, k = 28, strike = 0.022599, call = 0.010150, callph = 0.010144, callmh = 0.010156, quantile = 0.388734, d2CalldK2 = 25.063174</v>
      </c>
    </row>
    <row r="19240" spans="28:28" x14ac:dyDescent="0.25">
      <c r="AB19240" s="3" t="str">
        <v>T = 9.083333, swapRate = 0.026576, k = 29, strike = 0.024587, call = 0.008986, callph = 0.008980, callmh = 0.008991, quantile = 0.441456, d2CalldK2 = 27.980035</v>
      </c>
    </row>
    <row r="19241" spans="28:28" x14ac:dyDescent="0.25">
      <c r="AB19241" s="3" t="str">
        <v>T = 9.083333, swapRate = 0.026576, k = 30, strike = 0.026576, call = 0.007932, callph = 0.007927, callmh = 0.007937, quantile = 0.500000, d2CalldK2 = 30.886342</v>
      </c>
    </row>
    <row r="19242" spans="28:28" x14ac:dyDescent="0.25">
      <c r="AB19242" s="3" t="str">
        <v>T = 9.083333, swapRate = 0.026576, k = 31, strike = 0.028564, call = 0.006997, callph = 0.006993, callmh = 0.007002, quantile = 0.558544, d2CalldK2 = 27.980035</v>
      </c>
    </row>
    <row r="19243" spans="28:28" x14ac:dyDescent="0.25">
      <c r="AB19243" s="3" t="str">
        <v>T = 9.083333, swapRate = 0.026576, k = 32, strike = 0.030552, call = 0.006173, callph = 0.006169, callmh = 0.006177, quantile = 0.611266, d2CalldK2 = 25.063174</v>
      </c>
    </row>
    <row r="19244" spans="28:28" x14ac:dyDescent="0.25">
      <c r="AB19244" s="3" t="str">
        <v>T = 9.083333, swapRate = 0.026576, k = 33, strike = 0.032541, call = 0.005448, callph = 0.005444, callmh = 0.005451, quantile = 0.658296, d2CalldK2 = 22.269973</v>
      </c>
    </row>
    <row r="19245" spans="28:28" x14ac:dyDescent="0.25">
      <c r="AB19245" s="3" t="str">
        <v>T = 9.083333, swapRate = 0.026576, k = 34, strike = 0.034529, call = 0.004811, callph = 0.004808, callmh = 0.004814, quantile = 0.699958, d2CalldK2 = 19.672756</v>
      </c>
    </row>
    <row r="19246" spans="28:28" x14ac:dyDescent="0.25">
      <c r="AB19246" s="3" t="str">
        <v>T = 9.083333, swapRate = 0.026576, k = 35, strike = 0.036518, call = 0.004251, callph = 0.004249, callmh = 0.004254, quantile = 0.736681, d2CalldK2 = 17.305736</v>
      </c>
    </row>
    <row r="19247" spans="28:28" x14ac:dyDescent="0.25">
      <c r="AB19247" s="3" t="str">
        <v>T = 9.083333, swapRate = 0.026576, k = 36, strike = 0.038506, call = 0.003760, callph = 0.003758, callmh = 0.003763, quantile = 0.768937, d2CalldK2 = 15.178698</v>
      </c>
    </row>
    <row r="19248" spans="28:28" x14ac:dyDescent="0.25">
      <c r="AB19248" s="3" t="str">
        <v>T = 9.083333, swapRate = 0.026576, k = 37, strike = 0.040494, call = 0.003330, callph = 0.003328, callmh = 0.003332, quantile = 0.797198, d2CalldK2 = 13.286479</v>
      </c>
    </row>
    <row r="19249" spans="28:28" x14ac:dyDescent="0.25">
      <c r="AB19249" s="3" t="str">
        <v>T = 9.083333, swapRate = 0.026576, k = 38, strike = 0.042483, call = 0.002952, callph = 0.002950, callmh = 0.002953, quantile = 0.821920, d2CalldK2 = 11.615351</v>
      </c>
    </row>
    <row r="19250" spans="28:28" x14ac:dyDescent="0.25">
      <c r="AB19250" s="3" t="str">
        <v>T = 9.083333, swapRate = 0.026576, k = 39, strike = 0.044471, call = 0.002619, callph = 0.002618, callmh = 0.002621, quantile = 0.843523, d2CalldK2 = 10.147210</v>
      </c>
    </row>
    <row r="19251" spans="28:28" x14ac:dyDescent="0.25">
      <c r="AB19251" s="3" t="str">
        <v>T = 9.083333, swapRate = 0.026576, k = 40, strike = 0.046459, call = 0.002328, callph = 0.002326, callmh = 0.002329, quantile = 0.862393, d2CalldK2 = 8.862240</v>
      </c>
    </row>
    <row r="19252" spans="28:28" x14ac:dyDescent="0.25">
      <c r="AB19252" s="3" t="str">
        <v>T = 9.083333, swapRate = 0.026576, k = 41, strike = 0.048448, call = 0.002071, callph = 0.002069, callmh = 0.002072, quantile = 0.878874, d2CalldK2 = 7.740556</v>
      </c>
    </row>
    <row r="19253" spans="28:28" x14ac:dyDescent="0.25">
      <c r="AB19253" s="3" t="str">
        <v>T = 9.083333, swapRate = 0.026576, k = 42, strike = 0.050436, call = 0.001844, callph = 0.001843, callmh = 0.001846, quantile = 0.893271, d2CalldK2 = 6.763157</v>
      </c>
    </row>
    <row r="19254" spans="28:28" x14ac:dyDescent="0.25">
      <c r="AB19254" s="3" t="str">
        <v>T = 9.083333, swapRate = 0.026576, k = 43, strike = 0.052424, call = 0.001645, callph = 0.001644, callmh = 0.001646, quantile = 0.905853, d2CalldK2 = 5.912449</v>
      </c>
    </row>
    <row r="19255" spans="28:28" x14ac:dyDescent="0.25">
      <c r="AB19255" s="3" t="str">
        <v>T = 9.083333, swapRate = 0.026576, k = 44, strike = 0.054413, call = 0.001469, callph = 0.001468, callmh = 0.001470, quantile = 0.916856, d2CalldK2 = 5.172471</v>
      </c>
    </row>
    <row r="19256" spans="28:28" x14ac:dyDescent="0.25">
      <c r="AB19256" s="3" t="str">
        <v>T = 9.083333, swapRate = 0.026576, k = 45, strike = 0.056401, call = 0.001314, callph = 0.001313, callmh = 0.001314, quantile = 0.926486, d2CalldK2 = 4.528953</v>
      </c>
    </row>
    <row r="19257" spans="28:28" x14ac:dyDescent="0.25">
      <c r="AB19257" s="3" t="str">
        <v>T = 9.083333, swapRate = 0.026576, k = 46, strike = 0.058389, call = 0.001176, callph = 0.001175, callmh = 0.001177, quantile = 0.934922, d2CalldK2 = 3.969269</v>
      </c>
    </row>
    <row r="19258" spans="28:28" x14ac:dyDescent="0.25">
      <c r="AB19258" s="3" t="str">
        <v>T = 9.083333, swapRate = 0.026576, k = 47, strike = 0.060378, call = 0.001054, callph = 0.001053, callmh = 0.001055, quantile = 0.942319, d2CalldK2 = 3.482332</v>
      </c>
    </row>
    <row r="19259" spans="28:28" x14ac:dyDescent="0.25">
      <c r="AB19259" s="3" t="str">
        <v>T = 9.083333, swapRate = 0.026576, k = 48, strike = 0.062366, call = 0.000946, callph = 0.000945, callmh = 0.000946, quantile = 0.948812, d2CalldK2 = 3.058458</v>
      </c>
    </row>
    <row r="19260" spans="28:28" x14ac:dyDescent="0.25">
      <c r="AB19260" s="3" t="str">
        <v>T = 9.083333, swapRate = 0.026576, k = 49, strike = 0.064354, call = 0.000850, callph = 0.000849, callmh = 0.000850, quantile = 0.954518, d2CalldK2 = 2.689224</v>
      </c>
    </row>
    <row r="19261" spans="28:28" x14ac:dyDescent="0.25">
      <c r="AB19261" s="3" t="str">
        <v>T = 9.083333, swapRate = 0.026576, k = 50, strike = 0.066343, call = 0.000765, callph = 0.000764, callmh = 0.000765, quantile = 0.959537, d2CalldK2 = 2.367324</v>
      </c>
    </row>
    <row r="19262" spans="28:28" x14ac:dyDescent="0.25">
      <c r="AB19262" s="3" t="str">
        <v>T = 9.083333, swapRate = 0.026576, k = 51, strike = 0.068331, call = 0.000689, callph = 0.000688, callmh = 0.000689, quantile = 0.963959, d2CalldK2 = 2.086433</v>
      </c>
    </row>
    <row r="19263" spans="28:28" x14ac:dyDescent="0.25">
      <c r="AB19263" s="3" t="str">
        <v>T = 9.083333, swapRate = 0.026576, k = 52, strike = 0.070319, call = 0.000621, callph = 0.000621, callmh = 0.000621, quantile = 0.967858, d2CalldK2 = 1.841083</v>
      </c>
    </row>
    <row r="19264" spans="28:28" x14ac:dyDescent="0.25">
      <c r="AB19264" s="3" t="str">
        <v>T = 9.083333, swapRate = 0.026576, k = 53, strike = 0.072308, call = 0.000561, callph = 0.000560, callmh = 0.000561, quantile = 0.971301, d2CalldK2 = 1.626552</v>
      </c>
    </row>
    <row r="19265" spans="28:28" x14ac:dyDescent="0.25">
      <c r="AB19265" s="3" t="str">
        <v>T = 9.083333, swapRate = 0.026576, k = 54, strike = 0.074296, call = 0.000507, callph = 0.000506, callmh = 0.000507, quantile = 0.974344, d2CalldK2 = 1.438764</v>
      </c>
    </row>
    <row r="19266" spans="28:28" x14ac:dyDescent="0.25">
      <c r="AB19266" s="3" t="str">
        <v>T = 9.083333, swapRate = 0.026576, k = 55, strike = 0.076284, call = 0.000458, callph = 0.000458, callmh = 0.000458, quantile = 0.977038, d2CalldK2 = 1.274200</v>
      </c>
    </row>
    <row r="19267" spans="28:28" x14ac:dyDescent="0.25">
      <c r="AB19267" s="3" t="str">
        <v>T = 9.083333, swapRate = 0.026576, k = 56, strike = 0.078273, call = 0.000415, callph = 0.000415, callmh = 0.000415, quantile = 0.979425, d2CalldK2 = 1.129820</v>
      </c>
    </row>
    <row r="19268" spans="28:28" x14ac:dyDescent="0.25">
      <c r="AB19268" s="3" t="str">
        <v>T = 9.083333, swapRate = 0.026576, k = 57, strike = 0.080261, call = 0.000376, callph = 0.000376, callmh = 0.000376, quantile = 0.981542, d2CalldK2 = 1.003001</v>
      </c>
    </row>
    <row r="19269" spans="28:28" x14ac:dyDescent="0.25">
      <c r="AB19269" s="3" t="str">
        <v>T = 9.083333, swapRate = 0.026576, k = 58, strike = 0.082250, call = 0.000341, callph = 0.000341, callmh = 0.000342, quantile = 0.983423, d2CalldK2 = 0.891476</v>
      </c>
    </row>
    <row r="19270" spans="28:28" x14ac:dyDescent="0.25">
      <c r="AB19270" s="3" t="str">
        <v>T = 9.083333, swapRate = 0.026576, k = 59, strike = 0.084238, call = 0.000310, callph = 0.000310, callmh = 0.000310, quantile = 0.985096, d2CalldK2 = 0.793283</v>
      </c>
    </row>
    <row r="19271" spans="28:28" x14ac:dyDescent="0.25">
      <c r="AB19271" s="3" t="str">
        <v>T = 9.083333, swapRate = 0.026576, k = 60, strike = 0.086226, call = 0.000282, callph = 0.000282, callmh = 0.000282, quantile = 0.986586, d2CalldK2 = 0.706728</v>
      </c>
    </row>
    <row r="19272" spans="28:28" x14ac:dyDescent="0.25">
      <c r="AB19272" s="3" t="str">
        <v>strike = -0.031086, d2CalldK2 = 0.793283, d2CalldK2mc = 1.162226</v>
      </c>
    </row>
    <row r="19273" spans="28:28" x14ac:dyDescent="0.25">
      <c r="AB19273" s="3" t="str">
        <v>strike = -0.029098, d2CalldK2 = 0.891476, d2CalldK2mc = 1.106043</v>
      </c>
    </row>
    <row r="19274" spans="28:28" x14ac:dyDescent="0.25">
      <c r="AB19274" s="3" t="str">
        <v>strike = -0.027110, d2CalldK2 = 1.003001, d2CalldK2mc = 1.257719</v>
      </c>
    </row>
    <row r="19275" spans="28:28" x14ac:dyDescent="0.25">
      <c r="AB19275" s="3" t="str">
        <v>strike = -0.025121, d2CalldK2 = 1.129820, d2CalldK2mc = 1.248454</v>
      </c>
    </row>
    <row r="19276" spans="28:28" x14ac:dyDescent="0.25">
      <c r="AB19276" s="3" t="str">
        <v>strike = -0.023133, d2CalldK2 = 1.274199, d2CalldK2mc = 1.404120</v>
      </c>
    </row>
    <row r="19277" spans="28:28" x14ac:dyDescent="0.25">
      <c r="AB19277" s="3" t="str">
        <v>strike = -0.021145, d2CalldK2 = 1.438764, d2CalldK2mc = 1.773113</v>
      </c>
    </row>
    <row r="19278" spans="28:28" x14ac:dyDescent="0.25">
      <c r="AB19278" s="3" t="str">
        <v>strike = -0.019156, d2CalldK2 = 1.626552, d2CalldK2mc = 1.367548</v>
      </c>
    </row>
    <row r="19279" spans="28:28" x14ac:dyDescent="0.25">
      <c r="AB19279" s="3" t="str">
        <v>strike = -0.017168, d2CalldK2 = 1.841083, d2CalldK2mc = 1.684295</v>
      </c>
    </row>
    <row r="19280" spans="28:28" x14ac:dyDescent="0.25">
      <c r="AB19280" s="3" t="str">
        <v>strike = -0.015180, d2CalldK2 = 2.086433, d2CalldK2mc = 2.432931</v>
      </c>
    </row>
    <row r="19281" spans="28:28" x14ac:dyDescent="0.25">
      <c r="AB19281" s="3" t="str">
        <v>strike = -0.013191, d2CalldK2 = 2.367324, d2CalldK2mc = 2.552477</v>
      </c>
    </row>
    <row r="19282" spans="28:28" x14ac:dyDescent="0.25">
      <c r="AB19282" s="3" t="str">
        <v>strike = -0.011203, d2CalldK2 = 2.689225, d2CalldK2mc = 2.842959</v>
      </c>
    </row>
    <row r="19283" spans="28:28" x14ac:dyDescent="0.25">
      <c r="AB19283" s="3" t="str">
        <v>strike = -0.009214, d2CalldK2 = 3.058458, d2CalldK2mc = 2.788283</v>
      </c>
    </row>
    <row r="19284" spans="28:28" x14ac:dyDescent="0.25">
      <c r="AB19284" s="3" t="str">
        <v>strike = -0.007226, d2CalldK2 = 3.482332, d2CalldK2mc = 2.636116</v>
      </c>
    </row>
    <row r="19285" spans="28:28" x14ac:dyDescent="0.25">
      <c r="AB19285" s="3" t="str">
        <v>strike = -0.005238, d2CalldK2 = 3.969269, d2CalldK2mc = 4.152481</v>
      </c>
    </row>
    <row r="19286" spans="28:28" x14ac:dyDescent="0.25">
      <c r="AB19286" s="3" t="str">
        <v>strike = -0.003249, d2CalldK2 = 4.528952, d2CalldK2mc = 4.663497</v>
      </c>
    </row>
    <row r="19287" spans="28:28" x14ac:dyDescent="0.25">
      <c r="AB19287" s="3" t="str">
        <v>strike = -0.001261, d2CalldK2 = 5.172471, d2CalldK2mc = 5.382716</v>
      </c>
    </row>
    <row r="19288" spans="28:28" x14ac:dyDescent="0.25">
      <c r="AB19288" s="3" t="str">
        <v>strike = 0.000727, d2CalldK2 = 5.912449, d2CalldK2mc = 5.734087</v>
      </c>
    </row>
    <row r="19289" spans="28:28" x14ac:dyDescent="0.25">
      <c r="AB19289" s="3" t="str">
        <v>strike = 0.002716, d2CalldK2 = 6.763157, d2CalldK2mc = 7.192129</v>
      </c>
    </row>
    <row r="19290" spans="28:28" x14ac:dyDescent="0.25">
      <c r="AB19290" s="3" t="str">
        <v>strike = 0.004704, d2CalldK2 = 7.740556, d2CalldK2mc = 7.551795</v>
      </c>
    </row>
    <row r="19291" spans="28:28" x14ac:dyDescent="0.25">
      <c r="AB19291" s="3" t="str">
        <v>strike = 0.006692, d2CalldK2 = 8.862241, d2CalldK2mc = 9.189467</v>
      </c>
    </row>
    <row r="19292" spans="28:28" x14ac:dyDescent="0.25">
      <c r="AB19292" s="3" t="str">
        <v>strike = 0.008681, d2CalldK2 = 10.147210, d2CalldK2mc = 9.385658</v>
      </c>
    </row>
    <row r="19293" spans="28:28" x14ac:dyDescent="0.25">
      <c r="AB19293" s="3" t="str">
        <v>strike = 0.010669, d2CalldK2 = 11.615351, d2CalldK2mc = 12.113623</v>
      </c>
    </row>
    <row r="19294" spans="28:28" x14ac:dyDescent="0.25">
      <c r="AB19294" s="3" t="str">
        <v>strike = 0.012657, d2CalldK2 = 13.286479, d2CalldK2mc = 13.210117</v>
      </c>
    </row>
    <row r="19295" spans="28:28" x14ac:dyDescent="0.25">
      <c r="AB19295" s="3" t="str">
        <v>strike = 0.014646, d2CalldK2 = 15.178698, d2CalldK2mc = 15.517484</v>
      </c>
    </row>
    <row r="19296" spans="28:28" x14ac:dyDescent="0.25">
      <c r="AB19296" s="3" t="str">
        <v>strike = 0.016634, d2CalldK2 = 17.305736, d2CalldK2mc = 17.334802</v>
      </c>
    </row>
    <row r="19297" spans="28:28" x14ac:dyDescent="0.25">
      <c r="AB19297" s="3" t="str">
        <v>strike = 0.018622, d2CalldK2 = 19.672755, d2CalldK2mc = 19.134426</v>
      </c>
    </row>
    <row r="19298" spans="28:28" x14ac:dyDescent="0.25">
      <c r="AB19298" s="3" t="str">
        <v>strike = 0.020611, d2CalldK2 = 22.269973, d2CalldK2mc = 22.887017</v>
      </c>
    </row>
    <row r="19299" spans="28:28" x14ac:dyDescent="0.25">
      <c r="AB19299" s="3" t="str">
        <v>strike = 0.022599, d2CalldK2 = 25.063174, d2CalldK2mc = 24.320545</v>
      </c>
    </row>
    <row r="19300" spans="28:28" x14ac:dyDescent="0.25">
      <c r="AB19300" s="3" t="str">
        <v>strike = 0.024587, d2CalldK2 = 27.980035, d2CalldK2mc = 28.131938</v>
      </c>
    </row>
    <row r="19301" spans="28:28" x14ac:dyDescent="0.25">
      <c r="AB19301" s="3" t="str">
        <v>strike = 0.026576, d2CalldK2 = 30.886342, d2CalldK2mc = 28.913531</v>
      </c>
    </row>
    <row r="19302" spans="28:28" x14ac:dyDescent="0.25">
      <c r="AB19302" s="3" t="str">
        <v>strike = 0.028564, d2CalldK2 = 27.980035, d2CalldK2mc = 27.661326</v>
      </c>
    </row>
    <row r="19303" spans="28:28" x14ac:dyDescent="0.25">
      <c r="AB19303" s="3" t="str">
        <v>strike = 0.030552, d2CalldK2 = 25.063174, d2CalldK2mc = 26.540796</v>
      </c>
    </row>
    <row r="19304" spans="28:28" x14ac:dyDescent="0.25">
      <c r="AB19304" s="3" t="str">
        <v>strike = 0.032541, d2CalldK2 = 22.269973, d2CalldK2mc = 21.953323</v>
      </c>
    </row>
    <row r="19305" spans="28:28" x14ac:dyDescent="0.25">
      <c r="AB19305" s="3" t="str">
        <v>strike = 0.034529, d2CalldK2 = 19.672756, d2CalldK2mc = 19.560200</v>
      </c>
    </row>
    <row r="19306" spans="28:28" x14ac:dyDescent="0.25">
      <c r="AB19306" s="3" t="str">
        <v>strike = 0.036518, d2CalldK2 = 17.305736, d2CalldK2mc = 17.614346</v>
      </c>
    </row>
    <row r="19307" spans="28:28" x14ac:dyDescent="0.25">
      <c r="AB19307" s="3" t="str">
        <v>strike = 0.038506, d2CalldK2 = 15.178698, d2CalldK2mc = 15.167238</v>
      </c>
    </row>
    <row r="19308" spans="28:28" x14ac:dyDescent="0.25">
      <c r="AB19308" s="3" t="str">
        <v>strike = 0.040494, d2CalldK2 = 13.286479, d2CalldK2mc = 12.825234</v>
      </c>
    </row>
    <row r="19309" spans="28:28" x14ac:dyDescent="0.25">
      <c r="AB19309" s="3" t="str">
        <v>strike = 0.042483, d2CalldK2 = 11.615351, d2CalldK2mc = 11.510424</v>
      </c>
    </row>
    <row r="19310" spans="28:28" x14ac:dyDescent="0.25">
      <c r="AB19310" s="3" t="str">
        <v>strike = 0.044471, d2CalldK2 = 10.147210, d2CalldK2mc = 10.788493</v>
      </c>
    </row>
    <row r="19311" spans="28:28" x14ac:dyDescent="0.25">
      <c r="AB19311" s="3" t="str">
        <v>strike = 0.046459, d2CalldK2 = 8.862240, d2CalldK2mc = 8.330072</v>
      </c>
    </row>
    <row r="19312" spans="28:28" x14ac:dyDescent="0.25">
      <c r="AB19312" s="3" t="str">
        <v>strike = 0.048448, d2CalldK2 = 7.740556, d2CalldK2mc = 8.539876</v>
      </c>
    </row>
    <row r="19313" spans="28:28" x14ac:dyDescent="0.25">
      <c r="AB19313" s="3" t="str">
        <v>strike = 0.050436, d2CalldK2 = 6.763157, d2CalldK2mc = 7.135434</v>
      </c>
    </row>
    <row r="19314" spans="28:28" x14ac:dyDescent="0.25">
      <c r="AB19314" s="3" t="str">
        <v>strike = 0.052424, d2CalldK2 = 5.912449, d2CalldK2mc = 6.119661</v>
      </c>
    </row>
    <row r="19315" spans="28:28" x14ac:dyDescent="0.25">
      <c r="AB19315" s="3" t="str">
        <v>strike = 0.054413, d2CalldK2 = 5.172471, d2CalldK2mc = 4.857910</v>
      </c>
    </row>
    <row r="19316" spans="28:28" x14ac:dyDescent="0.25">
      <c r="AB19316" s="3" t="str">
        <v>strike = 0.056401, d2CalldK2 = 4.528953, d2CalldK2mc = 4.193261</v>
      </c>
    </row>
    <row r="19317" spans="28:28" x14ac:dyDescent="0.25">
      <c r="AB19317" s="3" t="str">
        <v>strike = 0.058389, d2CalldK2 = 3.969269, d2CalldK2mc = 3.486051</v>
      </c>
    </row>
    <row r="19318" spans="28:28" x14ac:dyDescent="0.25">
      <c r="AB19318" s="3" t="str">
        <v>strike = 0.060378, d2CalldK2 = 3.482332, d2CalldK2mc = 3.484568</v>
      </c>
    </row>
    <row r="19319" spans="28:28" x14ac:dyDescent="0.25">
      <c r="AB19319" s="3" t="str">
        <v>strike = 0.062366, d2CalldK2 = 3.058458, d2CalldK2mc = 2.989665</v>
      </c>
    </row>
    <row r="19320" spans="28:28" x14ac:dyDescent="0.25">
      <c r="AB19320" s="3" t="str">
        <v>strike = 0.064354, d2CalldK2 = 2.689224, d2CalldK2mc = 2.634716</v>
      </c>
    </row>
    <row r="19321" spans="28:28" x14ac:dyDescent="0.25">
      <c r="AB19321" s="3" t="str">
        <v>strike = 0.066343, d2CalldK2 = 2.367324, d2CalldK2mc = 2.549483</v>
      </c>
    </row>
    <row r="19322" spans="28:28" x14ac:dyDescent="0.25">
      <c r="AB19322" s="3" t="str">
        <v>strike = 0.068331, d2CalldK2 = 2.086433, d2CalldK2mc = 2.162620</v>
      </c>
    </row>
    <row r="19323" spans="28:28" x14ac:dyDescent="0.25">
      <c r="AB19323" s="3" t="str">
        <v>strike = 0.070319, d2CalldK2 = 1.841083, d2CalldK2mc = 1.956792</v>
      </c>
    </row>
    <row r="19324" spans="28:28" x14ac:dyDescent="0.25">
      <c r="AB19324" s="3" t="str">
        <v>strike = 0.072308, d2CalldK2 = 1.626552, d2CalldK2mc = 2.189927</v>
      </c>
    </row>
    <row r="19325" spans="28:28" x14ac:dyDescent="0.25">
      <c r="AB19325" s="3" t="str">
        <v>strike = 0.074296, d2CalldK2 = 1.438764, d2CalldK2mc = 1.313850</v>
      </c>
    </row>
    <row r="19326" spans="28:28" x14ac:dyDescent="0.25">
      <c r="AB19326" s="3" t="str">
        <v>strike = 0.076284, d2CalldK2 = 1.274200, d2CalldK2mc = 1.069434</v>
      </c>
    </row>
    <row r="19327" spans="28:28" x14ac:dyDescent="0.25">
      <c r="AB19327" s="3" t="str">
        <v>strike = 0.078273, d2CalldK2 = 1.129820, d2CalldK2mc = 0.890868</v>
      </c>
    </row>
    <row r="19328" spans="28:28" x14ac:dyDescent="0.25">
      <c r="AB19328" s="3" t="str">
        <v>strike = 0.080261, d2CalldK2 = 1.003001, d2CalldK2mc = 1.199618</v>
      </c>
    </row>
    <row r="19329" spans="28:28" x14ac:dyDescent="0.25">
      <c r="AB19329" s="3" t="str">
        <v>strike = 0.082250, d2CalldK2 = 0.891476, d2CalldK2mc = 0.964993</v>
      </c>
    </row>
    <row r="19330" spans="28:28" x14ac:dyDescent="0.25">
      <c r="AB19330" s="3" t="str">
        <v>strike = 0.084238, d2CalldK2 = 0.793283, d2CalldK2mc = 0.779049</v>
      </c>
    </row>
    <row r="19331" spans="28:28" x14ac:dyDescent="0.25">
      <c r="AB19331" s="3" t="str">
        <v>T = 9.083333, fixingDate = 0, swapRate = 0.026576, annuity = 7.861939, stdDev = 0.019883, avgCalcStrikes = 8.003052</v>
      </c>
    </row>
    <row r="19332" spans="28:28" x14ac:dyDescent="0.25">
      <c r="AB19332" s="3" t="str">
        <v>strike = -0.031086, dCalldT = 0.000143, localVol = 0.015667</v>
      </c>
    </row>
    <row r="19333" spans="28:28" x14ac:dyDescent="0.25">
      <c r="AB19333" s="3" t="str">
        <v>strike = -0.029098, dCalldT = 0.000176, localVol = 0.017851</v>
      </c>
    </row>
    <row r="19334" spans="28:28" x14ac:dyDescent="0.25">
      <c r="AB19334" s="3" t="str">
        <v>strike = -0.027110, dCalldT = 0.000200, localVol = 0.017842</v>
      </c>
    </row>
    <row r="19335" spans="28:28" x14ac:dyDescent="0.25">
      <c r="AB19335" s="3" t="str">
        <v>strike = -0.025121, dCalldT = 0.000213, localVol = 0.018456</v>
      </c>
    </row>
    <row r="19336" spans="28:28" x14ac:dyDescent="0.25">
      <c r="AB19336" s="3" t="str">
        <v>strike = -0.023133, dCalldT = 0.000220, localVol = 0.017704</v>
      </c>
    </row>
    <row r="19337" spans="28:28" x14ac:dyDescent="0.25">
      <c r="AB19337" s="3" t="str">
        <v>strike = -0.021145, dCalldT = 0.000222, localVol = 0.015822</v>
      </c>
    </row>
    <row r="19338" spans="28:28" x14ac:dyDescent="0.25">
      <c r="AB19338" s="3" t="str">
        <v>strike = -0.019156, dCalldT = 0.000209, localVol = 0.017467</v>
      </c>
    </row>
    <row r="19339" spans="28:28" x14ac:dyDescent="0.25">
      <c r="AB19339" s="3" t="str">
        <v>strike = -0.017168, dCalldT = 0.000208, localVol = 0.015727</v>
      </c>
    </row>
    <row r="19340" spans="28:28" x14ac:dyDescent="0.25">
      <c r="AB19340" s="3" t="str">
        <v>strike = -0.015180, dCalldT = 0.000216, localVol = 0.013330</v>
      </c>
    </row>
    <row r="19341" spans="28:28" x14ac:dyDescent="0.25">
      <c r="AB19341" s="3" t="str">
        <v>strike = -0.013191, dCalldT = 0.000208, localVol = 0.012777</v>
      </c>
    </row>
    <row r="19342" spans="28:28" x14ac:dyDescent="0.25">
      <c r="AB19342" s="3" t="str">
        <v>strike = -0.011203, dCalldT = 0.000193, localVol = 0.011639</v>
      </c>
    </row>
    <row r="19343" spans="28:28" x14ac:dyDescent="0.25">
      <c r="AB19343" s="3" t="str">
        <v>strike = -0.009214, dCalldT = 0.000170, localVol = 0.011052</v>
      </c>
    </row>
    <row r="19344" spans="28:28" x14ac:dyDescent="0.25">
      <c r="AB19344" s="3" t="str">
        <v>strike = -0.007226, dCalldT = 0.000162, localVol = 0.011076</v>
      </c>
    </row>
    <row r="19345" spans="28:28" x14ac:dyDescent="0.25">
      <c r="AB19345" s="3" t="str">
        <v>strike = -0.005238, dCalldT = 0.000194, localVol = 0.009669</v>
      </c>
    </row>
    <row r="19346" spans="28:28" x14ac:dyDescent="0.25">
      <c r="AB19346" s="3" t="str">
        <v>strike = -0.003249, dCalldT = 0.000219, localVol = 0.009683</v>
      </c>
    </row>
    <row r="19347" spans="28:28" x14ac:dyDescent="0.25">
      <c r="AB19347" s="3" t="str">
        <v>strike = -0.001261, dCalldT = 0.000238, localVol = 0.009397</v>
      </c>
    </row>
    <row r="19348" spans="28:28" x14ac:dyDescent="0.25">
      <c r="AB19348" s="3" t="str">
        <v>strike = 0.000727, dCalldT = 0.000247, localVol = 0.009291</v>
      </c>
    </row>
    <row r="19349" spans="28:28" x14ac:dyDescent="0.25">
      <c r="AB19349" s="3" t="str">
        <v>strike = 0.002716, dCalldT = 0.000267, localVol = 0.008609</v>
      </c>
    </row>
    <row r="19350" spans="28:28" x14ac:dyDescent="0.25">
      <c r="AB19350" s="3" t="str">
        <v>strike = 0.004704, dCalldT = 0.000266, localVol = 0.008392</v>
      </c>
    </row>
    <row r="19351" spans="28:28" x14ac:dyDescent="0.25">
      <c r="AB19351" s="3" t="str">
        <v>strike = 0.006692, dCalldT = 0.000275, localVol = 0.007734</v>
      </c>
    </row>
    <row r="19352" spans="28:28" x14ac:dyDescent="0.25">
      <c r="AB19352" s="3" t="str">
        <v>strike = 0.008681, dCalldT = 0.000269, localVol = 0.007567</v>
      </c>
    </row>
    <row r="19353" spans="28:28" x14ac:dyDescent="0.25">
      <c r="AB19353" s="3" t="str">
        <v>strike = 0.010669, dCalldT = 0.000299, localVol = 0.007025</v>
      </c>
    </row>
    <row r="19354" spans="28:28" x14ac:dyDescent="0.25">
      <c r="AB19354" s="3" t="str">
        <v>strike = 0.012657, dCalldT = 0.000306, localVol = 0.006802</v>
      </c>
    </row>
    <row r="19355" spans="28:28" x14ac:dyDescent="0.25">
      <c r="AB19355" s="3" t="str">
        <v>strike = 0.014646, dCalldT = 0.000316, localVol = 0.006378</v>
      </c>
    </row>
    <row r="19356" spans="28:28" x14ac:dyDescent="0.25">
      <c r="AB19356" s="3" t="str">
        <v>strike = 0.016634, dCalldT = 0.000309, localVol = 0.005972</v>
      </c>
    </row>
    <row r="19357" spans="28:28" x14ac:dyDescent="0.25">
      <c r="AB19357" s="3" t="str">
        <v>strike = 0.018622, dCalldT = 0.000300, localVol = 0.005604</v>
      </c>
    </row>
    <row r="19358" spans="28:28" x14ac:dyDescent="0.25">
      <c r="AB19358" s="3" t="str">
        <v>strike = 0.020611, dCalldT = 0.000316, localVol = 0.005256</v>
      </c>
    </row>
    <row r="19359" spans="28:28" x14ac:dyDescent="0.25">
      <c r="AB19359" s="3" t="str">
        <v>strike = 0.022599, dCalldT = 0.000301, localVol = 0.004974</v>
      </c>
    </row>
    <row r="19360" spans="28:28" x14ac:dyDescent="0.25">
      <c r="AB19360" s="3" t="str">
        <v>strike = 0.024587, dCalldT = 0.000319, localVol = 0.004762</v>
      </c>
    </row>
    <row r="19361" spans="28:28" x14ac:dyDescent="0.25">
      <c r="AB19361" s="3" t="str">
        <v>strike = 0.026576, dCalldT = 0.000327, localVol = 0.004759</v>
      </c>
    </row>
    <row r="19362" spans="28:28" x14ac:dyDescent="0.25">
      <c r="AB19362" s="3" t="str">
        <v>strike = 0.028564, dCalldT = 0.000382, localVol = 0.005255</v>
      </c>
    </row>
    <row r="19363" spans="28:28" x14ac:dyDescent="0.25">
      <c r="AB19363" s="3" t="str">
        <v>strike = 0.030552, dCalldT = 0.000449, localVol = 0.005817</v>
      </c>
    </row>
    <row r="19364" spans="28:28" x14ac:dyDescent="0.25">
      <c r="AB19364" s="3" t="str">
        <v>strike = 0.032541, dCalldT = 0.000444, localVol = 0.006362</v>
      </c>
    </row>
    <row r="19365" spans="28:28" x14ac:dyDescent="0.25">
      <c r="AB19365" s="3" t="str">
        <v>strike = 0.034529, dCalldT = 0.000453, localVol = 0.006804</v>
      </c>
    </row>
    <row r="19366" spans="28:28" x14ac:dyDescent="0.25">
      <c r="AB19366" s="3" t="str">
        <v>strike = 0.036518, dCalldT = 0.000465, localVol = 0.007270</v>
      </c>
    </row>
    <row r="19367" spans="28:28" x14ac:dyDescent="0.25">
      <c r="AB19367" s="3" t="str">
        <v>strike = 0.038506, dCalldT = 0.000463, localVol = 0.007811</v>
      </c>
    </row>
    <row r="19368" spans="28:28" x14ac:dyDescent="0.25">
      <c r="AB19368" s="3" t="str">
        <v>strike = 0.040494, dCalldT = 0.000460, localVol = 0.008470</v>
      </c>
    </row>
    <row r="19369" spans="28:28" x14ac:dyDescent="0.25">
      <c r="AB19369" s="3" t="str">
        <v>strike = 0.042483, dCalldT = 0.000479, localVol = 0.009123</v>
      </c>
    </row>
    <row r="19370" spans="28:28" x14ac:dyDescent="0.25">
      <c r="AB19370" s="3" t="str">
        <v>strike = 0.044471, dCalldT = 0.000503, localVol = 0.009657</v>
      </c>
    </row>
    <row r="19371" spans="28:28" x14ac:dyDescent="0.25">
      <c r="AB19371" s="3" t="str">
        <v>strike = 0.046459, dCalldT = 0.000497, localVol = 0.010922</v>
      </c>
    </row>
    <row r="19372" spans="28:28" x14ac:dyDescent="0.25">
      <c r="AB19372" s="3" t="str">
        <v>strike = 0.048448, dCalldT = 0.000516, localVol = 0.010997</v>
      </c>
    </row>
    <row r="19373" spans="28:28" x14ac:dyDescent="0.25">
      <c r="AB19373" s="3" t="str">
        <v>strike = 0.050436, dCalldT = 0.000499, localVol = 0.011822</v>
      </c>
    </row>
    <row r="19374" spans="28:28" x14ac:dyDescent="0.25">
      <c r="AB19374" s="3" t="str">
        <v>strike = 0.052424, dCalldT = 0.000464, localVol = 0.012312</v>
      </c>
    </row>
    <row r="19375" spans="28:28" x14ac:dyDescent="0.25">
      <c r="AB19375" s="3" t="str">
        <v>strike = 0.054413, dCalldT = 0.000420, localVol = 0.013150</v>
      </c>
    </row>
    <row r="19376" spans="28:28" x14ac:dyDescent="0.25">
      <c r="AB19376" s="3" t="str">
        <v>strike = 0.056401, dCalldT = 0.000392, localVol = 0.013671</v>
      </c>
    </row>
    <row r="19377" spans="28:28" x14ac:dyDescent="0.25">
      <c r="AB19377" s="3" t="str">
        <v>strike = 0.058389, dCalldT = 0.000381, localVol = 0.014775</v>
      </c>
    </row>
    <row r="19378" spans="28:28" x14ac:dyDescent="0.25">
      <c r="AB19378" s="3" t="str">
        <v>strike = 0.060378, dCalldT = 0.000393, localVol = 0.015018</v>
      </c>
    </row>
    <row r="19379" spans="28:28" x14ac:dyDescent="0.25">
      <c r="AB19379" s="3" t="str">
        <v>strike = 0.062366, dCalldT = 0.000406, localVol = 0.016482</v>
      </c>
    </row>
    <row r="19380" spans="28:28" x14ac:dyDescent="0.25">
      <c r="AB19380" s="3" t="str">
        <v>strike = 0.064354, dCalldT = 0.000423, localVol = 0.017927</v>
      </c>
    </row>
    <row r="19381" spans="28:28" x14ac:dyDescent="0.25">
      <c r="AB19381" s="3" t="str">
        <v>strike = 0.066343, dCalldT = 0.000444, localVol = 0.018664</v>
      </c>
    </row>
    <row r="19382" spans="28:28" x14ac:dyDescent="0.25">
      <c r="AB19382" s="3" t="str">
        <v>strike = 0.068331, dCalldT = 0.000457, localVol = 0.020555</v>
      </c>
    </row>
    <row r="19383" spans="28:28" x14ac:dyDescent="0.25">
      <c r="AB19383" s="3" t="str">
        <v>strike = 0.070319, dCalldT = 0.000467, localVol = 0.021844</v>
      </c>
    </row>
    <row r="19384" spans="28:28" x14ac:dyDescent="0.25">
      <c r="AB19384" s="3" t="str">
        <v>strike = 0.072308, dCalldT = 0.000472, localVol = 0.020764</v>
      </c>
    </row>
    <row r="19385" spans="28:28" x14ac:dyDescent="0.25">
      <c r="AB19385" s="3" t="str">
        <v>strike = 0.074296, dCalldT = 0.000451, localVol = 0.026211</v>
      </c>
    </row>
    <row r="19386" spans="28:28" x14ac:dyDescent="0.25">
      <c r="AB19386" s="3" t="str">
        <v>strike = 0.076284, dCalldT = 0.000437, localVol = 0.028591</v>
      </c>
    </row>
    <row r="19387" spans="28:28" x14ac:dyDescent="0.25">
      <c r="AB19387" s="3" t="str">
        <v>strike = 0.078273, dCalldT = 0.000433, localVol = 0.031188</v>
      </c>
    </row>
    <row r="19388" spans="28:28" x14ac:dyDescent="0.25">
      <c r="AB19388" s="3" t="str">
        <v>strike = 0.080261, dCalldT = 0.000441, localVol = 0.027127</v>
      </c>
    </row>
    <row r="19389" spans="28:28" x14ac:dyDescent="0.25">
      <c r="AB19389" s="3" t="str">
        <v>strike = 0.082250, dCalldT = 0.000441, localVol = 0.030222</v>
      </c>
    </row>
    <row r="19390" spans="28:28" x14ac:dyDescent="0.25">
      <c r="AB19390" s="3" t="str">
        <v>strike = 0.084238, dCalldT = 0.000437, localVol = 0.033498</v>
      </c>
    </row>
    <row r="19391" spans="28:28" x14ac:dyDescent="0.25">
      <c r="AB19391" s="3" t="str">
        <v>T = 9.166667, swapRate = 0.026596, k = 0, strike = -0.033309, call = 0.060191, callph = 0.060181, callmh = 0.060201, quantile = 0.013474, d2CalldK2 = 0.704490</v>
      </c>
    </row>
    <row r="19392" spans="28:28" x14ac:dyDescent="0.25">
      <c r="AB19392" s="3" t="str">
        <v>T = 9.166667, swapRate = 0.026596, k = 1, strike = -0.031312, call = 0.058222, callph = 0.058212, callmh = 0.058232, quantile = 0.014965, d2CalldK2 = 0.790556</v>
      </c>
    </row>
    <row r="19393" spans="28:28" x14ac:dyDescent="0.25">
      <c r="AB19393" s="3" t="str">
        <v>T = 9.166667, swapRate = 0.026596, k = 2, strike = -0.029315, call = 0.056257, callph = 0.056247, callmh = 0.056267, quantile = 0.016639, d2CalldK2 = 0.888175</v>
      </c>
    </row>
    <row r="19394" spans="28:28" x14ac:dyDescent="0.25">
      <c r="AB19394" s="3" t="str">
        <v>T = 9.166667, swapRate = 0.026596, k = 3, strike = -0.027318, call = 0.054295, callph = 0.054285, callmh = 0.054305, quantile = 0.018521, d2CalldK2 = 0.999032</v>
      </c>
    </row>
    <row r="19395" spans="28:28" x14ac:dyDescent="0.25">
      <c r="AB19395" s="3" t="str">
        <v>T = 9.166667, swapRate = 0.026596, k = 4, strike = -0.025321, call = 0.052337, callph = 0.052328, callmh = 0.052347, quantile = 0.020639, d2CalldK2 = 1.125071</v>
      </c>
    </row>
    <row r="19396" spans="28:28" x14ac:dyDescent="0.25">
      <c r="AB19396" s="3" t="str">
        <v>T = 9.166667, swapRate = 0.026596, k = 5, strike = -0.023324, call = 0.050384, callph = 0.050374, callmh = 0.050394, quantile = 0.023026, d2CalldK2 = 1.268545</v>
      </c>
    </row>
    <row r="19397" spans="28:28" x14ac:dyDescent="0.25">
      <c r="AB19397" s="3" t="str">
        <v>T = 9.166667, swapRate = 0.026596, k = 6, strike = -0.021328, call = 0.048436, callph = 0.048426, callmh = 0.048446, quantile = 0.025719, d2CalldK2 = 1.432058</v>
      </c>
    </row>
    <row r="19398" spans="28:28" x14ac:dyDescent="0.25">
      <c r="AB19398" s="3" t="str">
        <v>T = 9.166667, swapRate = 0.026596, k = 7, strike = -0.019331, call = 0.046493, callph = 0.046484, callmh = 0.046503, quantile = 0.028760, d2CalldK2 = 1.618628</v>
      </c>
    </row>
    <row r="19399" spans="28:28" x14ac:dyDescent="0.25">
      <c r="AB19399" s="3" t="str">
        <v>T = 9.166667, swapRate = 0.026596, k = 8, strike = -0.017334, call = 0.044557, callph = 0.044548, callmh = 0.044567, quantile = 0.032201, d2CalldK2 = 1.831750</v>
      </c>
    </row>
    <row r="19400" spans="28:28" x14ac:dyDescent="0.25">
      <c r="AB19400" s="3" t="str">
        <v>T = 9.166667, swapRate = 0.026596, k = 9, strike = -0.015337, call = 0.042629, callph = 0.042619, callmh = 0.042638, quantile = 0.036096, d2CalldK2 = 2.075476</v>
      </c>
    </row>
    <row r="19401" spans="28:28" x14ac:dyDescent="0.25">
      <c r="AB19401" s="3" t="str">
        <v>T = 9.166667, swapRate = 0.026596, k = 10, strike = -0.013340, call = 0.040708, callph = 0.040699, callmh = 0.040718, quantile = 0.040513, d2CalldK2 = 2.354498</v>
      </c>
    </row>
    <row r="19402" spans="28:28" x14ac:dyDescent="0.25">
      <c r="AB19402" s="3" t="str">
        <v>T = 9.166667, swapRate = 0.026596, k = 11, strike = -0.011343, call = 0.038797, callph = 0.038788, callmh = 0.038807, quantile = 0.045526, d2CalldK2 = 2.674253</v>
      </c>
    </row>
    <row r="19403" spans="28:28" x14ac:dyDescent="0.25">
      <c r="AB19403" s="3" t="str">
        <v>T = 9.166667, swapRate = 0.026596, k = 12, strike = -0.009347, call = 0.036897, callph = 0.036887, callmh = 0.036906, quantile = 0.051224, d2CalldK2 = 3.041034</v>
      </c>
    </row>
    <row r="19404" spans="28:28" x14ac:dyDescent="0.25">
      <c r="AB19404" s="3" t="str">
        <v>T = 9.166667, swapRate = 0.026596, k = 13, strike = -0.007350, call = 0.035009, callph = 0.034999, callmh = 0.035018, quantile = 0.057707, d2CalldK2 = 3.462113</v>
      </c>
    </row>
    <row r="19405" spans="28:28" x14ac:dyDescent="0.25">
      <c r="AB19405" s="3" t="str">
        <v>T = 9.166667, swapRate = 0.026596, k = 14, strike = -0.005353, call = 0.033134, callph = 0.033125, callmh = 0.033144, quantile = 0.065092, d2CalldK2 = 3.945880</v>
      </c>
    </row>
    <row r="19406" spans="28:28" x14ac:dyDescent="0.25">
      <c r="AB19406" s="3" t="str">
        <v>T = 9.166667, swapRate = 0.026596, k = 15, strike = -0.003356, call = 0.031276, callph = 0.031266, callmh = 0.031285, quantile = 0.073514, d2CalldK2 = 4.501987</v>
      </c>
    </row>
    <row r="19407" spans="28:28" x14ac:dyDescent="0.25">
      <c r="AB19407" s="3" t="str">
        <v>T = 9.166667, swapRate = 0.026596, k = 16, strike = -0.001359, call = 0.029435, callph = 0.029426, callmh = 0.029444, quantile = 0.083127, d2CalldK2 = 5.141495</v>
      </c>
    </row>
    <row r="19408" spans="28:28" x14ac:dyDescent="0.25">
      <c r="AB19408" s="3" t="str">
        <v>T = 9.166667, swapRate = 0.026596, k = 17, strike = 0.000638, call = 0.027615, callph = 0.027606, callmh = 0.027624, quantile = 0.094111, d2CalldK2 = 5.877013</v>
      </c>
    </row>
    <row r="19409" spans="28:28" x14ac:dyDescent="0.25">
      <c r="AB19409" s="3" t="str">
        <v>T = 9.166667, swapRate = 0.026596, k = 18, strike = 0.002634, call = 0.025818, callph = 0.025809, callmh = 0.025827, quantile = 0.106671, d2CalldK2 = 6.722807</v>
      </c>
    </row>
    <row r="19410" spans="28:28" x14ac:dyDescent="0.25">
      <c r="AB19410" s="3" t="str">
        <v>T = 9.166667, swapRate = 0.026596, k = 19, strike = 0.004631, call = 0.024048, callph = 0.024040, callmh = 0.024057, quantile = 0.121044, d2CalldK2 = 7.694859</v>
      </c>
    </row>
    <row r="19411" spans="28:28" x14ac:dyDescent="0.25">
      <c r="AB19411" s="3" t="str">
        <v>T = 9.166667, swapRate = 0.026596, k = 20, strike = 0.006628, call = 0.022309, callph = 0.022301, callmh = 0.022318, quantile = 0.137498, d2CalldK2 = 8.810819</v>
      </c>
    </row>
    <row r="19412" spans="28:28" x14ac:dyDescent="0.25">
      <c r="AB19412" s="3" t="str">
        <v>T = 9.166667, swapRate = 0.026596, k = 21, strike = 0.008625, call = 0.020605, callph = 0.020597, callmh = 0.020614, quantile = 0.156340, d2CalldK2 = 10.089785</v>
      </c>
    </row>
    <row r="19413" spans="28:28" x14ac:dyDescent="0.25">
      <c r="AB19413" s="3" t="str">
        <v>T = 9.166667, swapRate = 0.026596, k = 22, strike = 0.010622, call = 0.018942, callph = 0.018934, callmh = 0.018950, quantile = 0.177915, d2CalldK2 = 11.551813</v>
      </c>
    </row>
    <row r="19414" spans="28:28" x14ac:dyDescent="0.25">
      <c r="AB19414" s="3" t="str">
        <v>T = 9.166667, swapRate = 0.026596, k = 23, strike = 0.012619, call = 0.017324, callph = 0.017316, callmh = 0.017332, quantile = 0.202609, d2CalldK2 = 13.216969</v>
      </c>
    </row>
    <row r="19415" spans="28:28" x14ac:dyDescent="0.25">
      <c r="AB19415" s="3" t="str">
        <v>T = 9.166667, swapRate = 0.026596, k = 24, strike = 0.014615, call = 0.015760, callph = 0.015752, callmh = 0.015767, quantile = 0.230847, d2CalldK2 = 15.103722</v>
      </c>
    </row>
    <row r="19416" spans="28:28" x14ac:dyDescent="0.25">
      <c r="AB19416" s="3" t="str">
        <v>T = 9.166667, swapRate = 0.026596, k = 25, strike = 0.016612, call = 0.014255, callph = 0.014248, callmh = 0.014263, quantile = 0.263085, d2CalldK2 = 17.226295</v>
      </c>
    </row>
    <row r="19417" spans="28:28" x14ac:dyDescent="0.25">
      <c r="AB19417" s="3" t="str">
        <v>T = 9.166667, swapRate = 0.026596, k = 26, strike = 0.018609, call = 0.012820, callph = 0.012813, callmh = 0.012827, quantile = 0.299804, d2CalldK2 = 19.590499</v>
      </c>
    </row>
    <row r="19418" spans="28:28" x14ac:dyDescent="0.25">
      <c r="AB19418" s="3" t="str">
        <v>T = 9.166667, swapRate = 0.026596, k = 27, strike = 0.020606, call = 0.011462, callph = 0.011456, callmh = 0.011469, quantile = 0.341478, d2CalldK2 = 22.187343</v>
      </c>
    </row>
    <row r="19419" spans="28:28" x14ac:dyDescent="0.25">
      <c r="AB19419" s="3" t="str">
        <v>T = 9.166667, swapRate = 0.026596, k = 28, strike = 0.022603, call = 0.010193, callph = 0.010187, callmh = 0.010200, quantile = 0.388546, d2CalldK2 = 24.983498</v>
      </c>
    </row>
    <row r="19420" spans="28:28" x14ac:dyDescent="0.25">
      <c r="AB19420" s="3" t="str">
        <v>T = 9.166667, swapRate = 0.026596, k = 29, strike = 0.024599, call = 0.009024, callph = 0.009019, callmh = 0.009030, quantile = 0.441340, d2CalldK2 = 27.907478</v>
      </c>
    </row>
    <row r="19421" spans="28:28" x14ac:dyDescent="0.25">
      <c r="AB19421" s="3" t="str">
        <v>T = 9.166667, swapRate = 0.026596, k = 30, strike = 0.026596, call = 0.007966, callph = 0.007961, callmh = 0.007971, quantile = 0.500000, d2CalldK2 = 30.825546</v>
      </c>
    </row>
    <row r="19422" spans="28:28" x14ac:dyDescent="0.25">
      <c r="AB19422" s="3" t="str">
        <v>T = 9.166667, swapRate = 0.026596, k = 31, strike = 0.028593, call = 0.007027, callph = 0.007023, callmh = 0.007032, quantile = 0.558660, d2CalldK2 = 27.907478</v>
      </c>
    </row>
    <row r="19423" spans="28:28" x14ac:dyDescent="0.25">
      <c r="AB19423" s="3" t="str">
        <v>T = 9.166667, swapRate = 0.026596, k = 32, strike = 0.030590, call = 0.006200, callph = 0.006196, callmh = 0.006204, quantile = 0.611454, d2CalldK2 = 24.983498</v>
      </c>
    </row>
    <row r="19424" spans="28:28" x14ac:dyDescent="0.25">
      <c r="AB19424" s="3" t="str">
        <v>T = 9.166667, swapRate = 0.026596, k = 33, strike = 0.032587, call = 0.005472, callph = 0.005468, callmh = 0.005475, quantile = 0.658522, d2CalldK2 = 22.187343</v>
      </c>
    </row>
    <row r="19425" spans="28:28" x14ac:dyDescent="0.25">
      <c r="AB19425" s="3" t="str">
        <v>T = 9.166667, swapRate = 0.026596, k = 34, strike = 0.034584, call = 0.004832, callph = 0.004829, callmh = 0.004835, quantile = 0.700196, d2CalldK2 = 19.590499</v>
      </c>
    </row>
    <row r="19426" spans="28:28" x14ac:dyDescent="0.25">
      <c r="AB19426" s="3" t="str">
        <v>T = 9.166667, swapRate = 0.026596, k = 35, strike = 0.036580, call = 0.004271, callph = 0.004269, callmh = 0.004274, quantile = 0.736915, d2CalldK2 = 17.226295</v>
      </c>
    </row>
    <row r="19427" spans="28:28" x14ac:dyDescent="0.25">
      <c r="AB19427" s="3" t="str">
        <v>T = 9.166667, swapRate = 0.026596, k = 36, strike = 0.038577, call = 0.003779, callph = 0.003776, callmh = 0.003781, quantile = 0.769153, d2CalldK2 = 15.103722</v>
      </c>
    </row>
    <row r="19428" spans="28:28" x14ac:dyDescent="0.25">
      <c r="AB19428" s="3" t="str">
        <v>T = 9.166667, swapRate = 0.026596, k = 37, strike = 0.040574, call = 0.003347, callph = 0.003345, callmh = 0.003349, quantile = 0.797391, d2CalldK2 = 13.216969</v>
      </c>
    </row>
    <row r="19429" spans="28:28" x14ac:dyDescent="0.25">
      <c r="AB19429" s="3" t="str">
        <v>T = 9.166667, swapRate = 0.026596, k = 38, strike = 0.042571, call = 0.002967, callph = 0.002965, callmh = 0.002969, quantile = 0.822085, d2CalldK2 = 11.551813</v>
      </c>
    </row>
    <row r="19430" spans="28:28" x14ac:dyDescent="0.25">
      <c r="AB19430" s="3" t="str">
        <v>T = 9.166667, swapRate = 0.026596, k = 39, strike = 0.044568, call = 0.002634, callph = 0.002632, callmh = 0.002636, quantile = 0.843660, d2CalldK2 = 10.089785</v>
      </c>
    </row>
    <row r="19431" spans="28:28" x14ac:dyDescent="0.25">
      <c r="AB19431" s="3" t="str">
        <v>T = 9.166667, swapRate = 0.026596, k = 40, strike = 0.046565, call = 0.002341, callph = 0.002340, callmh = 0.002342, quantile = 0.862502, d2CalldK2 = 8.810818</v>
      </c>
    </row>
    <row r="19432" spans="28:28" x14ac:dyDescent="0.25">
      <c r="AB19432" s="3" t="str">
        <v>T = 9.166667, swapRate = 0.026596, k = 41, strike = 0.048561, call = 0.002083, callph = 0.002082, callmh = 0.002084, quantile = 0.878956, d2CalldK2 = 7.694859</v>
      </c>
    </row>
    <row r="19433" spans="28:28" x14ac:dyDescent="0.25">
      <c r="AB19433" s="3" t="str">
        <v>T = 9.166667, swapRate = 0.026596, k = 42, strike = 0.050558, call = 0.001856, callph = 0.001855, callmh = 0.001857, quantile = 0.893329, d2CalldK2 = 6.722807</v>
      </c>
    </row>
    <row r="19434" spans="28:28" x14ac:dyDescent="0.25">
      <c r="AB19434" s="3" t="str">
        <v>T = 9.166667, swapRate = 0.026596, k = 43, strike = 0.052555, call = 0.001656, callph = 0.001655, callmh = 0.001657, quantile = 0.905889, d2CalldK2 = 5.877013</v>
      </c>
    </row>
    <row r="19435" spans="28:28" x14ac:dyDescent="0.25">
      <c r="AB19435" s="3" t="str">
        <v>T = 9.166667, swapRate = 0.026596, k = 44, strike = 0.054552, call = 0.001479, callph = 0.001479, callmh = 0.001480, quantile = 0.916873, d2CalldK2 = 5.141495</v>
      </c>
    </row>
    <row r="19436" spans="28:28" x14ac:dyDescent="0.25">
      <c r="AB19436" s="3" t="str">
        <v>T = 9.166667, swapRate = 0.026596, k = 45, strike = 0.056549, call = 0.001323, callph = 0.001322, callmh = 0.001324, quantile = 0.926486, d2CalldK2 = 4.501987</v>
      </c>
    </row>
    <row r="19437" spans="28:28" x14ac:dyDescent="0.25">
      <c r="AB19437" s="3" t="str">
        <v>T = 9.166667, swapRate = 0.026596, k = 46, strike = 0.058546, call = 0.001185, callph = 0.001184, callmh = 0.001186, quantile = 0.934908, d2CalldK2 = 3.945880</v>
      </c>
    </row>
    <row r="19438" spans="28:28" x14ac:dyDescent="0.25">
      <c r="AB19438" s="3" t="str">
        <v>T = 9.166667, swapRate = 0.026596, k = 47, strike = 0.060542, call = 0.001063, callph = 0.001062, callmh = 0.001063, quantile = 0.942293, d2CalldK2 = 3.462113</v>
      </c>
    </row>
    <row r="19439" spans="28:28" x14ac:dyDescent="0.25">
      <c r="AB19439" s="3" t="str">
        <v>T = 9.166667, swapRate = 0.026596, k = 48, strike = 0.062539, call = 0.000954, callph = 0.000953, callmh = 0.000954, quantile = 0.948776, d2CalldK2 = 3.041034</v>
      </c>
    </row>
    <row r="19440" spans="28:28" x14ac:dyDescent="0.25">
      <c r="AB19440" s="3" t="str">
        <v>T = 9.166667, swapRate = 0.026596, k = 49, strike = 0.064536, call = 0.000857, callph = 0.000857, callmh = 0.000858, quantile = 0.954474, d2CalldK2 = 2.674253</v>
      </c>
    </row>
    <row r="19441" spans="28:28" x14ac:dyDescent="0.25">
      <c r="AB19441" s="3" t="str">
        <v>T = 9.166667, swapRate = 0.026596, k = 50, strike = 0.066533, call = 0.000772, callph = 0.000771, callmh = 0.000772, quantile = 0.959487, d2CalldK2 = 2.354498</v>
      </c>
    </row>
    <row r="19442" spans="28:28" x14ac:dyDescent="0.25">
      <c r="AB19442" s="3" t="str">
        <v>T = 9.166667, swapRate = 0.026596, k = 51, strike = 0.068530, call = 0.000695, callph = 0.000695, callmh = 0.000696, quantile = 0.963904, d2CalldK2 = 2.075475</v>
      </c>
    </row>
    <row r="19443" spans="28:28" x14ac:dyDescent="0.25">
      <c r="AB19443" s="3" t="str">
        <v>T = 9.166667, swapRate = 0.026596, k = 52, strike = 0.070527, call = 0.000627, callph = 0.000627, callmh = 0.000627, quantile = 0.967799, d2CalldK2 = 1.831750</v>
      </c>
    </row>
    <row r="19444" spans="28:28" x14ac:dyDescent="0.25">
      <c r="AB19444" s="3" t="str">
        <v>T = 9.166667, swapRate = 0.026596, k = 53, strike = 0.072523, call = 0.000566, callph = 0.000566, callmh = 0.000567, quantile = 0.971240, d2CalldK2 = 1.618628</v>
      </c>
    </row>
    <row r="19445" spans="28:28" x14ac:dyDescent="0.25">
      <c r="AB19445" s="3" t="str">
        <v>T = 9.166667, swapRate = 0.026596, k = 54, strike = 0.074520, call = 0.000512, callph = 0.000512, callmh = 0.000512, quantile = 0.974281, d2CalldK2 = 1.432058</v>
      </c>
    </row>
    <row r="19446" spans="28:28" x14ac:dyDescent="0.25">
      <c r="AB19446" s="3" t="str">
        <v>T = 9.166667, swapRate = 0.026596, k = 55, strike = 0.076517, call = 0.000463, callph = 0.000463, callmh = 0.000464, quantile = 0.976974, d2CalldK2 = 1.268545</v>
      </c>
    </row>
    <row r="19447" spans="28:28" x14ac:dyDescent="0.25">
      <c r="AB19447" s="3" t="str">
        <v>T = 9.166667, swapRate = 0.026596, k = 56, strike = 0.078514, call = 0.000420, callph = 0.000420, callmh = 0.000420, quantile = 0.979361, d2CalldK2 = 1.125071</v>
      </c>
    </row>
    <row r="19448" spans="28:28" x14ac:dyDescent="0.25">
      <c r="AB19448" s="3" t="str">
        <v>T = 9.166667, swapRate = 0.026596, k = 57, strike = 0.080511, call = 0.000381, callph = 0.000381, callmh = 0.000381, quantile = 0.981479, d2CalldK2 = 0.999032</v>
      </c>
    </row>
    <row r="19449" spans="28:28" x14ac:dyDescent="0.25">
      <c r="AB19449" s="3" t="str">
        <v>T = 9.166667, swapRate = 0.026596, k = 58, strike = 0.082508, call = 0.000346, callph = 0.000346, callmh = 0.000346, quantile = 0.983361, d2CalldK2 = 0.888175</v>
      </c>
    </row>
    <row r="19450" spans="28:28" x14ac:dyDescent="0.25">
      <c r="AB19450" s="3" t="str">
        <v>T = 9.166667, swapRate = 0.026596, k = 59, strike = 0.084504, call = 0.000314, callph = 0.000314, callmh = 0.000314, quantile = 0.985035, d2CalldK2 = 0.790556</v>
      </c>
    </row>
    <row r="19451" spans="28:28" x14ac:dyDescent="0.25">
      <c r="AB19451" s="3" t="str">
        <v>T = 9.166667, swapRate = 0.026596, k = 60, strike = 0.086501, call = 0.000286, callph = 0.000286, callmh = 0.000286, quantile = 0.986526, d2CalldK2 = 0.704490</v>
      </c>
    </row>
    <row r="19452" spans="28:28" x14ac:dyDescent="0.25">
      <c r="AB19452" s="3" t="str">
        <v>strike = -0.031312, d2CalldK2 = 0.790556, d2CalldK2mc = 0.926705</v>
      </c>
    </row>
    <row r="19453" spans="28:28" x14ac:dyDescent="0.25">
      <c r="AB19453" s="3" t="str">
        <v>strike = -0.029315, d2CalldK2 = 0.888175, d2CalldK2mc = 1.050296</v>
      </c>
    </row>
    <row r="19454" spans="28:28" x14ac:dyDescent="0.25">
      <c r="AB19454" s="3" t="str">
        <v>strike = -0.027318, d2CalldK2 = 0.999032, d2CalldK2mc = 1.371961</v>
      </c>
    </row>
    <row r="19455" spans="28:28" x14ac:dyDescent="0.25">
      <c r="AB19455" s="3" t="str">
        <v>strike = -0.025321, d2CalldK2 = 1.125071, d2CalldK2mc = 1.045114</v>
      </c>
    </row>
    <row r="19456" spans="28:28" x14ac:dyDescent="0.25">
      <c r="AB19456" s="3" t="str">
        <v>strike = -0.023324, d2CalldK2 = 1.268545, d2CalldK2mc = 1.116146</v>
      </c>
    </row>
    <row r="19457" spans="28:28" x14ac:dyDescent="0.25">
      <c r="AB19457" s="3" t="str">
        <v>strike = -0.021328, d2CalldK2 = 1.432058, d2CalldK2mc = 1.102300</v>
      </c>
    </row>
    <row r="19458" spans="28:28" x14ac:dyDescent="0.25">
      <c r="AB19458" s="3" t="str">
        <v>strike = -0.019331, d2CalldK2 = 1.618628, d2CalldK2mc = 1.836201</v>
      </c>
    </row>
    <row r="19459" spans="28:28" x14ac:dyDescent="0.25">
      <c r="AB19459" s="3" t="str">
        <v>strike = -0.017334, d2CalldK2 = 1.831750, d2CalldK2mc = 1.491514</v>
      </c>
    </row>
    <row r="19460" spans="28:28" x14ac:dyDescent="0.25">
      <c r="AB19460" s="3" t="str">
        <v>strike = -0.015337, d2CalldK2 = 2.075476, d2CalldK2mc = 2.359374</v>
      </c>
    </row>
    <row r="19461" spans="28:28" x14ac:dyDescent="0.25">
      <c r="AB19461" s="3" t="str">
        <v>strike = -0.013340, d2CalldK2 = 2.354498, d2CalldK2mc = 2.792755</v>
      </c>
    </row>
    <row r="19462" spans="28:28" x14ac:dyDescent="0.25">
      <c r="AB19462" s="3" t="str">
        <v>strike = -0.011343, d2CalldK2 = 2.674253, d2CalldK2mc = 3.172651</v>
      </c>
    </row>
    <row r="19463" spans="28:28" x14ac:dyDescent="0.25">
      <c r="AB19463" s="3" t="str">
        <v>strike = -0.009347, d2CalldK2 = 3.041034, d2CalldK2mc = 3.021408</v>
      </c>
    </row>
    <row r="19464" spans="28:28" x14ac:dyDescent="0.25">
      <c r="AB19464" s="3" t="str">
        <v>strike = -0.007350, d2CalldK2 = 3.462113, d2CalldK2mc = 3.039743</v>
      </c>
    </row>
    <row r="19465" spans="28:28" x14ac:dyDescent="0.25">
      <c r="AB19465" s="3" t="str">
        <v>strike = -0.005353, d2CalldK2 = 3.945880, d2CalldK2mc = 4.404078</v>
      </c>
    </row>
    <row r="19466" spans="28:28" x14ac:dyDescent="0.25">
      <c r="AB19466" s="3" t="str">
        <v>strike = -0.003356, d2CalldK2 = 4.501987, d2CalldK2mc = 4.961529</v>
      </c>
    </row>
    <row r="19467" spans="28:28" x14ac:dyDescent="0.25">
      <c r="AB19467" s="3" t="str">
        <v>strike = -0.001359, d2CalldK2 = 5.141495, d2CalldK2mc = 4.949279</v>
      </c>
    </row>
    <row r="19468" spans="28:28" x14ac:dyDescent="0.25">
      <c r="AB19468" s="3" t="str">
        <v>strike = 0.000638, d2CalldK2 = 5.877013, d2CalldK2mc = 5.657717</v>
      </c>
    </row>
    <row r="19469" spans="28:28" x14ac:dyDescent="0.25">
      <c r="AB19469" s="3" t="str">
        <v>strike = 0.002634, d2CalldK2 = 6.722807, d2CalldK2mc = 5.859333</v>
      </c>
    </row>
    <row r="19470" spans="28:28" x14ac:dyDescent="0.25">
      <c r="AB19470" s="3" t="str">
        <v>strike = 0.004631, d2CalldK2 = 7.694859, d2CalldK2mc = 8.467310</v>
      </c>
    </row>
    <row r="19471" spans="28:28" x14ac:dyDescent="0.25">
      <c r="AB19471" s="3" t="str">
        <v>strike = 0.006628, d2CalldK2 = 8.810819, d2CalldK2mc = 9.207658</v>
      </c>
    </row>
    <row r="19472" spans="28:28" x14ac:dyDescent="0.25">
      <c r="AB19472" s="3" t="str">
        <v>strike = 0.008625, d2CalldK2 = 10.089785, d2CalldK2mc = 9.824102</v>
      </c>
    </row>
    <row r="19473" spans="28:28" x14ac:dyDescent="0.25">
      <c r="AB19473" s="3" t="str">
        <v>strike = 0.010622, d2CalldK2 = 11.551813, d2CalldK2mc = 11.431324</v>
      </c>
    </row>
    <row r="19474" spans="28:28" x14ac:dyDescent="0.25">
      <c r="AB19474" s="3" t="str">
        <v>strike = 0.012619, d2CalldK2 = 13.216969, d2CalldK2mc = 13.711237</v>
      </c>
    </row>
    <row r="19475" spans="28:28" x14ac:dyDescent="0.25">
      <c r="AB19475" s="3" t="str">
        <v>strike = 0.014615, d2CalldK2 = 15.103722, d2CalldK2mc = 14.207229</v>
      </c>
    </row>
    <row r="19476" spans="28:28" x14ac:dyDescent="0.25">
      <c r="AB19476" s="3" t="str">
        <v>strike = 0.016612, d2CalldK2 = 17.226295, d2CalldK2mc = 18.340315</v>
      </c>
    </row>
    <row r="19477" spans="28:28" x14ac:dyDescent="0.25">
      <c r="AB19477" s="3" t="str">
        <v>strike = 0.018609, d2CalldK2 = 19.590499, d2CalldK2mc = 18.916244</v>
      </c>
    </row>
    <row r="19478" spans="28:28" x14ac:dyDescent="0.25">
      <c r="AB19478" s="3" t="str">
        <v>strike = 0.020606, d2CalldK2 = 22.187343, d2CalldK2mc = 22.992427</v>
      </c>
    </row>
    <row r="19479" spans="28:28" x14ac:dyDescent="0.25">
      <c r="AB19479" s="3" t="str">
        <v>strike = 0.022603, d2CalldK2 = 24.983498, d2CalldK2mc = 24.593601</v>
      </c>
    </row>
    <row r="19480" spans="28:28" x14ac:dyDescent="0.25">
      <c r="AB19480" s="3" t="str">
        <v>strike = 0.024599, d2CalldK2 = 27.907478, d2CalldK2mc = 27.450194</v>
      </c>
    </row>
    <row r="19481" spans="28:28" x14ac:dyDescent="0.25">
      <c r="AB19481" s="3" t="str">
        <v>strike = 0.026596, d2CalldK2 = 30.825546, d2CalldK2mc = 28.942823</v>
      </c>
    </row>
    <row r="19482" spans="28:28" x14ac:dyDescent="0.25">
      <c r="AB19482" s="3" t="str">
        <v>strike = 0.028593, d2CalldK2 = 27.907478, d2CalldK2mc = 28.918847</v>
      </c>
    </row>
    <row r="19483" spans="28:28" x14ac:dyDescent="0.25">
      <c r="AB19483" s="3" t="str">
        <v>strike = 0.030590, d2CalldK2 = 24.983498, d2CalldK2mc = 26.257015</v>
      </c>
    </row>
    <row r="19484" spans="28:28" x14ac:dyDescent="0.25">
      <c r="AB19484" s="3" t="str">
        <v>strike = 0.032587, d2CalldK2 = 22.187343, d2CalldK2mc = 22.071129</v>
      </c>
    </row>
    <row r="19485" spans="28:28" x14ac:dyDescent="0.25">
      <c r="AB19485" s="3" t="str">
        <v>strike = 0.034584, d2CalldK2 = 19.590499, d2CalldK2mc = 18.433300</v>
      </c>
    </row>
    <row r="19486" spans="28:28" x14ac:dyDescent="0.25">
      <c r="AB19486" s="3" t="str">
        <v>strike = 0.036580, d2CalldK2 = 17.226295, d2CalldK2mc = 17.482780</v>
      </c>
    </row>
    <row r="19487" spans="28:28" x14ac:dyDescent="0.25">
      <c r="AB19487" s="3" t="str">
        <v>strike = 0.038577, d2CalldK2 = 15.103722, d2CalldK2mc = 14.504429</v>
      </c>
    </row>
    <row r="19488" spans="28:28" x14ac:dyDescent="0.25">
      <c r="AB19488" s="3" t="str">
        <v>strike = 0.040574, d2CalldK2 = 13.216969, d2CalldK2mc = 13.136194</v>
      </c>
    </row>
    <row r="19489" spans="28:28" x14ac:dyDescent="0.25">
      <c r="AB19489" s="3" t="str">
        <v>strike = 0.042571, d2CalldK2 = 11.551813, d2CalldK2mc = 11.463172</v>
      </c>
    </row>
    <row r="19490" spans="28:28" x14ac:dyDescent="0.25">
      <c r="AB19490" s="3" t="str">
        <v>strike = 0.044568, d2CalldK2 = 10.089785, d2CalldK2mc = 10.116360</v>
      </c>
    </row>
    <row r="19491" spans="28:28" x14ac:dyDescent="0.25">
      <c r="AB19491" s="3" t="str">
        <v>strike = 0.046565, d2CalldK2 = 8.810818, d2CalldK2mc = 9.019202</v>
      </c>
    </row>
    <row r="19492" spans="28:28" x14ac:dyDescent="0.25">
      <c r="AB19492" s="3" t="str">
        <v>strike = 0.048561, d2CalldK2 = 7.694859, d2CalldK2mc = 7.180693</v>
      </c>
    </row>
    <row r="19493" spans="28:28" x14ac:dyDescent="0.25">
      <c r="AB19493" s="3" t="str">
        <v>strike = 0.050558, d2CalldK2 = 6.722807, d2CalldK2mc = 6.554373</v>
      </c>
    </row>
    <row r="19494" spans="28:28" x14ac:dyDescent="0.25">
      <c r="AB19494" s="3" t="str">
        <v>strike = 0.052555, d2CalldK2 = 5.877013, d2CalldK2mc = 6.602362</v>
      </c>
    </row>
    <row r="19495" spans="28:28" x14ac:dyDescent="0.25">
      <c r="AB19495" s="3" t="str">
        <v>strike = 0.054552, d2CalldK2 = 5.141495, d2CalldK2mc = 5.257387</v>
      </c>
    </row>
    <row r="19496" spans="28:28" x14ac:dyDescent="0.25">
      <c r="AB19496" s="3" t="str">
        <v>strike = 0.056549, d2CalldK2 = 4.501987, d2CalldK2mc = 4.430363</v>
      </c>
    </row>
    <row r="19497" spans="28:28" x14ac:dyDescent="0.25">
      <c r="AB19497" s="3" t="str">
        <v>strike = 0.058546, d2CalldK2 = 3.945880, d2CalldK2mc = 3.996682</v>
      </c>
    </row>
    <row r="19498" spans="28:28" x14ac:dyDescent="0.25">
      <c r="AB19498" s="3" t="str">
        <v>strike = 0.060542, d2CalldK2 = 3.462113, d2CalldK2mc = 3.910414</v>
      </c>
    </row>
    <row r="19499" spans="28:28" x14ac:dyDescent="0.25">
      <c r="AB19499" s="3" t="str">
        <v>strike = 0.062539, d2CalldK2 = 3.041034, d2CalldK2mc = 2.849985</v>
      </c>
    </row>
    <row r="19500" spans="28:28" x14ac:dyDescent="0.25">
      <c r="AB19500" s="3" t="str">
        <v>strike = 0.064536, d2CalldK2 = 2.674253, d2CalldK2mc = 2.380892</v>
      </c>
    </row>
    <row r="19501" spans="28:28" x14ac:dyDescent="0.25">
      <c r="AB19501" s="3" t="str">
        <v>strike = 0.066533, d2CalldK2 = 2.354498, d2CalldK2mc = 2.316107</v>
      </c>
    </row>
    <row r="19502" spans="28:28" x14ac:dyDescent="0.25">
      <c r="AB19502" s="3" t="str">
        <v>strike = 0.068530, d2CalldK2 = 2.075475, d2CalldK2mc = 2.168887</v>
      </c>
    </row>
    <row r="19503" spans="28:28" x14ac:dyDescent="0.25">
      <c r="AB19503" s="3" t="str">
        <v>strike = 0.070527, d2CalldK2 = 1.831750, d2CalldK2mc = 1.868015</v>
      </c>
    </row>
    <row r="19504" spans="28:28" x14ac:dyDescent="0.25">
      <c r="AB19504" s="3" t="str">
        <v>strike = 0.072523, d2CalldK2 = 1.618628, d2CalldK2mc = 1.854251</v>
      </c>
    </row>
    <row r="19505" spans="28:28" x14ac:dyDescent="0.25">
      <c r="AB19505" s="3" t="str">
        <v>strike = 0.074520, d2CalldK2 = 1.432058, d2CalldK2mc = 1.466377</v>
      </c>
    </row>
    <row r="19506" spans="28:28" x14ac:dyDescent="0.25">
      <c r="AB19506" s="3" t="str">
        <v>strike = 0.076517, d2CalldK2 = 1.268545, d2CalldK2mc = 1.092445</v>
      </c>
    </row>
    <row r="19507" spans="28:28" x14ac:dyDescent="0.25">
      <c r="AB19507" s="3" t="str">
        <v>strike = 0.078514, d2CalldK2 = 1.125071, d2CalldK2mc = 1.070297</v>
      </c>
    </row>
    <row r="19508" spans="28:28" x14ac:dyDescent="0.25">
      <c r="AB19508" s="3" t="str">
        <v>strike = 0.080511, d2CalldK2 = 0.999032, d2CalldK2mc = 0.892188</v>
      </c>
    </row>
    <row r="19509" spans="28:28" x14ac:dyDescent="0.25">
      <c r="AB19509" s="3" t="str">
        <v>strike = 0.082508, d2CalldK2 = 0.888175, d2CalldK2mc = 0.931754</v>
      </c>
    </row>
    <row r="19510" spans="28:28" x14ac:dyDescent="0.25">
      <c r="AB19510" s="3" t="str">
        <v>strike = 0.084504, d2CalldK2 = 0.790556, d2CalldK2mc = 0.911639</v>
      </c>
    </row>
    <row r="19511" spans="28:28" x14ac:dyDescent="0.25">
      <c r="AB19511" s="3" t="str">
        <v>T = 9.166667, fixingDate = 0, swapRate = 0.026596, annuity = 7.843259, stdDev = 0.019968, avgCalcStrikes = 7.994141</v>
      </c>
    </row>
    <row r="19512" spans="28:28" x14ac:dyDescent="0.25">
      <c r="AB19512" s="3" t="str">
        <v>strike = -0.031312, dCalldT = 0.000250, localVol = 0.023241</v>
      </c>
    </row>
    <row r="19513" spans="28:28" x14ac:dyDescent="0.25">
      <c r="AB19513" s="3" t="str">
        <v>strike = -0.029315, dCalldT = 0.000295, localVol = 0.023712</v>
      </c>
    </row>
    <row r="19514" spans="28:28" x14ac:dyDescent="0.25">
      <c r="AB19514" s="3" t="str">
        <v>strike = -0.027318, dCalldT = 0.000333, localVol = 0.022034</v>
      </c>
    </row>
    <row r="19515" spans="28:28" x14ac:dyDescent="0.25">
      <c r="AB19515" s="3" t="str">
        <v>strike = -0.025321, dCalldT = 0.000354, localVol = 0.026010</v>
      </c>
    </row>
    <row r="19516" spans="28:28" x14ac:dyDescent="0.25">
      <c r="AB19516" s="3" t="str">
        <v>strike = -0.023324, dCalldT = 0.000378, localVol = 0.026041</v>
      </c>
    </row>
    <row r="19517" spans="28:28" x14ac:dyDescent="0.25">
      <c r="AB19517" s="3" t="str">
        <v>strike = -0.021328, dCalldT = 0.000411, localVol = 0.027319</v>
      </c>
    </row>
    <row r="19518" spans="28:28" x14ac:dyDescent="0.25">
      <c r="AB19518" s="3" t="str">
        <v>strike = -0.019331, dCalldT = 0.000461, localVol = 0.022399</v>
      </c>
    </row>
    <row r="19519" spans="28:28" x14ac:dyDescent="0.25">
      <c r="AB19519" s="3" t="str">
        <v>strike = -0.017334, dCalldT = 0.000500, localVol = 0.025900</v>
      </c>
    </row>
    <row r="19520" spans="28:28" x14ac:dyDescent="0.25">
      <c r="AB19520" s="3" t="str">
        <v>strike = -0.015337, dCalldT = 0.000557, localVol = 0.021727</v>
      </c>
    </row>
    <row r="19521" spans="28:28" x14ac:dyDescent="0.25">
      <c r="AB19521" s="3" t="str">
        <v>strike = -0.013340, dCalldT = 0.000601, localVol = 0.020742</v>
      </c>
    </row>
    <row r="19522" spans="28:28" x14ac:dyDescent="0.25">
      <c r="AB19522" s="3" t="str">
        <v>strike = -0.011343, dCalldT = 0.000624, localVol = 0.019840</v>
      </c>
    </row>
    <row r="19523" spans="28:28" x14ac:dyDescent="0.25">
      <c r="AB19523" s="3" t="str">
        <v>strike = -0.009347, dCalldT = 0.000625, localVol = 0.020341</v>
      </c>
    </row>
    <row r="19524" spans="28:28" x14ac:dyDescent="0.25">
      <c r="AB19524" s="3" t="str">
        <v>strike = -0.007350, dCalldT = 0.000627, localVol = 0.020319</v>
      </c>
    </row>
    <row r="19525" spans="28:28" x14ac:dyDescent="0.25">
      <c r="AB19525" s="3" t="str">
        <v>strike = -0.005353, dCalldT = 0.000651, localVol = 0.017194</v>
      </c>
    </row>
    <row r="19526" spans="28:28" x14ac:dyDescent="0.25">
      <c r="AB19526" s="3" t="str">
        <v>strike = -0.003356, dCalldT = 0.000653, localVol = 0.016230</v>
      </c>
    </row>
    <row r="19527" spans="28:28" x14ac:dyDescent="0.25">
      <c r="AB19527" s="3" t="str">
        <v>strike = -0.001359, dCalldT = 0.000635, localVol = 0.016015</v>
      </c>
    </row>
    <row r="19528" spans="28:28" x14ac:dyDescent="0.25">
      <c r="AB19528" s="3" t="str">
        <v>strike = 0.000638, dCalldT = 0.000626, localVol = 0.014876</v>
      </c>
    </row>
    <row r="19529" spans="28:28" x14ac:dyDescent="0.25">
      <c r="AB19529" s="3" t="str">
        <v>strike = 0.002634, dCalldT = 0.000629, localVol = 0.014648</v>
      </c>
    </row>
    <row r="19530" spans="28:28" x14ac:dyDescent="0.25">
      <c r="AB19530" s="3" t="str">
        <v>strike = 0.004631, dCalldT = 0.000673, localVol = 0.012609</v>
      </c>
    </row>
    <row r="19531" spans="28:28" x14ac:dyDescent="0.25">
      <c r="AB19531" s="3" t="str">
        <v>strike = 0.006628, dCalldT = 0.000681, localVol = 0.012165</v>
      </c>
    </row>
    <row r="19532" spans="28:28" x14ac:dyDescent="0.25">
      <c r="AB19532" s="3" t="str">
        <v>strike = 0.008625, dCalldT = 0.000671, localVol = 0.011687</v>
      </c>
    </row>
    <row r="19533" spans="28:28" x14ac:dyDescent="0.25">
      <c r="AB19533" s="3" t="str">
        <v>strike = 0.010622, dCalldT = 0.000673, localVol = 0.010855</v>
      </c>
    </row>
    <row r="19534" spans="28:28" x14ac:dyDescent="0.25">
      <c r="AB19534" s="3" t="str">
        <v>strike = 0.012619, dCalldT = 0.000682, localVol = 0.009973</v>
      </c>
    </row>
    <row r="19535" spans="28:28" x14ac:dyDescent="0.25">
      <c r="AB19535" s="3" t="str">
        <v>strike = 0.014615, dCalldT = 0.000666, localVol = 0.009686</v>
      </c>
    </row>
    <row r="19536" spans="28:28" x14ac:dyDescent="0.25">
      <c r="AB19536" s="3" t="str">
        <v>strike = 0.016612, dCalldT = 0.000693, localVol = 0.008696</v>
      </c>
    </row>
    <row r="19537" spans="28:28" x14ac:dyDescent="0.25">
      <c r="AB19537" s="3" t="str">
        <v>strike = 0.018609, dCalldT = 0.000666, localVol = 0.008393</v>
      </c>
    </row>
    <row r="19538" spans="28:28" x14ac:dyDescent="0.25">
      <c r="AB19538" s="3" t="str">
        <v>strike = 0.020606, dCalldT = 0.000670, localVol = 0.007635</v>
      </c>
    </row>
    <row r="19539" spans="28:28" x14ac:dyDescent="0.25">
      <c r="AB19539" s="3" t="str">
        <v>strike = 0.022603, dCalldT = 0.000634, localVol = 0.007180</v>
      </c>
    </row>
    <row r="19540" spans="28:28" x14ac:dyDescent="0.25">
      <c r="AB19540" s="3" t="str">
        <v>strike = 0.024599, dCalldT = 0.000614, localVol = 0.006690</v>
      </c>
    </row>
    <row r="19541" spans="28:28" x14ac:dyDescent="0.25">
      <c r="AB19541" s="3" t="str">
        <v>strike = 0.026596, dCalldT = 0.000614, localVol = 0.006515</v>
      </c>
    </row>
    <row r="19542" spans="28:28" x14ac:dyDescent="0.25">
      <c r="AB19542" s="3" t="str">
        <v>strike = 0.028593, dCalldT = 0.000656, localVol = 0.006736</v>
      </c>
    </row>
    <row r="19543" spans="28:28" x14ac:dyDescent="0.25">
      <c r="AB19543" s="3" t="str">
        <v>strike = 0.030590, dCalldT = 0.000647, localVol = 0.007021</v>
      </c>
    </row>
    <row r="19544" spans="28:28" x14ac:dyDescent="0.25">
      <c r="AB19544" s="3" t="str">
        <v>strike = 0.032587, dCalldT = 0.000575, localVol = 0.007220</v>
      </c>
    </row>
    <row r="19545" spans="28:28" x14ac:dyDescent="0.25">
      <c r="AB19545" s="3" t="str">
        <v>strike = 0.034584, dCalldT = 0.000507, localVol = 0.007420</v>
      </c>
    </row>
    <row r="19546" spans="28:28" x14ac:dyDescent="0.25">
      <c r="AB19546" s="3" t="str">
        <v>strike = 0.036580, dCalldT = 0.000494, localVol = 0.007515</v>
      </c>
    </row>
    <row r="19547" spans="28:28" x14ac:dyDescent="0.25">
      <c r="AB19547" s="3" t="str">
        <v>strike = 0.038577, dCalldT = 0.000467, localVol = 0.008023</v>
      </c>
    </row>
    <row r="19548" spans="28:28" x14ac:dyDescent="0.25">
      <c r="AB19548" s="3" t="str">
        <v>strike = 0.040574, dCalldT = 0.000468, localVol = 0.008443</v>
      </c>
    </row>
    <row r="19549" spans="28:28" x14ac:dyDescent="0.25">
      <c r="AB19549" s="3" t="str">
        <v>strike = 0.042571, dCalldT = 0.000473, localVol = 0.009086</v>
      </c>
    </row>
    <row r="19550" spans="28:28" x14ac:dyDescent="0.25">
      <c r="AB19550" s="3" t="str">
        <v>strike = 0.044568, dCalldT = 0.000482, localVol = 0.009767</v>
      </c>
    </row>
    <row r="19551" spans="28:28" x14ac:dyDescent="0.25">
      <c r="AB19551" s="3" t="str">
        <v>strike = 0.046565, dCalldT = 0.000491, localVol = 0.010432</v>
      </c>
    </row>
    <row r="19552" spans="28:28" x14ac:dyDescent="0.25">
      <c r="AB19552" s="3" t="str">
        <v>strike = 0.048561, dCalldT = 0.000490, localVol = 0.011677</v>
      </c>
    </row>
    <row r="19553" spans="28:28" x14ac:dyDescent="0.25">
      <c r="AB19553" s="3" t="str">
        <v>strike = 0.050558, dCalldT = 0.000513, localVol = 0.012517</v>
      </c>
    </row>
    <row r="19554" spans="28:28" x14ac:dyDescent="0.25">
      <c r="AB19554" s="3" t="str">
        <v>strike = 0.052555, dCalldT = 0.000546, localVol = 0.012863</v>
      </c>
    </row>
    <row r="19555" spans="28:28" x14ac:dyDescent="0.25">
      <c r="AB19555" s="3" t="str">
        <v>strike = 0.054552, dCalldT = 0.000545, localVol = 0.014398</v>
      </c>
    </row>
    <row r="19556" spans="28:28" x14ac:dyDescent="0.25">
      <c r="AB19556" s="3" t="str">
        <v>strike = 0.056549, dCalldT = 0.000539, localVol = 0.015598</v>
      </c>
    </row>
    <row r="19557" spans="28:28" x14ac:dyDescent="0.25">
      <c r="AB19557" s="3" t="str">
        <v>strike = 0.058546, dCalldT = 0.000537, localVol = 0.016396</v>
      </c>
    </row>
    <row r="19558" spans="28:28" x14ac:dyDescent="0.25">
      <c r="AB19558" s="3" t="str">
        <v>strike = 0.060542, dCalldT = 0.000534, localVol = 0.016525</v>
      </c>
    </row>
    <row r="19559" spans="28:28" x14ac:dyDescent="0.25">
      <c r="AB19559" s="3" t="str">
        <v>strike = 0.062539, dCalldT = 0.000510, localVol = 0.018918</v>
      </c>
    </row>
    <row r="19560" spans="28:28" x14ac:dyDescent="0.25">
      <c r="AB19560" s="3" t="str">
        <v>strike = 0.064536, dCalldT = 0.000496, localVol = 0.020414</v>
      </c>
    </row>
    <row r="19561" spans="28:28" x14ac:dyDescent="0.25">
      <c r="AB19561" s="3" t="str">
        <v>strike = 0.066533, dCalldT = 0.000497, localVol = 0.020718</v>
      </c>
    </row>
    <row r="19562" spans="28:28" x14ac:dyDescent="0.25">
      <c r="AB19562" s="3" t="str">
        <v>strike = 0.068530, dCalldT = 0.000501, localVol = 0.021487</v>
      </c>
    </row>
    <row r="19563" spans="28:28" x14ac:dyDescent="0.25">
      <c r="AB19563" s="3" t="str">
        <v>strike = 0.070527, dCalldT = 0.000501, localVol = 0.023150</v>
      </c>
    </row>
    <row r="19564" spans="28:28" x14ac:dyDescent="0.25">
      <c r="AB19564" s="3" t="str">
        <v>strike = 0.072523, dCalldT = 0.000499, localVol = 0.023211</v>
      </c>
    </row>
    <row r="19565" spans="28:28" x14ac:dyDescent="0.25">
      <c r="AB19565" s="3" t="str">
        <v>strike = 0.074520, dCalldT = 0.000488, localVol = 0.025795</v>
      </c>
    </row>
    <row r="19566" spans="28:28" x14ac:dyDescent="0.25">
      <c r="AB19566" s="3" t="str">
        <v>strike = 0.076517, dCalldT = 0.000475, localVol = 0.029496</v>
      </c>
    </row>
    <row r="19567" spans="28:28" x14ac:dyDescent="0.25">
      <c r="AB19567" s="3" t="str">
        <v>strike = 0.078514, dCalldT = 0.000472, localVol = 0.029689</v>
      </c>
    </row>
    <row r="19568" spans="28:28" x14ac:dyDescent="0.25">
      <c r="AB19568" s="3" t="str">
        <v>strike = 0.080511, dCalldT = 0.000471, localVol = 0.032506</v>
      </c>
    </row>
    <row r="19569" spans="28:28" x14ac:dyDescent="0.25">
      <c r="AB19569" s="3" t="str">
        <v>strike = 0.082508, dCalldT = 0.000477, localVol = 0.031989</v>
      </c>
    </row>
    <row r="19570" spans="28:28" x14ac:dyDescent="0.25">
      <c r="AB19570" s="3" t="str">
        <v>strike = 0.084504, dCalldT = 0.000481, localVol = 0.032469</v>
      </c>
    </row>
    <row r="19571" spans="28:28" x14ac:dyDescent="0.25">
      <c r="AB19571" s="3" t="str">
        <v>T = 9.250000, swapRate = 0.026613, k = 0, strike = -0.033545, call = 0.060448, callph = 0.060438, callmh = 0.060457, quantile = 0.013535, d2CalldK2 = 0.702288</v>
      </c>
    </row>
    <row r="19572" spans="28:28" x14ac:dyDescent="0.25">
      <c r="AB19572" s="3" t="str">
        <v>T = 9.250000, swapRate = 0.026613, k = 1, strike = -0.031540, call = 0.058471, callph = 0.058461, callmh = 0.058481, quantile = 0.015027, d2CalldK2 = 0.787869</v>
      </c>
    </row>
    <row r="19573" spans="28:28" x14ac:dyDescent="0.25">
      <c r="AB19573" s="3" t="str">
        <v>T = 9.250000, swapRate = 0.026613, k = 2, strike = -0.029535, call = 0.056497, callph = 0.056488, callmh = 0.056507, quantile = 0.016702, d2CalldK2 = 0.884923</v>
      </c>
    </row>
    <row r="19574" spans="28:28" x14ac:dyDescent="0.25">
      <c r="AB19574" s="3" t="str">
        <v>T = 9.250000, swapRate = 0.026613, k = 3, strike = -0.027529, call = 0.054527, callph = 0.054518, callmh = 0.054537, quantile = 0.018585, d2CalldK2 = 0.995118</v>
      </c>
    </row>
    <row r="19575" spans="28:28" x14ac:dyDescent="0.25">
      <c r="AB19575" s="3" t="str">
        <v>T = 9.250000, swapRate = 0.026613, k = 4, strike = -0.025524, call = 0.052562, callph = 0.052552, callmh = 0.052571, quantile = 0.020703, d2CalldK2 = 1.120389</v>
      </c>
    </row>
    <row r="19576" spans="28:28" x14ac:dyDescent="0.25">
      <c r="AB19576" s="3" t="str">
        <v>T = 9.250000, swapRate = 0.026613, k = 5, strike = -0.023519, call = 0.050600, callph = 0.050590, callmh = 0.050610, quantile = 0.023090, d2CalldK2 = 1.262968</v>
      </c>
    </row>
    <row r="19577" spans="28:28" x14ac:dyDescent="0.25">
      <c r="AB19577" s="3" t="str">
        <v>T = 9.250000, swapRate = 0.026613, k = 6, strike = -0.021513, call = 0.048644, callph = 0.048634, callmh = 0.048654, quantile = 0.025782, d2CalldK2 = 1.425442</v>
      </c>
    </row>
    <row r="19578" spans="28:28" x14ac:dyDescent="0.25">
      <c r="AB19578" s="3" t="str">
        <v>T = 9.250000, swapRate = 0.026613, k = 7, strike = -0.019508, call = 0.046693, callph = 0.046684, callmh = 0.046703, quantile = 0.028822, d2CalldK2 = 1.610809</v>
      </c>
    </row>
    <row r="19579" spans="28:28" x14ac:dyDescent="0.25">
      <c r="AB19579" s="3" t="str">
        <v>T = 9.250000, swapRate = 0.026613, k = 8, strike = -0.017503, call = 0.044749, callph = 0.044739, callmh = 0.044759, quantile = 0.032260, d2CalldK2 = 1.822540</v>
      </c>
    </row>
    <row r="19580" spans="28:28" x14ac:dyDescent="0.25">
      <c r="AB19580" s="3" t="str">
        <v>T = 9.250000, swapRate = 0.026613, k = 9, strike = -0.015498, call = 0.042812, callph = 0.042803, callmh = 0.042822, quantile = 0.036152, d2CalldK2 = 2.064660</v>
      </c>
    </row>
    <row r="19581" spans="28:28" x14ac:dyDescent="0.25">
      <c r="AB19581" s="3" t="str">
        <v>T = 9.250000, swapRate = 0.026613, k = 10, strike = -0.013492, call = 0.040884, callph = 0.040874, callmh = 0.040894, quantile = 0.040563, d2CalldK2 = 2.341835</v>
      </c>
    </row>
    <row r="19582" spans="28:28" x14ac:dyDescent="0.25">
      <c r="AB19582" s="3" t="str">
        <v>T = 9.250000, swapRate = 0.026613, k = 11, strike = -0.011487, call = 0.038965, callph = 0.038955, callmh = 0.038975, quantile = 0.045571, d2CalldK2 = 2.659471</v>
      </c>
    </row>
    <row r="19583" spans="28:28" x14ac:dyDescent="0.25">
      <c r="AB19583" s="3" t="str">
        <v>T = 9.250000, swapRate = 0.026613, k = 12, strike = -0.009482, call = 0.037057, callph = 0.037047, callmh = 0.037066, quantile = 0.051260, d2CalldK2 = 3.023828</v>
      </c>
    </row>
    <row r="19584" spans="28:28" x14ac:dyDescent="0.25">
      <c r="AB19584" s="3" t="str">
        <v>T = 9.250000, swapRate = 0.026613, k = 13, strike = -0.007477, call = 0.035161, callph = 0.035151, callmh = 0.035170, quantile = 0.057734, d2CalldK2 = 3.442144</v>
      </c>
    </row>
    <row r="19585" spans="28:28" x14ac:dyDescent="0.25">
      <c r="AB19585" s="3" t="str">
        <v>T = 9.250000, swapRate = 0.026613, k = 14, strike = -0.005471, call = 0.033278, callph = 0.033269, callmh = 0.033288, quantile = 0.065107, d2CalldK2 = 3.922776</v>
      </c>
    </row>
    <row r="19586" spans="28:28" x14ac:dyDescent="0.25">
      <c r="AB19586" s="3" t="str">
        <v>T = 9.250000, swapRate = 0.026613, k = 15, strike = -0.003466, call = 0.031412, callph = 0.031403, callmh = 0.031421, quantile = 0.073514, d2CalldK2 = 4.475345</v>
      </c>
    </row>
    <row r="19587" spans="28:28" x14ac:dyDescent="0.25">
      <c r="AB19587" s="3" t="str">
        <v>T = 9.250000, swapRate = 0.026613, k = 16, strike = -0.001461, call = 0.029563, callph = 0.029554, callmh = 0.029573, quantile = 0.083111, d2CalldK2 = 5.110885</v>
      </c>
    </row>
    <row r="19588" spans="28:28" x14ac:dyDescent="0.25">
      <c r="AB19588" s="3" t="str">
        <v>T = 9.250000, swapRate = 0.026613, k = 17, strike = 0.000544, call = 0.027736, callph = 0.027726, callmh = 0.027745, quantile = 0.094075, d2CalldK2 = 5.841988</v>
      </c>
    </row>
    <row r="19589" spans="28:28" x14ac:dyDescent="0.25">
      <c r="AB19589" s="3" t="str">
        <v>T = 9.250000, swapRate = 0.026613, k = 18, strike = 0.002550, call = 0.025931, callph = 0.025922, callmh = 0.025940, quantile = 0.106614, d2CalldK2 = 6.682917</v>
      </c>
    </row>
    <row r="19590" spans="28:28" x14ac:dyDescent="0.25">
      <c r="AB19590" s="3" t="str">
        <v>T = 9.250000, swapRate = 0.026613, k = 19, strike = 0.004555, call = 0.024154, callph = 0.024145, callmh = 0.024163, quantile = 0.120962, d2CalldK2 = 7.649676</v>
      </c>
    </row>
    <row r="19591" spans="28:28" x14ac:dyDescent="0.25">
      <c r="AB19591" s="3" t="str">
        <v>T = 9.250000, swapRate = 0.026613, k = 20, strike = 0.006560, call = 0.022407, callph = 0.022399, callmh = 0.022416, quantile = 0.137389, d2CalldK2 = 8.759966</v>
      </c>
    </row>
    <row r="19592" spans="28:28" x14ac:dyDescent="0.25">
      <c r="AB19592" s="3" t="str">
        <v>T = 9.250000, swapRate = 0.026613, k = 21, strike = 0.008565, call = 0.020696, callph = 0.020687, callmh = 0.020704, quantile = 0.156202, d2CalldK2 = 10.032990</v>
      </c>
    </row>
    <row r="19593" spans="28:28" x14ac:dyDescent="0.25">
      <c r="AB19593" s="3" t="str">
        <v>T = 9.250000, swapRate = 0.026613, k = 22, strike = 0.010571, call = 0.019025, callph = 0.019017, callmh = 0.019033, quantile = 0.177749, d2CalldK2 = 11.488968</v>
      </c>
    </row>
    <row r="19594" spans="28:28" x14ac:dyDescent="0.25">
      <c r="AB19594" s="3" t="str">
        <v>T = 9.250000, swapRate = 0.026613, k = 23, strike = 0.012576, call = 0.017400, callph = 0.017392, callmh = 0.017408, quantile = 0.202415, d2CalldK2 = 13.148222</v>
      </c>
    </row>
    <row r="19595" spans="28:28" x14ac:dyDescent="0.25">
      <c r="AB19595" s="3" t="str">
        <v>T = 9.250000, swapRate = 0.026613, k = 24, strike = 0.014581, call = 0.015829, callph = 0.015821, callmh = 0.015836, quantile = 0.230629, d2CalldK2 = 15.029587</v>
      </c>
    </row>
    <row r="19596" spans="28:28" x14ac:dyDescent="0.25">
      <c r="AB19596" s="3" t="str">
        <v>T = 9.250000, swapRate = 0.026613, k = 25, strike = 0.016587, call = 0.014317, callph = 0.014310, callmh = 0.014325, quantile = 0.262850, d2CalldK2 = 17.147790</v>
      </c>
    </row>
    <row r="19597" spans="28:28" x14ac:dyDescent="0.25">
      <c r="AB19597" s="3" t="str">
        <v>T = 9.250000, swapRate = 0.026613, k = 26, strike = 0.018592, call = 0.012875, callph = 0.012868, callmh = 0.012882, quantile = 0.299563, d2CalldK2 = 19.509296</v>
      </c>
    </row>
    <row r="19598" spans="28:28" x14ac:dyDescent="0.25">
      <c r="AB19598" s="3" t="str">
        <v>T = 9.250000, swapRate = 0.026613, k = 27, strike = 0.020597, call = 0.011512, callph = 0.011505, callmh = 0.011518, quantile = 0.341251, d2CalldK2 = 22.105923</v>
      </c>
    </row>
    <row r="19599" spans="28:28" x14ac:dyDescent="0.25">
      <c r="AB19599" s="3" t="str">
        <v>T = 9.250000, swapRate = 0.026613, k = 28, strike = 0.022602, call = 0.010237, callph = 0.010231, callmh = 0.010243, quantile = 0.388356, d2CalldK2 = 24.905250</v>
      </c>
    </row>
    <row r="19600" spans="28:28" x14ac:dyDescent="0.25">
      <c r="AB19600" s="3" t="str">
        <v>T = 9.250000, swapRate = 0.026613, k = 29, strike = 0.024608, call = 0.009062, callph = 0.009057, callmh = 0.009068, quantile = 0.441223, d2CalldK2 = 27.836648</v>
      </c>
    </row>
    <row r="19601" spans="28:28" x14ac:dyDescent="0.25">
      <c r="AB19601" s="3" t="str">
        <v>T = 9.250000, swapRate = 0.026613, k = 30, strike = 0.026613, call = 0.008000, callph = 0.007995, callmh = 0.008005, quantile = 0.500000, d2CalldK2 = 30.766877</v>
      </c>
    </row>
    <row r="19602" spans="28:28" x14ac:dyDescent="0.25">
      <c r="AB19602" s="3" t="str">
        <v>T = 9.250000, swapRate = 0.026613, k = 31, strike = 0.028618, call = 0.007057, callph = 0.007053, callmh = 0.007062, quantile = 0.558777, d2CalldK2 = 27.836648</v>
      </c>
    </row>
    <row r="19603" spans="28:28" x14ac:dyDescent="0.25">
      <c r="AB19603" s="3" t="str">
        <v>T = 9.250000, swapRate = 0.026613, k = 32, strike = 0.030623, call = 0.006226, callph = 0.006222, callmh = 0.006230, quantile = 0.611644, d2CalldK2 = 24.905250</v>
      </c>
    </row>
    <row r="19604" spans="28:28" x14ac:dyDescent="0.25">
      <c r="AB19604" s="3" t="str">
        <v>T = 9.250000, swapRate = 0.026613, k = 33, strike = 0.032629, call = 0.005496, callph = 0.005492, callmh = 0.005499, quantile = 0.658749, d2CalldK2 = 22.105923</v>
      </c>
    </row>
    <row r="19605" spans="28:28" x14ac:dyDescent="0.25">
      <c r="AB19605" s="3" t="str">
        <v>T = 9.250000, swapRate = 0.026613, k = 34, strike = 0.034634, call = 0.004854, callph = 0.004851, callmh = 0.004857, quantile = 0.700437, d2CalldK2 = 19.509296</v>
      </c>
    </row>
    <row r="19606" spans="28:28" x14ac:dyDescent="0.25">
      <c r="AB19606" s="3" t="str">
        <v>T = 9.250000, swapRate = 0.026613, k = 35, strike = 0.036639, call = 0.004291, callph = 0.004288, callmh = 0.004294, quantile = 0.737150, d2CalldK2 = 17.147789</v>
      </c>
    </row>
    <row r="19607" spans="28:28" x14ac:dyDescent="0.25">
      <c r="AB19607" s="3" t="str">
        <v>T = 9.250000, swapRate = 0.026613, k = 36, strike = 0.038644, call = 0.003797, callph = 0.003795, callmh = 0.003799, quantile = 0.769371, d2CalldK2 = 15.029587</v>
      </c>
    </row>
    <row r="19608" spans="28:28" x14ac:dyDescent="0.25">
      <c r="AB19608" s="3" t="str">
        <v>T = 9.250000, swapRate = 0.026613, k = 37, strike = 0.040650, call = 0.003363, callph = 0.003361, callmh = 0.003365, quantile = 0.797585, d2CalldK2 = 13.148222</v>
      </c>
    </row>
    <row r="19609" spans="28:28" x14ac:dyDescent="0.25">
      <c r="AB19609" s="3" t="str">
        <v>T = 9.250000, swapRate = 0.026613, k = 38, strike = 0.042655, call = 0.002983, callph = 0.002981, callmh = 0.002985, quantile = 0.822251, d2CalldK2 = 11.488968</v>
      </c>
    </row>
    <row r="19610" spans="28:28" x14ac:dyDescent="0.25">
      <c r="AB19610" s="3" t="str">
        <v>T = 9.250000, swapRate = 0.026613, k = 39, strike = 0.044660, call = 0.002648, callph = 0.002647, callmh = 0.002650, quantile = 0.843798, d2CalldK2 = 10.032990</v>
      </c>
    </row>
    <row r="19611" spans="28:28" x14ac:dyDescent="0.25">
      <c r="AB19611" s="3" t="str">
        <v>T = 9.250000, swapRate = 0.026613, k = 40, strike = 0.046666, call = 0.002355, callph = 0.002353, callmh = 0.002356, quantile = 0.862611, d2CalldK2 = 8.759966</v>
      </c>
    </row>
    <row r="19612" spans="28:28" x14ac:dyDescent="0.25">
      <c r="AB19612" s="3" t="str">
        <v>T = 9.250000, swapRate = 0.026613, k = 41, strike = 0.048671, call = 0.002096, callph = 0.002095, callmh = 0.002097, quantile = 0.879038, d2CalldK2 = 7.649676</v>
      </c>
    </row>
    <row r="19613" spans="28:28" x14ac:dyDescent="0.25">
      <c r="AB19613" s="3" t="str">
        <v>T = 9.250000, swapRate = 0.026613, k = 42, strike = 0.050676, call = 0.001868, callph = 0.001867, callmh = 0.001869, quantile = 0.893386, d2CalldK2 = 6.682917</v>
      </c>
    </row>
    <row r="19614" spans="28:28" x14ac:dyDescent="0.25">
      <c r="AB19614" s="3" t="str">
        <v>T = 9.250000, swapRate = 0.026613, k = 43, strike = 0.052681, call = 0.001667, callph = 0.001666, callmh = 0.001668, quantile = 0.905925, d2CalldK2 = 5.841988</v>
      </c>
    </row>
    <row r="19615" spans="28:28" x14ac:dyDescent="0.25">
      <c r="AB19615" s="3" t="str">
        <v>T = 9.250000, swapRate = 0.026613, k = 44, strike = 0.054687, call = 0.001490, callph = 0.001489, callmh = 0.001491, quantile = 0.916889, d2CalldK2 = 5.110885</v>
      </c>
    </row>
    <row r="19616" spans="28:28" x14ac:dyDescent="0.25">
      <c r="AB19616" s="3" t="str">
        <v>T = 9.250000, swapRate = 0.026613, k = 45, strike = 0.056692, call = 0.001333, callph = 0.001332, callmh = 0.001334, quantile = 0.926486, d2CalldK2 = 4.475345</v>
      </c>
    </row>
    <row r="19617" spans="28:28" x14ac:dyDescent="0.25">
      <c r="AB19617" s="3" t="str">
        <v>T = 9.250000, swapRate = 0.026613, k = 46, strike = 0.058697, call = 0.001194, callph = 0.001193, callmh = 0.001195, quantile = 0.934893, d2CalldK2 = 3.922776</v>
      </c>
    </row>
    <row r="19618" spans="28:28" x14ac:dyDescent="0.25">
      <c r="AB19618" s="3" t="str">
        <v>T = 9.250000, swapRate = 0.026613, k = 47, strike = 0.060702, call = 0.001071, callph = 0.001070, callmh = 0.001072, quantile = 0.942266, d2CalldK2 = 3.442144</v>
      </c>
    </row>
    <row r="19619" spans="28:28" x14ac:dyDescent="0.25">
      <c r="AB19619" s="3" t="str">
        <v>T = 9.250000, swapRate = 0.026613, k = 48, strike = 0.062708, call = 0.000962, callph = 0.000961, callmh = 0.000962, quantile = 0.948740, d2CalldK2 = 3.023828</v>
      </c>
    </row>
    <row r="19620" spans="28:28" x14ac:dyDescent="0.25">
      <c r="AB19620" s="3" t="str">
        <v>T = 9.250000, swapRate = 0.026613, k = 49, strike = 0.064713, call = 0.000865, callph = 0.000864, callmh = 0.000865, quantile = 0.954429, d2CalldK2 = 2.659471</v>
      </c>
    </row>
    <row r="19621" spans="28:28" x14ac:dyDescent="0.25">
      <c r="AB19621" s="3" t="str">
        <v>T = 9.250000, swapRate = 0.026613, k = 50, strike = 0.066718, call = 0.000779, callph = 0.000778, callmh = 0.000779, quantile = 0.959437, d2CalldK2 = 2.341835</v>
      </c>
    </row>
    <row r="19622" spans="28:28" x14ac:dyDescent="0.25">
      <c r="AB19622" s="3" t="str">
        <v>T = 9.250000, swapRate = 0.026613, k = 51, strike = 0.068723, call = 0.000702, callph = 0.000701, callmh = 0.000702, quantile = 0.963848, d2CalldK2 = 2.064660</v>
      </c>
    </row>
    <row r="19623" spans="28:28" x14ac:dyDescent="0.25">
      <c r="AB19623" s="3" t="str">
        <v>T = 9.250000, swapRate = 0.026613, k = 52, strike = 0.070729, call = 0.000633, callph = 0.000633, callmh = 0.000634, quantile = 0.967740, d2CalldK2 = 1.822540</v>
      </c>
    </row>
    <row r="19624" spans="28:28" x14ac:dyDescent="0.25">
      <c r="AB19624" s="3" t="str">
        <v>T = 9.250000, swapRate = 0.026613, k = 53, strike = 0.072734, call = 0.000572, callph = 0.000572, callmh = 0.000572, quantile = 0.971178, d2CalldK2 = 1.610809</v>
      </c>
    </row>
    <row r="19625" spans="28:28" x14ac:dyDescent="0.25">
      <c r="AB19625" s="3" t="str">
        <v>T = 9.250000, swapRate = 0.026613, k = 54, strike = 0.074739, call = 0.000517, callph = 0.000517, callmh = 0.000518, quantile = 0.974218, d2CalldK2 = 1.425442</v>
      </c>
    </row>
    <row r="19626" spans="28:28" x14ac:dyDescent="0.25">
      <c r="AB19626" s="3" t="str">
        <v>T = 9.250000, swapRate = 0.026613, k = 55, strike = 0.076744, call = 0.000469, callph = 0.000468, callmh = 0.000469, quantile = 0.976910, d2CalldK2 = 1.262968</v>
      </c>
    </row>
    <row r="19627" spans="28:28" x14ac:dyDescent="0.25">
      <c r="AB19627" s="3" t="str">
        <v>T = 9.250000, swapRate = 0.026613, k = 56, strike = 0.078750, call = 0.000425, callph = 0.000424, callmh = 0.000425, quantile = 0.979297, d2CalldK2 = 1.120389</v>
      </c>
    </row>
    <row r="19628" spans="28:28" x14ac:dyDescent="0.25">
      <c r="AB19628" s="3" t="str">
        <v>T = 9.250000, swapRate = 0.026613, k = 57, strike = 0.080755, call = 0.000385, callph = 0.000385, callmh = 0.000386, quantile = 0.981415, d2CalldK2 = 0.995118</v>
      </c>
    </row>
    <row r="19629" spans="28:28" x14ac:dyDescent="0.25">
      <c r="AB19629" s="3" t="str">
        <v>T = 9.250000, swapRate = 0.026613, k = 58, strike = 0.082760, call = 0.000350, callph = 0.000350, callmh = 0.000350, quantile = 0.983298, d2CalldK2 = 0.884922</v>
      </c>
    </row>
    <row r="19630" spans="28:28" x14ac:dyDescent="0.25">
      <c r="AB19630" s="3" t="str">
        <v>T = 9.250000, swapRate = 0.026613, k = 59, strike = 0.084766, call = 0.000318, callph = 0.000318, callmh = 0.000318, quantile = 0.984973, d2CalldK2 = 0.787869</v>
      </c>
    </row>
    <row r="19631" spans="28:28" x14ac:dyDescent="0.25">
      <c r="AB19631" s="3" t="str">
        <v>T = 9.250000, swapRate = 0.026613, k = 60, strike = 0.086771, call = 0.000290, callph = 0.000289, callmh = 0.000290, quantile = 0.986465, d2CalldK2 = 0.702288</v>
      </c>
    </row>
    <row r="19632" spans="28:28" x14ac:dyDescent="0.25">
      <c r="AB19632" s="3" t="str">
        <v>strike = -0.031540, d2CalldK2 = 0.787869, d2CalldK2mc = 0.893661</v>
      </c>
    </row>
    <row r="19633" spans="28:28" x14ac:dyDescent="0.25">
      <c r="AB19633" s="3" t="str">
        <v>strike = -0.029535, d2CalldK2 = 0.884923, d2CalldK2mc = 0.878457</v>
      </c>
    </row>
    <row r="19634" spans="28:28" x14ac:dyDescent="0.25">
      <c r="AB19634" s="3" t="str">
        <v>strike = -0.027529, d2CalldK2 = 0.995118, d2CalldK2mc = 1.087414</v>
      </c>
    </row>
    <row r="19635" spans="28:28" x14ac:dyDescent="0.25">
      <c r="AB19635" s="3" t="str">
        <v>strike = -0.025524, d2CalldK2 = 1.120389, d2CalldK2mc = 1.433833</v>
      </c>
    </row>
    <row r="19636" spans="28:28" x14ac:dyDescent="0.25">
      <c r="AB19636" s="3" t="str">
        <v>strike = -0.023519, d2CalldK2 = 1.262968, d2CalldK2mc = 1.274392</v>
      </c>
    </row>
    <row r="19637" spans="28:28" x14ac:dyDescent="0.25">
      <c r="AB19637" s="3" t="str">
        <v>strike = -0.021513, d2CalldK2 = 1.425442, d2CalldK2mc = 1.018755</v>
      </c>
    </row>
    <row r="19638" spans="28:28" x14ac:dyDescent="0.25">
      <c r="AB19638" s="3" t="str">
        <v>strike = -0.019508, d2CalldK2 = 1.610809, d2CalldK2mc = 1.607694</v>
      </c>
    </row>
    <row r="19639" spans="28:28" x14ac:dyDescent="0.25">
      <c r="AB19639" s="3" t="str">
        <v>strike = -0.017503, d2CalldK2 = 1.822540, d2CalldK2mc = 1.994225</v>
      </c>
    </row>
    <row r="19640" spans="28:28" x14ac:dyDescent="0.25">
      <c r="AB19640" s="3" t="str">
        <v>strike = -0.015498, d2CalldK2 = 2.064660, d2CalldK2mc = 2.262440</v>
      </c>
    </row>
    <row r="19641" spans="28:28" x14ac:dyDescent="0.25">
      <c r="AB19641" s="3" t="str">
        <v>strike = -0.013492, d2CalldK2 = 2.341835, d2CalldK2mc = 2.825405</v>
      </c>
    </row>
    <row r="19642" spans="28:28" x14ac:dyDescent="0.25">
      <c r="AB19642" s="3" t="str">
        <v>strike = -0.011487, d2CalldK2 = 2.659471, d2CalldK2mc = 3.539485</v>
      </c>
    </row>
    <row r="19643" spans="28:28" x14ac:dyDescent="0.25">
      <c r="AB19643" s="3" t="str">
        <v>strike = -0.009482, d2CalldK2 = 3.023828, d2CalldK2mc = 3.637879</v>
      </c>
    </row>
    <row r="19644" spans="28:28" x14ac:dyDescent="0.25">
      <c r="AB19644" s="3" t="str">
        <v>strike = -0.007477, d2CalldK2 = 3.442144, d2CalldK2mc = 2.975471</v>
      </c>
    </row>
    <row r="19645" spans="28:28" x14ac:dyDescent="0.25">
      <c r="AB19645" s="3" t="str">
        <v>strike = -0.005471, d2CalldK2 = 3.922776, d2CalldK2mc = 3.870002</v>
      </c>
    </row>
    <row r="19646" spans="28:28" x14ac:dyDescent="0.25">
      <c r="AB19646" s="3" t="str">
        <v>strike = -0.003466, d2CalldK2 = 4.475345, d2CalldK2mc = 4.507111</v>
      </c>
    </row>
    <row r="19647" spans="28:28" x14ac:dyDescent="0.25">
      <c r="AB19647" s="3" t="str">
        <v>strike = -0.001461, d2CalldK2 = 5.110885, d2CalldK2mc = 4.797338</v>
      </c>
    </row>
    <row r="19648" spans="28:28" x14ac:dyDescent="0.25">
      <c r="AB19648" s="3" t="str">
        <v>strike = 0.000544, d2CalldK2 = 5.841988, d2CalldK2mc = 5.411468</v>
      </c>
    </row>
    <row r="19649" spans="28:28" x14ac:dyDescent="0.25">
      <c r="AB19649" s="3" t="str">
        <v>strike = 0.002550, d2CalldK2 = 6.682917, d2CalldK2mc = 6.376783</v>
      </c>
    </row>
    <row r="19650" spans="28:28" x14ac:dyDescent="0.25">
      <c r="AB19650" s="3" t="str">
        <v>strike = 0.004555, d2CalldK2 = 7.649676, d2CalldK2mc = 7.995262</v>
      </c>
    </row>
    <row r="19651" spans="28:28" x14ac:dyDescent="0.25">
      <c r="AB19651" s="3" t="str">
        <v>strike = 0.006560, d2CalldK2 = 8.759966, d2CalldK2mc = 8.147774</v>
      </c>
    </row>
    <row r="19652" spans="28:28" x14ac:dyDescent="0.25">
      <c r="AB19652" s="3" t="str">
        <v>strike = 0.008565, d2CalldK2 = 10.032990, d2CalldK2mc = 10.162914</v>
      </c>
    </row>
    <row r="19653" spans="28:28" x14ac:dyDescent="0.25">
      <c r="AB19653" s="3" t="str">
        <v>strike = 0.010571, d2CalldK2 = 11.488968, d2CalldK2mc = 11.801325</v>
      </c>
    </row>
    <row r="19654" spans="28:28" x14ac:dyDescent="0.25">
      <c r="AB19654" s="3" t="str">
        <v>strike = 0.012576, d2CalldK2 = 13.148222, d2CalldK2mc = 12.467060</v>
      </c>
    </row>
    <row r="19655" spans="28:28" x14ac:dyDescent="0.25">
      <c r="AB19655" s="3" t="str">
        <v>strike = 0.014581, d2CalldK2 = 15.029587, d2CalldK2mc = 15.559286</v>
      </c>
    </row>
    <row r="19656" spans="28:28" x14ac:dyDescent="0.25">
      <c r="AB19656" s="3" t="str">
        <v>strike = 0.016587, d2CalldK2 = 17.147790, d2CalldK2mc = 18.553471</v>
      </c>
    </row>
    <row r="19657" spans="28:28" x14ac:dyDescent="0.25">
      <c r="AB19657" s="3" t="str">
        <v>strike = 0.018592, d2CalldK2 = 19.509296, d2CalldK2mc = 19.446240</v>
      </c>
    </row>
    <row r="19658" spans="28:28" x14ac:dyDescent="0.25">
      <c r="AB19658" s="3" t="str">
        <v>strike = 0.020597, d2CalldK2 = 22.105923, d2CalldK2mc = 21.340434</v>
      </c>
    </row>
    <row r="19659" spans="28:28" x14ac:dyDescent="0.25">
      <c r="AB19659" s="3" t="str">
        <v>strike = 0.022602, d2CalldK2 = 24.905250, d2CalldK2mc = 24.022191</v>
      </c>
    </row>
    <row r="19660" spans="28:28" x14ac:dyDescent="0.25">
      <c r="AB19660" s="3" t="str">
        <v>strike = 0.024608, d2CalldK2 = 27.836648, d2CalldK2mc = 27.916230</v>
      </c>
    </row>
    <row r="19661" spans="28:28" x14ac:dyDescent="0.25">
      <c r="AB19661" s="3" t="str">
        <v>strike = 0.026613, d2CalldK2 = 30.766877, d2CalldK2mc = 29.210226</v>
      </c>
    </row>
    <row r="19662" spans="28:28" x14ac:dyDescent="0.25">
      <c r="AB19662" s="3" t="str">
        <v>strike = 0.028618, d2CalldK2 = 27.836648, d2CalldK2mc = 28.120300</v>
      </c>
    </row>
    <row r="19663" spans="28:28" x14ac:dyDescent="0.25">
      <c r="AB19663" s="3" t="str">
        <v>strike = 0.030623, d2CalldK2 = 24.905250, d2CalldK2mc = 26.334631</v>
      </c>
    </row>
    <row r="19664" spans="28:28" x14ac:dyDescent="0.25">
      <c r="AB19664" s="3" t="str">
        <v>strike = 0.032629, d2CalldK2 = 22.105923, d2CalldK2mc = 22.812537</v>
      </c>
    </row>
    <row r="19665" spans="28:28" x14ac:dyDescent="0.25">
      <c r="AB19665" s="3" t="str">
        <v>strike = 0.034634, d2CalldK2 = 19.509296, d2CalldK2mc = 18.780530</v>
      </c>
    </row>
    <row r="19666" spans="28:28" x14ac:dyDescent="0.25">
      <c r="AB19666" s="3" t="str">
        <v>strike = 0.036639, d2CalldK2 = 17.147789, d2CalldK2mc = 15.926632</v>
      </c>
    </row>
    <row r="19667" spans="28:28" x14ac:dyDescent="0.25">
      <c r="AB19667" s="3" t="str">
        <v>strike = 0.038644, d2CalldK2 = 15.029587, d2CalldK2mc = 15.444563</v>
      </c>
    </row>
    <row r="19668" spans="28:28" x14ac:dyDescent="0.25">
      <c r="AB19668" s="3" t="str">
        <v>strike = 0.040650, d2CalldK2 = 13.148222, d2CalldK2mc = 13.180374</v>
      </c>
    </row>
    <row r="19669" spans="28:28" x14ac:dyDescent="0.25">
      <c r="AB19669" s="3" t="str">
        <v>strike = 0.042655, d2CalldK2 = 11.488968, d2CalldK2mc = 11.217025</v>
      </c>
    </row>
    <row r="19670" spans="28:28" x14ac:dyDescent="0.25">
      <c r="AB19670" s="3" t="str">
        <v>strike = 0.044660, d2CalldK2 = 10.032990, d2CalldK2mc = 9.654946</v>
      </c>
    </row>
    <row r="19671" spans="28:28" x14ac:dyDescent="0.25">
      <c r="AB19671" s="3" t="str">
        <v>strike = 0.046666, d2CalldK2 = 8.759966, d2CalldK2mc = 8.455772</v>
      </c>
    </row>
    <row r="19672" spans="28:28" x14ac:dyDescent="0.25">
      <c r="AB19672" s="3" t="str">
        <v>strike = 0.048671, d2CalldK2 = 7.649676, d2CalldK2mc = 8.027613</v>
      </c>
    </row>
    <row r="19673" spans="28:28" x14ac:dyDescent="0.25">
      <c r="AB19673" s="3" t="str">
        <v>strike = 0.050676, d2CalldK2 = 6.682917, d2CalldK2mc = 6.315386</v>
      </c>
    </row>
    <row r="19674" spans="28:28" x14ac:dyDescent="0.25">
      <c r="AB19674" s="3" t="str">
        <v>strike = 0.052681, d2CalldK2 = 5.841988, d2CalldK2mc = 5.825638</v>
      </c>
    </row>
    <row r="19675" spans="28:28" x14ac:dyDescent="0.25">
      <c r="AB19675" s="3" t="str">
        <v>strike = 0.054687, d2CalldK2 = 5.110885, d2CalldK2mc = 5.513647</v>
      </c>
    </row>
    <row r="19676" spans="28:28" x14ac:dyDescent="0.25">
      <c r="AB19676" s="3" t="str">
        <v>strike = 0.056692, d2CalldK2 = 4.475345, d2CalldK2mc = 4.858209</v>
      </c>
    </row>
    <row r="19677" spans="28:28" x14ac:dyDescent="0.25">
      <c r="AB19677" s="3" t="str">
        <v>strike = 0.058697, d2CalldK2 = 3.922776, d2CalldK2mc = 3.574699</v>
      </c>
    </row>
    <row r="19678" spans="28:28" x14ac:dyDescent="0.25">
      <c r="AB19678" s="3" t="str">
        <v>strike = 0.060702, d2CalldK2 = 3.442144, d2CalldK2mc = 3.272190</v>
      </c>
    </row>
    <row r="19679" spans="28:28" x14ac:dyDescent="0.25">
      <c r="AB19679" s="3" t="str">
        <v>strike = 0.062708, d2CalldK2 = 3.023828, d2CalldK2mc = 3.338650</v>
      </c>
    </row>
    <row r="19680" spans="28:28" x14ac:dyDescent="0.25">
      <c r="AB19680" s="3" t="str">
        <v>strike = 0.064713, d2CalldK2 = 2.659471, d2CalldK2mc = 2.710604</v>
      </c>
    </row>
    <row r="19681" spans="28:28" x14ac:dyDescent="0.25">
      <c r="AB19681" s="3" t="str">
        <v>strike = 0.066718, d2CalldK2 = 2.341835, d2CalldK2mc = 2.255612</v>
      </c>
    </row>
    <row r="19682" spans="28:28" x14ac:dyDescent="0.25">
      <c r="AB19682" s="3" t="str">
        <v>strike = 0.068723, d2CalldK2 = 2.064660, d2CalldK2mc = 2.202487</v>
      </c>
    </row>
    <row r="19683" spans="28:28" x14ac:dyDescent="0.25">
      <c r="AB19683" s="3" t="str">
        <v>strike = 0.070729, d2CalldK2 = 1.822540, d2CalldK2mc = 1.973885</v>
      </c>
    </row>
    <row r="19684" spans="28:28" x14ac:dyDescent="0.25">
      <c r="AB19684" s="3" t="str">
        <v>strike = 0.072734, d2CalldK2 = 1.610809, d2CalldK2mc = 2.017869</v>
      </c>
    </row>
    <row r="19685" spans="28:28" x14ac:dyDescent="0.25">
      <c r="AB19685" s="3" t="str">
        <v>strike = 0.074739, d2CalldK2 = 1.425442, d2CalldK2mc = 1.513270</v>
      </c>
    </row>
    <row r="19686" spans="28:28" x14ac:dyDescent="0.25">
      <c r="AB19686" s="3" t="str">
        <v>strike = 0.076744, d2CalldK2 = 1.262968, d2CalldK2mc = 1.020811</v>
      </c>
    </row>
    <row r="19687" spans="28:28" x14ac:dyDescent="0.25">
      <c r="AB19687" s="3" t="str">
        <v>strike = 0.078750, d2CalldK2 = 1.120389, d2CalldK2mc = 1.184649</v>
      </c>
    </row>
    <row r="19688" spans="28:28" x14ac:dyDescent="0.25">
      <c r="AB19688" s="3" t="str">
        <v>strike = 0.080755, d2CalldK2 = 0.995118, d2CalldK2mc = 0.962995</v>
      </c>
    </row>
    <row r="19689" spans="28:28" x14ac:dyDescent="0.25">
      <c r="AB19689" s="3" t="str">
        <v>strike = 0.082760, d2CalldK2 = 0.884922, d2CalldK2mc = 0.789980</v>
      </c>
    </row>
    <row r="19690" spans="28:28" x14ac:dyDescent="0.25">
      <c r="AB19690" s="3" t="str">
        <v>strike = 0.084766, d2CalldK2 = 0.787869, d2CalldK2mc = 0.785704</v>
      </c>
    </row>
    <row r="19691" spans="28:28" x14ac:dyDescent="0.25">
      <c r="AB19691" s="3" t="str">
        <v>T = 9.250000, fixingDate = 0, swapRate = 0.026613, annuity = 7.826876, stdDev = 0.020053, avgCalcStrikes = 8.020020</v>
      </c>
    </row>
    <row r="19692" spans="28:28" x14ac:dyDescent="0.25">
      <c r="AB19692" s="3" t="str">
        <v>strike = -0.031540, dCalldT = 0.000427, localVol = 0.030906</v>
      </c>
    </row>
    <row r="19693" spans="28:28" x14ac:dyDescent="0.25">
      <c r="AB19693" s="3" t="str">
        <v>strike = -0.029535, dCalldT = 0.000462, localVol = 0.032445</v>
      </c>
    </row>
    <row r="19694" spans="28:28" x14ac:dyDescent="0.25">
      <c r="AB19694" s="3" t="str">
        <v>strike = -0.027529, dCalldT = 0.000499, localVol = 0.030288</v>
      </c>
    </row>
    <row r="19695" spans="28:28" x14ac:dyDescent="0.25">
      <c r="AB19695" s="3" t="str">
        <v>strike = -0.025524, dCalldT = 0.000531, localVol = 0.027222</v>
      </c>
    </row>
    <row r="19696" spans="28:28" x14ac:dyDescent="0.25">
      <c r="AB19696" s="3" t="str">
        <v>strike = -0.023519, dCalldT = 0.000549, localVol = 0.029359</v>
      </c>
    </row>
    <row r="19697" spans="28:28" x14ac:dyDescent="0.25">
      <c r="AB19697" s="3" t="str">
        <v>strike = -0.021513, dCalldT = 0.000567, localVol = 0.033372</v>
      </c>
    </row>
    <row r="19698" spans="28:28" x14ac:dyDescent="0.25">
      <c r="AB19698" s="3" t="str">
        <v>strike = -0.019508, dCalldT = 0.000606, localVol = 0.027449</v>
      </c>
    </row>
    <row r="19699" spans="28:28" x14ac:dyDescent="0.25">
      <c r="AB19699" s="3" t="str">
        <v>strike = -0.017503, dCalldT = 0.000645, localVol = 0.025430</v>
      </c>
    </row>
    <row r="19700" spans="28:28" x14ac:dyDescent="0.25">
      <c r="AB19700" s="3" t="str">
        <v>strike = -0.015498, dCalldT = 0.000676, localVol = 0.024454</v>
      </c>
    </row>
    <row r="19701" spans="28:28" x14ac:dyDescent="0.25">
      <c r="AB19701" s="3" t="str">
        <v>strike = -0.013492, dCalldT = 0.000699, localVol = 0.022249</v>
      </c>
    </row>
    <row r="19702" spans="28:28" x14ac:dyDescent="0.25">
      <c r="AB19702" s="3" t="str">
        <v>strike = -0.011487, dCalldT = 0.000700, localVol = 0.019883</v>
      </c>
    </row>
    <row r="19703" spans="28:28" x14ac:dyDescent="0.25">
      <c r="AB19703" s="3" t="str">
        <v>strike = -0.009482, dCalldT = 0.000658, localVol = 0.019024</v>
      </c>
    </row>
    <row r="19704" spans="28:28" x14ac:dyDescent="0.25">
      <c r="AB19704" s="3" t="str">
        <v>strike = -0.007477, dCalldT = 0.000588, localVol = 0.019883</v>
      </c>
    </row>
    <row r="19705" spans="28:28" x14ac:dyDescent="0.25">
      <c r="AB19705" s="3" t="str">
        <v>strike = -0.005471, dCalldT = 0.000541, localVol = 0.016726</v>
      </c>
    </row>
    <row r="19706" spans="28:28" x14ac:dyDescent="0.25">
      <c r="AB19706" s="3" t="str">
        <v>strike = -0.003466, dCalldT = 0.000498, localVol = 0.014865</v>
      </c>
    </row>
    <row r="19707" spans="28:28" x14ac:dyDescent="0.25">
      <c r="AB19707" s="3" t="str">
        <v>strike = -0.001461, dCalldT = 0.000454, localVol = 0.013756</v>
      </c>
    </row>
    <row r="19708" spans="28:28" x14ac:dyDescent="0.25">
      <c r="AB19708" s="3" t="str">
        <v>strike = 0.000544, dCalldT = 0.000426, localVol = 0.012543</v>
      </c>
    </row>
    <row r="19709" spans="28:28" x14ac:dyDescent="0.25">
      <c r="AB19709" s="3" t="str">
        <v>strike = 0.002550, dCalldT = 0.000419, localVol = 0.011464</v>
      </c>
    </row>
    <row r="19710" spans="28:28" x14ac:dyDescent="0.25">
      <c r="AB19710" s="3" t="str">
        <v>strike = 0.004555, dCalldT = 0.000428, localVol = 0.010346</v>
      </c>
    </row>
    <row r="19711" spans="28:28" x14ac:dyDescent="0.25">
      <c r="AB19711" s="3" t="str">
        <v>strike = 0.006560, dCalldT = 0.000421, localVol = 0.010161</v>
      </c>
    </row>
    <row r="19712" spans="28:28" x14ac:dyDescent="0.25">
      <c r="AB19712" s="3" t="str">
        <v>strike = 0.008565, dCalldT = 0.000443, localVol = 0.009340</v>
      </c>
    </row>
    <row r="19713" spans="28:28" x14ac:dyDescent="0.25">
      <c r="AB19713" s="3" t="str">
        <v>strike = 0.010571, dCalldT = 0.000460, localVol = 0.008830</v>
      </c>
    </row>
    <row r="19714" spans="28:28" x14ac:dyDescent="0.25">
      <c r="AB19714" s="3" t="str">
        <v>strike = 0.012576, dCalldT = 0.000462, localVol = 0.008607</v>
      </c>
    </row>
    <row r="19715" spans="28:28" x14ac:dyDescent="0.25">
      <c r="AB19715" s="3" t="str">
        <v>strike = 0.014581, dCalldT = 0.000496, localVol = 0.007986</v>
      </c>
    </row>
    <row r="19716" spans="28:28" x14ac:dyDescent="0.25">
      <c r="AB19716" s="3" t="str">
        <v>strike = 0.016587, dCalldT = 0.000505, localVol = 0.007375</v>
      </c>
    </row>
    <row r="19717" spans="28:28" x14ac:dyDescent="0.25">
      <c r="AB19717" s="3" t="str">
        <v>strike = 0.018592, dCalldT = 0.000444, localVol = 0.006760</v>
      </c>
    </row>
    <row r="19718" spans="28:28" x14ac:dyDescent="0.25">
      <c r="AB19718" s="3" t="str">
        <v>strike = 0.020597, dCalldT = 0.000386, localVol = 0.006015</v>
      </c>
    </row>
    <row r="19719" spans="28:28" x14ac:dyDescent="0.25">
      <c r="AB19719" s="3" t="str">
        <v>strike = 0.022602, dCalldT = 0.000363, localVol = 0.005499</v>
      </c>
    </row>
    <row r="19720" spans="28:28" x14ac:dyDescent="0.25">
      <c r="AB19720" s="3" t="str">
        <v>strike = 0.024608, dCalldT = 0.000381, localVol = 0.005225</v>
      </c>
    </row>
    <row r="19721" spans="28:28" x14ac:dyDescent="0.25">
      <c r="AB19721" s="3" t="str">
        <v>strike = 0.026613, dCalldT = 0.000393, localVol = 0.005185</v>
      </c>
    </row>
    <row r="19722" spans="28:28" x14ac:dyDescent="0.25">
      <c r="AB19722" s="3" t="str">
        <v>strike = 0.028618, dCalldT = 0.000431, localVol = 0.005535</v>
      </c>
    </row>
    <row r="19723" spans="28:28" x14ac:dyDescent="0.25">
      <c r="AB19723" s="3" t="str">
        <v>strike = 0.030623, dCalldT = 0.000453, localVol = 0.005864</v>
      </c>
    </row>
    <row r="19724" spans="28:28" x14ac:dyDescent="0.25">
      <c r="AB19724" s="3" t="str">
        <v>strike = 0.032629, dCalldT = 0.000404, localVol = 0.005951</v>
      </c>
    </row>
    <row r="19725" spans="28:28" x14ac:dyDescent="0.25">
      <c r="AB19725" s="3" t="str">
        <v>strike = 0.034634, dCalldT = 0.000319, localVol = 0.005832</v>
      </c>
    </row>
    <row r="19726" spans="28:28" x14ac:dyDescent="0.25">
      <c r="AB19726" s="3" t="str">
        <v>strike = 0.036639, dCalldT = 0.000269, localVol = 0.005812</v>
      </c>
    </row>
    <row r="19727" spans="28:28" x14ac:dyDescent="0.25">
      <c r="AB19727" s="3" t="str">
        <v>strike = 0.038644, dCalldT = 0.000277, localVol = 0.005986</v>
      </c>
    </row>
    <row r="19728" spans="28:28" x14ac:dyDescent="0.25">
      <c r="AB19728" s="3" t="str">
        <v>strike = 0.040650, dCalldT = 0.000264, localVol = 0.006328</v>
      </c>
    </row>
    <row r="19729" spans="28:28" x14ac:dyDescent="0.25">
      <c r="AB19729" s="3" t="str">
        <v>strike = 0.042655, dCalldT = 0.000249, localVol = 0.006669</v>
      </c>
    </row>
    <row r="19730" spans="28:28" x14ac:dyDescent="0.25">
      <c r="AB19730" s="3" t="str">
        <v>strike = 0.044660, dCalldT = 0.000248, localVol = 0.007169</v>
      </c>
    </row>
    <row r="19731" spans="28:28" x14ac:dyDescent="0.25">
      <c r="AB19731" s="3" t="str">
        <v>strike = 0.046666, dCalldT = 0.000265, localVol = 0.007922</v>
      </c>
    </row>
    <row r="19732" spans="28:28" x14ac:dyDescent="0.25">
      <c r="AB19732" s="3" t="str">
        <v>strike = 0.048671, dCalldT = 0.000298, localVol = 0.008612</v>
      </c>
    </row>
    <row r="19733" spans="28:28" x14ac:dyDescent="0.25">
      <c r="AB19733" s="3" t="str">
        <v>strike = 0.050676, dCalldT = 0.000312, localVol = 0.009946</v>
      </c>
    </row>
    <row r="19734" spans="28:28" x14ac:dyDescent="0.25">
      <c r="AB19734" s="3" t="str">
        <v>strike = 0.052681, dCalldT = 0.000345, localVol = 0.010891</v>
      </c>
    </row>
    <row r="19735" spans="28:28" x14ac:dyDescent="0.25">
      <c r="AB19735" s="3" t="str">
        <v>strike = 0.054687, dCalldT = 0.000380, localVol = 0.011743</v>
      </c>
    </row>
    <row r="19736" spans="28:28" x14ac:dyDescent="0.25">
      <c r="AB19736" s="3" t="str">
        <v>strike = 0.056692, dCalldT = 0.000396, localVol = 0.012771</v>
      </c>
    </row>
    <row r="19737" spans="28:28" x14ac:dyDescent="0.25">
      <c r="AB19737" s="3" t="str">
        <v>strike = 0.058697, dCalldT = 0.000395, localVol = 0.014857</v>
      </c>
    </row>
    <row r="19738" spans="28:28" x14ac:dyDescent="0.25">
      <c r="AB19738" s="3" t="str">
        <v>strike = 0.060702, dCalldT = 0.000411, localVol = 0.015841</v>
      </c>
    </row>
    <row r="19739" spans="28:28" x14ac:dyDescent="0.25">
      <c r="AB19739" s="3" t="str">
        <v>strike = 0.062708, dCalldT = 0.000436, localVol = 0.016154</v>
      </c>
    </row>
    <row r="19740" spans="28:28" x14ac:dyDescent="0.25">
      <c r="AB19740" s="3" t="str">
        <v>strike = 0.064713, dCalldT = 0.000446, localVol = 0.018146</v>
      </c>
    </row>
    <row r="19741" spans="28:28" x14ac:dyDescent="0.25">
      <c r="AB19741" s="3" t="str">
        <v>strike = 0.066718, dCalldT = 0.000455, localVol = 0.020093</v>
      </c>
    </row>
    <row r="19742" spans="28:28" x14ac:dyDescent="0.25">
      <c r="AB19742" s="3" t="str">
        <v>strike = 0.068723, dCalldT = 0.000469, localVol = 0.020644</v>
      </c>
    </row>
    <row r="19743" spans="28:28" x14ac:dyDescent="0.25">
      <c r="AB19743" s="3" t="str">
        <v>strike = 0.070729, dCalldT = 0.000477, localVol = 0.021994</v>
      </c>
    </row>
    <row r="19744" spans="28:28" x14ac:dyDescent="0.25">
      <c r="AB19744" s="3" t="str">
        <v>strike = 0.072734, dCalldT = 0.000479, localVol = 0.021788</v>
      </c>
    </row>
    <row r="19745" spans="28:28" x14ac:dyDescent="0.25">
      <c r="AB19745" s="3" t="str">
        <v>strike = 0.074739, dCalldT = 0.000462, localVol = 0.024698</v>
      </c>
    </row>
    <row r="19746" spans="28:28" x14ac:dyDescent="0.25">
      <c r="AB19746" s="3" t="str">
        <v>strike = 0.076744, dCalldT = 0.000441, localVol = 0.029379</v>
      </c>
    </row>
    <row r="19747" spans="28:28" x14ac:dyDescent="0.25">
      <c r="AB19747" s="3" t="str">
        <v>strike = 0.078750, dCalldT = 0.000432, localVol = 0.027002</v>
      </c>
    </row>
    <row r="19748" spans="28:28" x14ac:dyDescent="0.25">
      <c r="AB19748" s="3" t="str">
        <v>strike = 0.080755, dCalldT = 0.000421, localVol = 0.029558</v>
      </c>
    </row>
    <row r="19749" spans="28:28" x14ac:dyDescent="0.25">
      <c r="AB19749" s="3" t="str">
        <v>strike = 0.082760, dCalldT = 0.000412, localVol = 0.032281</v>
      </c>
    </row>
    <row r="19750" spans="28:28" x14ac:dyDescent="0.25">
      <c r="AB19750" s="3" t="str">
        <v>strike = 0.084766, dCalldT = 0.000408, localVol = 0.032213</v>
      </c>
    </row>
    <row r="19751" spans="28:28" x14ac:dyDescent="0.25">
      <c r="AB19751" s="3" t="str">
        <v>T = 9.333333, swapRate = 0.026629, k = 0, strike = -0.033781, call = 0.060703, callph = 0.060693, callmh = 0.060713, quantile = 0.013594, d2CalldK2 = 0.700093</v>
      </c>
    </row>
    <row r="19752" spans="28:28" x14ac:dyDescent="0.25">
      <c r="AB19752" s="3" t="str">
        <v>T = 9.333333, swapRate = 0.026629, k = 1, strike = -0.031767, call = 0.058718, callph = 0.058708, callmh = 0.058728, quantile = 0.015088, d2CalldK2 = 0.785198</v>
      </c>
    </row>
    <row r="19753" spans="28:28" x14ac:dyDescent="0.25">
      <c r="AB19753" s="3" t="str">
        <v>T = 9.333333, swapRate = 0.026629, k = 2, strike = -0.029754, call = 0.056737, callph = 0.056727, callmh = 0.056746, quantile = 0.016764, d2CalldK2 = 0.881693</v>
      </c>
    </row>
    <row r="19754" spans="28:28" x14ac:dyDescent="0.25">
      <c r="AB19754" s="3" t="str">
        <v>T = 9.333333, swapRate = 0.026629, k = 3, strike = -0.027740, call = 0.054758, callph = 0.054749, callmh = 0.054768, quantile = 0.018647, d2CalldK2 = 0.991239</v>
      </c>
    </row>
    <row r="19755" spans="28:28" x14ac:dyDescent="0.25">
      <c r="AB19755" s="3" t="str">
        <v>T = 9.333333, swapRate = 0.026629, k = 4, strike = -0.025726, call = 0.052784, callph = 0.052775, callmh = 0.052794, quantile = 0.020766, d2CalldK2 = 1.115751</v>
      </c>
    </row>
    <row r="19756" spans="28:28" x14ac:dyDescent="0.25">
      <c r="AB19756" s="3" t="str">
        <v>T = 9.333333, swapRate = 0.026629, k = 5, strike = -0.023713, call = 0.050815, callph = 0.050805, callmh = 0.050825, quantile = 0.023152, d2CalldK2 = 1.257450</v>
      </c>
    </row>
    <row r="19757" spans="28:28" x14ac:dyDescent="0.25">
      <c r="AB19757" s="3" t="str">
        <v>T = 9.333333, swapRate = 0.026629, k = 6, strike = -0.021699, call = 0.048851, callph = 0.048841, callmh = 0.048860, quantile = 0.025844, d2CalldK2 = 1.418902</v>
      </c>
    </row>
    <row r="19758" spans="28:28" x14ac:dyDescent="0.25">
      <c r="AB19758" s="3" t="str">
        <v>T = 9.333333, swapRate = 0.026629, k = 7, strike = -0.019685, call = 0.046892, callph = 0.046882, callmh = 0.046902, quantile = 0.028882, d2CalldK2 = 1.603086</v>
      </c>
    </row>
    <row r="19759" spans="28:28" x14ac:dyDescent="0.25">
      <c r="AB19759" s="3" t="str">
        <v>T = 9.333333, swapRate = 0.026629, k = 8, strike = -0.017672, call = 0.044940, callph = 0.044930, callmh = 0.044950, quantile = 0.032317, d2CalldK2 = 1.813449</v>
      </c>
    </row>
    <row r="19760" spans="28:28" x14ac:dyDescent="0.25">
      <c r="AB19760" s="3" t="str">
        <v>T = 9.333333, swapRate = 0.026629, k = 9, strike = -0.015658, call = 0.042995, callph = 0.042986, callmh = 0.043005, quantile = 0.036206, d2CalldK2 = 2.053992</v>
      </c>
    </row>
    <row r="19761" spans="28:28" x14ac:dyDescent="0.25">
      <c r="AB19761" s="3" t="str">
        <v>T = 9.333333, swapRate = 0.026629, k = 10, strike = -0.013644, call = 0.041059, callph = 0.041049, callmh = 0.041068, quantile = 0.040613, d2CalldK2 = 2.329353</v>
      </c>
    </row>
    <row r="19762" spans="28:28" x14ac:dyDescent="0.25">
      <c r="AB19762" s="3" t="str">
        <v>T = 9.333333, swapRate = 0.026629, k = 11, strike = -0.011631, call = 0.039132, callph = 0.039122, callmh = 0.039141, quantile = 0.045614, d2CalldK2 = 2.644908</v>
      </c>
    </row>
    <row r="19763" spans="28:28" x14ac:dyDescent="0.25">
      <c r="AB19763" s="3" t="str">
        <v>T = 9.333333, swapRate = 0.026629, k = 12, strike = -0.009617, call = 0.037216, callph = 0.037206, callmh = 0.037225, quantile = 0.051296, d2CalldK2 = 3.006883</v>
      </c>
    </row>
    <row r="19764" spans="28:28" x14ac:dyDescent="0.25">
      <c r="AB19764" s="3" t="str">
        <v>T = 9.333333, swapRate = 0.026629, k = 13, strike = -0.007604, call = 0.035312, callph = 0.035302, callmh = 0.035321, quantile = 0.057759, d2CalldK2 = 3.422486</v>
      </c>
    </row>
    <row r="19765" spans="28:28" x14ac:dyDescent="0.25">
      <c r="AB19765" s="3" t="str">
        <v>T = 9.333333, swapRate = 0.026629, k = 14, strike = -0.005590, call = 0.033422, callph = 0.033412, callmh = 0.033431, quantile = 0.065121, d2CalldK2 = 3.900040</v>
      </c>
    </row>
    <row r="19766" spans="28:28" x14ac:dyDescent="0.25">
      <c r="AB19766" s="3" t="str">
        <v>T = 9.333333, swapRate = 0.026629, k = 15, strike = -0.003576, call = 0.031547, callph = 0.031538, callmh = 0.031557, quantile = 0.073514, d2CalldK2 = 4.449136</v>
      </c>
    </row>
    <row r="19767" spans="28:28" x14ac:dyDescent="0.25">
      <c r="AB19767" s="3" t="str">
        <v>T = 9.333333, swapRate = 0.026629, k = 16, strike = -0.001563, call = 0.029691, callph = 0.029682, callmh = 0.029700, quantile = 0.083094, d2CalldK2 = 5.080780</v>
      </c>
    </row>
    <row r="19768" spans="28:28" x14ac:dyDescent="0.25">
      <c r="AB19768" s="3" t="str">
        <v>T = 9.333333, swapRate = 0.026629, k = 17, strike = 0.000451, call = 0.027856, callph = 0.027846, callmh = 0.027865, quantile = 0.094039, d2CalldK2 = 5.807547</v>
      </c>
    </row>
    <row r="19769" spans="28:28" x14ac:dyDescent="0.25">
      <c r="AB19769" s="3" t="str">
        <v>T = 9.333333, swapRate = 0.026629, k = 18, strike = 0.002465, call = 0.026044, callph = 0.026035, callmh = 0.026052, quantile = 0.106556, d2CalldK2 = 6.643699</v>
      </c>
    </row>
    <row r="19770" spans="28:28" x14ac:dyDescent="0.25">
      <c r="AB19770" s="3" t="str">
        <v>T = 9.333333, swapRate = 0.026629, k = 19, strike = 0.004478, call = 0.024259, callph = 0.024250, callmh = 0.024267, quantile = 0.120880, d2CalldK2 = 7.605255</v>
      </c>
    </row>
    <row r="19771" spans="28:28" x14ac:dyDescent="0.25">
      <c r="AB19771" s="3" t="str">
        <v>T = 9.333333, swapRate = 0.026629, k = 20, strike = 0.006492, call = 0.022504, callph = 0.022496, callmh = 0.022513, quantile = 0.137281, d2CalldK2 = 8.709971</v>
      </c>
    </row>
    <row r="19772" spans="28:28" x14ac:dyDescent="0.25">
      <c r="AB19772" s="3" t="str">
        <v>T = 9.333333, swapRate = 0.026629, k = 21, strike = 0.008506, call = 0.020786, callph = 0.020777, callmh = 0.020794, quantile = 0.156067, d2CalldK2 = 9.977146</v>
      </c>
    </row>
    <row r="19773" spans="28:28" x14ac:dyDescent="0.25">
      <c r="AB19773" s="3" t="str">
        <v>T = 9.333333, swapRate = 0.026629, k = 22, strike = 0.010519, call = 0.019108, callph = 0.019099, callmh = 0.019116, quantile = 0.177585, d2CalldK2 = 11.427163</v>
      </c>
    </row>
    <row r="19774" spans="28:28" x14ac:dyDescent="0.25">
      <c r="AB19774" s="3" t="str">
        <v>T = 9.333333, swapRate = 0.026629, k = 23, strike = 0.012533, call = 0.017476, callph = 0.017468, callmh = 0.017484, quantile = 0.202224, d2CalldK2 = 13.080590</v>
      </c>
    </row>
    <row r="19775" spans="28:28" x14ac:dyDescent="0.25">
      <c r="AB19775" s="3" t="str">
        <v>T = 9.333333, swapRate = 0.026629, k = 24, strike = 0.014547, call = 0.015897, callph = 0.015889, callmh = 0.015905, quantile = 0.230414, d2CalldK2 = 14.956619</v>
      </c>
    </row>
    <row r="19776" spans="28:28" x14ac:dyDescent="0.25">
      <c r="AB19776" s="3" t="str">
        <v>T = 9.333333, swapRate = 0.026629, k = 25, strike = 0.016560, call = 0.014379, callph = 0.014372, callmh = 0.014386, quantile = 0.262618, d2CalldK2 = 17.070467</v>
      </c>
    </row>
    <row r="19777" spans="28:28" x14ac:dyDescent="0.25">
      <c r="AB19777" s="3" t="str">
        <v>T = 9.333333, swapRate = 0.026629, k = 26, strike = 0.018574, call = 0.012930, callph = 0.012923, callmh = 0.012937, quantile = 0.299326, d2CalldK2 = 19.429242</v>
      </c>
    </row>
    <row r="19778" spans="28:28" x14ac:dyDescent="0.25">
      <c r="AB19778" s="3" t="str">
        <v>T = 9.333333, swapRate = 0.026629, k = 27, strike = 0.020588, call = 0.011561, callph = 0.011554, callmh = 0.011567, quantile = 0.341026, d2CalldK2 = 22.025551</v>
      </c>
    </row>
    <row r="19779" spans="28:28" x14ac:dyDescent="0.25">
      <c r="AB19779" s="3" t="str">
        <v>T = 9.333333, swapRate = 0.026629, k = 28, strike = 0.022601, call = 0.010280, callph = 0.010274, callmh = 0.010286, quantile = 0.388169, d2CalldK2 = 24.827865</v>
      </c>
    </row>
    <row r="19780" spans="28:28" x14ac:dyDescent="0.25">
      <c r="AB19780" s="3" t="str">
        <v>T = 9.333333, swapRate = 0.026629, k = 29, strike = 0.024615, call = 0.009100, callph = 0.009095, callmh = 0.009106, quantile = 0.441108, d2CalldK2 = 27.766408</v>
      </c>
    </row>
    <row r="19781" spans="28:28" x14ac:dyDescent="0.25">
      <c r="AB19781" s="3" t="str">
        <v>T = 9.333333, swapRate = 0.026629, k = 30, strike = 0.026629, call = 0.008033, callph = 0.008028, callmh = 0.008038, quantile = 0.500000, d2CalldK2 = 30.708438</v>
      </c>
    </row>
    <row r="19782" spans="28:28" x14ac:dyDescent="0.25">
      <c r="AB19782" s="3" t="str">
        <v>T = 9.333333, swapRate = 0.026629, k = 31, strike = 0.028642, call = 0.007087, callph = 0.007082, callmh = 0.007091, quantile = 0.558892, d2CalldK2 = 27.766408</v>
      </c>
    </row>
    <row r="19783" spans="28:28" x14ac:dyDescent="0.25">
      <c r="AB19783" s="3" t="str">
        <v>T = 9.333333, swapRate = 0.026629, k = 32, strike = 0.030656, call = 0.006253, callph = 0.006249, callmh = 0.006257, quantile = 0.611831, d2CalldK2 = 24.827865</v>
      </c>
    </row>
    <row r="19784" spans="28:28" x14ac:dyDescent="0.25">
      <c r="AB19784" s="3" t="str">
        <v>T = 9.333333, swapRate = 0.026629, k = 33, strike = 0.032669, call = 0.005520, callph = 0.005516, callmh = 0.005523, quantile = 0.658974, d2CalldK2 = 22.025551</v>
      </c>
    </row>
    <row r="19785" spans="28:28" x14ac:dyDescent="0.25">
      <c r="AB19785" s="3" t="str">
        <v>T = 9.333333, swapRate = 0.026629, k = 34, strike = 0.034683, call = 0.004876, callph = 0.004873, callmh = 0.004879, quantile = 0.700674, d2CalldK2 = 19.429242</v>
      </c>
    </row>
    <row r="19786" spans="28:28" x14ac:dyDescent="0.25">
      <c r="AB19786" s="3" t="str">
        <v>T = 9.333333, swapRate = 0.026629, k = 35, strike = 0.036697, call = 0.004311, callph = 0.004308, callmh = 0.004313, quantile = 0.737382, d2CalldK2 = 17.070467</v>
      </c>
    </row>
    <row r="19787" spans="28:28" x14ac:dyDescent="0.25">
      <c r="AB19787" s="3" t="str">
        <v>T = 9.333333, swapRate = 0.026629, k = 36, strike = 0.038710, call = 0.003815, callph = 0.003813, callmh = 0.003817, quantile = 0.769586, d2CalldK2 = 14.956619</v>
      </c>
    </row>
    <row r="19788" spans="28:28" x14ac:dyDescent="0.25">
      <c r="AB19788" s="3" t="str">
        <v>T = 9.333333, swapRate = 0.026629, k = 37, strike = 0.040724, call = 0.003380, callph = 0.003378, callmh = 0.003382, quantile = 0.797776, d2CalldK2 = 13.080590</v>
      </c>
    </row>
    <row r="19789" spans="28:28" x14ac:dyDescent="0.25">
      <c r="AB19789" s="3" t="str">
        <v>T = 9.333333, swapRate = 0.026629, k = 38, strike = 0.042738, call = 0.002998, callph = 0.002997, callmh = 0.003000, quantile = 0.822415, d2CalldK2 = 11.427163</v>
      </c>
    </row>
    <row r="19790" spans="28:28" x14ac:dyDescent="0.25">
      <c r="AB19790" s="3" t="str">
        <v>T = 9.333333, swapRate = 0.026629, k = 39, strike = 0.044751, call = 0.002663, callph = 0.002661, callmh = 0.002664, quantile = 0.843933, d2CalldK2 = 9.977146</v>
      </c>
    </row>
    <row r="19791" spans="28:28" x14ac:dyDescent="0.25">
      <c r="AB19791" s="3" t="str">
        <v>T = 9.333333, swapRate = 0.026629, k = 40, strike = 0.046765, call = 0.002368, callph = 0.002367, callmh = 0.002369, quantile = 0.862719, d2CalldK2 = 8.709971</v>
      </c>
    </row>
    <row r="19792" spans="28:28" x14ac:dyDescent="0.25">
      <c r="AB19792" s="3" t="str">
        <v>T = 9.333333, swapRate = 0.026629, k = 41, strike = 0.048779, call = 0.002108, callph = 0.002107, callmh = 0.002110, quantile = 0.879120, d2CalldK2 = 7.605255</v>
      </c>
    </row>
    <row r="19793" spans="28:28" x14ac:dyDescent="0.25">
      <c r="AB19793" s="3" t="str">
        <v>T = 9.333333, swapRate = 0.026629, k = 42, strike = 0.050792, call = 0.001880, callph = 0.001879, callmh = 0.001881, quantile = 0.893444, d2CalldK2 = 6.643699</v>
      </c>
    </row>
    <row r="19794" spans="28:28" x14ac:dyDescent="0.25">
      <c r="AB19794" s="3" t="str">
        <v>T = 9.333333, swapRate = 0.026629, k = 43, strike = 0.052806, call = 0.001678, callph = 0.001677, callmh = 0.001679, quantile = 0.905961, d2CalldK2 = 5.807547</v>
      </c>
    </row>
    <row r="19795" spans="28:28" x14ac:dyDescent="0.25">
      <c r="AB19795" s="3" t="str">
        <v>T = 9.333333, swapRate = 0.026629, k = 44, strike = 0.054820, call = 0.001500, callph = 0.001499, callmh = 0.001501, quantile = 0.916906, d2CalldK2 = 5.080780</v>
      </c>
    </row>
    <row r="19796" spans="28:28" x14ac:dyDescent="0.25">
      <c r="AB19796" s="3" t="str">
        <v>T = 9.333333, swapRate = 0.026629, k = 45, strike = 0.056833, call = 0.001342, callph = 0.001342, callmh = 0.001343, quantile = 0.926486, d2CalldK2 = 4.449135</v>
      </c>
    </row>
    <row r="19797" spans="28:28" x14ac:dyDescent="0.25">
      <c r="AB19797" s="3" t="str">
        <v>T = 9.333333, swapRate = 0.026629, k = 46, strike = 0.058847, call = 0.001203, callph = 0.001202, callmh = 0.001204, quantile = 0.934879, d2CalldK2 = 3.900040</v>
      </c>
    </row>
    <row r="19798" spans="28:28" x14ac:dyDescent="0.25">
      <c r="AB19798" s="3" t="str">
        <v>T = 9.333333, swapRate = 0.026629, k = 47, strike = 0.060861, call = 0.001080, callph = 0.001079, callmh = 0.001080, quantile = 0.942241, d2CalldK2 = 3.422486</v>
      </c>
    </row>
    <row r="19799" spans="28:28" x14ac:dyDescent="0.25">
      <c r="AB19799" s="3" t="str">
        <v>T = 9.333333, swapRate = 0.026629, k = 48, strike = 0.062874, call = 0.000970, callph = 0.000969, callmh = 0.000970, quantile = 0.948704, d2CalldK2 = 3.006883</v>
      </c>
    </row>
    <row r="19800" spans="28:28" x14ac:dyDescent="0.25">
      <c r="AB19800" s="3" t="str">
        <v>T = 9.333333, swapRate = 0.026629, k = 49, strike = 0.064888, call = 0.000872, callph = 0.000872, callmh = 0.000873, quantile = 0.954386, d2CalldK2 = 2.644908</v>
      </c>
    </row>
    <row r="19801" spans="28:28" x14ac:dyDescent="0.25">
      <c r="AB19801" s="3" t="str">
        <v>T = 9.333333, swapRate = 0.026629, k = 50, strike = 0.066902, call = 0.000786, callph = 0.000785, callmh = 0.000786, quantile = 0.959387, d2CalldK2 = 2.329353</v>
      </c>
    </row>
    <row r="19802" spans="28:28" x14ac:dyDescent="0.25">
      <c r="AB19802" s="3" t="str">
        <v>T = 9.333333, swapRate = 0.026629, k = 51, strike = 0.068915, call = 0.000708, callph = 0.000708, callmh = 0.000709, quantile = 0.963794, d2CalldK2 = 2.053992</v>
      </c>
    </row>
    <row r="19803" spans="28:28" x14ac:dyDescent="0.25">
      <c r="AB19803" s="3" t="str">
        <v>T = 9.333333, swapRate = 0.026629, k = 52, strike = 0.070929, call = 0.000640, callph = 0.000639, callmh = 0.000640, quantile = 0.967683, d2CalldK2 = 1.813449</v>
      </c>
    </row>
    <row r="19804" spans="28:28" x14ac:dyDescent="0.25">
      <c r="AB19804" s="3" t="str">
        <v>T = 9.333333, swapRate = 0.026629, k = 53, strike = 0.072943, call = 0.000578, callph = 0.000578, callmh = 0.000578, quantile = 0.971118, d2CalldK2 = 1.603086</v>
      </c>
    </row>
    <row r="19805" spans="28:28" x14ac:dyDescent="0.25">
      <c r="AB19805" s="3" t="str">
        <v>T = 9.333333, swapRate = 0.026629, k = 54, strike = 0.074956, call = 0.000523, callph = 0.000523, callmh = 0.000523, quantile = 0.974156, d2CalldK2 = 1.418902</v>
      </c>
    </row>
    <row r="19806" spans="28:28" x14ac:dyDescent="0.25">
      <c r="AB19806" s="3" t="str">
        <v>T = 9.333333, swapRate = 0.026629, k = 55, strike = 0.076970, call = 0.000474, callph = 0.000473, callmh = 0.000474, quantile = 0.976848, d2CalldK2 = 1.257450</v>
      </c>
    </row>
    <row r="19807" spans="28:28" x14ac:dyDescent="0.25">
      <c r="AB19807" s="3" t="str">
        <v>T = 9.333333, swapRate = 0.026629, k = 56, strike = 0.078983, call = 0.000430, callph = 0.000429, callmh = 0.000430, quantile = 0.979234, d2CalldK2 = 1.115751</v>
      </c>
    </row>
    <row r="19808" spans="28:28" x14ac:dyDescent="0.25">
      <c r="AB19808" s="3" t="str">
        <v>T = 9.333333, swapRate = 0.026629, k = 57, strike = 0.080997, call = 0.000390, callph = 0.000390, callmh = 0.000390, quantile = 0.981353, d2CalldK2 = 0.991239</v>
      </c>
    </row>
    <row r="19809" spans="28:28" x14ac:dyDescent="0.25">
      <c r="AB19809" s="3" t="str">
        <v>T = 9.333333, swapRate = 0.026629, k = 58, strike = 0.083011, call = 0.000354, callph = 0.000354, callmh = 0.000354, quantile = 0.983236, d2CalldK2 = 0.881693</v>
      </c>
    </row>
    <row r="19810" spans="28:28" x14ac:dyDescent="0.25">
      <c r="AB19810" s="3" t="str">
        <v>T = 9.333333, swapRate = 0.026629, k = 59, strike = 0.085024, call = 0.000322, callph = 0.000322, callmh = 0.000322, quantile = 0.984912, d2CalldK2 = 0.785198</v>
      </c>
    </row>
    <row r="19811" spans="28:28" x14ac:dyDescent="0.25">
      <c r="AB19811" s="3" t="str">
        <v>T = 9.333333, swapRate = 0.026629, k = 60, strike = 0.087038, call = 0.000293, callph = 0.000293, callmh = 0.000294, quantile = 0.986406, d2CalldK2 = 0.700093</v>
      </c>
    </row>
    <row r="19812" spans="28:28" x14ac:dyDescent="0.25">
      <c r="AB19812" s="3" t="str">
        <v>strike = -0.031767, d2CalldK2 = 0.785198, d2CalldK2mc = 0.917711</v>
      </c>
    </row>
    <row r="19813" spans="28:28" x14ac:dyDescent="0.25">
      <c r="AB19813" s="3" t="str">
        <v>strike = -0.029754, d2CalldK2 = 0.881693, d2CalldK2mc = 0.695541</v>
      </c>
    </row>
    <row r="19814" spans="28:28" x14ac:dyDescent="0.25">
      <c r="AB19814" s="3" t="str">
        <v>strike = -0.027740, d2CalldK2 = 0.991239, d2CalldK2mc = 1.009207</v>
      </c>
    </row>
    <row r="19815" spans="28:28" x14ac:dyDescent="0.25">
      <c r="AB19815" s="3" t="str">
        <v>strike = -0.025726, d2CalldK2 = 1.115751, d2CalldK2mc = 1.139845</v>
      </c>
    </row>
    <row r="19816" spans="28:28" x14ac:dyDescent="0.25">
      <c r="AB19816" s="3" t="str">
        <v>strike = -0.023713, d2CalldK2 = 1.257450, d2CalldK2mc = 1.539356</v>
      </c>
    </row>
    <row r="19817" spans="28:28" x14ac:dyDescent="0.25">
      <c r="AB19817" s="3" t="str">
        <v>strike = -0.021699, d2CalldK2 = 1.418902, d2CalldK2mc = 1.255148</v>
      </c>
    </row>
    <row r="19818" spans="28:28" x14ac:dyDescent="0.25">
      <c r="AB19818" s="3" t="str">
        <v>strike = -0.019685, d2CalldK2 = 1.603086, d2CalldK2mc = 1.364581</v>
      </c>
    </row>
    <row r="19819" spans="28:28" x14ac:dyDescent="0.25">
      <c r="AB19819" s="3" t="str">
        <v>strike = -0.017672, d2CalldK2 = 1.813449, d2CalldK2mc = 1.794152</v>
      </c>
    </row>
    <row r="19820" spans="28:28" x14ac:dyDescent="0.25">
      <c r="AB19820" s="3" t="str">
        <v>strike = -0.015658, d2CalldK2 = 2.053992, d2CalldK2mc = 2.449677</v>
      </c>
    </row>
    <row r="19821" spans="28:28" x14ac:dyDescent="0.25">
      <c r="AB19821" s="3" t="str">
        <v>strike = -0.013644, d2CalldK2 = 2.329353, d2CalldK2mc = 3.164721</v>
      </c>
    </row>
    <row r="19822" spans="28:28" x14ac:dyDescent="0.25">
      <c r="AB19822" s="3" t="str">
        <v>strike = -0.011631, d2CalldK2 = 2.644908, d2CalldK2mc = 3.391196</v>
      </c>
    </row>
    <row r="19823" spans="28:28" x14ac:dyDescent="0.25">
      <c r="AB19823" s="3" t="str">
        <v>strike = -0.009617, d2CalldK2 = 3.006883, d2CalldK2mc = 3.315323</v>
      </c>
    </row>
    <row r="19824" spans="28:28" x14ac:dyDescent="0.25">
      <c r="AB19824" s="3" t="str">
        <v>strike = -0.007604, d2CalldK2 = 3.422486, d2CalldK2mc = 3.161343</v>
      </c>
    </row>
    <row r="19825" spans="28:28" x14ac:dyDescent="0.25">
      <c r="AB19825" s="3" t="str">
        <v>strike = -0.005590, d2CalldK2 = 3.900040, d2CalldK2mc = 3.427182</v>
      </c>
    </row>
    <row r="19826" spans="28:28" x14ac:dyDescent="0.25">
      <c r="AB19826" s="3" t="str">
        <v>strike = -0.003576, d2CalldK2 = 4.449136, d2CalldK2mc = 4.307866</v>
      </c>
    </row>
    <row r="19827" spans="28:28" x14ac:dyDescent="0.25">
      <c r="AB19827" s="3" t="str">
        <v>strike = -0.001563, d2CalldK2 = 5.080780, d2CalldK2mc = 4.842295</v>
      </c>
    </row>
    <row r="19828" spans="28:28" x14ac:dyDescent="0.25">
      <c r="AB19828" s="3" t="str">
        <v>strike = 0.000451, d2CalldK2 = 5.807547, d2CalldK2mc = 6.234397</v>
      </c>
    </row>
    <row r="19829" spans="28:28" x14ac:dyDescent="0.25">
      <c r="AB19829" s="3" t="str">
        <v>strike = 0.002465, d2CalldK2 = 6.643699, d2CalldK2mc = 7.027575</v>
      </c>
    </row>
    <row r="19830" spans="28:28" x14ac:dyDescent="0.25">
      <c r="AB19830" s="3" t="str">
        <v>strike = 0.004478, d2CalldK2 = 7.605255, d2CalldK2mc = 7.718834</v>
      </c>
    </row>
    <row r="19831" spans="28:28" x14ac:dyDescent="0.25">
      <c r="AB19831" s="3" t="str">
        <v>strike = 0.006492, d2CalldK2 = 8.709971, d2CalldK2mc = 7.821480</v>
      </c>
    </row>
    <row r="19832" spans="28:28" x14ac:dyDescent="0.25">
      <c r="AB19832" s="3" t="str">
        <v>strike = 0.008506, d2CalldK2 = 9.977146, d2CalldK2mc = 9.310786</v>
      </c>
    </row>
    <row r="19833" spans="28:28" x14ac:dyDescent="0.25">
      <c r="AB19833" s="3" t="str">
        <v>strike = 0.010519, d2CalldK2 = 11.427163, d2CalldK2mc = 12.233506</v>
      </c>
    </row>
    <row r="19834" spans="28:28" x14ac:dyDescent="0.25">
      <c r="AB19834" s="3" t="str">
        <v>strike = 0.012533, d2CalldK2 = 13.080590, d2CalldK2mc = 13.230420</v>
      </c>
    </row>
    <row r="19835" spans="28:28" x14ac:dyDescent="0.25">
      <c r="AB19835" s="3" t="str">
        <v>strike = 0.014547, d2CalldK2 = 14.956619, d2CalldK2mc = 15.082061</v>
      </c>
    </row>
    <row r="19836" spans="28:28" x14ac:dyDescent="0.25">
      <c r="AB19836" s="3" t="str">
        <v>strike = 0.016560, d2CalldK2 = 17.070467, d2CalldK2mc = 17.499407</v>
      </c>
    </row>
    <row r="19837" spans="28:28" x14ac:dyDescent="0.25">
      <c r="AB19837" s="3" t="str">
        <v>strike = 0.018574, d2CalldK2 = 19.429242, d2CalldK2mc = 19.237184</v>
      </c>
    </row>
    <row r="19838" spans="28:28" x14ac:dyDescent="0.25">
      <c r="AB19838" s="3" t="str">
        <v>strike = 0.020588, d2CalldK2 = 22.025551, d2CalldK2mc = 21.170496</v>
      </c>
    </row>
    <row r="19839" spans="28:28" x14ac:dyDescent="0.25">
      <c r="AB19839" s="3" t="str">
        <v>strike = 0.022601, d2CalldK2 = 24.827865, d2CalldK2mc = 24.013509</v>
      </c>
    </row>
    <row r="19840" spans="28:28" x14ac:dyDescent="0.25">
      <c r="AB19840" s="3" t="str">
        <v>strike = 0.024615, d2CalldK2 = 27.766408, d2CalldK2mc = 28.828233</v>
      </c>
    </row>
    <row r="19841" spans="28:28" x14ac:dyDescent="0.25">
      <c r="AB19841" s="3" t="str">
        <v>strike = 0.026629, d2CalldK2 = 30.708438, d2CalldK2mc = 29.277894</v>
      </c>
    </row>
    <row r="19842" spans="28:28" x14ac:dyDescent="0.25">
      <c r="AB19842" s="3" t="str">
        <v>strike = 0.028642, d2CalldK2 = 27.766408, d2CalldK2mc = 27.705523</v>
      </c>
    </row>
    <row r="19843" spans="28:28" x14ac:dyDescent="0.25">
      <c r="AB19843" s="3" t="str">
        <v>strike = 0.030656, d2CalldK2 = 24.827865, d2CalldK2mc = 25.663705</v>
      </c>
    </row>
    <row r="19844" spans="28:28" x14ac:dyDescent="0.25">
      <c r="AB19844" s="3" t="str">
        <v>strike = 0.032669, d2CalldK2 = 22.025551, d2CalldK2mc = 22.805464</v>
      </c>
    </row>
    <row r="19845" spans="28:28" x14ac:dyDescent="0.25">
      <c r="AB19845" s="3" t="str">
        <v>strike = 0.034683, d2CalldK2 = 19.429242, d2CalldK2mc = 19.384912</v>
      </c>
    </row>
    <row r="19846" spans="28:28" x14ac:dyDescent="0.25">
      <c r="AB19846" s="3" t="str">
        <v>strike = 0.036697, d2CalldK2 = 17.070467, d2CalldK2mc = 16.052148</v>
      </c>
    </row>
    <row r="19847" spans="28:28" x14ac:dyDescent="0.25">
      <c r="AB19847" s="3" t="str">
        <v>strike = 0.038710, d2CalldK2 = 14.956619, d2CalldK2mc = 14.985818</v>
      </c>
    </row>
    <row r="19848" spans="28:28" x14ac:dyDescent="0.25">
      <c r="AB19848" s="3" t="str">
        <v>strike = 0.040724, d2CalldK2 = 13.080590, d2CalldK2mc = 13.043961</v>
      </c>
    </row>
    <row r="19849" spans="28:28" x14ac:dyDescent="0.25">
      <c r="AB19849" s="3" t="str">
        <v>strike = 0.042738, d2CalldK2 = 11.427163, d2CalldK2mc = 11.279105</v>
      </c>
    </row>
    <row r="19850" spans="28:28" x14ac:dyDescent="0.25">
      <c r="AB19850" s="3" t="str">
        <v>strike = 0.044751, d2CalldK2 = 9.977146, d2CalldK2mc = 10.220898</v>
      </c>
    </row>
    <row r="19851" spans="28:28" x14ac:dyDescent="0.25">
      <c r="AB19851" s="3" t="str">
        <v>strike = 0.046765, d2CalldK2 = 8.709971, d2CalldK2mc = 8.440060</v>
      </c>
    </row>
    <row r="19852" spans="28:28" x14ac:dyDescent="0.25">
      <c r="AB19852" s="3" t="str">
        <v>strike = 0.048779, d2CalldK2 = 7.605255, d2CalldK2mc = 7.324962</v>
      </c>
    </row>
    <row r="19853" spans="28:28" x14ac:dyDescent="0.25">
      <c r="AB19853" s="3" t="str">
        <v>strike = 0.050792, d2CalldK2 = 6.643699, d2CalldK2mc = 6.901947</v>
      </c>
    </row>
    <row r="19854" spans="28:28" x14ac:dyDescent="0.25">
      <c r="AB19854" s="3" t="str">
        <v>strike = 0.052806, d2CalldK2 = 5.807547, d2CalldK2mc = 5.107508</v>
      </c>
    </row>
    <row r="19855" spans="28:28" x14ac:dyDescent="0.25">
      <c r="AB19855" s="3" t="str">
        <v>strike = 0.054820, d2CalldK2 = 5.080780, d2CalldK2mc = 4.681082</v>
      </c>
    </row>
    <row r="19856" spans="28:28" x14ac:dyDescent="0.25">
      <c r="AB19856" s="3" t="str">
        <v>strike = 0.056833, d2CalldK2 = 4.449135, d2CalldK2mc = 4.959415</v>
      </c>
    </row>
    <row r="19857" spans="28:28" x14ac:dyDescent="0.25">
      <c r="AB19857" s="3" t="str">
        <v>strike = 0.058847, d2CalldK2 = 3.900040, d2CalldK2mc = 4.376765</v>
      </c>
    </row>
    <row r="19858" spans="28:28" x14ac:dyDescent="0.25">
      <c r="AB19858" s="3" t="str">
        <v>strike = 0.060861, d2CalldK2 = 3.422486, d2CalldK2mc = 3.565966</v>
      </c>
    </row>
    <row r="19859" spans="28:28" x14ac:dyDescent="0.25">
      <c r="AB19859" s="3" t="str">
        <v>strike = 0.062874, d2CalldK2 = 3.006883, d2CalldK2mc = 2.838533</v>
      </c>
    </row>
    <row r="19860" spans="28:28" x14ac:dyDescent="0.25">
      <c r="AB19860" s="3" t="str">
        <v>strike = 0.064888, d2CalldK2 = 2.644908, d2CalldK2mc = 2.578781</v>
      </c>
    </row>
    <row r="19861" spans="28:28" x14ac:dyDescent="0.25">
      <c r="AB19861" s="3" t="str">
        <v>strike = 0.066902, d2CalldK2 = 2.329353, d2CalldK2mc = 2.859114</v>
      </c>
    </row>
    <row r="19862" spans="28:28" x14ac:dyDescent="0.25">
      <c r="AB19862" s="3" t="str">
        <v>strike = 0.068915, d2CalldK2 = 2.053992, d2CalldK2mc = 2.300730</v>
      </c>
    </row>
    <row r="19863" spans="28:28" x14ac:dyDescent="0.25">
      <c r="AB19863" s="3" t="str">
        <v>strike = 0.070929, d2CalldK2 = 1.813449, d2CalldK2mc = 1.668184</v>
      </c>
    </row>
    <row r="19864" spans="28:28" x14ac:dyDescent="0.25">
      <c r="AB19864" s="3" t="str">
        <v>strike = 0.072943, d2CalldK2 = 1.603086, d2CalldK2mc = 1.612269</v>
      </c>
    </row>
    <row r="19865" spans="28:28" x14ac:dyDescent="0.25">
      <c r="AB19865" s="3" t="str">
        <v>strike = 0.074956, d2CalldK2 = 1.418902, d2CalldK2mc = 1.587817</v>
      </c>
    </row>
    <row r="19866" spans="28:28" x14ac:dyDescent="0.25">
      <c r="AB19866" s="3" t="str">
        <v>strike = 0.076970, d2CalldK2 = 1.257450, d2CalldK2mc = 1.291390</v>
      </c>
    </row>
    <row r="19867" spans="28:28" x14ac:dyDescent="0.25">
      <c r="AB19867" s="3" t="str">
        <v>strike = 0.078983, d2CalldK2 = 1.115751, d2CalldK2mc = 0.904068</v>
      </c>
    </row>
    <row r="19868" spans="28:28" x14ac:dyDescent="0.25">
      <c r="AB19868" s="3" t="str">
        <v>strike = 0.080997, d2CalldK2 = 0.991239, d2CalldK2mc = 0.864338</v>
      </c>
    </row>
    <row r="19869" spans="28:28" x14ac:dyDescent="0.25">
      <c r="AB19869" s="3" t="str">
        <v>strike = 0.083011, d2CalldK2 = 0.881693, d2CalldK2mc = 0.621839</v>
      </c>
    </row>
    <row r="19870" spans="28:28" x14ac:dyDescent="0.25">
      <c r="AB19870" s="3" t="str">
        <v>strike = 0.085024, d2CalldK2 = 0.785198, d2CalldK2mc = 0.639914</v>
      </c>
    </row>
    <row r="19871" spans="28:28" x14ac:dyDescent="0.25">
      <c r="AB19871" s="3" t="str">
        <v>T = 9.333333, fixingDate = 0, swapRate = 0.026629, annuity = 7.809958, stdDev = 0.020137, avgCalcStrikes = 8.008911</v>
      </c>
    </row>
    <row r="19872" spans="28:28" x14ac:dyDescent="0.25">
      <c r="AB19872" s="3" t="str">
        <v>strike = -0.031767, dCalldT = 0.000167, localVol = 0.019049</v>
      </c>
    </row>
    <row r="19873" spans="28:28" x14ac:dyDescent="0.25">
      <c r="AB19873" s="3" t="str">
        <v>strike = -0.029754, dCalldT = 0.000205, localVol = 0.024283</v>
      </c>
    </row>
    <row r="19874" spans="28:28" x14ac:dyDescent="0.25">
      <c r="AB19874" s="3" t="str">
        <v>strike = -0.027740, dCalldT = 0.000253, localVol = 0.022402</v>
      </c>
    </row>
    <row r="19875" spans="28:28" x14ac:dyDescent="0.25">
      <c r="AB19875" s="3" t="str">
        <v>strike = -0.025726, dCalldT = 0.000301, localVol = 0.022984</v>
      </c>
    </row>
    <row r="19876" spans="28:28" x14ac:dyDescent="0.25">
      <c r="AB19876" s="3" t="str">
        <v>strike = -0.023713, dCalldT = 0.000348, localVol = 0.021274</v>
      </c>
    </row>
    <row r="19877" spans="28:28" x14ac:dyDescent="0.25">
      <c r="AB19877" s="3" t="str">
        <v>strike = -0.021699, dCalldT = 0.000383, localVol = 0.024689</v>
      </c>
    </row>
    <row r="19878" spans="28:28" x14ac:dyDescent="0.25">
      <c r="AB19878" s="3" t="str">
        <v>strike = -0.019685, dCalldT = 0.000425, localVol = 0.024969</v>
      </c>
    </row>
    <row r="19879" spans="28:28" x14ac:dyDescent="0.25">
      <c r="AB19879" s="3" t="str">
        <v>strike = -0.017672, dCalldT = 0.000481, localVol = 0.023144</v>
      </c>
    </row>
    <row r="19880" spans="28:28" x14ac:dyDescent="0.25">
      <c r="AB19880" s="3" t="str">
        <v>strike = -0.015658, dCalldT = 0.000537, localVol = 0.020945</v>
      </c>
    </row>
    <row r="19881" spans="28:28" x14ac:dyDescent="0.25">
      <c r="AB19881" s="3" t="str">
        <v>strike = -0.013644, dCalldT = 0.000576, localVol = 0.019073</v>
      </c>
    </row>
    <row r="19882" spans="28:28" x14ac:dyDescent="0.25">
      <c r="AB19882" s="3" t="str">
        <v>strike = -0.011631, dCalldT = 0.000574, localVol = 0.018401</v>
      </c>
    </row>
    <row r="19883" spans="28:28" x14ac:dyDescent="0.25">
      <c r="AB19883" s="3" t="str">
        <v>strike = -0.009617, dCalldT = 0.000537, localVol = 0.018000</v>
      </c>
    </row>
    <row r="19884" spans="28:28" x14ac:dyDescent="0.25">
      <c r="AB19884" s="3" t="str">
        <v>strike = -0.007604, dCalldT = 0.000486, localVol = 0.017533</v>
      </c>
    </row>
    <row r="19885" spans="28:28" x14ac:dyDescent="0.25">
      <c r="AB19885" s="3" t="str">
        <v>strike = -0.005590, dCalldT = 0.000448, localVol = 0.016174</v>
      </c>
    </row>
    <row r="19886" spans="28:28" x14ac:dyDescent="0.25">
      <c r="AB19886" s="3" t="str">
        <v>strike = -0.003576, dCalldT = 0.000434, localVol = 0.014203</v>
      </c>
    </row>
    <row r="19887" spans="28:28" x14ac:dyDescent="0.25">
      <c r="AB19887" s="3" t="str">
        <v>strike = -0.001563, dCalldT = 0.000428, localVol = 0.013302</v>
      </c>
    </row>
    <row r="19888" spans="28:28" x14ac:dyDescent="0.25">
      <c r="AB19888" s="3" t="str">
        <v>strike = 0.000451, dCalldT = 0.000435, localVol = 0.011810</v>
      </c>
    </row>
    <row r="19889" spans="28:28" x14ac:dyDescent="0.25">
      <c r="AB19889" s="3" t="str">
        <v>strike = 0.002465, dCalldT = 0.000421, localVol = 0.010947</v>
      </c>
    </row>
    <row r="19890" spans="28:28" x14ac:dyDescent="0.25">
      <c r="AB19890" s="3" t="str">
        <v>strike = 0.004478, dCalldT = 0.000389, localVol = 0.010045</v>
      </c>
    </row>
    <row r="19891" spans="28:28" x14ac:dyDescent="0.25">
      <c r="AB19891" s="3" t="str">
        <v>strike = 0.006492, dCalldT = 0.000353, localVol = 0.009498</v>
      </c>
    </row>
    <row r="19892" spans="28:28" x14ac:dyDescent="0.25">
      <c r="AB19892" s="3" t="str">
        <v>strike = 0.008506, dCalldT = 0.000360, localVol = 0.008792</v>
      </c>
    </row>
    <row r="19893" spans="28:28" x14ac:dyDescent="0.25">
      <c r="AB19893" s="3" t="str">
        <v>strike = 0.010519, dCalldT = 0.000400, localVol = 0.008083</v>
      </c>
    </row>
    <row r="19894" spans="28:28" x14ac:dyDescent="0.25">
      <c r="AB19894" s="3" t="str">
        <v>strike = 0.012533, dCalldT = 0.000400, localVol = 0.007778</v>
      </c>
    </row>
    <row r="19895" spans="28:28" x14ac:dyDescent="0.25">
      <c r="AB19895" s="3" t="str">
        <v>strike = 0.014547, dCalldT = 0.000393, localVol = 0.007223</v>
      </c>
    </row>
    <row r="19896" spans="28:28" x14ac:dyDescent="0.25">
      <c r="AB19896" s="3" t="str">
        <v>strike = 0.016560, dCalldT = 0.000380, localVol = 0.006590</v>
      </c>
    </row>
    <row r="19897" spans="28:28" x14ac:dyDescent="0.25">
      <c r="AB19897" s="3" t="str">
        <v>strike = 0.018574, dCalldT = 0.000345, localVol = 0.005988</v>
      </c>
    </row>
    <row r="19898" spans="28:28" x14ac:dyDescent="0.25">
      <c r="AB19898" s="3" t="str">
        <v>strike = 0.020588, dCalldT = 0.000318, localVol = 0.005481</v>
      </c>
    </row>
    <row r="19899" spans="28:28" x14ac:dyDescent="0.25">
      <c r="AB19899" s="3" t="str">
        <v>strike = 0.022601, dCalldT = 0.000331, localVol = 0.005252</v>
      </c>
    </row>
    <row r="19900" spans="28:28" x14ac:dyDescent="0.25">
      <c r="AB19900" s="3" t="str">
        <v>strike = 0.024615, dCalldT = 0.000382, localVol = 0.005149</v>
      </c>
    </row>
    <row r="19901" spans="28:28" x14ac:dyDescent="0.25">
      <c r="AB19901" s="3" t="str">
        <v>strike = 0.026629, dCalldT = 0.000379, localVol = 0.005088</v>
      </c>
    </row>
    <row r="19902" spans="28:28" x14ac:dyDescent="0.25">
      <c r="AB19902" s="3" t="str">
        <v>strike = 0.028642, dCalldT = 0.000396, localVol = 0.005348</v>
      </c>
    </row>
    <row r="19903" spans="28:28" x14ac:dyDescent="0.25">
      <c r="AB19903" s="3" t="str">
        <v>strike = 0.030656, dCalldT = 0.000414, localVol = 0.005680</v>
      </c>
    </row>
    <row r="19904" spans="28:28" x14ac:dyDescent="0.25">
      <c r="AB19904" s="3" t="str">
        <v>strike = 0.032669, dCalldT = 0.000389, localVol = 0.005842</v>
      </c>
    </row>
    <row r="19905" spans="28:28" x14ac:dyDescent="0.25">
      <c r="AB19905" s="3" t="str">
        <v>strike = 0.034683, dCalldT = 0.000325, localVol = 0.005790</v>
      </c>
    </row>
    <row r="19906" spans="28:28" x14ac:dyDescent="0.25">
      <c r="AB19906" s="3" t="str">
        <v>strike = 0.036697, dCalldT = 0.000262, localVol = 0.005711</v>
      </c>
    </row>
    <row r="19907" spans="28:28" x14ac:dyDescent="0.25">
      <c r="AB19907" s="3" t="str">
        <v>strike = 0.038710, dCalldT = 0.000247, localVol = 0.005745</v>
      </c>
    </row>
    <row r="19908" spans="28:28" x14ac:dyDescent="0.25">
      <c r="AB19908" s="3" t="str">
        <v>strike = 0.040724, dCalldT = 0.000231, localVol = 0.005950</v>
      </c>
    </row>
    <row r="19909" spans="28:28" x14ac:dyDescent="0.25">
      <c r="AB19909" s="3" t="str">
        <v>strike = 0.042738, dCalldT = 0.000216, localVol = 0.006191</v>
      </c>
    </row>
    <row r="19910" spans="28:28" x14ac:dyDescent="0.25">
      <c r="AB19910" s="3" t="str">
        <v>strike = 0.044751, dCalldT = 0.000209, localVol = 0.006390</v>
      </c>
    </row>
    <row r="19911" spans="28:28" x14ac:dyDescent="0.25">
      <c r="AB19911" s="3" t="str">
        <v>strike = 0.046765, dCalldT = 0.000190, localVol = 0.006703</v>
      </c>
    </row>
    <row r="19912" spans="28:28" x14ac:dyDescent="0.25">
      <c r="AB19912" s="3" t="str">
        <v>strike = 0.048779, dCalldT = 0.000184, localVol = 0.007091</v>
      </c>
    </row>
    <row r="19913" spans="28:28" x14ac:dyDescent="0.25">
      <c r="AB19913" s="3" t="str">
        <v>strike = 0.050792, dCalldT = 0.000193, localVol = 0.007476</v>
      </c>
    </row>
    <row r="19914" spans="28:28" x14ac:dyDescent="0.25">
      <c r="AB19914" s="3" t="str">
        <v>strike = 0.052806, dCalldT = 0.000190, localVol = 0.008620</v>
      </c>
    </row>
    <row r="19915" spans="28:28" x14ac:dyDescent="0.25">
      <c r="AB19915" s="3" t="str">
        <v>strike = 0.054820, dCalldT = 0.000221, localVol = 0.009727</v>
      </c>
    </row>
    <row r="19916" spans="28:28" x14ac:dyDescent="0.25">
      <c r="AB19916" s="3" t="str">
        <v>strike = 0.056833, dCalldT = 0.000273, localVol = 0.010500</v>
      </c>
    </row>
    <row r="19917" spans="28:28" x14ac:dyDescent="0.25">
      <c r="AB19917" s="3" t="str">
        <v>strike = 0.058847, dCalldT = 0.000301, localVol = 0.011734</v>
      </c>
    </row>
    <row r="19918" spans="28:28" x14ac:dyDescent="0.25">
      <c r="AB19918" s="3" t="str">
        <v>strike = 0.060861, dCalldT = 0.000307, localVol = 0.013120</v>
      </c>
    </row>
    <row r="19919" spans="28:28" x14ac:dyDescent="0.25">
      <c r="AB19919" s="3" t="str">
        <v>strike = 0.062874, dCalldT = 0.000306, localVol = 0.014693</v>
      </c>
    </row>
    <row r="19920" spans="28:28" x14ac:dyDescent="0.25">
      <c r="AB19920" s="3" t="str">
        <v>strike = 0.064888, dCalldT = 0.000315, localVol = 0.015627</v>
      </c>
    </row>
    <row r="19921" spans="28:28" x14ac:dyDescent="0.25">
      <c r="AB19921" s="3" t="str">
        <v>strike = 0.066902, dCalldT = 0.000327, localVol = 0.015134</v>
      </c>
    </row>
    <row r="19922" spans="28:28" x14ac:dyDescent="0.25">
      <c r="AB19922" s="3" t="str">
        <v>strike = 0.068915, dCalldT = 0.000315, localVol = 0.016546</v>
      </c>
    </row>
    <row r="19923" spans="28:28" x14ac:dyDescent="0.25">
      <c r="AB19923" s="3" t="str">
        <v>strike = 0.070929, dCalldT = 0.000291, localVol = 0.018687</v>
      </c>
    </row>
    <row r="19924" spans="28:28" x14ac:dyDescent="0.25">
      <c r="AB19924" s="3" t="str">
        <v>strike = 0.072943, dCalldT = 0.000275, localVol = 0.018482</v>
      </c>
    </row>
    <row r="19925" spans="28:28" x14ac:dyDescent="0.25">
      <c r="AB19925" s="3" t="str">
        <v>strike = 0.074956, dCalldT = 0.000260, localVol = 0.018087</v>
      </c>
    </row>
    <row r="19926" spans="28:28" x14ac:dyDescent="0.25">
      <c r="AB19926" s="3" t="str">
        <v>strike = 0.076970, dCalldT = 0.000237, localVol = 0.019140</v>
      </c>
    </row>
    <row r="19927" spans="28:28" x14ac:dyDescent="0.25">
      <c r="AB19927" s="3" t="str">
        <v>strike = 0.078983, dCalldT = 0.000212, localVol = 0.021674</v>
      </c>
    </row>
    <row r="19928" spans="28:28" x14ac:dyDescent="0.25">
      <c r="AB19928" s="3" t="str">
        <v>strike = 0.080997, dCalldT = 0.000199, localVol = 0.021461</v>
      </c>
    </row>
    <row r="19929" spans="28:28" x14ac:dyDescent="0.25">
      <c r="AB19929" s="3" t="str">
        <v>strike = 0.083011, dCalldT = 0.000192, localVol = 0.024882</v>
      </c>
    </row>
    <row r="19930" spans="28:28" x14ac:dyDescent="0.25">
      <c r="AB19930" s="3" t="str">
        <v>strike = 0.085024, dCalldT = 0.000199, localVol = 0.024946</v>
      </c>
    </row>
    <row r="19931" spans="28:28" x14ac:dyDescent="0.25">
      <c r="AB19931" s="3" t="str">
        <v>T = 9.416667, swapRate = 0.026644, k = 0, strike = -0.034016, call = 0.060957, callph = 0.060947, callmh = 0.060967, quantile = 0.013654, d2CalldK2 = 0.697932</v>
      </c>
    </row>
    <row r="19932" spans="28:28" x14ac:dyDescent="0.25">
      <c r="AB19932" s="3" t="str">
        <v>T = 9.416667, swapRate = 0.026644, k = 1, strike = -0.031994, call = 0.058964, callph = 0.058954, callmh = 0.058974, quantile = 0.015149, d2CalldK2 = 0.782565</v>
      </c>
    </row>
    <row r="19933" spans="28:28" x14ac:dyDescent="0.25">
      <c r="AB19933" s="3" t="str">
        <v>T = 9.416667, swapRate = 0.026644, k = 2, strike = -0.029972, call = 0.056974, callph = 0.056964, callmh = 0.056984, quantile = 0.016826, d2CalldK2 = 0.878510</v>
      </c>
    </row>
    <row r="19934" spans="28:28" x14ac:dyDescent="0.25">
      <c r="AB19934" s="3" t="str">
        <v>T = 9.416667, swapRate = 0.026644, k = 3, strike = -0.027950, call = 0.054988, callph = 0.054978, callmh = 0.054998, quantile = 0.018710, d2CalldK2 = 0.987413</v>
      </c>
    </row>
    <row r="19935" spans="28:28" x14ac:dyDescent="0.25">
      <c r="AB19935" s="3" t="str">
        <v>T = 9.416667, swapRate = 0.026644, k = 4, strike = -0.025928, call = 0.053006, callph = 0.052996, callmh = 0.053016, quantile = 0.020829, d2CalldK2 = 1.111177</v>
      </c>
    </row>
    <row r="19936" spans="28:28" x14ac:dyDescent="0.25">
      <c r="AB19936" s="3" t="str">
        <v>T = 9.416667, swapRate = 0.026644, k = 5, strike = -0.023906, call = 0.051029, callph = 0.051019, callmh = 0.051038, quantile = 0.023215, d2CalldK2 = 1.252005</v>
      </c>
    </row>
    <row r="19937" spans="28:28" x14ac:dyDescent="0.25">
      <c r="AB19937" s="3" t="str">
        <v>T = 9.416667, swapRate = 0.026644, k = 6, strike = -0.021884, call = 0.049056, callph = 0.049047, callmh = 0.049066, quantile = 0.025906, d2CalldK2 = 1.412449</v>
      </c>
    </row>
    <row r="19938" spans="28:28" x14ac:dyDescent="0.25">
      <c r="AB19938" s="3" t="str">
        <v>T = 9.416667, swapRate = 0.026644, k = 7, strike = -0.019862, call = 0.047090, callph = 0.047080, callmh = 0.047099, quantile = 0.028942, d2CalldK2 = 1.595463</v>
      </c>
    </row>
    <row r="19939" spans="28:28" x14ac:dyDescent="0.25">
      <c r="AB19939" s="3" t="str">
        <v>T = 9.416667, swapRate = 0.026644, k = 8, strike = -0.017840, call = 0.045130, callph = 0.045120, callmh = 0.045139, quantile = 0.032375, d2CalldK2 = 1.804475</v>
      </c>
    </row>
    <row r="19940" spans="28:28" x14ac:dyDescent="0.25">
      <c r="AB19940" s="3" t="str">
        <v>T = 9.416667, swapRate = 0.026644, k = 9, strike = -0.015818, call = 0.043177, callph = 0.043167, callmh = 0.043187, quantile = 0.036260, d2CalldK2 = 2.043460</v>
      </c>
    </row>
    <row r="19941" spans="28:28" x14ac:dyDescent="0.25">
      <c r="AB19941" s="3" t="str">
        <v>T = 9.416667, swapRate = 0.026644, k = 10, strike = -0.013796, call = 0.041233, callph = 0.041223, callmh = 0.041242, quantile = 0.040662, d2CalldK2 = 2.317028</v>
      </c>
    </row>
    <row r="19942" spans="28:28" x14ac:dyDescent="0.25">
      <c r="AB19942" s="3" t="str">
        <v>T = 9.416667, swapRate = 0.026644, k = 11, strike = -0.011774, call = 0.039298, callph = 0.039288, callmh = 0.039307, quantile = 0.045657, d2CalldK2 = 2.630524</v>
      </c>
    </row>
    <row r="19943" spans="28:28" x14ac:dyDescent="0.25">
      <c r="AB19943" s="3" t="str">
        <v>T = 9.416667, swapRate = 0.026644, k = 12, strike = -0.009752, call = 0.037374, callph = 0.037364, callmh = 0.037383, quantile = 0.051331, d2CalldK2 = 2.990146</v>
      </c>
    </row>
    <row r="19944" spans="28:28" x14ac:dyDescent="0.25">
      <c r="AB19944" s="3" t="str">
        <v>T = 9.416667, swapRate = 0.026644, k = 13, strike = -0.007730, call = 0.035462, callph = 0.035452, callmh = 0.035471, quantile = 0.057785, d2CalldK2 = 3.403066</v>
      </c>
    </row>
    <row r="19945" spans="28:28" x14ac:dyDescent="0.25">
      <c r="AB19945" s="3" t="str">
        <v>T = 9.416667, swapRate = 0.026644, k = 14, strike = -0.005708, call = 0.033564, callph = 0.033555, callmh = 0.033573, quantile = 0.065134, d2CalldK2 = 3.877575</v>
      </c>
    </row>
    <row r="19946" spans="28:28" x14ac:dyDescent="0.25">
      <c r="AB19946" s="3" t="str">
        <v>T = 9.416667, swapRate = 0.026644, k = 15, strike = -0.003686, call = 0.031682, callph = 0.031673, callmh = 0.031691, quantile = 0.073514, d2CalldK2 = 4.423233</v>
      </c>
    </row>
    <row r="19947" spans="28:28" x14ac:dyDescent="0.25">
      <c r="AB19947" s="3" t="str">
        <v>T = 9.416667, swapRate = 0.026644, k = 16, strike = -0.001664, call = 0.029818, callph = 0.029809, callmh = 0.029827, quantile = 0.083077, d2CalldK2 = 5.051022</v>
      </c>
    </row>
    <row r="19948" spans="28:28" x14ac:dyDescent="0.25">
      <c r="AB19948" s="3" t="str">
        <v>T = 9.416667, swapRate = 0.026644, k = 17, strike = 0.000358, call = 0.027975, callph = 0.027966, callmh = 0.027984, quantile = 0.094004, d2CalldK2 = 5.773497</v>
      </c>
    </row>
    <row r="19949" spans="28:28" x14ac:dyDescent="0.25">
      <c r="AB19949" s="3" t="str">
        <v>T = 9.416667, swapRate = 0.026644, k = 18, strike = 0.002380, call = 0.026155, callph = 0.026146, callmh = 0.026164, quantile = 0.106498, d2CalldK2 = 6.604917</v>
      </c>
    </row>
    <row r="19950" spans="28:28" x14ac:dyDescent="0.25">
      <c r="AB19950" s="3" t="str">
        <v>T = 9.416667, swapRate = 0.026644, k = 19, strike = 0.004402, call = 0.024363, callph = 0.024354, callmh = 0.024372, quantile = 0.120798, d2CalldK2 = 7.561322</v>
      </c>
    </row>
    <row r="19951" spans="28:28" x14ac:dyDescent="0.25">
      <c r="AB19951" s="3" t="str">
        <v>T = 9.416667, swapRate = 0.026644, k = 20, strike = 0.006424, call = 0.022601, callph = 0.022593, callmh = 0.022610, quantile = 0.137173, d2CalldK2 = 8.660517</v>
      </c>
    </row>
    <row r="19952" spans="28:28" x14ac:dyDescent="0.25">
      <c r="AB19952" s="3" t="str">
        <v>T = 9.416667, swapRate = 0.026644, k = 21, strike = 0.008446, call = 0.020875, callph = 0.020867, callmh = 0.020884, quantile = 0.155930, d2CalldK2 = 9.921900</v>
      </c>
    </row>
    <row r="19953" spans="28:28" x14ac:dyDescent="0.25">
      <c r="AB19953" s="3" t="str">
        <v>T = 9.416667, swapRate = 0.026644, k = 22, strike = 0.010468, call = 0.019190, callph = 0.019181, callmh = 0.019198, quantile = 0.177420, d2CalldK2 = 11.366017</v>
      </c>
    </row>
    <row r="19954" spans="28:28" x14ac:dyDescent="0.25">
      <c r="AB19954" s="3" t="str">
        <v>T = 9.416667, swapRate = 0.026644, k = 23, strike = 0.012490, call = 0.017551, callph = 0.017543, callmh = 0.017559, quantile = 0.202031, d2CalldK2 = 13.013684</v>
      </c>
    </row>
    <row r="19955" spans="28:28" x14ac:dyDescent="0.25">
      <c r="AB19955" s="3" t="str">
        <v>T = 9.416667, swapRate = 0.026644, k = 24, strike = 0.014512, call = 0.015965, callph = 0.015957, callmh = 0.015973, quantile = 0.230197, d2CalldK2 = 14.884452</v>
      </c>
    </row>
    <row r="19956" spans="28:28" x14ac:dyDescent="0.25">
      <c r="AB19956" s="3" t="str">
        <v>T = 9.416667, swapRate = 0.026644, k = 25, strike = 0.016534, call = 0.014440, callph = 0.014433, callmh = 0.014448, quantile = 0.262385, d2CalldK2 = 16.994035</v>
      </c>
    </row>
    <row r="19957" spans="28:28" x14ac:dyDescent="0.25">
      <c r="AB19957" s="3" t="str">
        <v>T = 9.416667, swapRate = 0.026644, k = 26, strike = 0.018556, call = 0.012985, callph = 0.012978, callmh = 0.012992, quantile = 0.299087, d2CalldK2 = 19.350193</v>
      </c>
    </row>
    <row r="19958" spans="28:28" x14ac:dyDescent="0.25">
      <c r="AB19958" s="3" t="str">
        <v>T = 9.416667, swapRate = 0.026644, k = 27, strike = 0.020578, call = 0.011609, callph = 0.011603, callmh = 0.011616, quantile = 0.340799, d2CalldK2 = 21.946337</v>
      </c>
    </row>
    <row r="19959" spans="28:28" x14ac:dyDescent="0.25">
      <c r="AB19959" s="3" t="str">
        <v>T = 9.416667, swapRate = 0.026644, k = 28, strike = 0.022600, call = 0.010323, callph = 0.010317, callmh = 0.010329, quantile = 0.387980, d2CalldK2 = 24.751850</v>
      </c>
    </row>
    <row r="19960" spans="28:28" x14ac:dyDescent="0.25">
      <c r="AB19960" s="3" t="str">
        <v>T = 9.416667, swapRate = 0.026644, k = 29, strike = 0.024622, call = 0.009138, callph = 0.009133, callmh = 0.009144, quantile = 0.440991, d2CalldK2 = 27.697830</v>
      </c>
    </row>
    <row r="19961" spans="28:28" x14ac:dyDescent="0.25">
      <c r="AB19961" s="3" t="str">
        <v>T = 9.416667, swapRate = 0.026644, k = 30, strike = 0.026644, call = 0.008067, callph = 0.008062, callmh = 0.008072, quantile = 0.500000, d2CalldK2 = 30.652053</v>
      </c>
    </row>
    <row r="19962" spans="28:28" x14ac:dyDescent="0.25">
      <c r="AB19962" s="3" t="str">
        <v>T = 9.416667, swapRate = 0.026644, k = 31, strike = 0.028666, call = 0.007116, callph = 0.007112, callmh = 0.007121, quantile = 0.559009, d2CalldK2 = 27.697830</v>
      </c>
    </row>
    <row r="19963" spans="28:28" x14ac:dyDescent="0.25">
      <c r="AB19963" s="3" t="str">
        <v>T = 9.416667, swapRate = 0.026644, k = 32, strike = 0.030688, call = 0.006279, callph = 0.006275, callmh = 0.006283, quantile = 0.612020, d2CalldK2 = 24.751850</v>
      </c>
    </row>
    <row r="19964" spans="28:28" x14ac:dyDescent="0.25">
      <c r="AB19964" s="3" t="str">
        <v>T = 9.416667, swapRate = 0.026644, k = 33, strike = 0.032710, call = 0.005543, callph = 0.005540, callmh = 0.005547, quantile = 0.659201, d2CalldK2 = 21.946337</v>
      </c>
    </row>
    <row r="19965" spans="28:28" x14ac:dyDescent="0.25">
      <c r="AB19965" s="3" t="str">
        <v>T = 9.416667, swapRate = 0.026644, k = 34, strike = 0.034732, call = 0.004897, callph = 0.004894, callmh = 0.004900, quantile = 0.700913, d2CalldK2 = 19.350193</v>
      </c>
    </row>
    <row r="19966" spans="28:28" x14ac:dyDescent="0.25">
      <c r="AB19966" s="3" t="str">
        <v>T = 9.416667, swapRate = 0.026644, k = 35, strike = 0.036754, call = 0.004330, callph = 0.004328, callmh = 0.004333, quantile = 0.737615, d2CalldK2 = 16.994035</v>
      </c>
    </row>
    <row r="19967" spans="28:28" x14ac:dyDescent="0.25">
      <c r="AB19967" s="3" t="str">
        <v>T = 9.416667, swapRate = 0.026644, k = 36, strike = 0.038776, call = 0.003833, callph = 0.003831, callmh = 0.003835, quantile = 0.769803, d2CalldK2 = 14.884452</v>
      </c>
    </row>
    <row r="19968" spans="28:28" x14ac:dyDescent="0.25">
      <c r="AB19968" s="3" t="str">
        <v>T = 9.416667, swapRate = 0.026644, k = 37, strike = 0.040798, call = 0.003397, callph = 0.003395, callmh = 0.003399, quantile = 0.797969, d2CalldK2 = 13.013684</v>
      </c>
    </row>
    <row r="19969" spans="28:28" x14ac:dyDescent="0.25">
      <c r="AB19969" s="3" t="str">
        <v>T = 9.416667, swapRate = 0.026644, k = 38, strike = 0.042820, call = 0.003014, callph = 0.003012, callmh = 0.003016, quantile = 0.822580, d2CalldK2 = 11.366016</v>
      </c>
    </row>
    <row r="19970" spans="28:28" x14ac:dyDescent="0.25">
      <c r="AB19970" s="3" t="str">
        <v>T = 9.416667, swapRate = 0.026644, k = 39, strike = 0.044842, call = 0.002677, callph = 0.002676, callmh = 0.002679, quantile = 0.844070, d2CalldK2 = 9.921900</v>
      </c>
    </row>
    <row r="19971" spans="28:28" x14ac:dyDescent="0.25">
      <c r="AB19971" s="3" t="str">
        <v>T = 9.416667, swapRate = 0.026644, k = 40, strike = 0.046864, call = 0.002381, callph = 0.002380, callmh = 0.002383, quantile = 0.862827, d2CalldK2 = 8.660517</v>
      </c>
    </row>
    <row r="19972" spans="28:28" x14ac:dyDescent="0.25">
      <c r="AB19972" s="3" t="str">
        <v>T = 9.416667, swapRate = 0.026644, k = 41, strike = 0.048886, call = 0.002121, callph = 0.002120, callmh = 0.002122, quantile = 0.879202, d2CalldK2 = 7.561322</v>
      </c>
    </row>
    <row r="19973" spans="28:28" x14ac:dyDescent="0.25">
      <c r="AB19973" s="3" t="str">
        <v>T = 9.416667, swapRate = 0.026644, k = 42, strike = 0.050908, call = 0.001891, callph = 0.001890, callmh = 0.001893, quantile = 0.893502, d2CalldK2 = 6.604917</v>
      </c>
    </row>
    <row r="19974" spans="28:28" x14ac:dyDescent="0.25">
      <c r="AB19974" s="3" t="str">
        <v>T = 9.416667, swapRate = 0.026644, k = 43, strike = 0.052930, call = 0.001689, callph = 0.001688, callmh = 0.001690, quantile = 0.905996, d2CalldK2 = 5.773497</v>
      </c>
    </row>
    <row r="19975" spans="28:28" x14ac:dyDescent="0.25">
      <c r="AB19975" s="3" t="str">
        <v>T = 9.416667, swapRate = 0.026644, k = 44, strike = 0.054952, call = 0.001510, callph = 0.001509, callmh = 0.001511, quantile = 0.916923, d2CalldK2 = 5.051022</v>
      </c>
    </row>
    <row r="19976" spans="28:28" x14ac:dyDescent="0.25">
      <c r="AB19976" s="3" t="str">
        <v>T = 9.416667, swapRate = 0.026644, k = 45, strike = 0.056974, call = 0.001352, callph = 0.001351, callmh = 0.001353, quantile = 0.926486, d2CalldK2 = 4.423233</v>
      </c>
    </row>
    <row r="19977" spans="28:28" x14ac:dyDescent="0.25">
      <c r="AB19977" s="3" t="str">
        <v>T = 9.416667, swapRate = 0.026644, k = 46, strike = 0.058996, call = 0.001212, callph = 0.001212, callmh = 0.001213, quantile = 0.934866, d2CalldK2 = 3.877575</v>
      </c>
    </row>
    <row r="19978" spans="28:28" x14ac:dyDescent="0.25">
      <c r="AB19978" s="3" t="str">
        <v>T = 9.416667, swapRate = 0.026644, k = 47, strike = 0.061018, call = 0.001088, callph = 0.001087, callmh = 0.001089, quantile = 0.942215, d2CalldK2 = 3.403066</v>
      </c>
    </row>
    <row r="19979" spans="28:28" x14ac:dyDescent="0.25">
      <c r="AB19979" s="3" t="str">
        <v>T = 9.416667, swapRate = 0.026644, k = 48, strike = 0.063040, call = 0.000978, callph = 0.000977, callmh = 0.000978, quantile = 0.948669, d2CalldK2 = 2.990146</v>
      </c>
    </row>
    <row r="19980" spans="28:28" x14ac:dyDescent="0.25">
      <c r="AB19980" s="3" t="str">
        <v>T = 9.416667, swapRate = 0.026644, k = 49, strike = 0.065062, call = 0.000880, callph = 0.000879, callmh = 0.000880, quantile = 0.954343, d2CalldK2 = 2.630524</v>
      </c>
    </row>
    <row r="19981" spans="28:28" x14ac:dyDescent="0.25">
      <c r="AB19981" s="3" t="str">
        <v>T = 9.416667, swapRate = 0.026644, k = 50, strike = 0.067084, call = 0.000793, callph = 0.000792, callmh = 0.000793, quantile = 0.959338, d2CalldK2 = 2.317028</v>
      </c>
    </row>
    <row r="19982" spans="28:28" x14ac:dyDescent="0.25">
      <c r="AB19982" s="3" t="str">
        <v>T = 9.416667, swapRate = 0.026644, k = 51, strike = 0.069106, call = 0.000715, callph = 0.000715, callmh = 0.000715, quantile = 0.963740, d2CalldK2 = 2.043460</v>
      </c>
    </row>
    <row r="19983" spans="28:28" x14ac:dyDescent="0.25">
      <c r="AB19983" s="3" t="str">
        <v>T = 9.416667, swapRate = 0.026644, k = 52, strike = 0.071128, call = 0.000646, callph = 0.000645, callmh = 0.000646, quantile = 0.967625, d2CalldK2 = 1.804476</v>
      </c>
    </row>
    <row r="19984" spans="28:28" x14ac:dyDescent="0.25">
      <c r="AB19984" s="3" t="str">
        <v>T = 9.416667, swapRate = 0.026644, k = 53, strike = 0.073149, call = 0.000584, callph = 0.000584, callmh = 0.000584, quantile = 0.971058, d2CalldK2 = 1.595463</v>
      </c>
    </row>
    <row r="19985" spans="28:28" x14ac:dyDescent="0.25">
      <c r="AB19985" s="3" t="str">
        <v>T = 9.416667, swapRate = 0.026644, k = 54, strike = 0.075171, call = 0.000528, callph = 0.000528, callmh = 0.000529, quantile = 0.974094, d2CalldK2 = 1.412449</v>
      </c>
    </row>
    <row r="19986" spans="28:28" x14ac:dyDescent="0.25">
      <c r="AB19986" s="3" t="str">
        <v>T = 9.416667, swapRate = 0.026644, k = 55, strike = 0.077193, call = 0.000479, callph = 0.000479, callmh = 0.000479, quantile = 0.976785, d2CalldK2 = 1.252005</v>
      </c>
    </row>
    <row r="19987" spans="28:28" x14ac:dyDescent="0.25">
      <c r="AB19987" s="3" t="str">
        <v>T = 9.416667, swapRate = 0.026644, k = 56, strike = 0.079215, call = 0.000434, callph = 0.000434, callmh = 0.000435, quantile = 0.979171, d2CalldK2 = 1.111177</v>
      </c>
    </row>
    <row r="19988" spans="28:28" x14ac:dyDescent="0.25">
      <c r="AB19988" s="3" t="str">
        <v>T = 9.416667, swapRate = 0.026644, k = 57, strike = 0.081237, call = 0.000394, callph = 0.000394, callmh = 0.000395, quantile = 0.981290, d2CalldK2 = 0.987413</v>
      </c>
    </row>
    <row r="19989" spans="28:28" x14ac:dyDescent="0.25">
      <c r="AB19989" s="3" t="str">
        <v>T = 9.416667, swapRate = 0.026644, k = 58, strike = 0.083259, call = 0.000359, callph = 0.000358, callmh = 0.000359, quantile = 0.983174, d2CalldK2 = 0.878510</v>
      </c>
    </row>
    <row r="19990" spans="28:28" x14ac:dyDescent="0.25">
      <c r="AB19990" s="3" t="str">
        <v>T = 9.416667, swapRate = 0.026644, k = 59, strike = 0.085281, call = 0.000326, callph = 0.000326, callmh = 0.000326, quantile = 0.984851, d2CalldK2 = 0.782565</v>
      </c>
    </row>
    <row r="19991" spans="28:28" x14ac:dyDescent="0.25">
      <c r="AB19991" s="3" t="str">
        <v>T = 9.416667, swapRate = 0.026644, k = 60, strike = 0.087303, call = 0.000297, callph = 0.000297, callmh = 0.000297, quantile = 0.986346, d2CalldK2 = 0.697932</v>
      </c>
    </row>
    <row r="19992" spans="28:28" x14ac:dyDescent="0.25">
      <c r="AB19992" s="3" t="str">
        <v>strike = -0.031994, d2CalldK2 = 0.782565, d2CalldK2mc = 0.729160</v>
      </c>
    </row>
    <row r="19993" spans="28:28" x14ac:dyDescent="0.25">
      <c r="AB19993" s="3" t="str">
        <v>strike = -0.029972, d2CalldK2 = 0.878510, d2CalldK2mc = 0.732818</v>
      </c>
    </row>
    <row r="19994" spans="28:28" x14ac:dyDescent="0.25">
      <c r="AB19994" s="3" t="str">
        <v>strike = -0.027950, d2CalldK2 = 0.987413, d2CalldK2mc = 1.441557</v>
      </c>
    </row>
    <row r="19995" spans="28:28" x14ac:dyDescent="0.25">
      <c r="AB19995" s="3" t="str">
        <v>strike = -0.025928, d2CalldK2 = 1.111177, d2CalldK2mc = 1.411668</v>
      </c>
    </row>
    <row r="19996" spans="28:28" x14ac:dyDescent="0.25">
      <c r="AB19996" s="3" t="str">
        <v>strike = -0.023906, d2CalldK2 = 1.252005, d2CalldK2mc = 1.187684</v>
      </c>
    </row>
    <row r="19997" spans="28:28" x14ac:dyDescent="0.25">
      <c r="AB19997" s="3" t="str">
        <v>strike = -0.021884, d2CalldK2 = 1.412449, d2CalldK2mc = 1.058511</v>
      </c>
    </row>
    <row r="19998" spans="28:28" x14ac:dyDescent="0.25">
      <c r="AB19998" s="3" t="str">
        <v>strike = -0.019862, d2CalldK2 = 1.595463, d2CalldK2mc = 1.276921</v>
      </c>
    </row>
    <row r="19999" spans="28:28" x14ac:dyDescent="0.25">
      <c r="AB19999" s="3" t="str">
        <v>strike = -0.017840, d2CalldK2 = 1.804475, d2CalldK2mc = 1.681208</v>
      </c>
    </row>
    <row r="20000" spans="28:28" x14ac:dyDescent="0.25">
      <c r="AB20000" s="3" t="str">
        <v>strike = -0.015818, d2CalldK2 = 2.043460, d2CalldK2mc = 2.601866</v>
      </c>
    </row>
    <row r="20001" spans="28:28" x14ac:dyDescent="0.25">
      <c r="AB20001" s="3" t="str">
        <v>strike = -0.013796, d2CalldK2 = 2.317028, d2CalldK2mc = 3.215010</v>
      </c>
    </row>
    <row r="20002" spans="28:28" x14ac:dyDescent="0.25">
      <c r="AB20002" s="3" t="str">
        <v>strike = -0.011774, d2CalldK2 = 2.630524, d2CalldK2mc = 2.933231</v>
      </c>
    </row>
    <row r="20003" spans="28:28" x14ac:dyDescent="0.25">
      <c r="AB20003" s="3" t="str">
        <v>strike = -0.009752, d2CalldK2 = 2.990146, d2CalldK2mc = 3.449308</v>
      </c>
    </row>
    <row r="20004" spans="28:28" x14ac:dyDescent="0.25">
      <c r="AB20004" s="3" t="str">
        <v>strike = -0.007730, d2CalldK2 = 3.403066, d2CalldK2mc = 2.999564</v>
      </c>
    </row>
    <row r="20005" spans="28:28" x14ac:dyDescent="0.25">
      <c r="AB20005" s="3" t="str">
        <v>strike = -0.005708, d2CalldK2 = 3.877575, d2CalldK2mc = 3.560037</v>
      </c>
    </row>
    <row r="20006" spans="28:28" x14ac:dyDescent="0.25">
      <c r="AB20006" s="3" t="str">
        <v>strike = -0.003686, d2CalldK2 = 4.423233, d2CalldK2mc = 4.048591</v>
      </c>
    </row>
    <row r="20007" spans="28:28" x14ac:dyDescent="0.25">
      <c r="AB20007" s="3" t="str">
        <v>strike = -0.001664, d2CalldK2 = 5.051022, d2CalldK2mc = 4.849638</v>
      </c>
    </row>
    <row r="20008" spans="28:28" x14ac:dyDescent="0.25">
      <c r="AB20008" s="3" t="str">
        <v>strike = 0.000358, d2CalldK2 = 5.773497, d2CalldK2mc = 6.286273</v>
      </c>
    </row>
    <row r="20009" spans="28:28" x14ac:dyDescent="0.25">
      <c r="AB20009" s="3" t="str">
        <v>strike = 0.002380, d2CalldK2 = 6.604917, d2CalldK2mc = 6.500744</v>
      </c>
    </row>
    <row r="20010" spans="28:28" x14ac:dyDescent="0.25">
      <c r="AB20010" s="3" t="str">
        <v>strike = 0.004402, d2CalldK2 = 7.561322, d2CalldK2mc = 8.116117</v>
      </c>
    </row>
    <row r="20011" spans="28:28" x14ac:dyDescent="0.25">
      <c r="AB20011" s="3" t="str">
        <v>strike = 0.006424, d2CalldK2 = 8.660517, d2CalldK2mc = 7.458039</v>
      </c>
    </row>
    <row r="20012" spans="28:28" x14ac:dyDescent="0.25">
      <c r="AB20012" s="3" t="str">
        <v>strike = 0.008446, d2CalldK2 = 9.921900, d2CalldK2mc = 9.753330</v>
      </c>
    </row>
    <row r="20013" spans="28:28" x14ac:dyDescent="0.25">
      <c r="AB20013" s="3" t="str">
        <v>strike = 0.010468, d2CalldK2 = 11.366017, d2CalldK2mc = 11.618846</v>
      </c>
    </row>
    <row r="20014" spans="28:28" x14ac:dyDescent="0.25">
      <c r="AB20014" s="3" t="str">
        <v>strike = 0.012490, d2CalldK2 = 13.013684, d2CalldK2mc = 12.333920</v>
      </c>
    </row>
    <row r="20015" spans="28:28" x14ac:dyDescent="0.25">
      <c r="AB20015" s="3" t="str">
        <v>strike = 0.014512, d2CalldK2 = 14.884452, d2CalldK2mc = 15.052055</v>
      </c>
    </row>
    <row r="20016" spans="28:28" x14ac:dyDescent="0.25">
      <c r="AB20016" s="3" t="str">
        <v>strike = 0.016534, d2CalldK2 = 16.994035, d2CalldK2mc = 17.635650</v>
      </c>
    </row>
    <row r="20017" spans="28:28" x14ac:dyDescent="0.25">
      <c r="AB20017" s="3" t="str">
        <v>strike = 0.018556, d2CalldK2 = 19.350193, d2CalldK2mc = 18.334168</v>
      </c>
    </row>
    <row r="20018" spans="28:28" x14ac:dyDescent="0.25">
      <c r="AB20018" s="3" t="str">
        <v>strike = 0.020578, d2CalldK2 = 21.946337, d2CalldK2mc = 22.431057</v>
      </c>
    </row>
    <row r="20019" spans="28:28" x14ac:dyDescent="0.25">
      <c r="AB20019" s="3" t="str">
        <v>strike = 0.022600, d2CalldK2 = 24.751850, d2CalldK2mc = 24.114807</v>
      </c>
    </row>
    <row r="20020" spans="28:28" x14ac:dyDescent="0.25">
      <c r="AB20020" s="3" t="str">
        <v>strike = 0.024622, d2CalldK2 = 27.697830, d2CalldK2mc = 29.159371</v>
      </c>
    </row>
    <row r="20021" spans="28:28" x14ac:dyDescent="0.25">
      <c r="AB20021" s="3" t="str">
        <v>strike = 0.026644, d2CalldK2 = 30.652053, d2CalldK2mc = 28.889757</v>
      </c>
    </row>
    <row r="20022" spans="28:28" x14ac:dyDescent="0.25">
      <c r="AB20022" s="3" t="str">
        <v>strike = 0.028666, d2CalldK2 = 27.697830, d2CalldK2mc = 28.838490</v>
      </c>
    </row>
    <row r="20023" spans="28:28" x14ac:dyDescent="0.25">
      <c r="AB20023" s="3" t="str">
        <v>strike = 0.030688, d2CalldK2 = 24.751850, d2CalldK2mc = 23.777804</v>
      </c>
    </row>
    <row r="20024" spans="28:28" x14ac:dyDescent="0.25">
      <c r="AB20024" s="3" t="str">
        <v>strike = 0.032710, d2CalldK2 = 21.946337, d2CalldK2mc = 21.956938</v>
      </c>
    </row>
    <row r="20025" spans="28:28" x14ac:dyDescent="0.25">
      <c r="AB20025" s="3" t="str">
        <v>strike = 0.034732, d2CalldK2 = 19.350193, d2CalldK2mc = 20.142292</v>
      </c>
    </row>
    <row r="20026" spans="28:28" x14ac:dyDescent="0.25">
      <c r="AB20026" s="3" t="str">
        <v>strike = 0.036754, d2CalldK2 = 16.994035, d2CalldK2mc = 17.036491</v>
      </c>
    </row>
    <row r="20027" spans="28:28" x14ac:dyDescent="0.25">
      <c r="AB20027" s="3" t="str">
        <v>strike = 0.038776, d2CalldK2 = 14.884452, d2CalldK2mc = 14.235207</v>
      </c>
    </row>
    <row r="20028" spans="28:28" x14ac:dyDescent="0.25">
      <c r="AB20028" s="3" t="str">
        <v>strike = 0.040798, d2CalldK2 = 13.013684, d2CalldK2mc = 13.415359</v>
      </c>
    </row>
    <row r="20029" spans="28:28" x14ac:dyDescent="0.25">
      <c r="AB20029" s="3" t="str">
        <v>strike = 0.042820, d2CalldK2 = 11.366016, d2CalldK2mc = 11.116617</v>
      </c>
    </row>
    <row r="20030" spans="28:28" x14ac:dyDescent="0.25">
      <c r="AB20030" s="3" t="str">
        <v>strike = 0.044842, d2CalldK2 = 9.921900, d2CalldK2mc = 10.034289</v>
      </c>
    </row>
    <row r="20031" spans="28:28" x14ac:dyDescent="0.25">
      <c r="AB20031" s="3" t="str">
        <v>strike = 0.046864, d2CalldK2 = 8.660517, d2CalldK2mc = 8.573755</v>
      </c>
    </row>
    <row r="20032" spans="28:28" x14ac:dyDescent="0.25">
      <c r="AB20032" s="3" t="str">
        <v>strike = 0.048886, d2CalldK2 = 7.561322, d2CalldK2mc = 7.383691</v>
      </c>
    </row>
    <row r="20033" spans="28:28" x14ac:dyDescent="0.25">
      <c r="AB20033" s="3" t="str">
        <v>strike = 0.050908, d2CalldK2 = 6.604917, d2CalldK2mc = 6.779226</v>
      </c>
    </row>
    <row r="20034" spans="28:28" x14ac:dyDescent="0.25">
      <c r="AB20034" s="3" t="str">
        <v>strike = 0.052930, d2CalldK2 = 5.773497, d2CalldK2mc = 5.507340</v>
      </c>
    </row>
    <row r="20035" spans="28:28" x14ac:dyDescent="0.25">
      <c r="AB20035" s="3" t="str">
        <v>strike = 0.054952, d2CalldK2 = 5.051022, d2CalldK2mc = 5.195851</v>
      </c>
    </row>
    <row r="20036" spans="28:28" x14ac:dyDescent="0.25">
      <c r="AB20036" s="3" t="str">
        <v>strike = 0.056974, d2CalldK2 = 4.423233, d2CalldK2mc = 4.774640</v>
      </c>
    </row>
    <row r="20037" spans="28:28" x14ac:dyDescent="0.25">
      <c r="AB20037" s="3" t="str">
        <v>strike = 0.058996, d2CalldK2 = 3.877575, d2CalldK2mc = 3.957713</v>
      </c>
    </row>
    <row r="20038" spans="28:28" x14ac:dyDescent="0.25">
      <c r="AB20038" s="3" t="str">
        <v>strike = 0.061018, d2CalldK2 = 3.403066, d2CalldK2mc = 3.558279</v>
      </c>
    </row>
    <row r="20039" spans="28:28" x14ac:dyDescent="0.25">
      <c r="AB20039" s="3" t="str">
        <v>strike = 0.063040, d2CalldK2 = 2.990146, d2CalldK2mc = 2.956138</v>
      </c>
    </row>
    <row r="20040" spans="28:28" x14ac:dyDescent="0.25">
      <c r="AB20040" s="3" t="str">
        <v>strike = 0.065062, d2CalldK2 = 2.630524, d2CalldK2mc = 2.713274</v>
      </c>
    </row>
    <row r="20041" spans="28:28" x14ac:dyDescent="0.25">
      <c r="AB20041" s="3" t="str">
        <v>strike = 0.067084, d2CalldK2 = 2.317028, d2CalldK2mc = 2.576685</v>
      </c>
    </row>
    <row r="20042" spans="28:28" x14ac:dyDescent="0.25">
      <c r="AB20042" s="3" t="str">
        <v>strike = 0.069106, d2CalldK2 = 2.043460, d2CalldK2mc = 2.005513</v>
      </c>
    </row>
    <row r="20043" spans="28:28" x14ac:dyDescent="0.25">
      <c r="AB20043" s="3" t="str">
        <v>strike = 0.071128, d2CalldK2 = 1.804476, d2CalldK2mc = 1.600201</v>
      </c>
    </row>
    <row r="20044" spans="28:28" x14ac:dyDescent="0.25">
      <c r="AB20044" s="3" t="str">
        <v>strike = 0.073149, d2CalldK2 = 1.595463, d2CalldK2mc = 1.704293</v>
      </c>
    </row>
    <row r="20045" spans="28:28" x14ac:dyDescent="0.25">
      <c r="AB20045" s="3" t="str">
        <v>strike = 0.075171, d2CalldK2 = 1.412449, d2CalldK2mc = 1.707101</v>
      </c>
    </row>
    <row r="20046" spans="28:28" x14ac:dyDescent="0.25">
      <c r="AB20046" s="3" t="str">
        <v>strike = 0.077193, d2CalldK2 = 1.252005, d2CalldK2mc = 1.238963</v>
      </c>
    </row>
    <row r="20047" spans="28:28" x14ac:dyDescent="0.25">
      <c r="AB20047" s="3" t="str">
        <v>strike = 0.079215, d2CalldK2 = 1.111177, d2CalldK2mc = 0.613348</v>
      </c>
    </row>
    <row r="20048" spans="28:28" x14ac:dyDescent="0.25">
      <c r="AB20048" s="3" t="str">
        <v>strike = 0.081237, d2CalldK2 = 0.987413, d2CalldK2mc = 0.712539</v>
      </c>
    </row>
    <row r="20049" spans="28:28" x14ac:dyDescent="0.25">
      <c r="AB20049" s="3" t="str">
        <v>strike = 0.083259, d2CalldK2 = 0.878510, d2CalldK2mc = 0.703574</v>
      </c>
    </row>
    <row r="20050" spans="28:28" x14ac:dyDescent="0.25">
      <c r="AB20050" s="3" t="str">
        <v>strike = 0.085281, d2CalldK2 = 0.782565, d2CalldK2mc = 0.688720</v>
      </c>
    </row>
    <row r="20051" spans="28:28" x14ac:dyDescent="0.25">
      <c r="AB20051" s="3" t="str">
        <v>T = 9.416667, fixingDate = 0, swapRate = 0.026644, annuity = 7.791948, stdDev = 0.020220, avgCalcStrikes = 7.988281</v>
      </c>
    </row>
    <row r="20052" spans="28:28" x14ac:dyDescent="0.25">
      <c r="AB20052" s="3" t="str">
        <v>strike = -0.031994, dCalldT = 0.000159, localVol = 0.020886</v>
      </c>
    </row>
    <row r="20053" spans="28:28" x14ac:dyDescent="0.25">
      <c r="AB20053" s="3" t="str">
        <v>strike = -0.029972, dCalldT = 0.000190, localVol = 0.022786</v>
      </c>
    </row>
    <row r="20054" spans="28:28" x14ac:dyDescent="0.25">
      <c r="AB20054" s="3" t="str">
        <v>strike = -0.027950, dCalldT = 0.000229, localVol = 0.017829</v>
      </c>
    </row>
    <row r="20055" spans="28:28" x14ac:dyDescent="0.25">
      <c r="AB20055" s="3" t="str">
        <v>strike = -0.025928, dCalldT = 0.000246, localVol = 0.018679</v>
      </c>
    </row>
    <row r="20056" spans="28:28" x14ac:dyDescent="0.25">
      <c r="AB20056" s="3" t="str">
        <v>strike = -0.023906, dCalldT = 0.000249, localVol = 0.020488</v>
      </c>
    </row>
    <row r="20057" spans="28:28" x14ac:dyDescent="0.25">
      <c r="AB20057" s="3" t="str">
        <v>strike = -0.021884, dCalldT = 0.000256, localVol = 0.021995</v>
      </c>
    </row>
    <row r="20058" spans="28:28" x14ac:dyDescent="0.25">
      <c r="AB20058" s="3" t="str">
        <v>strike = -0.019862, dCalldT = 0.000281, localVol = 0.020973</v>
      </c>
    </row>
    <row r="20059" spans="28:28" x14ac:dyDescent="0.25">
      <c r="AB20059" s="3" t="str">
        <v>strike = -0.017840, dCalldT = 0.000322, localVol = 0.019570</v>
      </c>
    </row>
    <row r="20060" spans="28:28" x14ac:dyDescent="0.25">
      <c r="AB20060" s="3" t="str">
        <v>strike = -0.015818, dCalldT = 0.000370, localVol = 0.016861</v>
      </c>
    </row>
    <row r="20061" spans="28:28" x14ac:dyDescent="0.25">
      <c r="AB20061" s="3" t="str">
        <v>strike = -0.013796, dCalldT = 0.000391, localVol = 0.015597</v>
      </c>
    </row>
    <row r="20062" spans="28:28" x14ac:dyDescent="0.25">
      <c r="AB20062" s="3" t="str">
        <v>strike = -0.011774, dCalldT = 0.000369, localVol = 0.015863</v>
      </c>
    </row>
    <row r="20063" spans="28:28" x14ac:dyDescent="0.25">
      <c r="AB20063" s="3" t="str">
        <v>strike = -0.009752, dCalldT = 0.000333, localVol = 0.013894</v>
      </c>
    </row>
    <row r="20064" spans="28:28" x14ac:dyDescent="0.25">
      <c r="AB20064" s="3" t="str">
        <v>strike = -0.007730, dCalldT = 0.000275, localVol = 0.013545</v>
      </c>
    </row>
    <row r="20065" spans="28:28" x14ac:dyDescent="0.25">
      <c r="AB20065" s="3" t="str">
        <v>strike = -0.005708, dCalldT = 0.000238, localVol = 0.011563</v>
      </c>
    </row>
    <row r="20066" spans="28:28" x14ac:dyDescent="0.25">
      <c r="AB20066" s="3" t="str">
        <v>strike = -0.003686, dCalldT = 0.000217, localVol = 0.010360</v>
      </c>
    </row>
    <row r="20067" spans="28:28" x14ac:dyDescent="0.25">
      <c r="AB20067" s="3" t="str">
        <v>strike = -0.001664, dCalldT = 0.000216, localVol = 0.009432</v>
      </c>
    </row>
    <row r="20068" spans="28:28" x14ac:dyDescent="0.25">
      <c r="AB20068" s="3" t="str">
        <v>strike = 0.000358, dCalldT = 0.000225, localVol = 0.008458</v>
      </c>
    </row>
    <row r="20069" spans="28:28" x14ac:dyDescent="0.25">
      <c r="AB20069" s="3" t="str">
        <v>strike = 0.002380, dCalldT = 0.000210, localVol = 0.008030</v>
      </c>
    </row>
    <row r="20070" spans="28:28" x14ac:dyDescent="0.25">
      <c r="AB20070" s="3" t="str">
        <v>strike = 0.004402, dCalldT = 0.000200, localVol = 0.007022</v>
      </c>
    </row>
    <row r="20071" spans="28:28" x14ac:dyDescent="0.25">
      <c r="AB20071" s="3" t="str">
        <v>strike = 0.006424, dCalldT = 0.000164, localVol = 0.006631</v>
      </c>
    </row>
    <row r="20072" spans="28:28" x14ac:dyDescent="0.25">
      <c r="AB20072" s="3" t="str">
        <v>strike = 0.008446, dCalldT = 0.000187, localVol = 0.006197</v>
      </c>
    </row>
    <row r="20073" spans="28:28" x14ac:dyDescent="0.25">
      <c r="AB20073" s="3" t="str">
        <v>strike = 0.010468, dCalldT = 0.000219, localVol = 0.006143</v>
      </c>
    </row>
    <row r="20074" spans="28:28" x14ac:dyDescent="0.25">
      <c r="AB20074" s="3" t="str">
        <v>strike = 0.012490, dCalldT = 0.000239, localVol = 0.006223</v>
      </c>
    </row>
    <row r="20075" spans="28:28" x14ac:dyDescent="0.25">
      <c r="AB20075" s="3" t="str">
        <v>strike = 0.014512, dCalldT = 0.000292, localVol = 0.006225</v>
      </c>
    </row>
    <row r="20076" spans="28:28" x14ac:dyDescent="0.25">
      <c r="AB20076" s="3" t="str">
        <v>strike = 0.016534, dCalldT = 0.000336, localVol = 0.006171</v>
      </c>
    </row>
    <row r="20077" spans="28:28" x14ac:dyDescent="0.25">
      <c r="AB20077" s="3" t="str">
        <v>strike = 0.018556, dCalldT = 0.000348, localVol = 0.006159</v>
      </c>
    </row>
    <row r="20078" spans="28:28" x14ac:dyDescent="0.25">
      <c r="AB20078" s="3" t="str">
        <v>strike = 0.020578, dCalldT = 0.000408, localVol = 0.006034</v>
      </c>
    </row>
    <row r="20079" spans="28:28" x14ac:dyDescent="0.25">
      <c r="AB20079" s="3" t="str">
        <v>strike = 0.022600, dCalldT = 0.000444, localVol = 0.006067</v>
      </c>
    </row>
    <row r="20080" spans="28:28" x14ac:dyDescent="0.25">
      <c r="AB20080" s="3" t="str">
        <v>strike = 0.024622, dCalldT = 0.000509, localVol = 0.005907</v>
      </c>
    </row>
    <row r="20081" spans="28:28" x14ac:dyDescent="0.25">
      <c r="AB20081" s="3" t="str">
        <v>strike = 0.026644, dCalldT = 0.000500, localVol = 0.005881</v>
      </c>
    </row>
    <row r="20082" spans="28:28" x14ac:dyDescent="0.25">
      <c r="AB20082" s="3" t="str">
        <v>strike = 0.028666, dCalldT = 0.000527, localVol = 0.006046</v>
      </c>
    </row>
    <row r="20083" spans="28:28" x14ac:dyDescent="0.25">
      <c r="AB20083" s="3" t="str">
        <v>strike = 0.030688, dCalldT = 0.000496, localVol = 0.006462</v>
      </c>
    </row>
    <row r="20084" spans="28:28" x14ac:dyDescent="0.25">
      <c r="AB20084" s="3" t="str">
        <v>strike = 0.032710, dCalldT = 0.000512, localVol = 0.006826</v>
      </c>
    </row>
    <row r="20085" spans="28:28" x14ac:dyDescent="0.25">
      <c r="AB20085" s="3" t="str">
        <v>strike = 0.034732, dCalldT = 0.000525, localVol = 0.007219</v>
      </c>
    </row>
    <row r="20086" spans="28:28" x14ac:dyDescent="0.25">
      <c r="AB20086" s="3" t="str">
        <v>strike = 0.036754, dCalldT = 0.000498, localVol = 0.007647</v>
      </c>
    </row>
    <row r="20087" spans="28:28" x14ac:dyDescent="0.25">
      <c r="AB20087" s="3" t="str">
        <v>strike = 0.038776, dCalldT = 0.000469, localVol = 0.008114</v>
      </c>
    </row>
    <row r="20088" spans="28:28" x14ac:dyDescent="0.25">
      <c r="AB20088" s="3" t="str">
        <v>strike = 0.040798, dCalldT = 0.000470, localVol = 0.008375</v>
      </c>
    </row>
    <row r="20089" spans="28:28" x14ac:dyDescent="0.25">
      <c r="AB20089" s="3" t="str">
        <v>strike = 0.042820, dCalldT = 0.000453, localVol = 0.009023</v>
      </c>
    </row>
    <row r="20090" spans="28:28" x14ac:dyDescent="0.25">
      <c r="AB20090" s="3" t="str">
        <v>strike = 0.044842, dCalldT = 0.000447, localVol = 0.009438</v>
      </c>
    </row>
    <row r="20091" spans="28:28" x14ac:dyDescent="0.25">
      <c r="AB20091" s="3" t="str">
        <v>strike = 0.046864, dCalldT = 0.000436, localVol = 0.010086</v>
      </c>
    </row>
    <row r="20092" spans="28:28" x14ac:dyDescent="0.25">
      <c r="AB20092" s="3" t="str">
        <v>strike = 0.048886, dCalldT = 0.000430, localVol = 0.010792</v>
      </c>
    </row>
    <row r="20093" spans="28:28" x14ac:dyDescent="0.25">
      <c r="AB20093" s="3" t="str">
        <v>strike = 0.050908, dCalldT = 0.000433, localVol = 0.011304</v>
      </c>
    </row>
    <row r="20094" spans="28:28" x14ac:dyDescent="0.25">
      <c r="AB20094" s="3" t="str">
        <v>strike = 0.052930, dCalldT = 0.000428, localVol = 0.012473</v>
      </c>
    </row>
    <row r="20095" spans="28:28" x14ac:dyDescent="0.25">
      <c r="AB20095" s="3" t="str">
        <v>strike = 0.054952, dCalldT = 0.000438, localVol = 0.012978</v>
      </c>
    </row>
    <row r="20096" spans="28:28" x14ac:dyDescent="0.25">
      <c r="AB20096" s="3" t="str">
        <v>strike = 0.056974, dCalldT = 0.000440, localVol = 0.013581</v>
      </c>
    </row>
    <row r="20097" spans="28:28" x14ac:dyDescent="0.25">
      <c r="AB20097" s="3" t="str">
        <v>strike = 0.058996, dCalldT = 0.000427, localVol = 0.014685</v>
      </c>
    </row>
    <row r="20098" spans="28:28" x14ac:dyDescent="0.25">
      <c r="AB20098" s="3" t="str">
        <v>strike = 0.061018, dCalldT = 0.000410, localVol = 0.015181</v>
      </c>
    </row>
    <row r="20099" spans="28:28" x14ac:dyDescent="0.25">
      <c r="AB20099" s="3" t="str">
        <v>strike = 0.063040, dCalldT = 0.000387, localVol = 0.016171</v>
      </c>
    </row>
    <row r="20100" spans="28:28" x14ac:dyDescent="0.25">
      <c r="AB20100" s="3" t="str">
        <v>strike = 0.065062, dCalldT = 0.000365, localVol = 0.016414</v>
      </c>
    </row>
    <row r="20101" spans="28:28" x14ac:dyDescent="0.25">
      <c r="AB20101" s="3" t="str">
        <v>strike = 0.067084, dCalldT = 0.000341, localVol = 0.016275</v>
      </c>
    </row>
    <row r="20102" spans="28:28" x14ac:dyDescent="0.25">
      <c r="AB20102" s="3" t="str">
        <v>strike = 0.069106, dCalldT = 0.000305, localVol = 0.017441</v>
      </c>
    </row>
    <row r="20103" spans="28:28" x14ac:dyDescent="0.25">
      <c r="AB20103" s="3" t="str">
        <v>strike = 0.071128, dCalldT = 0.000271, localVol = 0.018418</v>
      </c>
    </row>
    <row r="20104" spans="28:28" x14ac:dyDescent="0.25">
      <c r="AB20104" s="3" t="str">
        <v>strike = 0.073149, dCalldT = 0.000249, localVol = 0.017079</v>
      </c>
    </row>
    <row r="20105" spans="28:28" x14ac:dyDescent="0.25">
      <c r="AB20105" s="3" t="str">
        <v>strike = 0.075171, dCalldT = 0.000221, localVol = 0.016093</v>
      </c>
    </row>
    <row r="20106" spans="28:28" x14ac:dyDescent="0.25">
      <c r="AB20106" s="3" t="str">
        <v>strike = 0.077193, dCalldT = 0.000180, localVol = 0.017033</v>
      </c>
    </row>
    <row r="20107" spans="28:28" x14ac:dyDescent="0.25">
      <c r="AB20107" s="3" t="str">
        <v>strike = 0.079215, dCalldT = 0.000140, localVol = 0.021342</v>
      </c>
    </row>
    <row r="20108" spans="28:28" x14ac:dyDescent="0.25">
      <c r="AB20108" s="3" t="str">
        <v>strike = 0.081237, dCalldT = 0.000125, localVol = 0.018705</v>
      </c>
    </row>
    <row r="20109" spans="28:28" x14ac:dyDescent="0.25">
      <c r="AB20109" s="3" t="str">
        <v>strike = 0.083259, dCalldT = 0.000124, localVol = 0.018748</v>
      </c>
    </row>
    <row r="20110" spans="28:28" x14ac:dyDescent="0.25">
      <c r="AB20110" s="3" t="str">
        <v>strike = 0.085281, dCalldT = 0.000132, localVol = 0.019561</v>
      </c>
    </row>
    <row r="20111" spans="28:28" x14ac:dyDescent="0.25">
      <c r="AB20111" s="3" t="str">
        <v>T = 9.500000, swapRate = 0.026648, k = 0, strike = -0.034260, call = 0.061210, callph = 0.061200, callmh = 0.061219, quantile = 0.013713, d2CalldK2 = 0.695791</v>
      </c>
    </row>
    <row r="20112" spans="28:28" x14ac:dyDescent="0.25">
      <c r="AB20112" s="3" t="str">
        <v>T = 9.500000, swapRate = 0.026648, k = 1, strike = -0.032230, call = 0.059209, callph = 0.059199, callmh = 0.059218, quantile = 0.015209, d2CalldK2 = 0.779959</v>
      </c>
    </row>
    <row r="20113" spans="28:28" x14ac:dyDescent="0.25">
      <c r="AB20113" s="3" t="str">
        <v>T = 9.500000, swapRate = 0.026648, k = 2, strike = -0.030200, call = 0.057211, callph = 0.057201, callmh = 0.057221, quantile = 0.016888, d2CalldK2 = 0.875360</v>
      </c>
    </row>
    <row r="20114" spans="28:28" x14ac:dyDescent="0.25">
      <c r="AB20114" s="3" t="str">
        <v>T = 9.500000, swapRate = 0.026648, k = 3, strike = -0.028169, call = 0.055217, callph = 0.055207, callmh = 0.055227, quantile = 0.018773, d2CalldK2 = 0.983629</v>
      </c>
    </row>
    <row r="20115" spans="28:28" x14ac:dyDescent="0.25">
      <c r="AB20115" s="3" t="str">
        <v>T = 9.500000, swapRate = 0.026648, k = 4, strike = -0.026139, call = 0.053227, callph = 0.053217, callmh = 0.053236, quantile = 0.020892, d2CalldK2 = 1.106655</v>
      </c>
    </row>
    <row r="20116" spans="28:28" x14ac:dyDescent="0.25">
      <c r="AB20116" s="3" t="str">
        <v>T = 9.500000, swapRate = 0.026648, k = 5, strike = -0.024109, call = 0.051241, callph = 0.051231, callmh = 0.051251, quantile = 0.023278, d2CalldK2 = 1.246626</v>
      </c>
    </row>
    <row r="20117" spans="28:28" x14ac:dyDescent="0.25">
      <c r="AB20117" s="3" t="str">
        <v>T = 9.500000, swapRate = 0.026648, k = 6, strike = -0.022078, call = 0.049261, callph = 0.049251, callmh = 0.049271, quantile = 0.025967, d2CalldK2 = 1.406074</v>
      </c>
    </row>
    <row r="20118" spans="28:28" x14ac:dyDescent="0.25">
      <c r="AB20118" s="3" t="str">
        <v>T = 9.500000, swapRate = 0.026648, k = 7, strike = -0.020048, call = 0.047286, callph = 0.047277, callmh = 0.047296, quantile = 0.029002, d2CalldK2 = 1.587936</v>
      </c>
    </row>
    <row r="20119" spans="28:28" x14ac:dyDescent="0.25">
      <c r="AB20119" s="3" t="str">
        <v>T = 9.500000, swapRate = 0.026648, k = 8, strike = -0.018018, call = 0.045318, callph = 0.045309, callmh = 0.045328, quantile = 0.032432, d2CalldK2 = 1.795617</v>
      </c>
    </row>
    <row r="20120" spans="28:28" x14ac:dyDescent="0.25">
      <c r="AB20120" s="3" t="str">
        <v>T = 9.500000, swapRate = 0.026648, k = 9, strike = -0.015988, call = 0.043358, callph = 0.043348, callmh = 0.043367, quantile = 0.036314, d2CalldK2 = 2.033065</v>
      </c>
    </row>
    <row r="20121" spans="28:28" x14ac:dyDescent="0.25">
      <c r="AB20121" s="3" t="str">
        <v>T = 9.500000, swapRate = 0.026648, k = 10, strike = -0.013957, call = 0.041406, callph = 0.041396, callmh = 0.041415, quantile = 0.040711, d2CalldK2 = 2.304865</v>
      </c>
    </row>
    <row r="20122" spans="28:28" x14ac:dyDescent="0.25">
      <c r="AB20122" s="3" t="str">
        <v>T = 9.500000, swapRate = 0.026648, k = 11, strike = -0.011927, call = 0.039463, callph = 0.039453, callmh = 0.039472, quantile = 0.045700, d2CalldK2 = 2.616334</v>
      </c>
    </row>
    <row r="20123" spans="28:28" x14ac:dyDescent="0.25">
      <c r="AB20123" s="3" t="str">
        <v>T = 9.500000, swapRate = 0.026648, k = 12, strike = -0.009897, call = 0.037531, callph = 0.037521, callmh = 0.037540, quantile = 0.051366, d2CalldK2 = 2.973635</v>
      </c>
    </row>
    <row r="20124" spans="28:28" x14ac:dyDescent="0.25">
      <c r="AB20124" s="3" t="str">
        <v>T = 9.500000, swapRate = 0.026648, k = 13, strike = -0.007866, call = 0.035611, callph = 0.035602, callmh = 0.035621, quantile = 0.057810, d2CalldK2 = 3.383911</v>
      </c>
    </row>
    <row r="20125" spans="28:28" x14ac:dyDescent="0.25">
      <c r="AB20125" s="3" t="str">
        <v>T = 9.500000, swapRate = 0.026648, k = 14, strike = -0.005836, call = 0.033706, callph = 0.033696, callmh = 0.033715, quantile = 0.065148, d2CalldK2 = 3.855420</v>
      </c>
    </row>
    <row r="20126" spans="28:28" x14ac:dyDescent="0.25">
      <c r="AB20126" s="3" t="str">
        <v>T = 9.500000, swapRate = 0.026648, k = 15, strike = -0.003806, call = 0.031816, callph = 0.031807, callmh = 0.031825, quantile = 0.073513, d2CalldK2 = 4.397689</v>
      </c>
    </row>
    <row r="20127" spans="28:28" x14ac:dyDescent="0.25">
      <c r="AB20127" s="3" t="str">
        <v>T = 9.500000, swapRate = 0.026648, k = 16, strike = -0.001776, call = 0.029944, callph = 0.029935, callmh = 0.029954, quantile = 0.083060, d2CalldK2 = 5.021677</v>
      </c>
    </row>
    <row r="20128" spans="28:28" x14ac:dyDescent="0.25">
      <c r="AB20128" s="3" t="str">
        <v>T = 9.500000, swapRate = 0.026648, k = 17, strike = 0.000255, call = 0.028094, callph = 0.028085, callmh = 0.028103, quantile = 0.093968, d2CalldK2 = 5.739919</v>
      </c>
    </row>
    <row r="20129" spans="28:28" x14ac:dyDescent="0.25">
      <c r="AB20129" s="3" t="str">
        <v>T = 9.500000, swapRate = 0.026648, k = 18, strike = 0.002285, call = 0.026267, callph = 0.026258, callmh = 0.026275, quantile = 0.106441, d2CalldK2 = 6.566672</v>
      </c>
    </row>
    <row r="20130" spans="28:28" x14ac:dyDescent="0.25">
      <c r="AB20130" s="3" t="str">
        <v>T = 9.500000, swapRate = 0.026648, k = 19, strike = 0.004315, call = 0.024467, callph = 0.024458, callmh = 0.024475, quantile = 0.120716, d2CalldK2 = 7.517994</v>
      </c>
    </row>
    <row r="20131" spans="28:28" x14ac:dyDescent="0.25">
      <c r="AB20131" s="3" t="str">
        <v>T = 9.500000, swapRate = 0.026648, k = 20, strike = 0.006346, call = 0.022698, callph = 0.022689, callmh = 0.022706, quantile = 0.137065, d2CalldK2 = 8.611740</v>
      </c>
    </row>
    <row r="20132" spans="28:28" x14ac:dyDescent="0.25">
      <c r="AB20132" s="3" t="str">
        <v>T = 9.500000, swapRate = 0.026648, k = 21, strike = 0.008376, call = 0.020964, callph = 0.020956, callmh = 0.020973, quantile = 0.155794, d2CalldK2 = 9.867405</v>
      </c>
    </row>
    <row r="20133" spans="28:28" x14ac:dyDescent="0.25">
      <c r="AB20133" s="3" t="str">
        <v>T = 9.500000, swapRate = 0.026648, k = 22, strike = 0.010406, call = 0.019271, callph = 0.019263, callmh = 0.019280, quantile = 0.177255, d2CalldK2 = 11.305693</v>
      </c>
    </row>
    <row r="20134" spans="28:28" x14ac:dyDescent="0.25">
      <c r="AB20134" s="3" t="str">
        <v>T = 9.500000, swapRate = 0.026648, k = 23, strike = 0.012436, call = 0.017625, callph = 0.017617, callmh = 0.017633, quantile = 0.201840, d2CalldK2 = 12.947668</v>
      </c>
    </row>
    <row r="20135" spans="28:28" x14ac:dyDescent="0.25">
      <c r="AB20135" s="3" t="str">
        <v>T = 9.500000, swapRate = 0.026648, k = 24, strike = 0.014467, call = 0.016033, callph = 0.016025, callmh = 0.016041, quantile = 0.229982, d2CalldK2 = 14.813237</v>
      </c>
    </row>
    <row r="20136" spans="28:28" x14ac:dyDescent="0.25">
      <c r="AB20136" s="3" t="str">
        <v>T = 9.500000, swapRate = 0.026648, k = 25, strike = 0.016497, call = 0.014501, callph = 0.014494, callmh = 0.014509, quantile = 0.262152, d2CalldK2 = 16.918606</v>
      </c>
    </row>
    <row r="20137" spans="28:28" x14ac:dyDescent="0.25">
      <c r="AB20137" s="3" t="str">
        <v>T = 9.500000, swapRate = 0.026648, k = 26, strike = 0.018527, call = 0.013040, callph = 0.013033, callmh = 0.013047, quantile = 0.298849, d2CalldK2 = 19.272184</v>
      </c>
    </row>
    <row r="20138" spans="28:28" x14ac:dyDescent="0.25">
      <c r="AB20138" s="3" t="str">
        <v>T = 9.500000, swapRate = 0.026648, k = 27, strike = 0.020558, call = 0.011658, callph = 0.011651, callmh = 0.011664, quantile = 0.340573, d2CalldK2 = 21.868188</v>
      </c>
    </row>
    <row r="20139" spans="28:28" x14ac:dyDescent="0.25">
      <c r="AB20139" s="3" t="str">
        <v>T = 9.500000, swapRate = 0.026648, k = 28, strike = 0.022588, call = 0.010366, callph = 0.010360, callmh = 0.010372, quantile = 0.387791, d2CalldK2 = 24.676912</v>
      </c>
    </row>
    <row r="20140" spans="28:28" x14ac:dyDescent="0.25">
      <c r="AB20140" s="3" t="str">
        <v>T = 9.500000, swapRate = 0.026648, k = 29, strike = 0.024618, call = 0.009176, callph = 0.009170, callmh = 0.009181, quantile = 0.440875, d2CalldK2 = 27.630336</v>
      </c>
    </row>
    <row r="20141" spans="28:28" x14ac:dyDescent="0.25">
      <c r="AB20141" s="3" t="str">
        <v>T = 9.500000, swapRate = 0.026648, k = 30, strike = 0.026648, call = 0.008100, callph = 0.008095, callmh = 0.008105, quantile = 0.500000, d2CalldK2 = 30.596768</v>
      </c>
    </row>
    <row r="20142" spans="28:28" x14ac:dyDescent="0.25">
      <c r="AB20142" s="3" t="str">
        <v>T = 9.500000, swapRate = 0.026648, k = 31, strike = 0.028679, call = 0.007146, callph = 0.007141, callmh = 0.007150, quantile = 0.559125, d2CalldK2 = 27.630337</v>
      </c>
    </row>
    <row r="20143" spans="28:28" x14ac:dyDescent="0.25">
      <c r="AB20143" s="3" t="str">
        <v>T = 9.500000, swapRate = 0.026648, k = 32, strike = 0.030709, call = 0.006305, callph = 0.006301, callmh = 0.006309, quantile = 0.612209, d2CalldK2 = 24.676912</v>
      </c>
    </row>
    <row r="20144" spans="28:28" x14ac:dyDescent="0.25">
      <c r="AB20144" s="3" t="str">
        <v>T = 9.500000, swapRate = 0.026648, k = 33, strike = 0.032739, call = 0.005567, callph = 0.005564, callmh = 0.005570, quantile = 0.659427, d2CalldK2 = 21.868188</v>
      </c>
    </row>
    <row r="20145" spans="28:28" x14ac:dyDescent="0.25">
      <c r="AB20145" s="3" t="str">
        <v>T = 9.500000, swapRate = 0.026648, k = 34, strike = 0.034770, call = 0.004919, callph = 0.004916, callmh = 0.004922, quantile = 0.701151, d2CalldK2 = 19.272184</v>
      </c>
    </row>
    <row r="20146" spans="28:28" x14ac:dyDescent="0.25">
      <c r="AB20146" s="3" t="str">
        <v>T = 9.500000, swapRate = 0.026648, k = 35, strike = 0.036800, call = 0.004350, callph = 0.004347, callmh = 0.004353, quantile = 0.737848, d2CalldK2 = 16.918606</v>
      </c>
    </row>
    <row r="20147" spans="28:28" x14ac:dyDescent="0.25">
      <c r="AB20147" s="3" t="str">
        <v>T = 9.500000, swapRate = 0.026648, k = 36, strike = 0.038830, call = 0.003851, callph = 0.003849, callmh = 0.003853, quantile = 0.770018, d2CalldK2 = 14.813237</v>
      </c>
    </row>
    <row r="20148" spans="28:28" x14ac:dyDescent="0.25">
      <c r="AB20148" s="3" t="str">
        <v>T = 9.500000, swapRate = 0.026648, k = 37, strike = 0.040860, call = 0.003413, callph = 0.003411, callmh = 0.003415, quantile = 0.798160, d2CalldK2 = 12.947668</v>
      </c>
    </row>
    <row r="20149" spans="28:28" x14ac:dyDescent="0.25">
      <c r="AB20149" s="3" t="str">
        <v>T = 9.500000, swapRate = 0.026648, k = 38, strike = 0.042891, call = 0.003029, callph = 0.003027, callmh = 0.003031, quantile = 0.822745, d2CalldK2 = 11.305693</v>
      </c>
    </row>
    <row r="20150" spans="28:28" x14ac:dyDescent="0.25">
      <c r="AB20150" s="3" t="str">
        <v>T = 9.500000, swapRate = 0.026648, k = 39, strike = 0.044921, call = 0.002692, callph = 0.002690, callmh = 0.002693, quantile = 0.844206, d2CalldK2 = 9.867405</v>
      </c>
    </row>
    <row r="20151" spans="28:28" x14ac:dyDescent="0.25">
      <c r="AB20151" s="3" t="str">
        <v>T = 9.500000, swapRate = 0.026648, k = 40, strike = 0.046951, call = 0.002395, callph = 0.002393, callmh = 0.002396, quantile = 0.862935, d2CalldK2 = 8.611740</v>
      </c>
    </row>
    <row r="20152" spans="28:28" x14ac:dyDescent="0.25">
      <c r="AB20152" s="3" t="str">
        <v>T = 9.500000, swapRate = 0.026648, k = 41, strike = 0.048982, call = 0.002133, callph = 0.002132, callmh = 0.002135, quantile = 0.879284, d2CalldK2 = 7.517994</v>
      </c>
    </row>
    <row r="20153" spans="28:28" x14ac:dyDescent="0.25">
      <c r="AB20153" s="3" t="str">
        <v>T = 9.500000, swapRate = 0.026648, k = 42, strike = 0.051012, call = 0.001903, callph = 0.001902, callmh = 0.001904, quantile = 0.893559, d2CalldK2 = 6.566673</v>
      </c>
    </row>
    <row r="20154" spans="28:28" x14ac:dyDescent="0.25">
      <c r="AB20154" s="3" t="str">
        <v>T = 9.500000, swapRate = 0.026648, k = 43, strike = 0.053042, call = 0.001700, callph = 0.001699, callmh = 0.001701, quantile = 0.906032, d2CalldK2 = 5.739919</v>
      </c>
    </row>
    <row r="20155" spans="28:28" x14ac:dyDescent="0.25">
      <c r="AB20155" s="3" t="str">
        <v>T = 9.500000, swapRate = 0.026648, k = 44, strike = 0.055072, call = 0.001521, callph = 0.001520, callmh = 0.001521, quantile = 0.916940, d2CalldK2 = 5.021677</v>
      </c>
    </row>
    <row r="20156" spans="28:28" x14ac:dyDescent="0.25">
      <c r="AB20156" s="3" t="str">
        <v>T = 9.500000, swapRate = 0.026648, k = 45, strike = 0.057103, call = 0.001362, callph = 0.001361, callmh = 0.001363, quantile = 0.926487, d2CalldK2 = 4.397690</v>
      </c>
    </row>
    <row r="20157" spans="28:28" x14ac:dyDescent="0.25">
      <c r="AB20157" s="3" t="str">
        <v>T = 9.500000, swapRate = 0.026648, k = 46, strike = 0.059133, call = 0.001221, callph = 0.001221, callmh = 0.001222, quantile = 0.934852, d2CalldK2 = 3.855420</v>
      </c>
    </row>
    <row r="20158" spans="28:28" x14ac:dyDescent="0.25">
      <c r="AB20158" s="3" t="str">
        <v>T = 9.500000, swapRate = 0.026648, k = 47, strike = 0.061163, call = 0.001097, callph = 0.001096, callmh = 0.001097, quantile = 0.942190, d2CalldK2 = 3.383911</v>
      </c>
    </row>
    <row r="20159" spans="28:28" x14ac:dyDescent="0.25">
      <c r="AB20159" s="3" t="str">
        <v>T = 9.500000, swapRate = 0.026648, k = 48, strike = 0.063194, call = 0.000986, callph = 0.000985, callmh = 0.000986, quantile = 0.948634, d2CalldK2 = 2.973635</v>
      </c>
    </row>
    <row r="20160" spans="28:28" x14ac:dyDescent="0.25">
      <c r="AB20160" s="3" t="str">
        <v>T = 9.500000, swapRate = 0.026648, k = 49, strike = 0.065224, call = 0.000887, callph = 0.000887, callmh = 0.000888, quantile = 0.954300, d2CalldK2 = 2.616334</v>
      </c>
    </row>
    <row r="20161" spans="28:28" x14ac:dyDescent="0.25">
      <c r="AB20161" s="3" t="str">
        <v>T = 9.500000, swapRate = 0.026648, k = 50, strike = 0.067254, call = 0.000800, callph = 0.000799, callmh = 0.000800, quantile = 0.959289, d2CalldK2 = 2.304865</v>
      </c>
    </row>
    <row r="20162" spans="28:28" x14ac:dyDescent="0.25">
      <c r="AB20162" s="3" t="str">
        <v>T = 9.500000, swapRate = 0.026648, k = 51, strike = 0.069284, call = 0.000722, callph = 0.000721, callmh = 0.000722, quantile = 0.963686, d2CalldK2 = 2.033065</v>
      </c>
    </row>
    <row r="20163" spans="28:28" x14ac:dyDescent="0.25">
      <c r="AB20163" s="3" t="str">
        <v>T = 9.500000, swapRate = 0.026648, k = 52, strike = 0.071315, call = 0.000652, callph = 0.000652, callmh = 0.000652, quantile = 0.967568, d2CalldK2 = 1.795617</v>
      </c>
    </row>
    <row r="20164" spans="28:28" x14ac:dyDescent="0.25">
      <c r="AB20164" s="3" t="str">
        <v>T = 9.500000, swapRate = 0.026648, k = 53, strike = 0.073345, call = 0.000590, callph = 0.000589, callmh = 0.000590, quantile = 0.970998, d2CalldK2 = 1.587936</v>
      </c>
    </row>
    <row r="20165" spans="28:28" x14ac:dyDescent="0.25">
      <c r="AB20165" s="3" t="str">
        <v>T = 9.500000, swapRate = 0.026648, k = 54, strike = 0.075375, call = 0.000534, callph = 0.000534, callmh = 0.000534, quantile = 0.974033, d2CalldK2 = 1.406074</v>
      </c>
    </row>
    <row r="20166" spans="28:28" x14ac:dyDescent="0.25">
      <c r="AB20166" s="3" t="str">
        <v>T = 9.500000, swapRate = 0.026648, k = 55, strike = 0.077405, call = 0.000484, callph = 0.000484, callmh = 0.000484, quantile = 0.976722, d2CalldK2 = 1.246626</v>
      </c>
    </row>
    <row r="20167" spans="28:28" x14ac:dyDescent="0.25">
      <c r="AB20167" s="3" t="str">
        <v>T = 9.500000, swapRate = 0.026648, k = 56, strike = 0.079436, call = 0.000439, callph = 0.000439, callmh = 0.000439, quantile = 0.979108, d2CalldK2 = 1.106655</v>
      </c>
    </row>
    <row r="20168" spans="28:28" x14ac:dyDescent="0.25">
      <c r="AB20168" s="3" t="str">
        <v>T = 9.500000, swapRate = 0.026648, k = 57, strike = 0.081466, call = 0.000399, callph = 0.000399, callmh = 0.000399, quantile = 0.981227, d2CalldK2 = 0.983629</v>
      </c>
    </row>
    <row r="20169" spans="28:28" x14ac:dyDescent="0.25">
      <c r="AB20169" s="3" t="str">
        <v>T = 9.500000, swapRate = 0.026648, k = 58, strike = 0.083496, call = 0.000363, callph = 0.000363, callmh = 0.000363, quantile = 0.983112, d2CalldK2 = 0.875360</v>
      </c>
    </row>
    <row r="20170" spans="28:28" x14ac:dyDescent="0.25">
      <c r="AB20170" s="3" t="str">
        <v>T = 9.500000, swapRate = 0.026648, k = 59, strike = 0.085527, call = 0.000330, callph = 0.000330, callmh = 0.000330, quantile = 0.984791, d2CalldK2 = 0.779959</v>
      </c>
    </row>
    <row r="20171" spans="28:28" x14ac:dyDescent="0.25">
      <c r="AB20171" s="3" t="str">
        <v>T = 9.500000, swapRate = 0.026648, k = 60, strike = 0.087557, call = 0.000301, callph = 0.000301, callmh = 0.000301, quantile = 0.986287, d2CalldK2 = 0.695791</v>
      </c>
    </row>
    <row r="20172" spans="28:28" x14ac:dyDescent="0.25">
      <c r="AB20172" s="3" t="str">
        <v>strike = -0.032230, d2CalldK2 = 0.779959, d2CalldK2mc = 1.021289</v>
      </c>
    </row>
    <row r="20173" spans="28:28" x14ac:dyDescent="0.25">
      <c r="AB20173" s="3" t="str">
        <v>strike = -0.030200, d2CalldK2 = 0.875360, d2CalldK2mc = 1.215855</v>
      </c>
    </row>
    <row r="20174" spans="28:28" x14ac:dyDescent="0.25">
      <c r="AB20174" s="3" t="str">
        <v>strike = -0.028169, d2CalldK2 = 0.983629, d2CalldK2mc = 1.025957</v>
      </c>
    </row>
    <row r="20175" spans="28:28" x14ac:dyDescent="0.25">
      <c r="AB20175" s="3" t="str">
        <v>strike = -0.026139, d2CalldK2 = 1.106655, d2CalldK2mc = 1.456905</v>
      </c>
    </row>
    <row r="20176" spans="28:28" x14ac:dyDescent="0.25">
      <c r="AB20176" s="3" t="str">
        <v>strike = -0.024109, d2CalldK2 = 1.246626, d2CalldK2mc = 1.093222</v>
      </c>
    </row>
    <row r="20177" spans="28:28" x14ac:dyDescent="0.25">
      <c r="AB20177" s="3" t="str">
        <v>strike = -0.022078, d2CalldK2 = 1.406074, d2CalldK2mc = 1.526451</v>
      </c>
    </row>
    <row r="20178" spans="28:28" x14ac:dyDescent="0.25">
      <c r="AB20178" s="3" t="str">
        <v>strike = -0.020048, d2CalldK2 = 1.587936, d2CalldK2mc = 1.188222</v>
      </c>
    </row>
    <row r="20179" spans="28:28" x14ac:dyDescent="0.25">
      <c r="AB20179" s="3" t="str">
        <v>strike = -0.018018, d2CalldK2 = 1.795617, d2CalldK2mc = 1.246203</v>
      </c>
    </row>
    <row r="20180" spans="28:28" x14ac:dyDescent="0.25">
      <c r="AB20180" s="3" t="str">
        <v>strike = -0.015988, d2CalldK2 = 2.033065, d2CalldK2mc = 2.177483</v>
      </c>
    </row>
    <row r="20181" spans="28:28" x14ac:dyDescent="0.25">
      <c r="AB20181" s="3" t="str">
        <v>strike = -0.013957, d2CalldK2 = 2.304865, d2CalldK2mc = 2.674034</v>
      </c>
    </row>
    <row r="20182" spans="28:28" x14ac:dyDescent="0.25">
      <c r="AB20182" s="3" t="str">
        <v>strike = -0.011927, d2CalldK2 = 2.616334, d2CalldK2mc = 2.837648</v>
      </c>
    </row>
    <row r="20183" spans="28:28" x14ac:dyDescent="0.25">
      <c r="AB20183" s="3" t="str">
        <v>strike = -0.009897, d2CalldK2 = 2.973635, d2CalldK2mc = 2.879631</v>
      </c>
    </row>
    <row r="20184" spans="28:28" x14ac:dyDescent="0.25">
      <c r="AB20184" s="3" t="str">
        <v>strike = -0.007866, d2CalldK2 = 3.383911, d2CalldK2mc = 3.107209</v>
      </c>
    </row>
    <row r="20185" spans="28:28" x14ac:dyDescent="0.25">
      <c r="AB20185" s="3" t="str">
        <v>strike = -0.005836, d2CalldK2 = 3.855420, d2CalldK2mc = 3.947025</v>
      </c>
    </row>
    <row r="20186" spans="28:28" x14ac:dyDescent="0.25">
      <c r="AB20186" s="3" t="str">
        <v>strike = -0.003806, d2CalldK2 = 4.397689, d2CalldK2mc = 4.003933</v>
      </c>
    </row>
    <row r="20187" spans="28:28" x14ac:dyDescent="0.25">
      <c r="AB20187" s="3" t="str">
        <v>strike = -0.001776, d2CalldK2 = 5.021677, d2CalldK2mc = 4.776240</v>
      </c>
    </row>
    <row r="20188" spans="28:28" x14ac:dyDescent="0.25">
      <c r="AB20188" s="3" t="str">
        <v>strike = 0.000255, d2CalldK2 = 5.739919, d2CalldK2mc = 6.063440</v>
      </c>
    </row>
    <row r="20189" spans="28:28" x14ac:dyDescent="0.25">
      <c r="AB20189" s="3" t="str">
        <v>strike = 0.002285, d2CalldK2 = 6.566672, d2CalldK2mc = 6.880627</v>
      </c>
    </row>
    <row r="20190" spans="28:28" x14ac:dyDescent="0.25">
      <c r="AB20190" s="3" t="str">
        <v>strike = 0.004315, d2CalldK2 = 7.517994, d2CalldK2mc = 7.805941</v>
      </c>
    </row>
    <row r="20191" spans="28:28" x14ac:dyDescent="0.25">
      <c r="AB20191" s="3" t="str">
        <v>strike = 0.006346, d2CalldK2 = 8.611740, d2CalldK2mc = 7.520719</v>
      </c>
    </row>
    <row r="20192" spans="28:28" x14ac:dyDescent="0.25">
      <c r="AB20192" s="3" t="str">
        <v>strike = 0.008376, d2CalldK2 = 9.867405, d2CalldK2mc = 10.257913</v>
      </c>
    </row>
    <row r="20193" spans="28:28" x14ac:dyDescent="0.25">
      <c r="AB20193" s="3" t="str">
        <v>strike = 0.010406, d2CalldK2 = 11.305693, d2CalldK2mc = 11.960129</v>
      </c>
    </row>
    <row r="20194" spans="28:28" x14ac:dyDescent="0.25">
      <c r="AB20194" s="3" t="str">
        <v>strike = 0.012436, d2CalldK2 = 12.947668, d2CalldK2mc = 12.473379</v>
      </c>
    </row>
    <row r="20195" spans="28:28" x14ac:dyDescent="0.25">
      <c r="AB20195" s="3" t="str">
        <v>strike = 0.014467, d2CalldK2 = 14.813237, d2CalldK2mc = 14.077697</v>
      </c>
    </row>
    <row r="20196" spans="28:28" x14ac:dyDescent="0.25">
      <c r="AB20196" s="3" t="str">
        <v>strike = 0.016497, d2CalldK2 = 16.918606, d2CalldK2mc = 17.512434</v>
      </c>
    </row>
    <row r="20197" spans="28:28" x14ac:dyDescent="0.25">
      <c r="AB20197" s="3" t="str">
        <v>strike = 0.018527, d2CalldK2 = 19.272184, d2CalldK2mc = 19.445819</v>
      </c>
    </row>
    <row r="20198" spans="28:28" x14ac:dyDescent="0.25">
      <c r="AB20198" s="3" t="str">
        <v>strike = 0.020558, d2CalldK2 = 21.868188, d2CalldK2mc = 22.446050</v>
      </c>
    </row>
    <row r="20199" spans="28:28" x14ac:dyDescent="0.25">
      <c r="AB20199" s="3" t="str">
        <v>strike = 0.022588, d2CalldK2 = 24.676912, d2CalldK2mc = 24.185271</v>
      </c>
    </row>
    <row r="20200" spans="28:28" x14ac:dyDescent="0.25">
      <c r="AB20200" s="3" t="str">
        <v>strike = 0.024618, d2CalldK2 = 27.630336, d2CalldK2mc = 27.406846</v>
      </c>
    </row>
    <row r="20201" spans="28:28" x14ac:dyDescent="0.25">
      <c r="AB20201" s="3" t="str">
        <v>strike = 0.026648, d2CalldK2 = 30.596768, d2CalldK2mc = 29.089682</v>
      </c>
    </row>
    <row r="20202" spans="28:28" x14ac:dyDescent="0.25">
      <c r="AB20202" s="3" t="str">
        <v>strike = 0.028679, d2CalldK2 = 27.630337, d2CalldK2mc = 27.917778</v>
      </c>
    </row>
    <row r="20203" spans="28:28" x14ac:dyDescent="0.25">
      <c r="AB20203" s="3" t="str">
        <v>strike = 0.030709, d2CalldK2 = 24.676912, d2CalldK2mc = 25.045855</v>
      </c>
    </row>
    <row r="20204" spans="28:28" x14ac:dyDescent="0.25">
      <c r="AB20204" s="3" t="str">
        <v>strike = 0.032739, d2CalldK2 = 21.868188, d2CalldK2mc = 22.877253</v>
      </c>
    </row>
    <row r="20205" spans="28:28" x14ac:dyDescent="0.25">
      <c r="AB20205" s="3" t="str">
        <v>strike = 0.034770, d2CalldK2 = 19.272184, d2CalldK2mc = 19.528844</v>
      </c>
    </row>
    <row r="20206" spans="28:28" x14ac:dyDescent="0.25">
      <c r="AB20206" s="3" t="str">
        <v>strike = 0.036800, d2CalldK2 = 16.918606, d2CalldK2mc = 17.336656</v>
      </c>
    </row>
    <row r="20207" spans="28:28" x14ac:dyDescent="0.25">
      <c r="AB20207" s="3" t="str">
        <v>strike = 0.038830, d2CalldK2 = 14.813237, d2CalldK2mc = 14.546906</v>
      </c>
    </row>
    <row r="20208" spans="28:28" x14ac:dyDescent="0.25">
      <c r="AB20208" s="3" t="str">
        <v>strike = 0.040860, d2CalldK2 = 12.947668, d2CalldK2mc = 13.163303</v>
      </c>
    </row>
    <row r="20209" spans="28:28" x14ac:dyDescent="0.25">
      <c r="AB20209" s="3" t="str">
        <v>strike = 0.042891, d2CalldK2 = 11.305693, d2CalldK2mc = 10.967839</v>
      </c>
    </row>
    <row r="20210" spans="28:28" x14ac:dyDescent="0.25">
      <c r="AB20210" s="3" t="str">
        <v>strike = 0.044921, d2CalldK2 = 9.867405, d2CalldK2mc = 9.804802</v>
      </c>
    </row>
    <row r="20211" spans="28:28" x14ac:dyDescent="0.25">
      <c r="AB20211" s="3" t="str">
        <v>strike = 0.046951, d2CalldK2 = 8.611740, d2CalldK2mc = 8.310839</v>
      </c>
    </row>
    <row r="20212" spans="28:28" x14ac:dyDescent="0.25">
      <c r="AB20212" s="3" t="str">
        <v>strike = 0.048982, d2CalldK2 = 7.517994, d2CalldK2mc = 7.680845</v>
      </c>
    </row>
    <row r="20213" spans="28:28" x14ac:dyDescent="0.25">
      <c r="AB20213" s="3" t="str">
        <v>strike = 0.051012, d2CalldK2 = 6.566673, d2CalldK2mc = 6.273320</v>
      </c>
    </row>
    <row r="20214" spans="28:28" x14ac:dyDescent="0.25">
      <c r="AB20214" s="3" t="str">
        <v>strike = 0.053042, d2CalldK2 = 5.739919, d2CalldK2mc = 5.702254</v>
      </c>
    </row>
    <row r="20215" spans="28:28" x14ac:dyDescent="0.25">
      <c r="AB20215" s="3" t="str">
        <v>strike = 0.055072, d2CalldK2 = 5.021677, d2CalldK2mc = 5.240634</v>
      </c>
    </row>
    <row r="20216" spans="28:28" x14ac:dyDescent="0.25">
      <c r="AB20216" s="3" t="str">
        <v>strike = 0.057103, d2CalldK2 = 4.397690, d2CalldK2mc = 4.568465</v>
      </c>
    </row>
    <row r="20217" spans="28:28" x14ac:dyDescent="0.25">
      <c r="AB20217" s="3" t="str">
        <v>strike = 0.059133, d2CalldK2 = 3.855420, d2CalldK2mc = 3.715823</v>
      </c>
    </row>
    <row r="20218" spans="28:28" x14ac:dyDescent="0.25">
      <c r="AB20218" s="3" t="str">
        <v>strike = 0.061163, d2CalldK2 = 3.383911, d2CalldK2mc = 3.574077</v>
      </c>
    </row>
    <row r="20219" spans="28:28" x14ac:dyDescent="0.25">
      <c r="AB20219" s="3" t="str">
        <v>strike = 0.063194, d2CalldK2 = 2.973635, d2CalldK2mc = 2.743025</v>
      </c>
    </row>
    <row r="20220" spans="28:28" x14ac:dyDescent="0.25">
      <c r="AB20220" s="3" t="str">
        <v>strike = 0.065224, d2CalldK2 = 2.616334, d2CalldK2mc = 2.681184</v>
      </c>
    </row>
    <row r="20221" spans="28:28" x14ac:dyDescent="0.25">
      <c r="AB20221" s="3" t="str">
        <v>strike = 0.067254, d2CalldK2 = 2.304865, d2CalldK2mc = 2.168972</v>
      </c>
    </row>
    <row r="20222" spans="28:28" x14ac:dyDescent="0.25">
      <c r="AB20222" s="3" t="str">
        <v>strike = 0.069284, d2CalldK2 = 2.033065, d2CalldK2mc = 2.070399</v>
      </c>
    </row>
    <row r="20223" spans="28:28" x14ac:dyDescent="0.25">
      <c r="AB20223" s="3" t="str">
        <v>strike = 0.071315, d2CalldK2 = 1.795617, d2CalldK2mc = 1.604135</v>
      </c>
    </row>
    <row r="20224" spans="28:28" x14ac:dyDescent="0.25">
      <c r="AB20224" s="3" t="str">
        <v>strike = 0.073345, d2CalldK2 = 1.587936, d2CalldK2mc = 2.070883</v>
      </c>
    </row>
    <row r="20225" spans="28:28" x14ac:dyDescent="0.25">
      <c r="AB20225" s="3" t="str">
        <v>strike = 0.075375, d2CalldK2 = 1.406074, d2CalldK2mc = 1.589262</v>
      </c>
    </row>
    <row r="20226" spans="28:28" x14ac:dyDescent="0.25">
      <c r="AB20226" s="3" t="str">
        <v>strike = 0.077405, d2CalldK2 = 1.246626, d2CalldK2mc = 1.166239</v>
      </c>
    </row>
    <row r="20227" spans="28:28" x14ac:dyDescent="0.25">
      <c r="AB20227" s="3" t="str">
        <v>strike = 0.079436, d2CalldK2 = 1.106655, d2CalldK2mc = 0.640445</v>
      </c>
    </row>
    <row r="20228" spans="28:28" x14ac:dyDescent="0.25">
      <c r="AB20228" s="3" t="str">
        <v>strike = 0.081466, d2CalldK2 = 0.983629, d2CalldK2mc = 0.682800</v>
      </c>
    </row>
    <row r="20229" spans="28:28" x14ac:dyDescent="0.25">
      <c r="AB20229" s="3" t="str">
        <v>strike = 0.083496, d2CalldK2 = 0.875360, d2CalldK2mc = 0.711042</v>
      </c>
    </row>
    <row r="20230" spans="28:28" x14ac:dyDescent="0.25">
      <c r="AB20230" s="3" t="str">
        <v>strike = 0.085527, d2CalldK2 = 0.779959, d2CalldK2mc = 0.763531</v>
      </c>
    </row>
    <row r="20231" spans="28:28" x14ac:dyDescent="0.25">
      <c r="AB20231" s="3" t="str">
        <v>T = 9.500000, fixingDate = 0, swapRate = 0.026648, annuity = 7.776107, stdDev = 0.020303, avgCalcStrikes = 7.962402</v>
      </c>
    </row>
    <row r="20232" spans="28:28" x14ac:dyDescent="0.25">
      <c r="AB20232" s="3" t="str">
        <v>strike = -0.032230, dCalldT = 0.000265, localVol = 0.022766</v>
      </c>
    </row>
    <row r="20233" spans="28:28" x14ac:dyDescent="0.25">
      <c r="AB20233" s="3" t="str">
        <v>strike = -0.030200, dCalldT = 0.000284, localVol = 0.021611</v>
      </c>
    </row>
    <row r="20234" spans="28:28" x14ac:dyDescent="0.25">
      <c r="AB20234" s="3" t="str">
        <v>strike = -0.028169, dCalldT = 0.000287, localVol = 0.023648</v>
      </c>
    </row>
    <row r="20235" spans="28:28" x14ac:dyDescent="0.25">
      <c r="AB20235" s="3" t="str">
        <v>strike = -0.026139, dCalldT = 0.000288, localVol = 0.019893</v>
      </c>
    </row>
    <row r="20236" spans="28:28" x14ac:dyDescent="0.25">
      <c r="AB20236" s="3" t="str">
        <v>strike = -0.024109, dCalldT = 0.000273, localVol = 0.022345</v>
      </c>
    </row>
    <row r="20237" spans="28:28" x14ac:dyDescent="0.25">
      <c r="AB20237" s="3" t="str">
        <v>strike = -0.022078, dCalldT = 0.000266, localVol = 0.018661</v>
      </c>
    </row>
    <row r="20238" spans="28:28" x14ac:dyDescent="0.25">
      <c r="AB20238" s="3" t="str">
        <v>strike = -0.020048, dCalldT = 0.000253, localVol = 0.020649</v>
      </c>
    </row>
    <row r="20239" spans="28:28" x14ac:dyDescent="0.25">
      <c r="AB20239" s="3" t="str">
        <v>strike = -0.018018, dCalldT = 0.000261, localVol = 0.020478</v>
      </c>
    </row>
    <row r="20240" spans="28:28" x14ac:dyDescent="0.25">
      <c r="AB20240" s="3" t="str">
        <v>strike = -0.015988, dCalldT = 0.000297, localVol = 0.016521</v>
      </c>
    </row>
    <row r="20241" spans="28:28" x14ac:dyDescent="0.25">
      <c r="AB20241" s="3" t="str">
        <v>strike = -0.013957, dCalldT = 0.000327, localVol = 0.015630</v>
      </c>
    </row>
    <row r="20242" spans="28:28" x14ac:dyDescent="0.25">
      <c r="AB20242" s="3" t="str">
        <v>strike = -0.011927, dCalldT = 0.000339, localVol = 0.015448</v>
      </c>
    </row>
    <row r="20243" spans="28:28" x14ac:dyDescent="0.25">
      <c r="AB20243" s="3" t="str">
        <v>strike = -0.009897, dCalldT = 0.000340, localVol = 0.015376</v>
      </c>
    </row>
    <row r="20244" spans="28:28" x14ac:dyDescent="0.25">
      <c r="AB20244" s="3" t="str">
        <v>strike = -0.007866, dCalldT = 0.000348, localVol = 0.014960</v>
      </c>
    </row>
    <row r="20245" spans="28:28" x14ac:dyDescent="0.25">
      <c r="AB20245" s="3" t="str">
        <v>strike = -0.005836, dCalldT = 0.000369, localVol = 0.013682</v>
      </c>
    </row>
    <row r="20246" spans="28:28" x14ac:dyDescent="0.25">
      <c r="AB20246" s="3" t="str">
        <v>strike = -0.003806, dCalldT = 0.000388, localVol = 0.013913</v>
      </c>
    </row>
    <row r="20247" spans="28:28" x14ac:dyDescent="0.25">
      <c r="AB20247" s="3" t="str">
        <v>strike = -0.001776, dCalldT = 0.000426, localVol = 0.013354</v>
      </c>
    </row>
    <row r="20248" spans="28:28" x14ac:dyDescent="0.25">
      <c r="AB20248" s="3" t="str">
        <v>strike = 0.000255, dCalldT = 0.000477, localVol = 0.012546</v>
      </c>
    </row>
    <row r="20249" spans="28:28" x14ac:dyDescent="0.25">
      <c r="AB20249" s="3" t="str">
        <v>strike = 0.002285, dCalldT = 0.000513, localVol = 0.012213</v>
      </c>
    </row>
    <row r="20250" spans="28:28" x14ac:dyDescent="0.25">
      <c r="AB20250" s="3" t="str">
        <v>strike = 0.004315, dCalldT = 0.000534, localVol = 0.011701</v>
      </c>
    </row>
    <row r="20251" spans="28:28" x14ac:dyDescent="0.25">
      <c r="AB20251" s="3" t="str">
        <v>strike = 0.006346, dCalldT = 0.000542, localVol = 0.012004</v>
      </c>
    </row>
    <row r="20252" spans="28:28" x14ac:dyDescent="0.25">
      <c r="AB20252" s="3" t="str">
        <v>strike = 0.008376, dCalldT = 0.000604, localVol = 0.010850</v>
      </c>
    </row>
    <row r="20253" spans="28:28" x14ac:dyDescent="0.25">
      <c r="AB20253" s="3" t="str">
        <v>strike = 0.010406, dCalldT = 0.000647, localVol = 0.010400</v>
      </c>
    </row>
    <row r="20254" spans="28:28" x14ac:dyDescent="0.25">
      <c r="AB20254" s="3" t="str">
        <v>strike = 0.012436, dCalldT = 0.000657, localVol = 0.010267</v>
      </c>
    </row>
    <row r="20255" spans="28:28" x14ac:dyDescent="0.25">
      <c r="AB20255" s="3" t="str">
        <v>strike = 0.014467, dCalldT = 0.000691, localVol = 0.009911</v>
      </c>
    </row>
    <row r="20256" spans="28:28" x14ac:dyDescent="0.25">
      <c r="AB20256" s="3" t="str">
        <v>strike = 0.016497, dCalldT = 0.000762, localVol = 0.009326</v>
      </c>
    </row>
    <row r="20257" spans="28:28" x14ac:dyDescent="0.25">
      <c r="AB20257" s="3" t="str">
        <v>strike = 0.018527, dCalldT = 0.000801, localVol = 0.009079</v>
      </c>
    </row>
    <row r="20258" spans="28:28" x14ac:dyDescent="0.25">
      <c r="AB20258" s="3" t="str">
        <v>strike = 0.020558, dCalldT = 0.000832, localVol = 0.008609</v>
      </c>
    </row>
    <row r="20259" spans="28:28" x14ac:dyDescent="0.25">
      <c r="AB20259" s="3" t="str">
        <v>strike = 0.022588, dCalldT = 0.000832, localVol = 0.008296</v>
      </c>
    </row>
    <row r="20260" spans="28:28" x14ac:dyDescent="0.25">
      <c r="AB20260" s="3" t="str">
        <v>strike = 0.024618, dCalldT = 0.000855, localVol = 0.007900</v>
      </c>
    </row>
    <row r="20261" spans="28:28" x14ac:dyDescent="0.25">
      <c r="AB20261" s="3" t="str">
        <v>strike = 0.026648, dCalldT = 0.000887, localVol = 0.007809</v>
      </c>
    </row>
    <row r="20262" spans="28:28" x14ac:dyDescent="0.25">
      <c r="AB20262" s="3" t="str">
        <v>strike = 0.028679, dCalldT = 0.000943, localVol = 0.008219</v>
      </c>
    </row>
    <row r="20263" spans="28:28" x14ac:dyDescent="0.25">
      <c r="AB20263" s="3" t="str">
        <v>strike = 0.030709, dCalldT = 0.000982, localVol = 0.008857</v>
      </c>
    </row>
    <row r="20264" spans="28:28" x14ac:dyDescent="0.25">
      <c r="AB20264" s="3" t="str">
        <v>strike = 0.032739, dCalldT = 0.001002, localVol = 0.009359</v>
      </c>
    </row>
    <row r="20265" spans="28:28" x14ac:dyDescent="0.25">
      <c r="AB20265" s="3" t="str">
        <v>strike = 0.034770, dCalldT = 0.000970, localVol = 0.009967</v>
      </c>
    </row>
    <row r="20266" spans="28:28" x14ac:dyDescent="0.25">
      <c r="AB20266" s="3" t="str">
        <v>strike = 0.036800, dCalldT = 0.000925, localVol = 0.010328</v>
      </c>
    </row>
    <row r="20267" spans="28:28" x14ac:dyDescent="0.25">
      <c r="AB20267" s="3" t="str">
        <v>strike = 0.038830, dCalldT = 0.000858, localVol = 0.010859</v>
      </c>
    </row>
    <row r="20268" spans="28:28" x14ac:dyDescent="0.25">
      <c r="AB20268" s="3" t="str">
        <v>strike = 0.040860, dCalldT = 0.000804, localVol = 0.011049</v>
      </c>
    </row>
    <row r="20269" spans="28:28" x14ac:dyDescent="0.25">
      <c r="AB20269" s="3" t="str">
        <v>strike = 0.042891, dCalldT = 0.000739, localVol = 0.011606</v>
      </c>
    </row>
    <row r="20270" spans="28:28" x14ac:dyDescent="0.25">
      <c r="AB20270" s="3" t="str">
        <v>strike = 0.044921, dCalldT = 0.000691, localVol = 0.011869</v>
      </c>
    </row>
    <row r="20271" spans="28:28" x14ac:dyDescent="0.25">
      <c r="AB20271" s="3" t="str">
        <v>strike = 0.046951, dCalldT = 0.000646, localVol = 0.012468</v>
      </c>
    </row>
    <row r="20272" spans="28:28" x14ac:dyDescent="0.25">
      <c r="AB20272" s="3" t="str">
        <v>strike = 0.048982, dCalldT = 0.000617, localVol = 0.012672</v>
      </c>
    </row>
    <row r="20273" spans="28:28" x14ac:dyDescent="0.25">
      <c r="AB20273" s="3" t="str">
        <v>strike = 0.051012, dCalldT = 0.000580, localVol = 0.013597</v>
      </c>
    </row>
    <row r="20274" spans="28:28" x14ac:dyDescent="0.25">
      <c r="AB20274" s="3" t="str">
        <v>strike = 0.053042, dCalldT = 0.000558, localVol = 0.013994</v>
      </c>
    </row>
    <row r="20275" spans="28:28" x14ac:dyDescent="0.25">
      <c r="AB20275" s="3" t="str">
        <v>strike = 0.055072, dCalldT = 0.000539, localVol = 0.014347</v>
      </c>
    </row>
    <row r="20276" spans="28:28" x14ac:dyDescent="0.25">
      <c r="AB20276" s="3" t="str">
        <v>strike = 0.057103, dCalldT = 0.000510, localVol = 0.014947</v>
      </c>
    </row>
    <row r="20277" spans="28:28" x14ac:dyDescent="0.25">
      <c r="AB20277" s="3" t="str">
        <v>strike = 0.059133, dCalldT = 0.000474, localVol = 0.015967</v>
      </c>
    </row>
    <row r="20278" spans="28:28" x14ac:dyDescent="0.25">
      <c r="AB20278" s="3" t="str">
        <v>strike = 0.061163, dCalldT = 0.000445, localVol = 0.015776</v>
      </c>
    </row>
    <row r="20279" spans="28:28" x14ac:dyDescent="0.25">
      <c r="AB20279" s="3" t="str">
        <v>strike = 0.063194, dCalldT = 0.000407, localVol = 0.017231</v>
      </c>
    </row>
    <row r="20280" spans="28:28" x14ac:dyDescent="0.25">
      <c r="AB20280" s="3" t="str">
        <v>strike = 0.065224, dCalldT = 0.000382, localVol = 0.016879</v>
      </c>
    </row>
    <row r="20281" spans="28:28" x14ac:dyDescent="0.25">
      <c r="AB20281" s="3" t="str">
        <v>strike = 0.067254, dCalldT = 0.000354, localVol = 0.018073</v>
      </c>
    </row>
    <row r="20282" spans="28:28" x14ac:dyDescent="0.25">
      <c r="AB20282" s="3" t="str">
        <v>strike = 0.069284, dCalldT = 0.000334, localVol = 0.017962</v>
      </c>
    </row>
    <row r="20283" spans="28:28" x14ac:dyDescent="0.25">
      <c r="AB20283" s="3" t="str">
        <v>strike = 0.071315, dCalldT = 0.000313, localVol = 0.019744</v>
      </c>
    </row>
    <row r="20284" spans="28:28" x14ac:dyDescent="0.25">
      <c r="AB20284" s="3" t="str">
        <v>strike = 0.073345, dCalldT = 0.000301, localVol = 0.017064</v>
      </c>
    </row>
    <row r="20285" spans="28:28" x14ac:dyDescent="0.25">
      <c r="AB20285" s="3" t="str">
        <v>strike = 0.075375, dCalldT = 0.000267, localVol = 0.018335</v>
      </c>
    </row>
    <row r="20286" spans="28:28" x14ac:dyDescent="0.25">
      <c r="AB20286" s="3" t="str">
        <v>strike = 0.077405, dCalldT = 0.000224, localVol = 0.019614</v>
      </c>
    </row>
    <row r="20287" spans="28:28" x14ac:dyDescent="0.25">
      <c r="AB20287" s="3" t="str">
        <v>strike = 0.079436, dCalldT = 0.000186, localVol = 0.024110</v>
      </c>
    </row>
    <row r="20288" spans="28:28" x14ac:dyDescent="0.25">
      <c r="AB20288" s="3" t="str">
        <v>strike = 0.081466, dCalldT = 0.000172, localVol = 0.022418</v>
      </c>
    </row>
    <row r="20289" spans="28:28" x14ac:dyDescent="0.25">
      <c r="AB20289" s="3" t="str">
        <v>strike = 0.083496, dCalldT = 0.000172, localVol = 0.022023</v>
      </c>
    </row>
    <row r="20290" spans="28:28" x14ac:dyDescent="0.25">
      <c r="AB20290" s="3" t="str">
        <v>strike = 0.085527, dCalldT = 0.000182, localVol = 0.021831</v>
      </c>
    </row>
    <row r="20291" spans="28:28" x14ac:dyDescent="0.25">
      <c r="AB20291" s="3" t="str">
        <v>T = 9.583333, swapRate = 0.026660, k = 0, strike = -0.034496, call = 0.061461, callph = 0.061451, callmh = 0.061471, quantile = 0.013772, d2CalldK2 = 0.693658</v>
      </c>
    </row>
    <row r="20292" spans="28:28" x14ac:dyDescent="0.25">
      <c r="AB20292" s="3" t="str">
        <v>T = 9.583333, swapRate = 0.026660, k = 1, strike = -0.032457, call = 0.059452, callph = 0.059442, callmh = 0.059462, quantile = 0.015269, d2CalldK2 = 0.777367</v>
      </c>
    </row>
    <row r="20293" spans="28:28" x14ac:dyDescent="0.25">
      <c r="AB20293" s="3" t="str">
        <v>T = 9.583333, swapRate = 0.026660, k = 2, strike = -0.030419, call = 0.057446, callph = 0.057436, callmh = 0.057456, quantile = 0.016948, d2CalldK2 = 0.872232</v>
      </c>
    </row>
    <row r="20294" spans="28:28" x14ac:dyDescent="0.25">
      <c r="AB20294" s="3" t="str">
        <v>T = 9.583333, swapRate = 0.026660, k = 3, strike = -0.028380, call = 0.055444, callph = 0.055434, callmh = 0.055454, quantile = 0.018834, d2CalldK2 = 0.979876</v>
      </c>
    </row>
    <row r="20295" spans="28:28" x14ac:dyDescent="0.25">
      <c r="AB20295" s="3" t="str">
        <v>T = 9.583333, swapRate = 0.026660, k = 4, strike = -0.026342, call = 0.053446, callph = 0.053436, callmh = 0.053456, quantile = 0.020953, d2CalldK2 = 1.102175</v>
      </c>
    </row>
    <row r="20296" spans="28:28" x14ac:dyDescent="0.25">
      <c r="AB20296" s="3" t="str">
        <v>T = 9.583333, swapRate = 0.026660, k = 5, strike = -0.024303, call = 0.051453, callph = 0.051443, callmh = 0.051462, quantile = 0.023339, d2CalldK2 = 1.241302</v>
      </c>
    </row>
    <row r="20297" spans="28:28" x14ac:dyDescent="0.25">
      <c r="AB20297" s="3" t="str">
        <v>T = 9.583333, swapRate = 0.026660, k = 6, strike = -0.022265, call = 0.049464, callph = 0.049454, callmh = 0.049474, quantile = 0.026027, d2CalldK2 = 1.399771</v>
      </c>
    </row>
    <row r="20298" spans="28:28" x14ac:dyDescent="0.25">
      <c r="AB20298" s="3" t="str">
        <v>T = 9.583333, swapRate = 0.026660, k = 7, strike = -0.020226, call = 0.047482, callph = 0.047472, callmh = 0.047492, quantile = 0.029061, d2CalldK2 = 1.580499</v>
      </c>
    </row>
    <row r="20299" spans="28:28" x14ac:dyDescent="0.25">
      <c r="AB20299" s="3" t="str">
        <v>T = 9.583333, swapRate = 0.026660, k = 8, strike = -0.018188, call = 0.045506, callph = 0.045496, callmh = 0.045516, quantile = 0.032489, d2CalldK2 = 1.786870</v>
      </c>
    </row>
    <row r="20300" spans="28:28" x14ac:dyDescent="0.25">
      <c r="AB20300" s="3" t="str">
        <v>T = 9.583333, swapRate = 0.026660, k = 9, strike = -0.016149, call = 0.043537, callph = 0.043528, callmh = 0.043547, quantile = 0.036366, d2CalldK2 = 2.022809</v>
      </c>
    </row>
    <row r="20301" spans="28:28" x14ac:dyDescent="0.25">
      <c r="AB20301" s="3" t="str">
        <v>T = 9.583333, swapRate = 0.026660, k = 10, strike = -0.014111, call = 0.041577, callph = 0.041568, callmh = 0.041587, quantile = 0.040759, d2CalldK2 = 2.292872</v>
      </c>
    </row>
    <row r="20302" spans="28:28" x14ac:dyDescent="0.25">
      <c r="AB20302" s="3" t="str">
        <v>T = 9.583333, swapRate = 0.026660, k = 11, strike = -0.012072, call = 0.039627, callph = 0.039617, callmh = 0.039637, quantile = 0.045741, d2CalldK2 = 2.602348</v>
      </c>
    </row>
    <row r="20303" spans="28:28" x14ac:dyDescent="0.25">
      <c r="AB20303" s="3" t="str">
        <v>T = 9.583333, swapRate = 0.026660, k = 12, strike = -0.010034, call = 0.037687, callph = 0.037678, callmh = 0.037697, quantile = 0.051400, d2CalldK2 = 2.957370</v>
      </c>
    </row>
    <row r="20304" spans="28:28" x14ac:dyDescent="0.25">
      <c r="AB20304" s="3" t="str">
        <v>T = 9.583333, swapRate = 0.026660, k = 13, strike = -0.007995, call = 0.035760, callph = 0.035751, callmh = 0.035769, quantile = 0.057834, d2CalldK2 = 3.365049</v>
      </c>
    </row>
    <row r="20305" spans="28:28" x14ac:dyDescent="0.25">
      <c r="AB20305" s="3" t="str">
        <v>T = 9.583333, swapRate = 0.026660, k = 14, strike = -0.005956, call = 0.033847, callph = 0.033837, callmh = 0.033856, quantile = 0.065161, d2CalldK2 = 3.833610</v>
      </c>
    </row>
    <row r="20306" spans="28:28" x14ac:dyDescent="0.25">
      <c r="AB20306" s="3" t="str">
        <v>T = 9.583333, swapRate = 0.026660, k = 15, strike = -0.003918, call = 0.031949, callph = 0.031940, callmh = 0.031959, quantile = 0.073512, d2CalldK2 = 4.372552</v>
      </c>
    </row>
    <row r="20307" spans="28:28" x14ac:dyDescent="0.25">
      <c r="AB20307" s="3" t="str">
        <v>T = 9.583333, swapRate = 0.026660, k = 16, strike = -0.001879, call = 0.030070, callph = 0.030061, callmh = 0.030079, quantile = 0.083043, d2CalldK2 = 4.992805</v>
      </c>
    </row>
    <row r="20308" spans="28:28" x14ac:dyDescent="0.25">
      <c r="AB20308" s="3" t="str">
        <v>T = 9.583333, swapRate = 0.026660, k = 17, strike = 0.000159, call = 0.028212, callph = 0.028203, callmh = 0.028221, quantile = 0.093932, d2CalldK2 = 5.706890</v>
      </c>
    </row>
    <row r="20309" spans="28:28" x14ac:dyDescent="0.25">
      <c r="AB20309" s="3" t="str">
        <v>T = 9.583333, swapRate = 0.026660, k = 18, strike = 0.002198, call = 0.026377, callph = 0.026368, callmh = 0.026386, quantile = 0.106384, d2CalldK2 = 6.529058</v>
      </c>
    </row>
    <row r="20310" spans="28:28" x14ac:dyDescent="0.25">
      <c r="AB20310" s="3" t="str">
        <v>T = 9.583333, swapRate = 0.026660, k = 19, strike = 0.004236, call = 0.024570, callph = 0.024561, callmh = 0.024578, quantile = 0.120635, d2CalldK2 = 7.475382</v>
      </c>
    </row>
    <row r="20311" spans="28:28" x14ac:dyDescent="0.25">
      <c r="AB20311" s="3" t="str">
        <v>T = 9.583333, swapRate = 0.026660, k = 20, strike = 0.006275, call = 0.022793, callph = 0.022785, callmh = 0.022802, quantile = 0.136958, d2CalldK2 = 8.563768</v>
      </c>
    </row>
    <row r="20312" spans="28:28" x14ac:dyDescent="0.25">
      <c r="AB20312" s="3" t="str">
        <v>T = 9.583333, swapRate = 0.026660, k = 21, strike = 0.008313, call = 0.021053, callph = 0.021044, callmh = 0.021061, quantile = 0.155660, d2CalldK2 = 9.813802</v>
      </c>
    </row>
    <row r="20313" spans="28:28" x14ac:dyDescent="0.25">
      <c r="AB20313" s="3" t="str">
        <v>T = 9.583333, swapRate = 0.026660, k = 22, strike = 0.010352, call = 0.019353, callph = 0.019345, callmh = 0.019361, quantile = 0.177093, d2CalldK2 = 11.246345</v>
      </c>
    </row>
    <row r="20314" spans="28:28" x14ac:dyDescent="0.25">
      <c r="AB20314" s="3" t="str">
        <v>T = 9.583333, swapRate = 0.026660, k = 23, strike = 0.012390, call = 0.017700, callph = 0.017692, callmh = 0.017708, quantile = 0.201651, d2CalldK2 = 12.882699</v>
      </c>
    </row>
    <row r="20315" spans="28:28" x14ac:dyDescent="0.25">
      <c r="AB20315" s="3" t="str">
        <v>T = 9.583333, swapRate = 0.026660, k = 24, strike = 0.014429, call = 0.016100, callph = 0.016093, callmh = 0.016108, quantile = 0.229769, d2CalldK2 = 14.743118</v>
      </c>
    </row>
    <row r="20316" spans="28:28" x14ac:dyDescent="0.25">
      <c r="AB20316" s="3" t="str">
        <v>T = 9.583333, swapRate = 0.026660, k = 25, strike = 0.016467, call = 0.014562, callph = 0.014555, callmh = 0.014570, quantile = 0.261923, d2CalldK2 = 16.844288</v>
      </c>
    </row>
    <row r="20317" spans="28:28" x14ac:dyDescent="0.25">
      <c r="AB20317" s="3" t="str">
        <v>T = 9.583333, swapRate = 0.026660, k = 26, strike = 0.018506, call = 0.013094, callph = 0.013087, callmh = 0.013101, quantile = 0.298614, d2CalldK2 = 19.195252</v>
      </c>
    </row>
    <row r="20318" spans="28:28" x14ac:dyDescent="0.25">
      <c r="AB20318" s="3" t="str">
        <v>T = 9.583333, swapRate = 0.026660, k = 27, strike = 0.020544, call = 0.011706, callph = 0.011699, callmh = 0.011713, quantile = 0.340350, d2CalldK2 = 21.791015</v>
      </c>
    </row>
    <row r="20319" spans="28:28" x14ac:dyDescent="0.25">
      <c r="AB20319" s="3" t="str">
        <v>T = 9.583333, swapRate = 0.026660, k = 28, strike = 0.022583, call = 0.010408, callph = 0.010402, callmh = 0.010415, quantile = 0.387605, d2CalldK2 = 24.602772</v>
      </c>
    </row>
    <row r="20320" spans="28:28" x14ac:dyDescent="0.25">
      <c r="AB20320" s="3" t="str">
        <v>T = 9.583333, swapRate = 0.026660, k = 29, strike = 0.024621, call = 0.009213, callph = 0.009208, callmh = 0.009219, quantile = 0.440760, d2CalldK2 = 27.563376</v>
      </c>
    </row>
    <row r="20321" spans="28:28" x14ac:dyDescent="0.25">
      <c r="AB20321" s="3" t="str">
        <v>T = 9.583333, swapRate = 0.026660, k = 30, strike = 0.026660, call = 0.008133, callph = 0.008128, callmh = 0.008138, quantile = 0.500000, d2CalldK2 = 30.541669</v>
      </c>
    </row>
    <row r="20322" spans="28:28" x14ac:dyDescent="0.25">
      <c r="AB20322" s="3" t="str">
        <v>T = 9.583333, swapRate = 0.026660, k = 31, strike = 0.028699, call = 0.007175, callph = 0.007170, callmh = 0.007179, quantile = 0.559240, d2CalldK2 = 27.563376</v>
      </c>
    </row>
    <row r="20323" spans="28:28" x14ac:dyDescent="0.25">
      <c r="AB20323" s="3" t="str">
        <v>T = 9.583333, swapRate = 0.026660, k = 32, strike = 0.030737, call = 0.006331, callph = 0.006328, callmh = 0.006335, quantile = 0.612395, d2CalldK2 = 24.602772</v>
      </c>
    </row>
    <row r="20324" spans="28:28" x14ac:dyDescent="0.25">
      <c r="AB20324" s="3" t="str">
        <v>T = 9.583333, swapRate = 0.026660, k = 33, strike = 0.032776, call = 0.005590, callph = 0.005587, callmh = 0.005594, quantile = 0.659650, d2CalldK2 = 21.791015</v>
      </c>
    </row>
    <row r="20325" spans="28:28" x14ac:dyDescent="0.25">
      <c r="AB20325" s="3" t="str">
        <v>T = 9.583333, swapRate = 0.026660, k = 34, strike = 0.034814, call = 0.004940, callph = 0.004937, callmh = 0.004943, quantile = 0.701386, d2CalldK2 = 19.195252</v>
      </c>
    </row>
    <row r="20326" spans="28:28" x14ac:dyDescent="0.25">
      <c r="AB20326" s="3" t="str">
        <v>T = 9.583333, swapRate = 0.026660, k = 35, strike = 0.036853, call = 0.004370, callph = 0.004367, callmh = 0.004372, quantile = 0.738077, d2CalldK2 = 16.844288</v>
      </c>
    </row>
    <row r="20327" spans="28:28" x14ac:dyDescent="0.25">
      <c r="AB20327" s="3" t="str">
        <v>T = 9.583333, swapRate = 0.026660, k = 36, strike = 0.038891, call = 0.003869, callph = 0.003867, callmh = 0.003871, quantile = 0.770231, d2CalldK2 = 14.743118</v>
      </c>
    </row>
    <row r="20328" spans="28:28" x14ac:dyDescent="0.25">
      <c r="AB20328" s="3" t="str">
        <v>T = 9.583333, swapRate = 0.026660, k = 37, strike = 0.040930, call = 0.003430, callph = 0.003428, callmh = 0.003432, quantile = 0.798349, d2CalldK2 = 12.882699</v>
      </c>
    </row>
    <row r="20329" spans="28:28" x14ac:dyDescent="0.25">
      <c r="AB20329" s="3" t="str">
        <v>T = 9.583333, swapRate = 0.026660, k = 38, strike = 0.042968, call = 0.003045, callph = 0.003043, callmh = 0.003046, quantile = 0.822907, d2CalldK2 = 11.246345</v>
      </c>
    </row>
    <row r="20330" spans="28:28" x14ac:dyDescent="0.25">
      <c r="AB20330" s="3" t="str">
        <v>T = 9.583333, swapRate = 0.026660, k = 39, strike = 0.045007, call = 0.002706, callph = 0.002704, callmh = 0.002707, quantile = 0.844340, d2CalldK2 = 9.813802</v>
      </c>
    </row>
    <row r="20331" spans="28:28" x14ac:dyDescent="0.25">
      <c r="AB20331" s="3" t="str">
        <v>T = 9.583333, swapRate = 0.026660, k = 40, strike = 0.047045, call = 0.002408, callph = 0.002407, callmh = 0.002409, quantile = 0.863042, d2CalldK2 = 8.563768</v>
      </c>
    </row>
    <row r="20332" spans="28:28" x14ac:dyDescent="0.25">
      <c r="AB20332" s="3" t="str">
        <v>T = 9.583333, swapRate = 0.026660, k = 41, strike = 0.049084, call = 0.002146, callph = 0.002145, callmh = 0.002147, quantile = 0.879365, d2CalldK2 = 7.475382</v>
      </c>
    </row>
    <row r="20333" spans="28:28" x14ac:dyDescent="0.25">
      <c r="AB20333" s="3" t="str">
        <v>T = 9.583333, swapRate = 0.026660, k = 42, strike = 0.051122, call = 0.001915, callph = 0.001914, callmh = 0.001916, quantile = 0.893616, d2CalldK2 = 6.529058</v>
      </c>
    </row>
    <row r="20334" spans="28:28" x14ac:dyDescent="0.25">
      <c r="AB20334" s="3" t="str">
        <v>T = 9.583333, swapRate = 0.026660, k = 43, strike = 0.053161, call = 0.001711, callph = 0.001710, callmh = 0.001712, quantile = 0.906068, d2CalldK2 = 5.706890</v>
      </c>
    </row>
    <row r="20335" spans="28:28" x14ac:dyDescent="0.25">
      <c r="AB20335" s="3" t="str">
        <v>T = 9.583333, swapRate = 0.026660, k = 44, strike = 0.055199, call = 0.001531, callph = 0.001530, callmh = 0.001532, quantile = 0.916957, d2CalldK2 = 4.992806</v>
      </c>
    </row>
    <row r="20336" spans="28:28" x14ac:dyDescent="0.25">
      <c r="AB20336" s="3" t="str">
        <v>T = 9.583333, swapRate = 0.026660, k = 45, strike = 0.057238, call = 0.001371, callph = 0.001371, callmh = 0.001372, quantile = 0.926488, d2CalldK2 = 4.372552</v>
      </c>
    </row>
    <row r="20337" spans="28:28" x14ac:dyDescent="0.25">
      <c r="AB20337" s="3" t="str">
        <v>T = 9.583333, swapRate = 0.026660, k = 46, strike = 0.059276, call = 0.001230, callph = 0.001230, callmh = 0.001231, quantile = 0.934839, d2CalldK2 = 3.833610</v>
      </c>
    </row>
    <row r="20338" spans="28:28" x14ac:dyDescent="0.25">
      <c r="AB20338" s="3" t="str">
        <v>T = 9.583333, swapRate = 0.026660, k = 47, strike = 0.061315, call = 0.001105, callph = 0.001104, callmh = 0.001106, quantile = 0.942166, d2CalldK2 = 3.365049</v>
      </c>
    </row>
    <row r="20339" spans="28:28" x14ac:dyDescent="0.25">
      <c r="AB20339" s="3" t="str">
        <v>T = 9.583333, swapRate = 0.026660, k = 48, strike = 0.063354, call = 0.000994, callph = 0.000993, callmh = 0.000994, quantile = 0.948600, d2CalldK2 = 2.957370</v>
      </c>
    </row>
    <row r="20340" spans="28:28" x14ac:dyDescent="0.25">
      <c r="AB20340" s="3" t="str">
        <v>T = 9.583333, swapRate = 0.026660, k = 49, strike = 0.065392, call = 0.000895, callph = 0.000894, callmh = 0.000895, quantile = 0.954259, d2CalldK2 = 2.602348</v>
      </c>
    </row>
    <row r="20341" spans="28:28" x14ac:dyDescent="0.25">
      <c r="AB20341" s="3" t="str">
        <v>T = 9.583333, swapRate = 0.026660, k = 50, strike = 0.067431, call = 0.000807, callph = 0.000806, callmh = 0.000807, quantile = 0.959241, d2CalldK2 = 2.292872</v>
      </c>
    </row>
    <row r="20342" spans="28:28" x14ac:dyDescent="0.25">
      <c r="AB20342" s="3" t="str">
        <v>T = 9.583333, swapRate = 0.026660, k = 51, strike = 0.069469, call = 0.000728, callph = 0.000728, callmh = 0.000729, quantile = 0.963634, d2CalldK2 = 2.022809</v>
      </c>
    </row>
    <row r="20343" spans="28:28" x14ac:dyDescent="0.25">
      <c r="AB20343" s="3" t="str">
        <v>T = 9.583333, swapRate = 0.026660, k = 52, strike = 0.071508, call = 0.000658, callph = 0.000658, callmh = 0.000659, quantile = 0.967511, d2CalldK2 = 1.786870</v>
      </c>
    </row>
    <row r="20344" spans="28:28" x14ac:dyDescent="0.25">
      <c r="AB20344" s="3" t="str">
        <v>T = 9.583333, swapRate = 0.026660, k = 53, strike = 0.073546, call = 0.000596, callph = 0.000595, callmh = 0.000596, quantile = 0.970939, d2CalldK2 = 1.580499</v>
      </c>
    </row>
    <row r="20345" spans="28:28" x14ac:dyDescent="0.25">
      <c r="AB20345" s="3" t="str">
        <v>T = 9.583333, swapRate = 0.026660, k = 54, strike = 0.075585, call = 0.000540, callph = 0.000539, callmh = 0.000540, quantile = 0.973973, d2CalldK2 = 1.399771</v>
      </c>
    </row>
    <row r="20346" spans="28:28" x14ac:dyDescent="0.25">
      <c r="AB20346" s="3" t="str">
        <v>T = 9.583333, swapRate = 0.026660, k = 55, strike = 0.077623, call = 0.000489, callph = 0.000489, callmh = 0.000489, quantile = 0.976661, d2CalldK2 = 1.241302</v>
      </c>
    </row>
    <row r="20347" spans="28:28" x14ac:dyDescent="0.25">
      <c r="AB20347" s="3" t="str">
        <v>T = 9.583333, swapRate = 0.026660, k = 56, strike = 0.079662, call = 0.000444, callph = 0.000444, callmh = 0.000444, quantile = 0.979047, d2CalldK2 = 1.102175</v>
      </c>
    </row>
    <row r="20348" spans="28:28" x14ac:dyDescent="0.25">
      <c r="AB20348" s="3" t="str">
        <v>T = 9.583333, swapRate = 0.026660, k = 57, strike = 0.081700, call = 0.000404, callph = 0.000403, callmh = 0.000404, quantile = 0.981166, d2CalldK2 = 0.979876</v>
      </c>
    </row>
    <row r="20349" spans="28:28" x14ac:dyDescent="0.25">
      <c r="AB20349" s="3" t="str">
        <v>T = 9.583333, swapRate = 0.026660, k = 58, strike = 0.083739, call = 0.000367, callph = 0.000367, callmh = 0.000367, quantile = 0.983052, d2CalldK2 = 0.872232</v>
      </c>
    </row>
    <row r="20350" spans="28:28" x14ac:dyDescent="0.25">
      <c r="AB20350" s="3" t="str">
        <v>T = 9.583333, swapRate = 0.026660, k = 59, strike = 0.085777, call = 0.000334, callph = 0.000334, callmh = 0.000335, quantile = 0.984731, d2CalldK2 = 0.777367</v>
      </c>
    </row>
    <row r="20351" spans="28:28" x14ac:dyDescent="0.25">
      <c r="AB20351" s="3" t="str">
        <v>T = 9.583333, swapRate = 0.026660, k = 60, strike = 0.087816, call = 0.000305, callph = 0.000305, callmh = 0.000305, quantile = 0.986228, d2CalldK2 = 0.693658</v>
      </c>
    </row>
    <row r="20352" spans="28:28" x14ac:dyDescent="0.25">
      <c r="AB20352" s="3" t="str">
        <v>strike = -0.032457, d2CalldK2 = 0.777367, d2CalldK2mc = 1.298317</v>
      </c>
    </row>
    <row r="20353" spans="28:28" x14ac:dyDescent="0.25">
      <c r="AB20353" s="3" t="str">
        <v>strike = -0.030419, d2CalldK2 = 0.872232, d2CalldK2mc = 1.183528</v>
      </c>
    </row>
    <row r="20354" spans="28:28" x14ac:dyDescent="0.25">
      <c r="AB20354" s="3" t="str">
        <v>strike = -0.028380, d2CalldK2 = 0.979876, d2CalldK2mc = 1.049422</v>
      </c>
    </row>
    <row r="20355" spans="28:28" x14ac:dyDescent="0.25">
      <c r="AB20355" s="3" t="str">
        <v>strike = -0.026342, d2CalldK2 = 1.102175, d2CalldK2mc = 1.130743</v>
      </c>
    </row>
    <row r="20356" spans="28:28" x14ac:dyDescent="0.25">
      <c r="AB20356" s="3" t="str">
        <v>strike = -0.024303, d2CalldK2 = 1.241302, d2CalldK2mc = 1.146920</v>
      </c>
    </row>
    <row r="20357" spans="28:28" x14ac:dyDescent="0.25">
      <c r="AB20357" s="3" t="str">
        <v>strike = -0.022265, d2CalldK2 = 1.399771, d2CalldK2mc = 1.048446</v>
      </c>
    </row>
    <row r="20358" spans="28:28" x14ac:dyDescent="0.25">
      <c r="AB20358" s="3" t="str">
        <v>strike = -0.020226, d2CalldK2 = 1.580499, d2CalldK2mc = 1.161011</v>
      </c>
    </row>
    <row r="20359" spans="28:28" x14ac:dyDescent="0.25">
      <c r="AB20359" s="3" t="str">
        <v>strike = -0.018188, d2CalldK2 = 1.786870, d2CalldK2mc = 1.627596</v>
      </c>
    </row>
    <row r="20360" spans="28:28" x14ac:dyDescent="0.25">
      <c r="AB20360" s="3" t="str">
        <v>strike = -0.016149, d2CalldK2 = 2.022809, d2CalldK2mc = 2.712205</v>
      </c>
    </row>
    <row r="20361" spans="28:28" x14ac:dyDescent="0.25">
      <c r="AB20361" s="3" t="str">
        <v>strike = -0.014111, d2CalldK2 = 2.292872, d2CalldK2mc = 2.453088</v>
      </c>
    </row>
    <row r="20362" spans="28:28" x14ac:dyDescent="0.25">
      <c r="AB20362" s="3" t="str">
        <v>strike = -0.012072, d2CalldK2 = 2.602348, d2CalldK2mc = 2.985077</v>
      </c>
    </row>
    <row r="20363" spans="28:28" x14ac:dyDescent="0.25">
      <c r="AB20363" s="3" t="str">
        <v>strike = -0.010034, d2CalldK2 = 2.957370, d2CalldK2mc = 3.262409</v>
      </c>
    </row>
    <row r="20364" spans="28:28" x14ac:dyDescent="0.25">
      <c r="AB20364" s="3" t="str">
        <v>strike = -0.007995, d2CalldK2 = 3.365049, d2CalldK2mc = 2.653171</v>
      </c>
    </row>
    <row r="20365" spans="28:28" x14ac:dyDescent="0.25">
      <c r="AB20365" s="3" t="str">
        <v>strike = -0.005956, d2CalldK2 = 3.833610, d2CalldK2mc = 3.445238</v>
      </c>
    </row>
    <row r="20366" spans="28:28" x14ac:dyDescent="0.25">
      <c r="AB20366" s="3" t="str">
        <v>strike = -0.003918, d2CalldK2 = 4.372552, d2CalldK2mc = 4.117426</v>
      </c>
    </row>
    <row r="20367" spans="28:28" x14ac:dyDescent="0.25">
      <c r="AB20367" s="3" t="str">
        <v>strike = -0.001879, d2CalldK2 = 4.992805, d2CalldK2mc = 5.444599</v>
      </c>
    </row>
    <row r="20368" spans="28:28" x14ac:dyDescent="0.25">
      <c r="AB20368" s="3" t="str">
        <v>strike = 0.000159, d2CalldK2 = 5.706890, d2CalldK2mc = 7.124044</v>
      </c>
    </row>
    <row r="20369" spans="28:28" x14ac:dyDescent="0.25">
      <c r="AB20369" s="3" t="str">
        <v>strike = 0.002198, d2CalldK2 = 6.529058, d2CalldK2mc = 6.276731</v>
      </c>
    </row>
    <row r="20370" spans="28:28" x14ac:dyDescent="0.25">
      <c r="AB20370" s="3" t="str">
        <v>strike = 0.004236, d2CalldK2 = 7.475382, d2CalldK2mc = 7.407773</v>
      </c>
    </row>
    <row r="20371" spans="28:28" x14ac:dyDescent="0.25">
      <c r="AB20371" s="3" t="str">
        <v>strike = 0.006275, d2CalldK2 = 8.563768, d2CalldK2mc = 7.541264</v>
      </c>
    </row>
    <row r="20372" spans="28:28" x14ac:dyDescent="0.25">
      <c r="AB20372" s="3" t="str">
        <v>strike = 0.008313, d2CalldK2 = 9.813802, d2CalldK2mc = 9.345472</v>
      </c>
    </row>
    <row r="20373" spans="28:28" x14ac:dyDescent="0.25">
      <c r="AB20373" s="3" t="str">
        <v>strike = 0.010352, d2CalldK2 = 11.246345, d2CalldK2mc = 11.178099</v>
      </c>
    </row>
    <row r="20374" spans="28:28" x14ac:dyDescent="0.25">
      <c r="AB20374" s="3" t="str">
        <v>strike = 0.012390, d2CalldK2 = 12.882699, d2CalldK2mc = 12.509269</v>
      </c>
    </row>
    <row r="20375" spans="28:28" x14ac:dyDescent="0.25">
      <c r="AB20375" s="3" t="str">
        <v>strike = 0.014429, d2CalldK2 = 14.743118, d2CalldK2mc = 14.249928</v>
      </c>
    </row>
    <row r="20376" spans="28:28" x14ac:dyDescent="0.25">
      <c r="AB20376" s="3" t="str">
        <v>strike = 0.016467, d2CalldK2 = 16.844288, d2CalldK2mc = 17.301016</v>
      </c>
    </row>
    <row r="20377" spans="28:28" x14ac:dyDescent="0.25">
      <c r="AB20377" s="3" t="str">
        <v>strike = 0.018506, d2CalldK2 = 19.195252, d2CalldK2mc = 21.210366</v>
      </c>
    </row>
    <row r="20378" spans="28:28" x14ac:dyDescent="0.25">
      <c r="AB20378" s="3" t="str">
        <v>strike = 0.020544, d2CalldK2 = 21.791015, d2CalldK2mc = 22.539317</v>
      </c>
    </row>
    <row r="20379" spans="28:28" x14ac:dyDescent="0.25">
      <c r="AB20379" s="3" t="str">
        <v>strike = 0.022583, d2CalldK2 = 24.602772, d2CalldK2mc = 23.399215</v>
      </c>
    </row>
    <row r="20380" spans="28:28" x14ac:dyDescent="0.25">
      <c r="AB20380" s="3" t="str">
        <v>strike = 0.024621, d2CalldK2 = 27.563376, d2CalldK2mc = 27.901249</v>
      </c>
    </row>
    <row r="20381" spans="28:28" x14ac:dyDescent="0.25">
      <c r="AB20381" s="3" t="str">
        <v>strike = 0.026660, d2CalldK2 = 30.541669, d2CalldK2mc = 29.153892</v>
      </c>
    </row>
    <row r="20382" spans="28:28" x14ac:dyDescent="0.25">
      <c r="AB20382" s="3" t="str">
        <v>strike = 0.028699, d2CalldK2 = 27.563376, d2CalldK2mc = 28.270147</v>
      </c>
    </row>
    <row r="20383" spans="28:28" x14ac:dyDescent="0.25">
      <c r="AB20383" s="3" t="str">
        <v>strike = 0.030737, d2CalldK2 = 24.602772, d2CalldK2mc = 23.984043</v>
      </c>
    </row>
    <row r="20384" spans="28:28" x14ac:dyDescent="0.25">
      <c r="AB20384" s="3" t="str">
        <v>strike = 0.032776, d2CalldK2 = 21.791015, d2CalldK2mc = 22.066347</v>
      </c>
    </row>
    <row r="20385" spans="28:28" x14ac:dyDescent="0.25">
      <c r="AB20385" s="3" t="str">
        <v>strike = 0.034814, d2CalldK2 = 19.195252, d2CalldK2mc = 19.920592</v>
      </c>
    </row>
    <row r="20386" spans="28:28" x14ac:dyDescent="0.25">
      <c r="AB20386" s="3" t="str">
        <v>strike = 0.036853, d2CalldK2 = 16.844288, d2CalldK2mc = 15.876635</v>
      </c>
    </row>
    <row r="20387" spans="28:28" x14ac:dyDescent="0.25">
      <c r="AB20387" s="3" t="str">
        <v>strike = 0.038891, d2CalldK2 = 14.743118, d2CalldK2mc = 14.847199</v>
      </c>
    </row>
    <row r="20388" spans="28:28" x14ac:dyDescent="0.25">
      <c r="AB20388" s="3" t="str">
        <v>strike = 0.040930, d2CalldK2 = 12.882699, d2CalldK2mc = 12.823497</v>
      </c>
    </row>
    <row r="20389" spans="28:28" x14ac:dyDescent="0.25">
      <c r="AB20389" s="3" t="str">
        <v>strike = 0.042968, d2CalldK2 = 11.246345, d2CalldK2mc = 10.729783</v>
      </c>
    </row>
    <row r="20390" spans="28:28" x14ac:dyDescent="0.25">
      <c r="AB20390" s="3" t="str">
        <v>strike = 0.045007, d2CalldK2 = 9.813802, d2CalldK2mc = 9.327293</v>
      </c>
    </row>
    <row r="20391" spans="28:28" x14ac:dyDescent="0.25">
      <c r="AB20391" s="3" t="str">
        <v>strike = 0.047045, d2CalldK2 = 8.563768, d2CalldK2mc = 9.174571</v>
      </c>
    </row>
    <row r="20392" spans="28:28" x14ac:dyDescent="0.25">
      <c r="AB20392" s="3" t="str">
        <v>strike = 0.049084, d2CalldK2 = 7.475382, d2CalldK2mc = 7.609735</v>
      </c>
    </row>
    <row r="20393" spans="28:28" x14ac:dyDescent="0.25">
      <c r="AB20393" s="3" t="str">
        <v>strike = 0.051122, d2CalldK2 = 6.529058, d2CalldK2mc = 6.374129</v>
      </c>
    </row>
    <row r="20394" spans="28:28" x14ac:dyDescent="0.25">
      <c r="AB20394" s="3" t="str">
        <v>strike = 0.053161, d2CalldK2 = 5.706890, d2CalldK2mc = 5.448218</v>
      </c>
    </row>
    <row r="20395" spans="28:28" x14ac:dyDescent="0.25">
      <c r="AB20395" s="3" t="str">
        <v>strike = 0.055199, d2CalldK2 = 4.992806, d2CalldK2mc = 5.282448</v>
      </c>
    </row>
    <row r="20396" spans="28:28" x14ac:dyDescent="0.25">
      <c r="AB20396" s="3" t="str">
        <v>strike = 0.057238, d2CalldK2 = 4.372552, d2CalldK2mc = 4.566431</v>
      </c>
    </row>
    <row r="20397" spans="28:28" x14ac:dyDescent="0.25">
      <c r="AB20397" s="3" t="str">
        <v>strike = 0.059276, d2CalldK2 = 3.833610, d2CalldK2mc = 4.203091</v>
      </c>
    </row>
    <row r="20398" spans="28:28" x14ac:dyDescent="0.25">
      <c r="AB20398" s="3" t="str">
        <v>strike = 0.061315, d2CalldK2 = 3.365049, d2CalldK2mc = 3.153906</v>
      </c>
    </row>
    <row r="20399" spans="28:28" x14ac:dyDescent="0.25">
      <c r="AB20399" s="3" t="str">
        <v>strike = 0.063354, d2CalldK2 = 2.957370, d2CalldK2mc = 2.828835</v>
      </c>
    </row>
    <row r="20400" spans="28:28" x14ac:dyDescent="0.25">
      <c r="AB20400" s="3" t="str">
        <v>strike = 0.065392, d2CalldK2 = 2.602348, d2CalldK2mc = 2.712229</v>
      </c>
    </row>
    <row r="20401" spans="28:28" x14ac:dyDescent="0.25">
      <c r="AB20401" s="3" t="str">
        <v>strike = 0.067431, d2CalldK2 = 2.292872, d2CalldK2mc = 2.598923</v>
      </c>
    </row>
    <row r="20402" spans="28:28" x14ac:dyDescent="0.25">
      <c r="AB20402" s="3" t="str">
        <v>strike = 0.069469, d2CalldK2 = 2.022809, d2CalldK2mc = 1.698823</v>
      </c>
    </row>
    <row r="20403" spans="28:28" x14ac:dyDescent="0.25">
      <c r="AB20403" s="3" t="str">
        <v>strike = 0.071508, d2CalldK2 = 1.786870, d2CalldK2mc = 1.852680</v>
      </c>
    </row>
    <row r="20404" spans="28:28" x14ac:dyDescent="0.25">
      <c r="AB20404" s="3" t="str">
        <v>strike = 0.073546, d2CalldK2 = 1.580499, d2CalldK2mc = 1.444216</v>
      </c>
    </row>
    <row r="20405" spans="28:28" x14ac:dyDescent="0.25">
      <c r="AB20405" s="3" t="str">
        <v>strike = 0.075585, d2CalldK2 = 1.399771, d2CalldK2mc = 1.705987</v>
      </c>
    </row>
    <row r="20406" spans="28:28" x14ac:dyDescent="0.25">
      <c r="AB20406" s="3" t="str">
        <v>strike = 0.077623, d2CalldK2 = 1.241302, d2CalldK2mc = 1.097025</v>
      </c>
    </row>
    <row r="20407" spans="28:28" x14ac:dyDescent="0.25">
      <c r="AB20407" s="3" t="str">
        <v>strike = 0.079662, d2CalldK2 = 1.102175, d2CalldK2mc = 0.829220</v>
      </c>
    </row>
    <row r="20408" spans="28:28" x14ac:dyDescent="0.25">
      <c r="AB20408" s="3" t="str">
        <v>strike = 0.081700, d2CalldK2 = 0.979876, d2CalldK2mc = 0.818584</v>
      </c>
    </row>
    <row r="20409" spans="28:28" x14ac:dyDescent="0.25">
      <c r="AB20409" s="3" t="str">
        <v>strike = 0.083739, d2CalldK2 = 0.872232, d2CalldK2mc = 0.829563</v>
      </c>
    </row>
    <row r="20410" spans="28:28" x14ac:dyDescent="0.25">
      <c r="AB20410" s="3" t="str">
        <v>strike = 0.085777, d2CalldK2 = 0.777367, d2CalldK2mc = 0.720277</v>
      </c>
    </row>
    <row r="20411" spans="28:28" x14ac:dyDescent="0.25">
      <c r="AB20411" s="3" t="str">
        <v>T = 9.583333, fixingDate = 0, swapRate = 0.026660, annuity = 7.759289, stdDev = 0.020385, avgCalcStrikes = 7.992188</v>
      </c>
    </row>
    <row r="20412" spans="28:28" x14ac:dyDescent="0.25">
      <c r="AB20412" s="3" t="str">
        <v>strike = -0.032457, dCalldT = 0.000487, localVol = 0.027382</v>
      </c>
    </row>
    <row r="20413" spans="28:28" x14ac:dyDescent="0.25">
      <c r="AB20413" s="3" t="str">
        <v>strike = -0.030419, dCalldT = 0.000501, localVol = 0.029108</v>
      </c>
    </row>
    <row r="20414" spans="28:28" x14ac:dyDescent="0.25">
      <c r="AB20414" s="3" t="str">
        <v>strike = -0.028380, dCalldT = 0.000501, localVol = 0.030901</v>
      </c>
    </row>
    <row r="20415" spans="28:28" x14ac:dyDescent="0.25">
      <c r="AB20415" s="3" t="str">
        <v>strike = -0.026342, dCalldT = 0.000498, localVol = 0.029673</v>
      </c>
    </row>
    <row r="20416" spans="28:28" x14ac:dyDescent="0.25">
      <c r="AB20416" s="3" t="str">
        <v>strike = -0.024303, dCalldT = 0.000494, localVol = 0.029341</v>
      </c>
    </row>
    <row r="20417" spans="28:28" x14ac:dyDescent="0.25">
      <c r="AB20417" s="3" t="str">
        <v>strike = -0.022265, dCalldT = 0.000495, localVol = 0.030726</v>
      </c>
    </row>
    <row r="20418" spans="28:28" x14ac:dyDescent="0.25">
      <c r="AB20418" s="3" t="str">
        <v>strike = -0.020226, dCalldT = 0.000514, localVol = 0.029765</v>
      </c>
    </row>
    <row r="20419" spans="28:28" x14ac:dyDescent="0.25">
      <c r="AB20419" s="3" t="str">
        <v>strike = -0.018188, dCalldT = 0.000555, localVol = 0.026122</v>
      </c>
    </row>
    <row r="20420" spans="28:28" x14ac:dyDescent="0.25">
      <c r="AB20420" s="3" t="str">
        <v>strike = -0.016149, dCalldT = 0.000605, localVol = 0.021121</v>
      </c>
    </row>
    <row r="20421" spans="28:28" x14ac:dyDescent="0.25">
      <c r="AB20421" s="3" t="str">
        <v>strike = -0.014111, dCalldT = 0.000621, localVol = 0.022500</v>
      </c>
    </row>
    <row r="20422" spans="28:28" x14ac:dyDescent="0.25">
      <c r="AB20422" s="3" t="str">
        <v>strike = -0.012072, dCalldT = 0.000630, localVol = 0.020541</v>
      </c>
    </row>
    <row r="20423" spans="28:28" x14ac:dyDescent="0.25">
      <c r="AB20423" s="3" t="str">
        <v>strike = -0.010034, dCalldT = 0.000620, localVol = 0.019500</v>
      </c>
    </row>
    <row r="20424" spans="28:28" x14ac:dyDescent="0.25">
      <c r="AB20424" s="3" t="str">
        <v>strike = -0.007995, dCalldT = 0.000596, localVol = 0.021203</v>
      </c>
    </row>
    <row r="20425" spans="28:28" x14ac:dyDescent="0.25">
      <c r="AB20425" s="3" t="str">
        <v>strike = -0.005956, dCalldT = 0.000609, localVol = 0.018799</v>
      </c>
    </row>
    <row r="20426" spans="28:28" x14ac:dyDescent="0.25">
      <c r="AB20426" s="3" t="str">
        <v>strike = -0.003918, dCalldT = 0.000641, localVol = 0.017651</v>
      </c>
    </row>
    <row r="20427" spans="28:28" x14ac:dyDescent="0.25">
      <c r="AB20427" s="3" t="str">
        <v>strike = -0.001879, dCalldT = 0.000688, localVol = 0.015893</v>
      </c>
    </row>
    <row r="20428" spans="28:28" x14ac:dyDescent="0.25">
      <c r="AB20428" s="3" t="str">
        <v>strike = 0.000159, dCalldT = 0.000712, localVol = 0.014138</v>
      </c>
    </row>
    <row r="20429" spans="28:28" x14ac:dyDescent="0.25">
      <c r="AB20429" s="3" t="str">
        <v>strike = 0.002198, dCalldT = 0.000667, localVol = 0.014573</v>
      </c>
    </row>
    <row r="20430" spans="28:28" x14ac:dyDescent="0.25">
      <c r="AB20430" s="3" t="str">
        <v>strike = 0.004236, dCalldT = 0.000634, localVol = 0.013086</v>
      </c>
    </row>
    <row r="20431" spans="28:28" x14ac:dyDescent="0.25">
      <c r="AB20431" s="3" t="str">
        <v>strike = 0.006275, dCalldT = 0.000606, localVol = 0.012677</v>
      </c>
    </row>
    <row r="20432" spans="28:28" x14ac:dyDescent="0.25">
      <c r="AB20432" s="3" t="str">
        <v>strike = 0.008313, dCalldT = 0.000629, localVol = 0.011604</v>
      </c>
    </row>
    <row r="20433" spans="28:28" x14ac:dyDescent="0.25">
      <c r="AB20433" s="3" t="str">
        <v>strike = 0.010352, dCalldT = 0.000676, localVol = 0.010998</v>
      </c>
    </row>
    <row r="20434" spans="28:28" x14ac:dyDescent="0.25">
      <c r="AB20434" s="3" t="str">
        <v>strike = 0.012390, dCalldT = 0.000726, localVol = 0.010777</v>
      </c>
    </row>
    <row r="20435" spans="28:28" x14ac:dyDescent="0.25">
      <c r="AB20435" s="3" t="str">
        <v>strike = 0.014429, dCalldT = 0.000795, localVol = 0.010565</v>
      </c>
    </row>
    <row r="20436" spans="28:28" x14ac:dyDescent="0.25">
      <c r="AB20436" s="3" t="str">
        <v>strike = 0.016467, dCalldT = 0.000888, localVol = 0.010134</v>
      </c>
    </row>
    <row r="20437" spans="28:28" x14ac:dyDescent="0.25">
      <c r="AB20437" s="3" t="str">
        <v>strike = 0.018506, dCalldT = 0.000958, localVol = 0.009504</v>
      </c>
    </row>
    <row r="20438" spans="28:28" x14ac:dyDescent="0.25">
      <c r="AB20438" s="3" t="str">
        <v>strike = 0.020544, dCalldT = 0.000926, localVol = 0.009065</v>
      </c>
    </row>
    <row r="20439" spans="28:28" x14ac:dyDescent="0.25">
      <c r="AB20439" s="3" t="str">
        <v>strike = 0.022583, dCalldT = 0.000855, localVol = 0.008551</v>
      </c>
    </row>
    <row r="20440" spans="28:28" x14ac:dyDescent="0.25">
      <c r="AB20440" s="3" t="str">
        <v>strike = 0.024621, dCalldT = 0.000843, localVol = 0.007774</v>
      </c>
    </row>
    <row r="20441" spans="28:28" x14ac:dyDescent="0.25">
      <c r="AB20441" s="3" t="str">
        <v>strike = 0.026660, dCalldT = 0.000812, localVol = 0.007462</v>
      </c>
    </row>
    <row r="20442" spans="28:28" x14ac:dyDescent="0.25">
      <c r="AB20442" s="3" t="str">
        <v>strike = 0.028699, dCalldT = 0.000798, localVol = 0.007515</v>
      </c>
    </row>
    <row r="20443" spans="28:28" x14ac:dyDescent="0.25">
      <c r="AB20443" s="3" t="str">
        <v>strike = 0.030737, dCalldT = 0.000748, localVol = 0.007896</v>
      </c>
    </row>
    <row r="20444" spans="28:28" x14ac:dyDescent="0.25">
      <c r="AB20444" s="3" t="str">
        <v>strike = 0.032776, dCalldT = 0.000726, localVol = 0.008112</v>
      </c>
    </row>
    <row r="20445" spans="28:28" x14ac:dyDescent="0.25">
      <c r="AB20445" s="3" t="str">
        <v>strike = 0.034814, dCalldT = 0.000689, localVol = 0.008318</v>
      </c>
    </row>
    <row r="20446" spans="28:28" x14ac:dyDescent="0.25">
      <c r="AB20446" s="3" t="str">
        <v>strike = 0.036853, dCalldT = 0.000615, localVol = 0.008804</v>
      </c>
    </row>
    <row r="20447" spans="28:28" x14ac:dyDescent="0.25">
      <c r="AB20447" s="3" t="str">
        <v>strike = 0.038891, dCalldT = 0.000589, localVol = 0.008906</v>
      </c>
    </row>
    <row r="20448" spans="28:28" x14ac:dyDescent="0.25">
      <c r="AB20448" s="3" t="str">
        <v>strike = 0.040930, dCalldT = 0.000557, localVol = 0.009319</v>
      </c>
    </row>
    <row r="20449" spans="28:28" x14ac:dyDescent="0.25">
      <c r="AB20449" s="3" t="str">
        <v>strike = 0.042968, dCalldT = 0.000528, localVol = 0.009918</v>
      </c>
    </row>
    <row r="20450" spans="28:28" x14ac:dyDescent="0.25">
      <c r="AB20450" s="3" t="str">
        <v>strike = 0.045007, dCalldT = 0.000524, localVol = 0.010605</v>
      </c>
    </row>
    <row r="20451" spans="28:28" x14ac:dyDescent="0.25">
      <c r="AB20451" s="3" t="str">
        <v>strike = 0.047045, dCalldT = 0.000546, localVol = 0.010907</v>
      </c>
    </row>
    <row r="20452" spans="28:28" x14ac:dyDescent="0.25">
      <c r="AB20452" s="3" t="str">
        <v>strike = 0.049084, dCalldT = 0.000537, localVol = 0.011881</v>
      </c>
    </row>
    <row r="20453" spans="28:28" x14ac:dyDescent="0.25">
      <c r="AB20453" s="3" t="str">
        <v>strike = 0.051122, dCalldT = 0.000522, localVol = 0.012801</v>
      </c>
    </row>
    <row r="20454" spans="28:28" x14ac:dyDescent="0.25">
      <c r="AB20454" s="3" t="str">
        <v>strike = 0.053161, dCalldT = 0.000516, localVol = 0.013761</v>
      </c>
    </row>
    <row r="20455" spans="28:28" x14ac:dyDescent="0.25">
      <c r="AB20455" s="3" t="str">
        <v>strike = 0.055199, dCalldT = 0.000523, localVol = 0.014073</v>
      </c>
    </row>
    <row r="20456" spans="28:28" x14ac:dyDescent="0.25">
      <c r="AB20456" s="3" t="str">
        <v>strike = 0.057238, dCalldT = 0.000517, localVol = 0.015044</v>
      </c>
    </row>
    <row r="20457" spans="28:28" x14ac:dyDescent="0.25">
      <c r="AB20457" s="3" t="str">
        <v>strike = 0.059276, dCalldT = 0.000501, localVol = 0.015447</v>
      </c>
    </row>
    <row r="20458" spans="28:28" x14ac:dyDescent="0.25">
      <c r="AB20458" s="3" t="str">
        <v>strike = 0.061315, dCalldT = 0.000469, localVol = 0.017238</v>
      </c>
    </row>
    <row r="20459" spans="28:28" x14ac:dyDescent="0.25">
      <c r="AB20459" s="3" t="str">
        <v>strike = 0.063354, dCalldT = 0.000447, localVol = 0.017779</v>
      </c>
    </row>
    <row r="20460" spans="28:28" x14ac:dyDescent="0.25">
      <c r="AB20460" s="3" t="str">
        <v>strike = 0.065392, dCalldT = 0.000433, localVol = 0.017865</v>
      </c>
    </row>
    <row r="20461" spans="28:28" x14ac:dyDescent="0.25">
      <c r="AB20461" s="3" t="str">
        <v>strike = 0.067431, dCalldT = 0.000414, localVol = 0.017846</v>
      </c>
    </row>
    <row r="20462" spans="28:28" x14ac:dyDescent="0.25">
      <c r="AB20462" s="3" t="str">
        <v>strike = 0.069469, dCalldT = 0.000380, localVol = 0.021162</v>
      </c>
    </row>
    <row r="20463" spans="28:28" x14ac:dyDescent="0.25">
      <c r="AB20463" s="3" t="str">
        <v>strike = 0.071508, dCalldT = 0.000364, localVol = 0.019819</v>
      </c>
    </row>
    <row r="20464" spans="28:28" x14ac:dyDescent="0.25">
      <c r="AB20464" s="3" t="str">
        <v>strike = 0.073546, dCalldT = 0.000345, localVol = 0.021850</v>
      </c>
    </row>
    <row r="20465" spans="28:28" x14ac:dyDescent="0.25">
      <c r="AB20465" s="3" t="str">
        <v>strike = 0.075585, dCalldT = 0.000333, localVol = 0.019761</v>
      </c>
    </row>
    <row r="20466" spans="28:28" x14ac:dyDescent="0.25">
      <c r="AB20466" s="3" t="str">
        <v>strike = 0.077623, dCalldT = 0.000307, localVol = 0.023652</v>
      </c>
    </row>
    <row r="20467" spans="28:28" x14ac:dyDescent="0.25">
      <c r="AB20467" s="3" t="str">
        <v>strike = 0.079662, dCalldT = 0.000288, localVol = 0.026373</v>
      </c>
    </row>
    <row r="20468" spans="28:28" x14ac:dyDescent="0.25">
      <c r="AB20468" s="3" t="str">
        <v>strike = 0.081700, dCalldT = 0.000284, localVol = 0.026347</v>
      </c>
    </row>
    <row r="20469" spans="28:28" x14ac:dyDescent="0.25">
      <c r="AB20469" s="3" t="str">
        <v>strike = 0.083739, dCalldT = 0.000288, localVol = 0.026371</v>
      </c>
    </row>
    <row r="20470" spans="28:28" x14ac:dyDescent="0.25">
      <c r="AB20470" s="3" t="str">
        <v>strike = 0.085777, dCalldT = 0.000295, localVol = 0.028642</v>
      </c>
    </row>
    <row r="20471" spans="28:28" x14ac:dyDescent="0.25">
      <c r="AB20471" s="3" t="str">
        <v>T = 9.666667, swapRate = 0.026671, k = 0, strike = -0.034731, call = 0.061711, callph = 0.061701, callmh = 0.061720, quantile = 0.013830, d2CalldK2 = 0.691557</v>
      </c>
    </row>
    <row r="20472" spans="28:28" x14ac:dyDescent="0.25">
      <c r="AB20472" s="3" t="str">
        <v>T = 9.666667, swapRate = 0.026671, k = 1, strike = -0.032684, call = 0.059694, callph = 0.059684, callmh = 0.059704, quantile = 0.015329, d2CalldK2 = 0.774812</v>
      </c>
    </row>
    <row r="20473" spans="28:28" x14ac:dyDescent="0.25">
      <c r="AB20473" s="3" t="str">
        <v>T = 9.666667, swapRate = 0.026671, k = 2, strike = -0.030638, call = 0.057680, callph = 0.057670, callmh = 0.057690, quantile = 0.017009, d2CalldK2 = 0.869147</v>
      </c>
    </row>
    <row r="20474" spans="28:28" x14ac:dyDescent="0.25">
      <c r="AB20474" s="3" t="str">
        <v>T = 9.666667, swapRate = 0.026671, k = 3, strike = -0.028591, call = 0.055670, callph = 0.055660, callmh = 0.055680, quantile = 0.018895, d2CalldK2 = 0.976174</v>
      </c>
    </row>
    <row r="20475" spans="28:28" x14ac:dyDescent="0.25">
      <c r="AB20475" s="3" t="str">
        <v>T = 9.666667, swapRate = 0.026671, k = 4, strike = -0.026544, call = 0.053664, callph = 0.053654, callmh = 0.053674, quantile = 0.021015, d2CalldK2 = 1.097755</v>
      </c>
    </row>
    <row r="20476" spans="28:28" x14ac:dyDescent="0.25">
      <c r="AB20476" s="3" t="str">
        <v>T = 9.666667, swapRate = 0.026671, k = 5, strike = -0.024498, call = 0.051663, callph = 0.051653, callmh = 0.051673, quantile = 0.023400, d2CalldK2 = 1.236047</v>
      </c>
    </row>
    <row r="20477" spans="28:28" x14ac:dyDescent="0.25">
      <c r="AB20477" s="3" t="str">
        <v>T = 9.666667, swapRate = 0.026671, k = 6, strike = -0.022451, call = 0.049667, callph = 0.049657, callmh = 0.049676, quantile = 0.026088, d2CalldK2 = 1.393548</v>
      </c>
    </row>
    <row r="20478" spans="28:28" x14ac:dyDescent="0.25">
      <c r="AB20478" s="3" t="str">
        <v>T = 9.666667, swapRate = 0.026671, k = 7, strike = -0.020404, call = 0.047676, callph = 0.047667, callmh = 0.047686, quantile = 0.029120, d2CalldK2 = 1.573157</v>
      </c>
    </row>
    <row r="20479" spans="28:28" x14ac:dyDescent="0.25">
      <c r="AB20479" s="3" t="str">
        <v>T = 9.666667, swapRate = 0.026671, k = 8, strike = -0.018357, call = 0.045693, callph = 0.045683, callmh = 0.045702, quantile = 0.032545, d2CalldK2 = 1.778233</v>
      </c>
    </row>
    <row r="20480" spans="28:28" x14ac:dyDescent="0.25">
      <c r="AB20480" s="3" t="str">
        <v>T = 9.666667, swapRate = 0.026671, k = 9, strike = -0.016311, call = 0.043716, callph = 0.043707, callmh = 0.043726, quantile = 0.036419, d2CalldK2 = 2.012678</v>
      </c>
    </row>
    <row r="20481" spans="28:28" x14ac:dyDescent="0.25">
      <c r="AB20481" s="3" t="str">
        <v>T = 9.666667, swapRate = 0.026671, k = 10, strike = -0.014264, call = 0.041749, callph = 0.041739, callmh = 0.041758, quantile = 0.040807, d2CalldK2 = 2.281024</v>
      </c>
    </row>
    <row r="20482" spans="28:28" x14ac:dyDescent="0.25">
      <c r="AB20482" s="3" t="str">
        <v>T = 9.666667, swapRate = 0.026671, k = 11, strike = -0.012217, call = 0.039790, callph = 0.039781, callmh = 0.039800, quantile = 0.045783, d2CalldK2 = 2.588530</v>
      </c>
    </row>
    <row r="20483" spans="28:28" x14ac:dyDescent="0.25">
      <c r="AB20483" s="3" t="str">
        <v>T = 9.666667, swapRate = 0.026671, k = 12, strike = -0.010170, call = 0.037843, callph = 0.037834, callmh = 0.037852, quantile = 0.051434, d2CalldK2 = 2.941298</v>
      </c>
    </row>
    <row r="20484" spans="28:28" x14ac:dyDescent="0.25">
      <c r="AB20484" s="3" t="str">
        <v>T = 9.666667, swapRate = 0.026671, k = 13, strike = -0.008124, call = 0.035908, callph = 0.035899, callmh = 0.035917, quantile = 0.057859, d2CalldK2 = 3.346407</v>
      </c>
    </row>
    <row r="20485" spans="28:28" x14ac:dyDescent="0.25">
      <c r="AB20485" s="3" t="str">
        <v>T = 9.666667, swapRate = 0.026671, k = 14, strike = -0.006077, call = 0.033987, callph = 0.033978, callmh = 0.033996, quantile = 0.065173, d2CalldK2 = 3.812052</v>
      </c>
    </row>
    <row r="20486" spans="28:28" x14ac:dyDescent="0.25">
      <c r="AB20486" s="3" t="str">
        <v>T = 9.666667, swapRate = 0.026671, k = 15, strike = -0.004030, call = 0.032082, callph = 0.032073, callmh = 0.032091, quantile = 0.073511, d2CalldK2 = 4.347701</v>
      </c>
    </row>
    <row r="20487" spans="28:28" x14ac:dyDescent="0.25">
      <c r="AB20487" s="3" t="str">
        <v>T = 9.666667, swapRate = 0.026671, k = 16, strike = -0.001983, call = 0.030195, callph = 0.030186, callmh = 0.030204, quantile = 0.083026, d2CalldK2 = 4.964257</v>
      </c>
    </row>
    <row r="20488" spans="28:28" x14ac:dyDescent="0.25">
      <c r="AB20488" s="3" t="str">
        <v>T = 9.666667, swapRate = 0.026671, k = 17, strike = 0.000063, call = 0.028329, callph = 0.028320, callmh = 0.028338, quantile = 0.093896, d2CalldK2 = 5.674224</v>
      </c>
    </row>
    <row r="20489" spans="28:28" x14ac:dyDescent="0.25">
      <c r="AB20489" s="3" t="str">
        <v>T = 9.666667, swapRate = 0.026671, k = 18, strike = 0.002110, call = 0.026487, callph = 0.026478, callmh = 0.026496, quantile = 0.106326, d2CalldK2 = 6.491849</v>
      </c>
    </row>
    <row r="20490" spans="28:28" x14ac:dyDescent="0.25">
      <c r="AB20490" s="3" t="str">
        <v>T = 9.666667, swapRate = 0.026671, k = 19, strike = 0.004157, call = 0.024672, callph = 0.024664, callmh = 0.024681, quantile = 0.120554, d2CalldK2 = 7.433222</v>
      </c>
    </row>
    <row r="20491" spans="28:28" x14ac:dyDescent="0.25">
      <c r="AB20491" s="3" t="str">
        <v>T = 9.666667, swapRate = 0.026671, k = 20, strike = 0.006203, call = 0.022889, callph = 0.022880, callmh = 0.022897, quantile = 0.136851, d2CalldK2 = 8.516298</v>
      </c>
    </row>
    <row r="20492" spans="28:28" x14ac:dyDescent="0.25">
      <c r="AB20492" s="3" t="str">
        <v>T = 9.666667, swapRate = 0.026671, k = 21, strike = 0.008250, call = 0.021141, callph = 0.021132, callmh = 0.021149, quantile = 0.155525, d2CalldK2 = 9.760755</v>
      </c>
    </row>
    <row r="20493" spans="28:28" x14ac:dyDescent="0.25">
      <c r="AB20493" s="3" t="str">
        <v>T = 9.666667, swapRate = 0.026671, k = 22, strike = 0.010297, call = 0.019434, callph = 0.019425, callmh = 0.019442, quantile = 0.176930, d2CalldK2 = 11.187609</v>
      </c>
    </row>
    <row r="20494" spans="28:28" x14ac:dyDescent="0.25">
      <c r="AB20494" s="3" t="str">
        <v>T = 9.666667, swapRate = 0.026671, k = 23, strike = 0.012344, call = 0.017774, callph = 0.017766, callmh = 0.017782, quantile = 0.201461, d2CalldK2 = 12.818404</v>
      </c>
    </row>
    <row r="20495" spans="28:28" x14ac:dyDescent="0.25">
      <c r="AB20495" s="3" t="str">
        <v>T = 9.666667, swapRate = 0.026671, k = 24, strike = 0.014390, call = 0.016167, callph = 0.016160, callmh = 0.016175, quantile = 0.229555, d2CalldK2 = 14.673743</v>
      </c>
    </row>
    <row r="20496" spans="28:28" x14ac:dyDescent="0.25">
      <c r="AB20496" s="3" t="str">
        <v>T = 9.666667, swapRate = 0.026671, k = 25, strike = 0.016437, call = 0.014623, callph = 0.014615, callmh = 0.014630, quantile = 0.261692, d2CalldK2 = 16.770798</v>
      </c>
    </row>
    <row r="20497" spans="28:28" x14ac:dyDescent="0.25">
      <c r="AB20497" s="3" t="str">
        <v>T = 9.666667, swapRate = 0.026671, k = 26, strike = 0.018484, call = 0.013148, callph = 0.013141, callmh = 0.013155, quantile = 0.298378, d2CalldK2 = 19.119257</v>
      </c>
    </row>
    <row r="20498" spans="28:28" x14ac:dyDescent="0.25">
      <c r="AB20498" s="3" t="str">
        <v>T = 9.666667, swapRate = 0.026671, k = 27, strike = 0.020531, call = 0.011754, callph = 0.011747, callmh = 0.011761, quantile = 0.340125, d2CalldK2 = 21.714927</v>
      </c>
    </row>
    <row r="20499" spans="28:28" x14ac:dyDescent="0.25">
      <c r="AB20499" s="3" t="str">
        <v>T = 9.666667, swapRate = 0.026671, k = 28, strike = 0.022577, call = 0.010451, callph = 0.010445, callmh = 0.010457, quantile = 0.387417, d2CalldK2 = 24.529920</v>
      </c>
    </row>
    <row r="20500" spans="28:28" x14ac:dyDescent="0.25">
      <c r="AB20500" s="3" t="str">
        <v>T = 9.666667, swapRate = 0.026671, k = 29, strike = 0.024624, call = 0.009250, callph = 0.009245, callmh = 0.009256, quantile = 0.440643, d2CalldK2 = 27.497987</v>
      </c>
    </row>
    <row r="20501" spans="28:28" x14ac:dyDescent="0.25">
      <c r="AB20501" s="3" t="str">
        <v>T = 9.666667, swapRate = 0.026671, k = 30, strike = 0.026671, call = 0.008165, callph = 0.008160, callmh = 0.008170, quantile = 0.500000, d2CalldK2 = 30.488523</v>
      </c>
    </row>
    <row r="20502" spans="28:28" x14ac:dyDescent="0.25">
      <c r="AB20502" s="3" t="str">
        <v>T = 9.666667, swapRate = 0.026671, k = 31, strike = 0.028717, call = 0.007204, callph = 0.007199, callmh = 0.007208, quantile = 0.559357, d2CalldK2 = 27.497987</v>
      </c>
    </row>
    <row r="20503" spans="28:28" x14ac:dyDescent="0.25">
      <c r="AB20503" s="3" t="str">
        <v>T = 9.666667, swapRate = 0.026671, k = 32, strike = 0.030764, call = 0.006357, callph = 0.006353, callmh = 0.006361, quantile = 0.612583, d2CalldK2 = 24.529920</v>
      </c>
    </row>
    <row r="20504" spans="28:28" x14ac:dyDescent="0.25">
      <c r="AB20504" s="3" t="str">
        <v>T = 9.666667, swapRate = 0.026671, k = 33, strike = 0.032811, call = 0.005614, callph = 0.005610, callmh = 0.005617, quantile = 0.659875, d2CalldK2 = 21.714927</v>
      </c>
    </row>
    <row r="20505" spans="28:28" x14ac:dyDescent="0.25">
      <c r="AB20505" s="3" t="str">
        <v>T = 9.666667, swapRate = 0.026671, k = 34, strike = 0.034858, call = 0.004961, callph = 0.004958, callmh = 0.004964, quantile = 0.701622, d2CalldK2 = 19.119257</v>
      </c>
    </row>
    <row r="20506" spans="28:28" x14ac:dyDescent="0.25">
      <c r="AB20506" s="3" t="str">
        <v>T = 9.666667, swapRate = 0.026671, k = 35, strike = 0.036904, call = 0.004389, callph = 0.004386, callmh = 0.004392, quantile = 0.738308, d2CalldK2 = 16.770798</v>
      </c>
    </row>
    <row r="20507" spans="28:28" x14ac:dyDescent="0.25">
      <c r="AB20507" s="3" t="str">
        <v>T = 9.666667, swapRate = 0.026671, k = 36, strike = 0.038951, call = 0.003887, callph = 0.003885, callmh = 0.003889, quantile = 0.770445, d2CalldK2 = 14.673743</v>
      </c>
    </row>
    <row r="20508" spans="28:28" x14ac:dyDescent="0.25">
      <c r="AB20508" s="3" t="str">
        <v>T = 9.666667, swapRate = 0.026671, k = 37, strike = 0.040998, call = 0.003446, callph = 0.003444, callmh = 0.003448, quantile = 0.798539, d2CalldK2 = 12.818404</v>
      </c>
    </row>
    <row r="20509" spans="28:28" x14ac:dyDescent="0.25">
      <c r="AB20509" s="3" t="str">
        <v>T = 9.666667, swapRate = 0.026671, k = 38, strike = 0.043045, call = 0.003060, callph = 0.003058, callmh = 0.003062, quantile = 0.823070, d2CalldK2 = 11.187609</v>
      </c>
    </row>
    <row r="20510" spans="28:28" x14ac:dyDescent="0.25">
      <c r="AB20510" s="3" t="str">
        <v>T = 9.666667, swapRate = 0.026671, k = 39, strike = 0.045091, call = 0.002720, callph = 0.002719, callmh = 0.002722, quantile = 0.844475, d2CalldK2 = 9.760755</v>
      </c>
    </row>
    <row r="20511" spans="28:28" x14ac:dyDescent="0.25">
      <c r="AB20511" s="3" t="str">
        <v>T = 9.666667, swapRate = 0.026671, k = 40, strike = 0.047138, call = 0.002421, callph = 0.002420, callmh = 0.002423, quantile = 0.863149, d2CalldK2 = 8.516298</v>
      </c>
    </row>
    <row r="20512" spans="28:28" x14ac:dyDescent="0.25">
      <c r="AB20512" s="3" t="str">
        <v>T = 9.666667, swapRate = 0.026671, k = 41, strike = 0.049185, call = 0.002158, callph = 0.002157, callmh = 0.002159, quantile = 0.879446, d2CalldK2 = 7.433222</v>
      </c>
    </row>
    <row r="20513" spans="28:28" x14ac:dyDescent="0.25">
      <c r="AB20513" s="3" t="str">
        <v>T = 9.666667, swapRate = 0.026671, k = 42, strike = 0.051232, call = 0.001926, callph = 0.001925, callmh = 0.001927, quantile = 0.893674, d2CalldK2 = 6.491849</v>
      </c>
    </row>
    <row r="20514" spans="28:28" x14ac:dyDescent="0.25">
      <c r="AB20514" s="3" t="str">
        <v>T = 9.666667, swapRate = 0.026671, k = 43, strike = 0.053278, call = 0.001722, callph = 0.001721, callmh = 0.001723, quantile = 0.906104, d2CalldK2 = 5.674224</v>
      </c>
    </row>
    <row r="20515" spans="28:28" x14ac:dyDescent="0.25">
      <c r="AB20515" s="3" t="str">
        <v>T = 9.666667, swapRate = 0.026671, k = 44, strike = 0.055325, call = 0.001541, callph = 0.001540, callmh = 0.001542, quantile = 0.916974, d2CalldK2 = 4.964257</v>
      </c>
    </row>
    <row r="20516" spans="28:28" x14ac:dyDescent="0.25">
      <c r="AB20516" s="3" t="str">
        <v>T = 9.666667, swapRate = 0.026671, k = 45, strike = 0.057372, call = 0.001381, callph = 0.001380, callmh = 0.001382, quantile = 0.926489, d2CalldK2 = 4.347700</v>
      </c>
    </row>
    <row r="20517" spans="28:28" x14ac:dyDescent="0.25">
      <c r="AB20517" s="3" t="str">
        <v>T = 9.666667, swapRate = 0.026671, k = 46, strike = 0.059418, call = 0.001239, callph = 0.001239, callmh = 0.001240, quantile = 0.934827, d2CalldK2 = 3.812052</v>
      </c>
    </row>
    <row r="20518" spans="28:28" x14ac:dyDescent="0.25">
      <c r="AB20518" s="3" t="str">
        <v>T = 9.666667, swapRate = 0.026671, k = 47, strike = 0.061465, call = 0.001114, callph = 0.001113, callmh = 0.001114, quantile = 0.942141, d2CalldK2 = 3.346407</v>
      </c>
    </row>
    <row r="20519" spans="28:28" x14ac:dyDescent="0.25">
      <c r="AB20519" s="3" t="str">
        <v>T = 9.666667, swapRate = 0.026671, k = 48, strike = 0.063512, call = 0.001002, callph = 0.001001, callmh = 0.001002, quantile = 0.948566, d2CalldK2 = 2.941298</v>
      </c>
    </row>
    <row r="20520" spans="28:28" x14ac:dyDescent="0.25">
      <c r="AB20520" s="3" t="str">
        <v>T = 9.666667, swapRate = 0.026671, k = 49, strike = 0.065559, call = 0.000902, callph = 0.000902, callmh = 0.000903, quantile = 0.954217, d2CalldK2 = 2.588530</v>
      </c>
    </row>
    <row r="20521" spans="28:28" x14ac:dyDescent="0.25">
      <c r="AB20521" s="3" t="str">
        <v>T = 9.666667, swapRate = 0.026671, k = 50, strike = 0.067605, call = 0.000814, callph = 0.000814, callmh = 0.000814, quantile = 0.959193, d2CalldK2 = 2.281025</v>
      </c>
    </row>
    <row r="20522" spans="28:28" x14ac:dyDescent="0.25">
      <c r="AB20522" s="3" t="str">
        <v>T = 9.666667, swapRate = 0.026671, k = 51, strike = 0.069652, call = 0.000735, callph = 0.000735, callmh = 0.000735, quantile = 0.963581, d2CalldK2 = 2.012679</v>
      </c>
    </row>
    <row r="20523" spans="28:28" x14ac:dyDescent="0.25">
      <c r="AB20523" s="3" t="str">
        <v>T = 9.666667, swapRate = 0.026671, k = 52, strike = 0.071699, call = 0.000665, callph = 0.000664, callmh = 0.000665, quantile = 0.967455, d2CalldK2 = 1.778233</v>
      </c>
    </row>
    <row r="20524" spans="28:28" x14ac:dyDescent="0.25">
      <c r="AB20524" s="3" t="str">
        <v>T = 9.666667, swapRate = 0.026671, k = 53, strike = 0.073746, call = 0.000602, callph = 0.000601, callmh = 0.000602, quantile = 0.970880, d2CalldK2 = 1.573157</v>
      </c>
    </row>
    <row r="20525" spans="28:28" x14ac:dyDescent="0.25">
      <c r="AB20525" s="3" t="str">
        <v>T = 9.666667, swapRate = 0.026671, k = 54, strike = 0.075792, call = 0.000545, callph = 0.000545, callmh = 0.000545, quantile = 0.973912, d2CalldK2 = 1.393548</v>
      </c>
    </row>
    <row r="20526" spans="28:28" x14ac:dyDescent="0.25">
      <c r="AB20526" s="3" t="str">
        <v>T = 9.666667, swapRate = 0.026671, k = 55, strike = 0.077839, call = 0.000494, callph = 0.000494, callmh = 0.000495, quantile = 0.976600, d2CalldK2 = 1.236047</v>
      </c>
    </row>
    <row r="20527" spans="28:28" x14ac:dyDescent="0.25">
      <c r="AB20527" s="3" t="str">
        <v>T = 9.666667, swapRate = 0.026671, k = 56, strike = 0.079886, call = 0.000449, callph = 0.000449, callmh = 0.000449, quantile = 0.978985, d2CalldK2 = 1.097755</v>
      </c>
    </row>
    <row r="20528" spans="28:28" x14ac:dyDescent="0.25">
      <c r="AB20528" s="3" t="str">
        <v>T = 9.666667, swapRate = 0.026671, k = 57, strike = 0.081932, call = 0.000408, callph = 0.000408, callmh = 0.000408, quantile = 0.981105, d2CalldK2 = 0.976174</v>
      </c>
    </row>
    <row r="20529" spans="28:28" x14ac:dyDescent="0.25">
      <c r="AB20529" s="3" t="str">
        <v>T = 9.666667, swapRate = 0.026671, k = 58, strike = 0.083979, call = 0.000372, callph = 0.000371, callmh = 0.000372, quantile = 0.982991, d2CalldK2 = 0.869147</v>
      </c>
    </row>
    <row r="20530" spans="28:28" x14ac:dyDescent="0.25">
      <c r="AB20530" s="3" t="str">
        <v>T = 9.666667, swapRate = 0.026671, k = 59, strike = 0.086026, call = 0.000339, callph = 0.000338, callmh = 0.000339, quantile = 0.984671, d2CalldK2 = 0.774812</v>
      </c>
    </row>
    <row r="20531" spans="28:28" x14ac:dyDescent="0.25">
      <c r="AB20531" s="3" t="str">
        <v>T = 9.666667, swapRate = 0.026671, k = 60, strike = 0.088073, call = 0.000309, callph = 0.000309, callmh = 0.000309, quantile = 0.986170, d2CalldK2 = 0.691557</v>
      </c>
    </row>
    <row r="20532" spans="28:28" x14ac:dyDescent="0.25">
      <c r="AB20532" s="3" t="str">
        <v>strike = -0.032684, d2CalldK2 = 0.774812, d2CalldK2mc = 0.753900</v>
      </c>
    </row>
    <row r="20533" spans="28:28" x14ac:dyDescent="0.25">
      <c r="AB20533" s="3" t="str">
        <v>strike = -0.030638, d2CalldK2 = 0.869147, d2CalldK2mc = 1.047976</v>
      </c>
    </row>
    <row r="20534" spans="28:28" x14ac:dyDescent="0.25">
      <c r="AB20534" s="3" t="str">
        <v>strike = -0.028591, d2CalldK2 = 0.976174, d2CalldK2mc = 1.260583</v>
      </c>
    </row>
    <row r="20535" spans="28:28" x14ac:dyDescent="0.25">
      <c r="AB20535" s="3" t="str">
        <v>strike = -0.026544, d2CalldK2 = 1.097755, d2CalldK2mc = 0.877654</v>
      </c>
    </row>
    <row r="20536" spans="28:28" x14ac:dyDescent="0.25">
      <c r="AB20536" s="3" t="str">
        <v>strike = -0.024498, d2CalldK2 = 1.236047, d2CalldK2mc = 1.424874</v>
      </c>
    </row>
    <row r="20537" spans="28:28" x14ac:dyDescent="0.25">
      <c r="AB20537" s="3" t="str">
        <v>strike = -0.022451, d2CalldK2 = 1.393548, d2CalldK2mc = 1.163633</v>
      </c>
    </row>
    <row r="20538" spans="28:28" x14ac:dyDescent="0.25">
      <c r="AB20538" s="3" t="str">
        <v>strike = -0.020404, d2CalldK2 = 1.573157, d2CalldK2mc = 1.246730</v>
      </c>
    </row>
    <row r="20539" spans="28:28" x14ac:dyDescent="0.25">
      <c r="AB20539" s="3" t="str">
        <v>strike = -0.018357, d2CalldK2 = 1.778233, d2CalldK2mc = 2.031089</v>
      </c>
    </row>
    <row r="20540" spans="28:28" x14ac:dyDescent="0.25">
      <c r="AB20540" s="3" t="str">
        <v>strike = -0.016311, d2CalldK2 = 2.012678, d2CalldK2mc = 2.042784</v>
      </c>
    </row>
    <row r="20541" spans="28:28" x14ac:dyDescent="0.25">
      <c r="AB20541" s="3" t="str">
        <v>strike = -0.014264, d2CalldK2 = 2.281024, d2CalldK2mc = 2.327210</v>
      </c>
    </row>
    <row r="20542" spans="28:28" x14ac:dyDescent="0.25">
      <c r="AB20542" s="3" t="str">
        <v>strike = -0.012217, d2CalldK2 = 2.588530, d2CalldK2mc = 2.926378</v>
      </c>
    </row>
    <row r="20543" spans="28:28" x14ac:dyDescent="0.25">
      <c r="AB20543" s="3" t="str">
        <v>strike = -0.010170, d2CalldK2 = 2.941298, d2CalldK2mc = 2.994026</v>
      </c>
    </row>
    <row r="20544" spans="28:28" x14ac:dyDescent="0.25">
      <c r="AB20544" s="3" t="str">
        <v>strike = -0.008124, d2CalldK2 = 3.346407, d2CalldK2mc = 2.340633</v>
      </c>
    </row>
    <row r="20545" spans="28:28" x14ac:dyDescent="0.25">
      <c r="AB20545" s="3" t="str">
        <v>strike = -0.006077, d2CalldK2 = 3.812052, d2CalldK2mc = 4.097234</v>
      </c>
    </row>
    <row r="20546" spans="28:28" x14ac:dyDescent="0.25">
      <c r="AB20546" s="3" t="str">
        <v>strike = -0.004030, d2CalldK2 = 4.347701, d2CalldK2mc = 4.810605</v>
      </c>
    </row>
    <row r="20547" spans="28:28" x14ac:dyDescent="0.25">
      <c r="AB20547" s="3" t="str">
        <v>strike = -0.001983, d2CalldK2 = 4.964257, d2CalldK2mc = 6.342588</v>
      </c>
    </row>
    <row r="20548" spans="28:28" x14ac:dyDescent="0.25">
      <c r="AB20548" s="3" t="str">
        <v>strike = 0.000063, d2CalldK2 = 5.674224, d2CalldK2mc = 5.819113</v>
      </c>
    </row>
    <row r="20549" spans="28:28" x14ac:dyDescent="0.25">
      <c r="AB20549" s="3" t="str">
        <v>strike = 0.002110, d2CalldK2 = 6.491849, d2CalldK2mc = 5.900714</v>
      </c>
    </row>
    <row r="20550" spans="28:28" x14ac:dyDescent="0.25">
      <c r="AB20550" s="3" t="str">
        <v>strike = 0.004157, d2CalldK2 = 7.433222, d2CalldK2mc = 7.533205</v>
      </c>
    </row>
    <row r="20551" spans="28:28" x14ac:dyDescent="0.25">
      <c r="AB20551" s="3" t="str">
        <v>strike = 0.006203, d2CalldK2 = 8.516298, d2CalldK2mc = 7.721193</v>
      </c>
    </row>
    <row r="20552" spans="28:28" x14ac:dyDescent="0.25">
      <c r="AB20552" s="3" t="str">
        <v>strike = 0.008250, d2CalldK2 = 9.760755, d2CalldK2mc = 9.490295</v>
      </c>
    </row>
    <row r="20553" spans="28:28" x14ac:dyDescent="0.25">
      <c r="AB20553" s="3" t="str">
        <v>strike = 0.010297, d2CalldK2 = 11.187609, d2CalldK2mc = 10.958658</v>
      </c>
    </row>
    <row r="20554" spans="28:28" x14ac:dyDescent="0.25">
      <c r="AB20554" s="3" t="str">
        <v>strike = 0.012344, d2CalldK2 = 12.818404, d2CalldK2mc = 12.458327</v>
      </c>
    </row>
    <row r="20555" spans="28:28" x14ac:dyDescent="0.25">
      <c r="AB20555" s="3" t="str">
        <v>strike = 0.014390, d2CalldK2 = 14.673743, d2CalldK2mc = 14.145086</v>
      </c>
    </row>
    <row r="20556" spans="28:28" x14ac:dyDescent="0.25">
      <c r="AB20556" s="3" t="str">
        <v>strike = 0.016437, d2CalldK2 = 16.770798, d2CalldK2mc = 16.957716</v>
      </c>
    </row>
    <row r="20557" spans="28:28" x14ac:dyDescent="0.25">
      <c r="AB20557" s="3" t="str">
        <v>strike = 0.018484, d2CalldK2 = 19.119257, d2CalldK2mc = 19.989270</v>
      </c>
    </row>
    <row r="20558" spans="28:28" x14ac:dyDescent="0.25">
      <c r="AB20558" s="3" t="str">
        <v>strike = 0.020531, d2CalldK2 = 21.714927, d2CalldK2mc = 23.210074</v>
      </c>
    </row>
    <row r="20559" spans="28:28" x14ac:dyDescent="0.25">
      <c r="AB20559" s="3" t="str">
        <v>strike = 0.022577, d2CalldK2 = 24.529920, d2CalldK2mc = 25.107143</v>
      </c>
    </row>
    <row r="20560" spans="28:28" x14ac:dyDescent="0.25">
      <c r="AB20560" s="3" t="str">
        <v>strike = 0.024624, d2CalldK2 = 27.497987, d2CalldK2mc = 27.278470</v>
      </c>
    </row>
    <row r="20561" spans="28:28" x14ac:dyDescent="0.25">
      <c r="AB20561" s="3" t="str">
        <v>strike = 0.026671, d2CalldK2 = 30.488523, d2CalldK2mc = 29.235233</v>
      </c>
    </row>
    <row r="20562" spans="28:28" x14ac:dyDescent="0.25">
      <c r="AB20562" s="3" t="str">
        <v>strike = 0.028717, d2CalldK2 = 27.497987, d2CalldK2mc = 27.986843</v>
      </c>
    </row>
    <row r="20563" spans="28:28" x14ac:dyDescent="0.25">
      <c r="AB20563" s="3" t="str">
        <v>strike = 0.030764, d2CalldK2 = 24.529920, d2CalldK2mc = 24.430849</v>
      </c>
    </row>
    <row r="20564" spans="28:28" x14ac:dyDescent="0.25">
      <c r="AB20564" s="3" t="str">
        <v>strike = 0.032811, d2CalldK2 = 21.714927, d2CalldK2mc = 21.329733</v>
      </c>
    </row>
    <row r="20565" spans="28:28" x14ac:dyDescent="0.25">
      <c r="AB20565" s="3" t="str">
        <v>strike = 0.034858, d2CalldK2 = 19.119257, d2CalldK2mc = 18.687123</v>
      </c>
    </row>
    <row r="20566" spans="28:28" x14ac:dyDescent="0.25">
      <c r="AB20566" s="3" t="str">
        <v>strike = 0.036904, d2CalldK2 = 16.770798, d2CalldK2mc = 17.230992</v>
      </c>
    </row>
    <row r="20567" spans="28:28" x14ac:dyDescent="0.25">
      <c r="AB20567" s="3" t="str">
        <v>strike = 0.038951, d2CalldK2 = 14.673743, d2CalldK2mc = 13.663858</v>
      </c>
    </row>
    <row r="20568" spans="28:28" x14ac:dyDescent="0.25">
      <c r="AB20568" s="3" t="str">
        <v>strike = 0.040998, d2CalldK2 = 12.818404, d2CalldK2mc = 11.623707</v>
      </c>
    </row>
    <row r="20569" spans="28:28" x14ac:dyDescent="0.25">
      <c r="AB20569" s="3" t="str">
        <v>strike = 0.043045, d2CalldK2 = 11.187609, d2CalldK2mc = 11.285346</v>
      </c>
    </row>
    <row r="20570" spans="28:28" x14ac:dyDescent="0.25">
      <c r="AB20570" s="3" t="str">
        <v>strike = 0.045091, d2CalldK2 = 9.760755, d2CalldK2mc = 10.195168</v>
      </c>
    </row>
    <row r="20571" spans="28:28" x14ac:dyDescent="0.25">
      <c r="AB20571" s="3" t="str">
        <v>strike = 0.047138, d2CalldK2 = 8.516298, d2CalldK2mc = 8.190132</v>
      </c>
    </row>
    <row r="20572" spans="28:28" x14ac:dyDescent="0.25">
      <c r="AB20572" s="3" t="str">
        <v>strike = 0.049185, d2CalldK2 = 7.433222, d2CalldK2mc = 7.500993</v>
      </c>
    </row>
    <row r="20573" spans="28:28" x14ac:dyDescent="0.25">
      <c r="AB20573" s="3" t="str">
        <v>strike = 0.051232, d2CalldK2 = 6.491849, d2CalldK2mc = 6.701293</v>
      </c>
    </row>
    <row r="20574" spans="28:28" x14ac:dyDescent="0.25">
      <c r="AB20574" s="3" t="str">
        <v>strike = 0.053278, d2CalldK2 = 5.674224, d2CalldK2mc = 5.750348</v>
      </c>
    </row>
    <row r="20575" spans="28:28" x14ac:dyDescent="0.25">
      <c r="AB20575" s="3" t="str">
        <v>strike = 0.055325, d2CalldK2 = 4.964257, d2CalldK2mc = 4.346466</v>
      </c>
    </row>
    <row r="20576" spans="28:28" x14ac:dyDescent="0.25">
      <c r="AB20576" s="3" t="str">
        <v>strike = 0.057372, d2CalldK2 = 4.347700, d2CalldK2mc = 4.546216</v>
      </c>
    </row>
    <row r="20577" spans="28:28" x14ac:dyDescent="0.25">
      <c r="AB20577" s="3" t="str">
        <v>strike = 0.059418, d2CalldK2 = 3.812052, d2CalldK2mc = 4.446308</v>
      </c>
    </row>
    <row r="20578" spans="28:28" x14ac:dyDescent="0.25">
      <c r="AB20578" s="3" t="str">
        <v>strike = 0.061465, d2CalldK2 = 3.346407, d2CalldK2mc = 3.313009</v>
      </c>
    </row>
    <row r="20579" spans="28:28" x14ac:dyDescent="0.25">
      <c r="AB20579" s="3" t="str">
        <v>strike = 0.063512, d2CalldK2 = 2.941298, d2CalldK2mc = 2.685677</v>
      </c>
    </row>
    <row r="20580" spans="28:28" x14ac:dyDescent="0.25">
      <c r="AB20580" s="3" t="str">
        <v>strike = 0.065559, d2CalldK2 = 2.588530, d2CalldK2mc = 2.484913</v>
      </c>
    </row>
    <row r="20581" spans="28:28" x14ac:dyDescent="0.25">
      <c r="AB20581" s="3" t="str">
        <v>strike = 0.067605, d2CalldK2 = 2.281025, d2CalldK2mc = 2.527676</v>
      </c>
    </row>
    <row r="20582" spans="28:28" x14ac:dyDescent="0.25">
      <c r="AB20582" s="3" t="str">
        <v>strike = 0.069652, d2CalldK2 = 2.012679, d2CalldK2mc = 1.968056</v>
      </c>
    </row>
    <row r="20583" spans="28:28" x14ac:dyDescent="0.25">
      <c r="AB20583" s="3" t="str">
        <v>strike = 0.071699, d2CalldK2 = 1.778233, d2CalldK2mc = 2.117973</v>
      </c>
    </row>
    <row r="20584" spans="28:28" x14ac:dyDescent="0.25">
      <c r="AB20584" s="3" t="str">
        <v>strike = 0.073746, d2CalldK2 = 1.573157, d2CalldK2mc = 1.915534</v>
      </c>
    </row>
    <row r="20585" spans="28:28" x14ac:dyDescent="0.25">
      <c r="AB20585" s="3" t="str">
        <v>strike = 0.075792, d2CalldK2 = 1.393548, d2CalldK2mc = 1.260997</v>
      </c>
    </row>
    <row r="20586" spans="28:28" x14ac:dyDescent="0.25">
      <c r="AB20586" s="3" t="str">
        <v>strike = 0.077839, d2CalldK2 = 1.236047, d2CalldK2mc = 1.205915</v>
      </c>
    </row>
    <row r="20587" spans="28:28" x14ac:dyDescent="0.25">
      <c r="AB20587" s="3" t="str">
        <v>strike = 0.079886, d2CalldK2 = 1.097755, d2CalldK2mc = 1.227804</v>
      </c>
    </row>
    <row r="20588" spans="28:28" x14ac:dyDescent="0.25">
      <c r="AB20588" s="3" t="str">
        <v>strike = 0.081932, d2CalldK2 = 0.976174, d2CalldK2mc = 0.721215</v>
      </c>
    </row>
    <row r="20589" spans="28:28" x14ac:dyDescent="0.25">
      <c r="AB20589" s="3" t="str">
        <v>strike = 0.083979, d2CalldK2 = 0.869147, d2CalldK2mc = 0.737279</v>
      </c>
    </row>
    <row r="20590" spans="28:28" x14ac:dyDescent="0.25">
      <c r="AB20590" s="3" t="str">
        <v>strike = 0.086026, d2CalldK2 = 0.774812, d2CalldK2mc = 0.896966</v>
      </c>
    </row>
    <row r="20591" spans="28:28" x14ac:dyDescent="0.25">
      <c r="AB20591" s="3" t="str">
        <v>T = 9.666667, fixingDate = 0, swapRate = 0.026671, annuity = 7.743241, stdDev = 0.020467, avgCalcStrikes = 8.017700</v>
      </c>
    </row>
    <row r="20592" spans="28:28" x14ac:dyDescent="0.25">
      <c r="AB20592" s="3" t="str">
        <v>strike = -0.032684, dCalldT = 0.000854, localVol = 0.047599</v>
      </c>
    </row>
    <row r="20593" spans="28:28" x14ac:dyDescent="0.25">
      <c r="AB20593" s="3" t="str">
        <v>strike = -0.030638, dCalldT = 0.000868, localVol = 0.040710</v>
      </c>
    </row>
    <row r="20594" spans="28:28" x14ac:dyDescent="0.25">
      <c r="AB20594" s="3" t="str">
        <v>strike = -0.028591, dCalldT = 0.000874, localVol = 0.037244</v>
      </c>
    </row>
    <row r="20595" spans="28:28" x14ac:dyDescent="0.25">
      <c r="AB20595" s="3" t="str">
        <v>strike = -0.026544, dCalldT = 0.000866, localVol = 0.044434</v>
      </c>
    </row>
    <row r="20596" spans="28:28" x14ac:dyDescent="0.25">
      <c r="AB20596" s="3" t="str">
        <v>strike = -0.024498, dCalldT = 0.000870, localVol = 0.034949</v>
      </c>
    </row>
    <row r="20597" spans="28:28" x14ac:dyDescent="0.25">
      <c r="AB20597" s="3" t="str">
        <v>strike = -0.022451, dCalldT = 0.000865, localVol = 0.038559</v>
      </c>
    </row>
    <row r="20598" spans="28:28" x14ac:dyDescent="0.25">
      <c r="AB20598" s="3" t="str">
        <v>strike = -0.020404, dCalldT = 0.000872, localVol = 0.037404</v>
      </c>
    </row>
    <row r="20599" spans="28:28" x14ac:dyDescent="0.25">
      <c r="AB20599" s="3" t="str">
        <v>strike = -0.018357, dCalldT = 0.000896, localVol = 0.029708</v>
      </c>
    </row>
    <row r="20600" spans="28:28" x14ac:dyDescent="0.25">
      <c r="AB20600" s="3" t="str">
        <v>strike = -0.016311, dCalldT = 0.000908, localVol = 0.029822</v>
      </c>
    </row>
    <row r="20601" spans="28:28" x14ac:dyDescent="0.25">
      <c r="AB20601" s="3" t="str">
        <v>strike = -0.014264, dCalldT = 0.000920, localVol = 0.028115</v>
      </c>
    </row>
    <row r="20602" spans="28:28" x14ac:dyDescent="0.25">
      <c r="AB20602" s="3" t="str">
        <v>strike = -0.012217, dCalldT = 0.000930, localVol = 0.025205</v>
      </c>
    </row>
    <row r="20603" spans="28:28" x14ac:dyDescent="0.25">
      <c r="AB20603" s="3" t="str">
        <v>strike = -0.010170, dCalldT = 0.000923, localVol = 0.024832</v>
      </c>
    </row>
    <row r="20604" spans="28:28" x14ac:dyDescent="0.25">
      <c r="AB20604" s="3" t="str">
        <v>strike = -0.008124, dCalldT = 0.000915, localVol = 0.027959</v>
      </c>
    </row>
    <row r="20605" spans="28:28" x14ac:dyDescent="0.25">
      <c r="AB20605" s="3" t="str">
        <v>strike = -0.006077, dCalldT = 0.000958, localVol = 0.021625</v>
      </c>
    </row>
    <row r="20606" spans="28:28" x14ac:dyDescent="0.25">
      <c r="AB20606" s="3" t="str">
        <v>strike = -0.004030, dCalldT = 0.000988, localVol = 0.020263</v>
      </c>
    </row>
    <row r="20607" spans="28:28" x14ac:dyDescent="0.25">
      <c r="AB20607" s="3" t="str">
        <v>strike = -0.001983, dCalldT = 0.000995, localVol = 0.017710</v>
      </c>
    </row>
    <row r="20608" spans="28:28" x14ac:dyDescent="0.25">
      <c r="AB20608" s="3" t="str">
        <v>strike = 0.000063, dCalldT = 0.000933, localVol = 0.017910</v>
      </c>
    </row>
    <row r="20609" spans="28:28" x14ac:dyDescent="0.25">
      <c r="AB20609" s="3" t="str">
        <v>strike = 0.002110, dCalldT = 0.000865, localVol = 0.017126</v>
      </c>
    </row>
    <row r="20610" spans="28:28" x14ac:dyDescent="0.25">
      <c r="AB20610" s="3" t="str">
        <v>strike = 0.004157, dCalldT = 0.000828, localVol = 0.014825</v>
      </c>
    </row>
    <row r="20611" spans="28:28" x14ac:dyDescent="0.25">
      <c r="AB20611" s="3" t="str">
        <v>strike = 0.006203, dCalldT = 0.000786, localVol = 0.014267</v>
      </c>
    </row>
    <row r="20612" spans="28:28" x14ac:dyDescent="0.25">
      <c r="AB20612" s="3" t="str">
        <v>strike = 0.008250, dCalldT = 0.000784, localVol = 0.012857</v>
      </c>
    </row>
    <row r="20613" spans="28:28" x14ac:dyDescent="0.25">
      <c r="AB20613" s="3" t="str">
        <v>strike = 0.010297, dCalldT = 0.000797, localVol = 0.012058</v>
      </c>
    </row>
    <row r="20614" spans="28:28" x14ac:dyDescent="0.25">
      <c r="AB20614" s="3" t="str">
        <v>strike = 0.012344, dCalldT = 0.000821, localVol = 0.011479</v>
      </c>
    </row>
    <row r="20615" spans="28:28" x14ac:dyDescent="0.25">
      <c r="AB20615" s="3" t="str">
        <v>strike = 0.014390, dCalldT = 0.000863, localVol = 0.011045</v>
      </c>
    </row>
    <row r="20616" spans="28:28" x14ac:dyDescent="0.25">
      <c r="AB20616" s="3" t="str">
        <v>strike = 0.016437, dCalldT = 0.000931, localVol = 0.010479</v>
      </c>
    </row>
    <row r="20617" spans="28:28" x14ac:dyDescent="0.25">
      <c r="AB20617" s="3" t="str">
        <v>strike = 0.018484, dCalldT = 0.000989, localVol = 0.009949</v>
      </c>
    </row>
    <row r="20618" spans="28:28" x14ac:dyDescent="0.25">
      <c r="AB20618" s="3" t="str">
        <v>strike = 0.020531, dCalldT = 0.001003, localVol = 0.009296</v>
      </c>
    </row>
    <row r="20619" spans="28:28" x14ac:dyDescent="0.25">
      <c r="AB20619" s="3" t="str">
        <v>strike = 0.022577, dCalldT = 0.000940, localVol = 0.008653</v>
      </c>
    </row>
    <row r="20620" spans="28:28" x14ac:dyDescent="0.25">
      <c r="AB20620" s="3" t="str">
        <v>strike = 0.024624, dCalldT = 0.000846, localVol = 0.007877</v>
      </c>
    </row>
    <row r="20621" spans="28:28" x14ac:dyDescent="0.25">
      <c r="AB20621" s="3" t="str">
        <v>strike = 0.026671, dCalldT = 0.000761, localVol = 0.007218</v>
      </c>
    </row>
    <row r="20622" spans="28:28" x14ac:dyDescent="0.25">
      <c r="AB20622" s="3" t="str">
        <v>strike = 0.028717, dCalldT = 0.000688, localVol = 0.007012</v>
      </c>
    </row>
    <row r="20623" spans="28:28" x14ac:dyDescent="0.25">
      <c r="AB20623" s="3" t="str">
        <v>strike = 0.030764, dCalldT = 0.000588, localVol = 0.006938</v>
      </c>
    </row>
    <row r="20624" spans="28:28" x14ac:dyDescent="0.25">
      <c r="AB20624" s="3" t="str">
        <v>strike = 0.032811, dCalldT = 0.000491, localVol = 0.006787</v>
      </c>
    </row>
    <row r="20625" spans="28:28" x14ac:dyDescent="0.25">
      <c r="AB20625" s="3" t="str">
        <v>strike = 0.034858, dCalldT = 0.000412, localVol = 0.006644</v>
      </c>
    </row>
    <row r="20626" spans="28:28" x14ac:dyDescent="0.25">
      <c r="AB20626" s="3" t="str">
        <v>strike = 0.036904, dCalldT = 0.000354, localVol = 0.006414</v>
      </c>
    </row>
    <row r="20627" spans="28:28" x14ac:dyDescent="0.25">
      <c r="AB20627" s="3" t="str">
        <v>strike = 0.038951, dCalldT = 0.000273, localVol = 0.006318</v>
      </c>
    </row>
    <row r="20628" spans="28:28" x14ac:dyDescent="0.25">
      <c r="AB20628" s="3" t="str">
        <v>strike = 0.040998, dCalldT = 0.000241, localVol = 0.006444</v>
      </c>
    </row>
    <row r="20629" spans="28:28" x14ac:dyDescent="0.25">
      <c r="AB20629" s="3" t="str">
        <v>strike = 0.043045, dCalldT = 0.000270, localVol = 0.006916</v>
      </c>
    </row>
    <row r="20630" spans="28:28" x14ac:dyDescent="0.25">
      <c r="AB20630" s="3" t="str">
        <v>strike = 0.045091, dCalldT = 0.000294, localVol = 0.007591</v>
      </c>
    </row>
    <row r="20631" spans="28:28" x14ac:dyDescent="0.25">
      <c r="AB20631" s="3" t="str">
        <v>strike = 0.047138, dCalldT = 0.000296, localVol = 0.008503</v>
      </c>
    </row>
    <row r="20632" spans="28:28" x14ac:dyDescent="0.25">
      <c r="AB20632" s="3" t="str">
        <v>strike = 0.049185, dCalldT = 0.000315, localVol = 0.009168</v>
      </c>
    </row>
    <row r="20633" spans="28:28" x14ac:dyDescent="0.25">
      <c r="AB20633" s="3" t="str">
        <v>strike = 0.051232, dCalldT = 0.000332, localVol = 0.009948</v>
      </c>
    </row>
    <row r="20634" spans="28:28" x14ac:dyDescent="0.25">
      <c r="AB20634" s="3" t="str">
        <v>strike = 0.053278, dCalldT = 0.000338, localVol = 0.010845</v>
      </c>
    </row>
    <row r="20635" spans="28:28" x14ac:dyDescent="0.25">
      <c r="AB20635" s="3" t="str">
        <v>strike = 0.055325, dCalldT = 0.000342, localVol = 0.012537</v>
      </c>
    </row>
    <row r="20636" spans="28:28" x14ac:dyDescent="0.25">
      <c r="AB20636" s="3" t="str">
        <v>strike = 0.057372, dCalldT = 0.000377, localVol = 0.012875</v>
      </c>
    </row>
    <row r="20637" spans="28:28" x14ac:dyDescent="0.25">
      <c r="AB20637" s="3" t="str">
        <v>strike = 0.059418, dCalldT = 0.000403, localVol = 0.013463</v>
      </c>
    </row>
    <row r="20638" spans="28:28" x14ac:dyDescent="0.25">
      <c r="AB20638" s="3" t="str">
        <v>strike = 0.061465, dCalldT = 0.000398, localVol = 0.015499</v>
      </c>
    </row>
    <row r="20639" spans="28:28" x14ac:dyDescent="0.25">
      <c r="AB20639" s="3" t="str">
        <v>strike = 0.063512, dCalldT = 0.000395, localVol = 0.017161</v>
      </c>
    </row>
    <row r="20640" spans="28:28" x14ac:dyDescent="0.25">
      <c r="AB20640" s="3" t="str">
        <v>strike = 0.065559, dCalldT = 0.000407, localVol = 0.018091</v>
      </c>
    </row>
    <row r="20641" spans="28:28" x14ac:dyDescent="0.25">
      <c r="AB20641" s="3" t="str">
        <v>strike = 0.067605, dCalldT = 0.000424, localVol = 0.018311</v>
      </c>
    </row>
    <row r="20642" spans="28:28" x14ac:dyDescent="0.25">
      <c r="AB20642" s="3" t="str">
        <v>strike = 0.069652, dCalldT = 0.000429, localVol = 0.020887</v>
      </c>
    </row>
    <row r="20643" spans="28:28" x14ac:dyDescent="0.25">
      <c r="AB20643" s="3" t="str">
        <v>strike = 0.071699, dCalldT = 0.000438, localVol = 0.020332</v>
      </c>
    </row>
    <row r="20644" spans="28:28" x14ac:dyDescent="0.25">
      <c r="AB20644" s="3" t="str">
        <v>strike = 0.073746, dCalldT = 0.000430, localVol = 0.021186</v>
      </c>
    </row>
    <row r="20645" spans="28:28" x14ac:dyDescent="0.25">
      <c r="AB20645" s="3" t="str">
        <v>strike = 0.075792, dCalldT = 0.000405, localVol = 0.025359</v>
      </c>
    </row>
    <row r="20646" spans="28:28" x14ac:dyDescent="0.25">
      <c r="AB20646" s="3" t="str">
        <v>strike = 0.077839, dCalldT = 0.000388, localVol = 0.025377</v>
      </c>
    </row>
    <row r="20647" spans="28:28" x14ac:dyDescent="0.25">
      <c r="AB20647" s="3" t="str">
        <v>strike = 0.079886, dCalldT = 0.000373, localVol = 0.024659</v>
      </c>
    </row>
    <row r="20648" spans="28:28" x14ac:dyDescent="0.25">
      <c r="AB20648" s="3" t="str">
        <v>strike = 0.081932, dCalldT = 0.000352, localVol = 0.031257</v>
      </c>
    </row>
    <row r="20649" spans="28:28" x14ac:dyDescent="0.25">
      <c r="AB20649" s="3" t="str">
        <v>strike = 0.083979, dCalldT = 0.000345, localVol = 0.030578</v>
      </c>
    </row>
    <row r="20650" spans="28:28" x14ac:dyDescent="0.25">
      <c r="AB20650" s="3" t="str">
        <v>strike = 0.086026, dCalldT = 0.000344, localVol = 0.027703</v>
      </c>
    </row>
    <row r="20651" spans="28:28" x14ac:dyDescent="0.25">
      <c r="AB20651" s="3" t="str">
        <v>T = 9.750000, swapRate = 0.026680, k = 0, strike = -0.034967, call = 0.061959, callph = 0.061949, callmh = 0.061969, quantile = 0.013888, d2CalldK2 = 0.689463</v>
      </c>
    </row>
    <row r="20652" spans="28:28" x14ac:dyDescent="0.25">
      <c r="AB20652" s="3" t="str">
        <v>T = 9.750000, swapRate = 0.026680, k = 1, strike = -0.032912, call = 0.059934, callph = 0.059924, callmh = 0.059944, quantile = 0.015388, d2CalldK2 = 0.772270</v>
      </c>
    </row>
    <row r="20653" spans="28:28" x14ac:dyDescent="0.25">
      <c r="AB20653" s="3" t="str">
        <v>T = 9.750000, swapRate = 0.026680, k = 2, strike = -0.030857, call = 0.057913, callph = 0.057903, callmh = 0.057923, quantile = 0.017069, d2CalldK2 = 0.866084</v>
      </c>
    </row>
    <row r="20654" spans="28:28" x14ac:dyDescent="0.25">
      <c r="AB20654" s="3" t="str">
        <v>T = 9.750000, swapRate = 0.026680, k = 3, strike = -0.028802, call = 0.055895, callph = 0.055885, callmh = 0.055905, quantile = 0.018956, d2CalldK2 = 0.972502</v>
      </c>
    </row>
    <row r="20655" spans="28:28" x14ac:dyDescent="0.25">
      <c r="AB20655" s="3" t="str">
        <v>T = 9.750000, swapRate = 0.026680, k = 4, strike = -0.026747, call = 0.053881, callph = 0.053871, callmh = 0.053891, quantile = 0.021076, d2CalldK2 = 1.093375</v>
      </c>
    </row>
    <row r="20656" spans="28:28" x14ac:dyDescent="0.25">
      <c r="AB20656" s="3" t="str">
        <v>T = 9.750000, swapRate = 0.026680, k = 5, strike = -0.024692, call = 0.051872, callph = 0.051862, callmh = 0.051882, quantile = 0.023461, d2CalldK2 = 1.230846</v>
      </c>
    </row>
    <row r="20657" spans="28:28" x14ac:dyDescent="0.25">
      <c r="AB20657" s="3" t="str">
        <v>T = 9.750000, swapRate = 0.026680, k = 6, strike = -0.022637, call = 0.049868, callph = 0.049858, callmh = 0.049878, quantile = 0.026147, d2CalldK2 = 1.387395</v>
      </c>
    </row>
    <row r="20658" spans="28:28" x14ac:dyDescent="0.25">
      <c r="AB20658" s="3" t="str">
        <v>T = 9.750000, swapRate = 0.026680, k = 7, strike = -0.020583, call = 0.047870, callph = 0.047860, callmh = 0.047879, quantile = 0.029178, d2CalldK2 = 1.565900</v>
      </c>
    </row>
    <row r="20659" spans="28:28" x14ac:dyDescent="0.25">
      <c r="AB20659" s="3" t="str">
        <v>T = 9.750000, swapRate = 0.026680, k = 8, strike = -0.018528, call = 0.045878, callph = 0.045869, callmh = 0.045888, quantile = 0.032600, d2CalldK2 = 1.769704</v>
      </c>
    </row>
    <row r="20660" spans="28:28" x14ac:dyDescent="0.25">
      <c r="AB20660" s="3" t="str">
        <v>T = 9.750000, swapRate = 0.026680, k = 9, strike = -0.016473, call = 0.043894, callph = 0.043885, callmh = 0.043904, quantile = 0.036471, d2CalldK2 = 2.002682</v>
      </c>
    </row>
    <row r="20661" spans="28:28" x14ac:dyDescent="0.25">
      <c r="AB20661" s="3" t="str">
        <v>T = 9.750000, swapRate = 0.026680, k = 10, strike = -0.014418, call = 0.041919, callph = 0.041909, callmh = 0.041928, quantile = 0.040854, d2CalldK2 = 2.269340</v>
      </c>
    </row>
    <row r="20662" spans="28:28" x14ac:dyDescent="0.25">
      <c r="AB20662" s="3" t="str">
        <v>T = 9.750000, swapRate = 0.026680, k = 11, strike = -0.012363, call = 0.039953, callph = 0.039943, callmh = 0.039962, quantile = 0.045824, d2CalldK2 = 2.574908</v>
      </c>
    </row>
    <row r="20663" spans="28:28" x14ac:dyDescent="0.25">
      <c r="AB20663" s="3" t="str">
        <v>T = 9.750000, swapRate = 0.026680, k = 12, strike = -0.010308, call = 0.037998, callph = 0.037988, callmh = 0.038007, quantile = 0.051467, d2CalldK2 = 2.925462</v>
      </c>
    </row>
    <row r="20664" spans="28:28" x14ac:dyDescent="0.25">
      <c r="AB20664" s="3" t="str">
        <v>T = 9.750000, swapRate = 0.026680, k = 13, strike = -0.008253, call = 0.036055, callph = 0.036046, callmh = 0.036065, quantile = 0.057882, d2CalldK2 = 3.328047</v>
      </c>
    </row>
    <row r="20665" spans="28:28" x14ac:dyDescent="0.25">
      <c r="AB20665" s="3" t="str">
        <v>T = 9.750000, swapRate = 0.026680, k = 14, strike = -0.006198, call = 0.034126, callph = 0.034117, callmh = 0.034136, quantile = 0.065186, d2CalldK2 = 3.790826</v>
      </c>
    </row>
    <row r="20666" spans="28:28" x14ac:dyDescent="0.25">
      <c r="AB20666" s="3" t="str">
        <v>T = 9.750000, swapRate = 0.026680, k = 15, strike = -0.004143, call = 0.032214, callph = 0.032205, callmh = 0.032223, quantile = 0.073510, d2CalldK2 = 4.323239</v>
      </c>
    </row>
    <row r="20667" spans="28:28" x14ac:dyDescent="0.25">
      <c r="AB20667" s="3" t="str">
        <v>T = 9.750000, swapRate = 0.026680, k = 16, strike = -0.002089, call = 0.030320, callph = 0.030310, callmh = 0.030329, quantile = 0.083008, d2CalldK2 = 4.936163</v>
      </c>
    </row>
    <row r="20668" spans="28:28" x14ac:dyDescent="0.25">
      <c r="AB20668" s="3" t="str">
        <v>T = 9.750000, swapRate = 0.026680, k = 17, strike = -0.000034, call = 0.028446, callph = 0.028437, callmh = 0.028455, quantile = 0.093860, d2CalldK2 = 5.642085</v>
      </c>
    </row>
    <row r="20669" spans="28:28" x14ac:dyDescent="0.25">
      <c r="AB20669" s="3" t="str">
        <v>T = 9.750000, swapRate = 0.026680, k = 18, strike = 0.002021, call = 0.026597, callph = 0.026588, callmh = 0.026606, quantile = 0.106269, d2CalldK2 = 6.455244</v>
      </c>
    </row>
    <row r="20670" spans="28:28" x14ac:dyDescent="0.25">
      <c r="AB20670" s="3" t="str">
        <v>T = 9.750000, swapRate = 0.026680, k = 19, strike = 0.004076, call = 0.024774, callph = 0.024766, callmh = 0.024783, quantile = 0.120474, d2CalldK2 = 7.391750</v>
      </c>
    </row>
    <row r="20671" spans="28:28" x14ac:dyDescent="0.25">
      <c r="AB20671" s="3" t="str">
        <v>T = 9.750000, swapRate = 0.026680, k = 20, strike = 0.006131, call = 0.022983, callph = 0.022975, callmh = 0.022992, quantile = 0.136745, d2CalldK2 = 8.469600</v>
      </c>
    </row>
    <row r="20672" spans="28:28" x14ac:dyDescent="0.25">
      <c r="AB20672" s="3" t="str">
        <v>T = 9.750000, swapRate = 0.026680, k = 21, strike = 0.008186, call = 0.021228, callph = 0.021220, callmh = 0.021237, quantile = 0.155392, d2CalldK2 = 9.708565</v>
      </c>
    </row>
    <row r="20673" spans="28:28" x14ac:dyDescent="0.25">
      <c r="AB20673" s="3" t="str">
        <v>T = 9.750000, swapRate = 0.026680, k = 22, strike = 0.010241, call = 0.019514, callph = 0.019506, callmh = 0.019522, quantile = 0.176769, d2CalldK2 = 11.129811</v>
      </c>
    </row>
    <row r="20674" spans="28:28" x14ac:dyDescent="0.25">
      <c r="AB20674" s="3" t="str">
        <v>T = 9.750000, swapRate = 0.026680, k = 23, strike = 0.012296, call = 0.017847, callph = 0.017839, callmh = 0.017855, quantile = 0.201273, d2CalldK2 = 12.755115</v>
      </c>
    </row>
    <row r="20675" spans="28:28" x14ac:dyDescent="0.25">
      <c r="AB20675" s="3" t="str">
        <v>T = 9.750000, swapRate = 0.026680, k = 24, strike = 0.014350, call = 0.016234, callph = 0.016226, callmh = 0.016242, quantile = 0.229344, d2CalldK2 = 14.605420</v>
      </c>
    </row>
    <row r="20676" spans="28:28" x14ac:dyDescent="0.25">
      <c r="AB20676" s="3" t="str">
        <v>T = 9.750000, swapRate = 0.026680, k = 25, strike = 0.016405, call = 0.014683, callph = 0.014675, callmh = 0.014690, quantile = 0.261464, d2CalldK2 = 16.698374</v>
      </c>
    </row>
    <row r="20677" spans="28:28" x14ac:dyDescent="0.25">
      <c r="AB20677" s="3" t="str">
        <v>T = 9.750000, swapRate = 0.026680, k = 26, strike = 0.018460, call = 0.013202, callph = 0.013195, callmh = 0.013209, quantile = 0.298144, d2CalldK2 = 19.044293</v>
      </c>
    </row>
    <row r="20678" spans="28:28" x14ac:dyDescent="0.25">
      <c r="AB20678" s="3" t="str">
        <v>T = 9.750000, swapRate = 0.026680, k = 27, strike = 0.020515, call = 0.011802, callph = 0.011795, callmh = 0.011808, quantile = 0.339904, d2CalldK2 = 21.639772</v>
      </c>
    </row>
    <row r="20679" spans="28:28" x14ac:dyDescent="0.25">
      <c r="AB20679" s="3" t="str">
        <v>T = 9.750000, swapRate = 0.026680, k = 28, strike = 0.022570, call = 0.010493, callph = 0.010487, callmh = 0.010499, quantile = 0.387232, d2CalldK2 = 24.457828</v>
      </c>
    </row>
    <row r="20680" spans="28:28" x14ac:dyDescent="0.25">
      <c r="AB20680" s="3" t="str">
        <v>T = 9.750000, swapRate = 0.026680, k = 29, strike = 0.024625, call = 0.009287, callph = 0.009282, callmh = 0.009293, quantile = 0.440529, d2CalldK2 = 27.433096</v>
      </c>
    </row>
    <row r="20681" spans="28:28" x14ac:dyDescent="0.25">
      <c r="AB20681" s="3" t="str">
        <v>T = 9.750000, swapRate = 0.026680, k = 30, strike = 0.026680, call = 0.008198, callph = 0.008193, callmh = 0.008203, quantile = 0.500000, d2CalldK2 = 30.435536</v>
      </c>
    </row>
    <row r="20682" spans="28:28" x14ac:dyDescent="0.25">
      <c r="AB20682" s="3" t="str">
        <v>T = 9.750000, swapRate = 0.026680, k = 31, strike = 0.028735, call = 0.007233, callph = 0.007228, callmh = 0.007237, quantile = 0.559471, d2CalldK2 = 27.433096</v>
      </c>
    </row>
    <row r="20683" spans="28:28" x14ac:dyDescent="0.25">
      <c r="AB20683" s="3" t="str">
        <v>T = 9.750000, swapRate = 0.026680, k = 32, strike = 0.030790, call = 0.006383, callph = 0.006379, callmh = 0.006387, quantile = 0.612768, d2CalldK2 = 24.457827</v>
      </c>
    </row>
    <row r="20684" spans="28:28" x14ac:dyDescent="0.25">
      <c r="AB20684" s="3" t="str">
        <v>T = 9.750000, swapRate = 0.026680, k = 33, strike = 0.032844, call = 0.005637, callph = 0.005634, callmh = 0.005640, quantile = 0.660096, d2CalldK2 = 21.639772</v>
      </c>
    </row>
    <row r="20685" spans="28:28" x14ac:dyDescent="0.25">
      <c r="AB20685" s="3" t="str">
        <v>T = 9.750000, swapRate = 0.026680, k = 34, strike = 0.034899, call = 0.004982, callph = 0.004979, callmh = 0.004985, quantile = 0.701856, d2CalldK2 = 19.044293</v>
      </c>
    </row>
    <row r="20686" spans="28:28" x14ac:dyDescent="0.25">
      <c r="AB20686" s="3" t="str">
        <v>T = 9.750000, swapRate = 0.026680, k = 35, strike = 0.036954, call = 0.004408, callph = 0.004406, callmh = 0.004411, quantile = 0.738536, d2CalldK2 = 16.698374</v>
      </c>
    </row>
    <row r="20687" spans="28:28" x14ac:dyDescent="0.25">
      <c r="AB20687" s="3" t="str">
        <v>T = 9.750000, swapRate = 0.026680, k = 36, strike = 0.039009, call = 0.003905, callph = 0.003902, callmh = 0.003907, quantile = 0.770656, d2CalldK2 = 14.605420</v>
      </c>
    </row>
    <row r="20688" spans="28:28" x14ac:dyDescent="0.25">
      <c r="AB20688" s="3" t="str">
        <v>T = 9.750000, swapRate = 0.026680, k = 37, strike = 0.041064, call = 0.003463, callph = 0.003461, callmh = 0.003465, quantile = 0.798727, d2CalldK2 = 12.755115</v>
      </c>
    </row>
    <row r="20689" spans="28:28" x14ac:dyDescent="0.25">
      <c r="AB20689" s="3" t="str">
        <v>T = 9.750000, swapRate = 0.026680, k = 38, strike = 0.043119, call = 0.003075, callph = 0.003073, callmh = 0.003077, quantile = 0.823231, d2CalldK2 = 11.129811</v>
      </c>
    </row>
    <row r="20690" spans="28:28" x14ac:dyDescent="0.25">
      <c r="AB20690" s="3" t="str">
        <v>T = 9.750000, swapRate = 0.026680, k = 39, strike = 0.045174, call = 0.002734, callph = 0.002733, callmh = 0.002736, quantile = 0.844608, d2CalldK2 = 9.708565</v>
      </c>
    </row>
    <row r="20691" spans="28:28" x14ac:dyDescent="0.25">
      <c r="AB20691" s="3" t="str">
        <v>T = 9.750000, swapRate = 0.026680, k = 40, strike = 0.047229, call = 0.002435, callph = 0.002433, callmh = 0.002436, quantile = 0.863255, d2CalldK2 = 8.469600</v>
      </c>
    </row>
    <row r="20692" spans="28:28" x14ac:dyDescent="0.25">
      <c r="AB20692" s="3" t="str">
        <v>T = 9.750000, swapRate = 0.026680, k = 41, strike = 0.049284, call = 0.002171, callph = 0.002169, callmh = 0.002172, quantile = 0.879526, d2CalldK2 = 7.391750</v>
      </c>
    </row>
    <row r="20693" spans="28:28" x14ac:dyDescent="0.25">
      <c r="AB20693" s="3" t="str">
        <v>T = 9.750000, swapRate = 0.026680, k = 42, strike = 0.051338, call = 0.001938, callph = 0.001937, callmh = 0.001939, quantile = 0.893731, d2CalldK2 = 6.455245</v>
      </c>
    </row>
    <row r="20694" spans="28:28" x14ac:dyDescent="0.25">
      <c r="AB20694" s="3" t="str">
        <v>T = 9.750000, swapRate = 0.026680, k = 43, strike = 0.053393, call = 0.001733, callph = 0.001732, callmh = 0.001734, quantile = 0.906140, d2CalldK2 = 5.642085</v>
      </c>
    </row>
    <row r="20695" spans="28:28" x14ac:dyDescent="0.25">
      <c r="AB20695" s="3" t="str">
        <v>T = 9.750000, swapRate = 0.026680, k = 44, strike = 0.055448, call = 0.001551, callph = 0.001550, callmh = 0.001552, quantile = 0.916992, d2CalldK2 = 4.936163</v>
      </c>
    </row>
    <row r="20696" spans="28:28" x14ac:dyDescent="0.25">
      <c r="AB20696" s="3" t="str">
        <v>T = 9.750000, swapRate = 0.026680, k = 45, strike = 0.057503, call = 0.001391, callph = 0.001390, callmh = 0.001391, quantile = 0.926490, d2CalldK2 = 4.323239</v>
      </c>
    </row>
    <row r="20697" spans="28:28" x14ac:dyDescent="0.25">
      <c r="AB20697" s="3" t="str">
        <v>T = 9.750000, swapRate = 0.026680, k = 46, strike = 0.059558, call = 0.001248, callph = 0.001248, callmh = 0.001249, quantile = 0.934814, d2CalldK2 = 3.790826</v>
      </c>
    </row>
    <row r="20698" spans="28:28" x14ac:dyDescent="0.25">
      <c r="AB20698" s="3" t="str">
        <v>T = 9.750000, swapRate = 0.026680, k = 47, strike = 0.061613, call = 0.001122, callph = 0.001121, callmh = 0.001123, quantile = 0.942118, d2CalldK2 = 3.328047</v>
      </c>
    </row>
    <row r="20699" spans="28:28" x14ac:dyDescent="0.25">
      <c r="AB20699" s="3" t="str">
        <v>T = 9.750000, swapRate = 0.026680, k = 48, strike = 0.063668, call = 0.001010, callph = 0.001009, callmh = 0.001010, quantile = 0.948533, d2CalldK2 = 2.925462</v>
      </c>
    </row>
    <row r="20700" spans="28:28" x14ac:dyDescent="0.25">
      <c r="AB20700" s="3" t="str">
        <v>T = 9.750000, swapRate = 0.026680, k = 49, strike = 0.065723, call = 0.000910, callph = 0.000910, callmh = 0.000910, quantile = 0.954176, d2CalldK2 = 2.574909</v>
      </c>
    </row>
    <row r="20701" spans="28:28" x14ac:dyDescent="0.25">
      <c r="AB20701" s="3" t="str">
        <v>T = 9.750000, swapRate = 0.026680, k = 50, strike = 0.067778, call = 0.000821, callph = 0.000821, callmh = 0.000821, quantile = 0.959146, d2CalldK2 = 2.269340</v>
      </c>
    </row>
    <row r="20702" spans="28:28" x14ac:dyDescent="0.25">
      <c r="AB20702" s="3" t="str">
        <v>T = 9.750000, swapRate = 0.026680, k = 51, strike = 0.069832, call = 0.000742, callph = 0.000741, callmh = 0.000742, quantile = 0.963529, d2CalldK2 = 2.002682</v>
      </c>
    </row>
    <row r="20703" spans="28:28" x14ac:dyDescent="0.25">
      <c r="AB20703" s="3" t="str">
        <v>T = 9.750000, swapRate = 0.026680, k = 52, strike = 0.071887, call = 0.000671, callph = 0.000670, callmh = 0.000671, quantile = 0.967400, d2CalldK2 = 1.769704</v>
      </c>
    </row>
    <row r="20704" spans="28:28" x14ac:dyDescent="0.25">
      <c r="AB20704" s="3" t="str">
        <v>T = 9.750000, swapRate = 0.026680, k = 53, strike = 0.073942, call = 0.000607, callph = 0.000607, callmh = 0.000608, quantile = 0.970822, d2CalldK2 = 1.565901</v>
      </c>
    </row>
    <row r="20705" spans="28:28" x14ac:dyDescent="0.25">
      <c r="AB20705" s="3" t="str">
        <v>T = 9.750000, swapRate = 0.026680, k = 54, strike = 0.075997, call = 0.000551, callph = 0.000550, callmh = 0.000551, quantile = 0.973853, d2CalldK2 = 1.387395</v>
      </c>
    </row>
    <row r="20706" spans="28:28" x14ac:dyDescent="0.25">
      <c r="AB20706" s="3" t="str">
        <v>T = 9.750000, swapRate = 0.026680, k = 55, strike = 0.078052, call = 0.000500, callph = 0.000499, callmh = 0.000500, quantile = 0.976539, d2CalldK2 = 1.230846</v>
      </c>
    </row>
    <row r="20707" spans="28:28" x14ac:dyDescent="0.25">
      <c r="AB20707" s="3" t="str">
        <v>T = 9.750000, swapRate = 0.026680, k = 56, strike = 0.080107, call = 0.000454, callph = 0.000454, callmh = 0.000454, quantile = 0.978924, d2CalldK2 = 1.093375</v>
      </c>
    </row>
    <row r="20708" spans="28:28" x14ac:dyDescent="0.25">
      <c r="AB20708" s="3" t="str">
        <v>T = 9.750000, swapRate = 0.026680, k = 57, strike = 0.082162, call = 0.000413, callph = 0.000413, callmh = 0.000413, quantile = 0.981044, d2CalldK2 = 0.972502</v>
      </c>
    </row>
    <row r="20709" spans="28:28" x14ac:dyDescent="0.25">
      <c r="AB20709" s="3" t="str">
        <v>T = 9.750000, swapRate = 0.026680, k = 58, strike = 0.084217, call = 0.000376, callph = 0.000376, callmh = 0.000376, quantile = 0.982931, d2CalldK2 = 0.866083</v>
      </c>
    </row>
    <row r="20710" spans="28:28" x14ac:dyDescent="0.25">
      <c r="AB20710" s="3" t="str">
        <v>T = 9.750000, swapRate = 0.026680, k = 59, strike = 0.086272, call = 0.000343, callph = 0.000342, callmh = 0.000343, quantile = 0.984612, d2CalldK2 = 0.772270</v>
      </c>
    </row>
    <row r="20711" spans="28:28" x14ac:dyDescent="0.25">
      <c r="AB20711" s="3" t="str">
        <v>T = 9.750000, swapRate = 0.026680, k = 60, strike = 0.088326, call = 0.000313, callph = 0.000312, callmh = 0.000313, quantile = 0.986112, d2CalldK2 = 0.689463</v>
      </c>
    </row>
    <row r="20712" spans="28:28" x14ac:dyDescent="0.25">
      <c r="AB20712" s="3" t="str">
        <v>strike = -0.032912, d2CalldK2 = 0.772270, d2CalldK2mc = 1.010439</v>
      </c>
    </row>
    <row r="20713" spans="28:28" x14ac:dyDescent="0.25">
      <c r="AB20713" s="3" t="str">
        <v>strike = -0.030857, d2CalldK2 = 0.866084, d2CalldK2mc = 0.990130</v>
      </c>
    </row>
    <row r="20714" spans="28:28" x14ac:dyDescent="0.25">
      <c r="AB20714" s="3" t="str">
        <v>strike = -0.028802, d2CalldK2 = 0.972502, d2CalldK2mc = 1.379919</v>
      </c>
    </row>
    <row r="20715" spans="28:28" x14ac:dyDescent="0.25">
      <c r="AB20715" s="3" t="str">
        <v>strike = -0.026747, d2CalldK2 = 1.093375, d2CalldK2mc = 1.656572</v>
      </c>
    </row>
    <row r="20716" spans="28:28" x14ac:dyDescent="0.25">
      <c r="AB20716" s="3" t="str">
        <v>strike = -0.024692, d2CalldK2 = 1.230846, d2CalldK2mc = 1.604810</v>
      </c>
    </row>
    <row r="20717" spans="28:28" x14ac:dyDescent="0.25">
      <c r="AB20717" s="3" t="str">
        <v>strike = -0.022637, d2CalldK2 = 1.387395, d2CalldK2mc = 0.889246</v>
      </c>
    </row>
    <row r="20718" spans="28:28" x14ac:dyDescent="0.25">
      <c r="AB20718" s="3" t="str">
        <v>strike = -0.020583, d2CalldK2 = 1.565900, d2CalldK2mc = 1.527983</v>
      </c>
    </row>
    <row r="20719" spans="28:28" x14ac:dyDescent="0.25">
      <c r="AB20719" s="3" t="str">
        <v>strike = -0.018528, d2CalldK2 = 1.769704, d2CalldK2mc = 1.799798</v>
      </c>
    </row>
    <row r="20720" spans="28:28" x14ac:dyDescent="0.25">
      <c r="AB20720" s="3" t="str">
        <v>strike = -0.016473, d2CalldK2 = 2.002682, d2CalldK2mc = 1.547122</v>
      </c>
    </row>
    <row r="20721" spans="28:28" x14ac:dyDescent="0.25">
      <c r="AB20721" s="3" t="str">
        <v>strike = -0.014418, d2CalldK2 = 2.269340, d2CalldK2mc = 2.525200</v>
      </c>
    </row>
    <row r="20722" spans="28:28" x14ac:dyDescent="0.25">
      <c r="AB20722" s="3" t="str">
        <v>strike = -0.012363, d2CalldK2 = 2.574908, d2CalldK2mc = 2.907521</v>
      </c>
    </row>
    <row r="20723" spans="28:28" x14ac:dyDescent="0.25">
      <c r="AB20723" s="3" t="str">
        <v>strike = -0.010308, d2CalldK2 = 2.925462, d2CalldK2mc = 2.797172</v>
      </c>
    </row>
    <row r="20724" spans="28:28" x14ac:dyDescent="0.25">
      <c r="AB20724" s="3" t="str">
        <v>strike = -0.008253, d2CalldK2 = 3.328047, d2CalldK2mc = 2.708022</v>
      </c>
    </row>
    <row r="20725" spans="28:28" x14ac:dyDescent="0.25">
      <c r="AB20725" s="3" t="str">
        <v>strike = -0.006198, d2CalldK2 = 3.790826, d2CalldK2mc = 3.588064</v>
      </c>
    </row>
    <row r="20726" spans="28:28" x14ac:dyDescent="0.25">
      <c r="AB20726" s="3" t="str">
        <v>strike = -0.004143, d2CalldK2 = 4.323239, d2CalldK2mc = 5.001719</v>
      </c>
    </row>
    <row r="20727" spans="28:28" x14ac:dyDescent="0.25">
      <c r="AB20727" s="3" t="str">
        <v>strike = -0.002089, d2CalldK2 = 4.936163, d2CalldK2mc = 5.172707</v>
      </c>
    </row>
    <row r="20728" spans="28:28" x14ac:dyDescent="0.25">
      <c r="AB20728" s="3" t="str">
        <v>strike = -0.000034, d2CalldK2 = 5.642085, d2CalldK2mc = 5.245123</v>
      </c>
    </row>
    <row r="20729" spans="28:28" x14ac:dyDescent="0.25">
      <c r="AB20729" s="3" t="str">
        <v>strike = 0.002021, d2CalldK2 = 6.455244, d2CalldK2mc = 6.150840</v>
      </c>
    </row>
    <row r="20730" spans="28:28" x14ac:dyDescent="0.25">
      <c r="AB20730" s="3" t="str">
        <v>strike = 0.004076, d2CalldK2 = 7.391750, d2CalldK2mc = 7.669817</v>
      </c>
    </row>
    <row r="20731" spans="28:28" x14ac:dyDescent="0.25">
      <c r="AB20731" s="3" t="str">
        <v>strike = 0.006131, d2CalldK2 = 8.469600, d2CalldK2mc = 9.043569</v>
      </c>
    </row>
    <row r="20732" spans="28:28" x14ac:dyDescent="0.25">
      <c r="AB20732" s="3" t="str">
        <v>strike = 0.008186, d2CalldK2 = 9.708565, d2CalldK2mc = 9.742711</v>
      </c>
    </row>
    <row r="20733" spans="28:28" x14ac:dyDescent="0.25">
      <c r="AB20733" s="3" t="str">
        <v>strike = 0.010241, d2CalldK2 = 11.129811, d2CalldK2mc = 11.320075</v>
      </c>
    </row>
    <row r="20734" spans="28:28" x14ac:dyDescent="0.25">
      <c r="AB20734" s="3" t="str">
        <v>strike = 0.012296, d2CalldK2 = 12.755115, d2CalldK2mc = 12.440940</v>
      </c>
    </row>
    <row r="20735" spans="28:28" x14ac:dyDescent="0.25">
      <c r="AB20735" s="3" t="str">
        <v>strike = 0.014350, d2CalldK2 = 14.605420, d2CalldK2mc = 14.564839</v>
      </c>
    </row>
    <row r="20736" spans="28:28" x14ac:dyDescent="0.25">
      <c r="AB20736" s="3" t="str">
        <v>strike = 0.016405, d2CalldK2 = 16.698374, d2CalldK2mc = 16.438390</v>
      </c>
    </row>
    <row r="20737" spans="28:28" x14ac:dyDescent="0.25">
      <c r="AB20737" s="3" t="str">
        <v>strike = 0.018460, d2CalldK2 = 19.044293, d2CalldK2mc = 18.816477</v>
      </c>
    </row>
    <row r="20738" spans="28:28" x14ac:dyDescent="0.25">
      <c r="AB20738" s="3" t="str">
        <v>strike = 0.020515, d2CalldK2 = 21.639772, d2CalldK2mc = 22.296876</v>
      </c>
    </row>
    <row r="20739" spans="28:28" x14ac:dyDescent="0.25">
      <c r="AB20739" s="3" t="str">
        <v>strike = 0.022570, d2CalldK2 = 24.457828, d2CalldK2mc = 23.905712</v>
      </c>
    </row>
    <row r="20740" spans="28:28" x14ac:dyDescent="0.25">
      <c r="AB20740" s="3" t="str">
        <v>strike = 0.024625, d2CalldK2 = 27.433096, d2CalldK2mc = 28.206529</v>
      </c>
    </row>
    <row r="20741" spans="28:28" x14ac:dyDescent="0.25">
      <c r="AB20741" s="3" t="str">
        <v>strike = 0.026680, d2CalldK2 = 30.435536, d2CalldK2mc = 28.361733</v>
      </c>
    </row>
    <row r="20742" spans="28:28" x14ac:dyDescent="0.25">
      <c r="AB20742" s="3" t="str">
        <v>strike = 0.028735, d2CalldK2 = 27.433096, d2CalldK2mc = 27.969743</v>
      </c>
    </row>
    <row r="20743" spans="28:28" x14ac:dyDescent="0.25">
      <c r="AB20743" s="3" t="str">
        <v>strike = 0.030790, d2CalldK2 = 24.457827, d2CalldK2mc = 22.896045</v>
      </c>
    </row>
    <row r="20744" spans="28:28" x14ac:dyDescent="0.25">
      <c r="AB20744" s="3" t="str">
        <v>strike = 0.032844, d2CalldK2 = 21.639772, d2CalldK2mc = 22.568378</v>
      </c>
    </row>
    <row r="20745" spans="28:28" x14ac:dyDescent="0.25">
      <c r="AB20745" s="3" t="str">
        <v>strike = 0.034899, d2CalldK2 = 19.044293, d2CalldK2mc = 19.220427</v>
      </c>
    </row>
    <row r="20746" spans="28:28" x14ac:dyDescent="0.25">
      <c r="AB20746" s="3" t="str">
        <v>strike = 0.036954, d2CalldK2 = 16.698374, d2CalldK2mc = 17.516606</v>
      </c>
    </row>
    <row r="20747" spans="28:28" x14ac:dyDescent="0.25">
      <c r="AB20747" s="3" t="str">
        <v>strike = 0.039009, d2CalldK2 = 14.605420, d2CalldK2mc = 13.562377</v>
      </c>
    </row>
    <row r="20748" spans="28:28" x14ac:dyDescent="0.25">
      <c r="AB20748" s="3" t="str">
        <v>strike = 0.041064, d2CalldK2 = 12.755115, d2CalldK2mc = 12.883312</v>
      </c>
    </row>
    <row r="20749" spans="28:28" x14ac:dyDescent="0.25">
      <c r="AB20749" s="3" t="str">
        <v>strike = 0.043119, d2CalldK2 = 11.129811, d2CalldK2mc = 10.994319</v>
      </c>
    </row>
    <row r="20750" spans="28:28" x14ac:dyDescent="0.25">
      <c r="AB20750" s="3" t="str">
        <v>strike = 0.045174, d2CalldK2 = 9.708565, d2CalldK2mc = 10.121007</v>
      </c>
    </row>
    <row r="20751" spans="28:28" x14ac:dyDescent="0.25">
      <c r="AB20751" s="3" t="str">
        <v>strike = 0.047229, d2CalldK2 = 8.469600, d2CalldK2mc = 7.846975</v>
      </c>
    </row>
    <row r="20752" spans="28:28" x14ac:dyDescent="0.25">
      <c r="AB20752" s="3" t="str">
        <v>strike = 0.049284, d2CalldK2 = 7.391750, d2CalldK2mc = 7.121659</v>
      </c>
    </row>
    <row r="20753" spans="28:28" x14ac:dyDescent="0.25">
      <c r="AB20753" s="3" t="str">
        <v>strike = 0.051338, d2CalldK2 = 6.455245, d2CalldK2mc = 6.826000</v>
      </c>
    </row>
    <row r="20754" spans="28:28" x14ac:dyDescent="0.25">
      <c r="AB20754" s="3" t="str">
        <v>strike = 0.053393, d2CalldK2 = 5.642085, d2CalldK2mc = 5.897576</v>
      </c>
    </row>
    <row r="20755" spans="28:28" x14ac:dyDescent="0.25">
      <c r="AB20755" s="3" t="str">
        <v>strike = 0.055448, d2CalldK2 = 4.936163, d2CalldK2mc = 4.082039</v>
      </c>
    </row>
    <row r="20756" spans="28:28" x14ac:dyDescent="0.25">
      <c r="AB20756" s="3" t="str">
        <v>strike = 0.057503, d2CalldK2 = 4.323239, d2CalldK2mc = 3.974211</v>
      </c>
    </row>
    <row r="20757" spans="28:28" x14ac:dyDescent="0.25">
      <c r="AB20757" s="3" t="str">
        <v>strike = 0.059558, d2CalldK2 = 3.790826, d2CalldK2mc = 4.118032</v>
      </c>
    </row>
    <row r="20758" spans="28:28" x14ac:dyDescent="0.25">
      <c r="AB20758" s="3" t="str">
        <v>strike = 0.061613, d2CalldK2 = 3.328047, d2CalldK2mc = 3.917519</v>
      </c>
    </row>
    <row r="20759" spans="28:28" x14ac:dyDescent="0.25">
      <c r="AB20759" s="3" t="str">
        <v>strike = 0.063668, d2CalldK2 = 2.925462, d2CalldK2mc = 2.870683</v>
      </c>
    </row>
    <row r="20760" spans="28:28" x14ac:dyDescent="0.25">
      <c r="AB20760" s="3" t="str">
        <v>strike = 0.065723, d2CalldK2 = 2.574909, d2CalldK2mc = 2.879652</v>
      </c>
    </row>
    <row r="20761" spans="28:28" x14ac:dyDescent="0.25">
      <c r="AB20761" s="3" t="str">
        <v>strike = 0.067778, d2CalldK2 = 2.269340, d2CalldK2mc = 2.552651</v>
      </c>
    </row>
    <row r="20762" spans="28:28" x14ac:dyDescent="0.25">
      <c r="AB20762" s="3" t="str">
        <v>strike = 0.069832, d2CalldK2 = 2.002682, d2CalldK2mc = 2.063452</v>
      </c>
    </row>
    <row r="20763" spans="28:28" x14ac:dyDescent="0.25">
      <c r="AB20763" s="3" t="str">
        <v>strike = 0.071887, d2CalldK2 = 1.769704, d2CalldK2mc = 1.585843</v>
      </c>
    </row>
    <row r="20764" spans="28:28" x14ac:dyDescent="0.25">
      <c r="AB20764" s="3" t="str">
        <v>strike = 0.073942, d2CalldK2 = 1.565901, d2CalldK2mc = 1.827191</v>
      </c>
    </row>
    <row r="20765" spans="28:28" x14ac:dyDescent="0.25">
      <c r="AB20765" s="3" t="str">
        <v>strike = 0.075997, d2CalldK2 = 1.387395, d2CalldK2mc = 1.426088</v>
      </c>
    </row>
    <row r="20766" spans="28:28" x14ac:dyDescent="0.25">
      <c r="AB20766" s="3" t="str">
        <v>strike = 0.078052, d2CalldK2 = 1.230846, d2CalldK2mc = 1.235976</v>
      </c>
    </row>
    <row r="20767" spans="28:28" x14ac:dyDescent="0.25">
      <c r="AB20767" s="3" t="str">
        <v>strike = 0.080107, d2CalldK2 = 1.093375, d2CalldK2mc = 0.947898</v>
      </c>
    </row>
    <row r="20768" spans="28:28" x14ac:dyDescent="0.25">
      <c r="AB20768" s="3" t="str">
        <v>strike = 0.082162, d2CalldK2 = 0.972502, d2CalldK2mc = 0.819238</v>
      </c>
    </row>
    <row r="20769" spans="28:28" x14ac:dyDescent="0.25">
      <c r="AB20769" s="3" t="str">
        <v>strike = 0.084217, d2CalldK2 = 0.866083, d2CalldK2mc = 0.845871</v>
      </c>
    </row>
    <row r="20770" spans="28:28" x14ac:dyDescent="0.25">
      <c r="AB20770" s="3" t="str">
        <v>strike = 0.086272, d2CalldK2 = 0.772270, d2CalldK2mc = 0.786466</v>
      </c>
    </row>
    <row r="20771" spans="28:28" x14ac:dyDescent="0.25">
      <c r="AB20771" s="3" t="str">
        <v>T = 9.750000, fixingDate = 0, swapRate = 0.026680, annuity = 7.725193, stdDev = 0.020549, avgCalcStrikes = 8.053101</v>
      </c>
    </row>
    <row r="20772" spans="28:28" x14ac:dyDescent="0.25">
      <c r="AB20772" s="3" t="str">
        <v>strike = -0.032912, dCalldT = 0.000849, localVol = 0.040995</v>
      </c>
    </row>
    <row r="20773" spans="28:28" x14ac:dyDescent="0.25">
      <c r="AB20773" s="3" t="str">
        <v>strike = -0.030857, dCalldT = 0.000864, localVol = 0.041766</v>
      </c>
    </row>
    <row r="20774" spans="28:28" x14ac:dyDescent="0.25">
      <c r="AB20774" s="3" t="str">
        <v>strike = -0.028802, dCalldT = 0.000872, localVol = 0.035557</v>
      </c>
    </row>
    <row r="20775" spans="28:28" x14ac:dyDescent="0.25">
      <c r="AB20775" s="3" t="str">
        <v>strike = -0.026747, dCalldT = 0.000861, localVol = 0.032241</v>
      </c>
    </row>
    <row r="20776" spans="28:28" x14ac:dyDescent="0.25">
      <c r="AB20776" s="3" t="str">
        <v>strike = -0.024692, dCalldT = 0.000822, localVol = 0.032000</v>
      </c>
    </row>
    <row r="20777" spans="28:28" x14ac:dyDescent="0.25">
      <c r="AB20777" s="3" t="str">
        <v>strike = -0.022637, dCalldT = 0.000764, localVol = 0.041452</v>
      </c>
    </row>
    <row r="20778" spans="28:28" x14ac:dyDescent="0.25">
      <c r="AB20778" s="3" t="str">
        <v>strike = -0.020583, dCalldT = 0.000732, localVol = 0.030958</v>
      </c>
    </row>
    <row r="20779" spans="28:28" x14ac:dyDescent="0.25">
      <c r="AB20779" s="3" t="str">
        <v>strike = -0.018528, dCalldT = 0.000703, localVol = 0.027951</v>
      </c>
    </row>
    <row r="20780" spans="28:28" x14ac:dyDescent="0.25">
      <c r="AB20780" s="3" t="str">
        <v>strike = -0.016473, dCalldT = 0.000673, localVol = 0.029497</v>
      </c>
    </row>
    <row r="20781" spans="28:28" x14ac:dyDescent="0.25">
      <c r="AB20781" s="3" t="str">
        <v>strike = -0.014418, dCalldT = 0.000667, localVol = 0.022982</v>
      </c>
    </row>
    <row r="20782" spans="28:28" x14ac:dyDescent="0.25">
      <c r="AB20782" s="3" t="str">
        <v>strike = -0.012363, dCalldT = 0.000648, localVol = 0.021120</v>
      </c>
    </row>
    <row r="20783" spans="28:28" x14ac:dyDescent="0.25">
      <c r="AB20783" s="3" t="str">
        <v>strike = -0.010308, dCalldT = 0.000614, localVol = 0.020953</v>
      </c>
    </row>
    <row r="20784" spans="28:28" x14ac:dyDescent="0.25">
      <c r="AB20784" s="3" t="str">
        <v>strike = -0.008253, dCalldT = 0.000587, localVol = 0.020819</v>
      </c>
    </row>
    <row r="20785" spans="28:28" x14ac:dyDescent="0.25">
      <c r="AB20785" s="3" t="str">
        <v>strike = -0.006198, dCalldT = 0.000592, localVol = 0.018165</v>
      </c>
    </row>
    <row r="20786" spans="28:28" x14ac:dyDescent="0.25">
      <c r="AB20786" s="3" t="str">
        <v>strike = -0.004143, dCalldT = 0.000608, localVol = 0.015595</v>
      </c>
    </row>
    <row r="20787" spans="28:28" x14ac:dyDescent="0.25">
      <c r="AB20787" s="3" t="str">
        <v>strike = -0.002089, dCalldT = 0.000591, localVol = 0.015114</v>
      </c>
    </row>
    <row r="20788" spans="28:28" x14ac:dyDescent="0.25">
      <c r="AB20788" s="3" t="str">
        <v>strike = -0.000034, dCalldT = 0.000562, localVol = 0.014642</v>
      </c>
    </row>
    <row r="20789" spans="28:28" x14ac:dyDescent="0.25">
      <c r="AB20789" s="3" t="str">
        <v>strike = 0.002021, dCalldT = 0.000554, localVol = 0.013427</v>
      </c>
    </row>
    <row r="20790" spans="28:28" x14ac:dyDescent="0.25">
      <c r="AB20790" s="3" t="str">
        <v>strike = 0.004076, dCalldT = 0.000563, localVol = 0.012115</v>
      </c>
    </row>
    <row r="20791" spans="28:28" x14ac:dyDescent="0.25">
      <c r="AB20791" s="3" t="str">
        <v>strike = 0.006131, dCalldT = 0.000558, localVol = 0.011106</v>
      </c>
    </row>
    <row r="20792" spans="28:28" x14ac:dyDescent="0.25">
      <c r="AB20792" s="3" t="str">
        <v>strike = 0.008186, dCalldT = 0.000524, localVol = 0.010372</v>
      </c>
    </row>
    <row r="20793" spans="28:28" x14ac:dyDescent="0.25">
      <c r="AB20793" s="3" t="str">
        <v>strike = 0.010241, dCalldT = 0.000489, localVol = 0.009294</v>
      </c>
    </row>
    <row r="20794" spans="28:28" x14ac:dyDescent="0.25">
      <c r="AB20794" s="3" t="str">
        <v>strike = 0.012296, dCalldT = 0.000444, localVol = 0.008451</v>
      </c>
    </row>
    <row r="20795" spans="28:28" x14ac:dyDescent="0.25">
      <c r="AB20795" s="3" t="str">
        <v>strike = 0.014350, dCalldT = 0.000415, localVol = 0.007553</v>
      </c>
    </row>
    <row r="20796" spans="28:28" x14ac:dyDescent="0.25">
      <c r="AB20796" s="3" t="str">
        <v>strike = 0.016405, dCalldT = 0.000388, localVol = 0.006873</v>
      </c>
    </row>
    <row r="20797" spans="28:28" x14ac:dyDescent="0.25">
      <c r="AB20797" s="3" t="str">
        <v>strike = 0.018460, dCalldT = 0.000374, localVol = 0.006303</v>
      </c>
    </row>
    <row r="20798" spans="28:28" x14ac:dyDescent="0.25">
      <c r="AB20798" s="3" t="str">
        <v>strike = 0.020515, dCalldT = 0.000370, localVol = 0.005759</v>
      </c>
    </row>
    <row r="20799" spans="28:28" x14ac:dyDescent="0.25">
      <c r="AB20799" s="3" t="str">
        <v>strike = 0.022570, dCalldT = 0.000331, localVol = 0.005263</v>
      </c>
    </row>
    <row r="20800" spans="28:28" x14ac:dyDescent="0.25">
      <c r="AB20800" s="3" t="str">
        <v>strike = 0.024625, dCalldT = 0.000319, localVol = 0.004753</v>
      </c>
    </row>
    <row r="20801" spans="28:28" x14ac:dyDescent="0.25">
      <c r="AB20801" s="3" t="str">
        <v>strike = 0.026680, dCalldT = 0.000265, localVol = 0.004323</v>
      </c>
    </row>
    <row r="20802" spans="28:28" x14ac:dyDescent="0.25">
      <c r="AB20802" s="3" t="str">
        <v>strike = 0.028735, dCalldT = 0.000264, localVol = 0.004346</v>
      </c>
    </row>
    <row r="20803" spans="28:28" x14ac:dyDescent="0.25">
      <c r="AB20803" s="3" t="str">
        <v>strike = 0.030790, dCalldT = 0.000234, localVol = 0.004520</v>
      </c>
    </row>
    <row r="20804" spans="28:28" x14ac:dyDescent="0.25">
      <c r="AB20804" s="3" t="str">
        <v>strike = 0.032844, dCalldT = 0.000281, localVol = 0.004992</v>
      </c>
    </row>
    <row r="20805" spans="28:28" x14ac:dyDescent="0.25">
      <c r="AB20805" s="3" t="str">
        <v>strike = 0.034899, dCalldT = 0.000280, localVol = 0.005398</v>
      </c>
    </row>
    <row r="20806" spans="28:28" x14ac:dyDescent="0.25">
      <c r="AB20806" s="3" t="str">
        <v>strike = 0.036954, dCalldT = 0.000269, localVol = 0.005542</v>
      </c>
    </row>
    <row r="20807" spans="28:28" x14ac:dyDescent="0.25">
      <c r="AB20807" s="3" t="str">
        <v>strike = 0.039009, dCalldT = 0.000216, localVol = 0.005642</v>
      </c>
    </row>
    <row r="20808" spans="28:28" x14ac:dyDescent="0.25">
      <c r="AB20808" s="3" t="str">
        <v>strike = 0.041064, dCalldT = 0.000215, localVol = 0.005780</v>
      </c>
    </row>
    <row r="20809" spans="28:28" x14ac:dyDescent="0.25">
      <c r="AB20809" s="3" t="str">
        <v>strike = 0.043119, dCalldT = 0.000208, localVol = 0.006151</v>
      </c>
    </row>
    <row r="20810" spans="28:28" x14ac:dyDescent="0.25">
      <c r="AB20810" s="3" t="str">
        <v>strike = 0.045174, dCalldT = 0.000208, localVol = 0.006407</v>
      </c>
    </row>
    <row r="20811" spans="28:28" x14ac:dyDescent="0.25">
      <c r="AB20811" s="3" t="str">
        <v>strike = 0.047229, dCalldT = 0.000187, localVol = 0.006903</v>
      </c>
    </row>
    <row r="20812" spans="28:28" x14ac:dyDescent="0.25">
      <c r="AB20812" s="3" t="str">
        <v>strike = 0.049284, dCalldT = 0.000198, localVol = 0.007460</v>
      </c>
    </row>
    <row r="20813" spans="28:28" x14ac:dyDescent="0.25">
      <c r="AB20813" s="3" t="str">
        <v>strike = 0.051338, dCalldT = 0.000224, localVol = 0.008095</v>
      </c>
    </row>
    <row r="20814" spans="28:28" x14ac:dyDescent="0.25">
      <c r="AB20814" s="3" t="str">
        <v>strike = 0.053393, dCalldT = 0.000231, localVol = 0.008852</v>
      </c>
    </row>
    <row r="20815" spans="28:28" x14ac:dyDescent="0.25">
      <c r="AB20815" s="3" t="str">
        <v>strike = 0.055448, dCalldT = 0.000226, localVol = 0.010528</v>
      </c>
    </row>
    <row r="20816" spans="28:28" x14ac:dyDescent="0.25">
      <c r="AB20816" s="3" t="str">
        <v>strike = 0.057503, dCalldT = 0.000265, localVol = 0.011558</v>
      </c>
    </row>
    <row r="20817" spans="28:28" x14ac:dyDescent="0.25">
      <c r="AB20817" s="3" t="str">
        <v>strike = 0.059558, dCalldT = 0.000323, localVol = 0.012529</v>
      </c>
    </row>
    <row r="20818" spans="28:28" x14ac:dyDescent="0.25">
      <c r="AB20818" s="3" t="str">
        <v>strike = 0.061613, dCalldT = 0.000365, localVol = 0.013654</v>
      </c>
    </row>
    <row r="20819" spans="28:28" x14ac:dyDescent="0.25">
      <c r="AB20819" s="3" t="str">
        <v>strike = 0.063668, dCalldT = 0.000378, localVol = 0.016231</v>
      </c>
    </row>
    <row r="20820" spans="28:28" x14ac:dyDescent="0.25">
      <c r="AB20820" s="3" t="str">
        <v>strike = 0.065723, dCalldT = 0.000395, localVol = 0.016555</v>
      </c>
    </row>
    <row r="20821" spans="28:28" x14ac:dyDescent="0.25">
      <c r="AB20821" s="3" t="str">
        <v>strike = 0.067778, dCalldT = 0.000396, localVol = 0.017625</v>
      </c>
    </row>
    <row r="20822" spans="28:28" x14ac:dyDescent="0.25">
      <c r="AB20822" s="3" t="str">
        <v>strike = 0.069832, dCalldT = 0.000385, localVol = 0.019311</v>
      </c>
    </row>
    <row r="20823" spans="28:28" x14ac:dyDescent="0.25">
      <c r="AB20823" s="3" t="str">
        <v>strike = 0.071887, dCalldT = 0.000371, localVol = 0.021621</v>
      </c>
    </row>
    <row r="20824" spans="28:28" x14ac:dyDescent="0.25">
      <c r="AB20824" s="3" t="str">
        <v>strike = 0.073942, dCalldT = 0.000367, localVol = 0.020032</v>
      </c>
    </row>
    <row r="20825" spans="28:28" x14ac:dyDescent="0.25">
      <c r="AB20825" s="3" t="str">
        <v>strike = 0.075997, dCalldT = 0.000350, localVol = 0.022154</v>
      </c>
    </row>
    <row r="20826" spans="28:28" x14ac:dyDescent="0.25">
      <c r="AB20826" s="3" t="str">
        <v>strike = 0.078052, dCalldT = 0.000332, localVol = 0.023179</v>
      </c>
    </row>
    <row r="20827" spans="28:28" x14ac:dyDescent="0.25">
      <c r="AB20827" s="3" t="str">
        <v>strike = 0.080107, dCalldT = 0.000314, localVol = 0.025757</v>
      </c>
    </row>
    <row r="20828" spans="28:28" x14ac:dyDescent="0.25">
      <c r="AB20828" s="3" t="str">
        <v>strike = 0.082162, dCalldT = 0.000305, localVol = 0.027278</v>
      </c>
    </row>
    <row r="20829" spans="28:28" x14ac:dyDescent="0.25">
      <c r="AB20829" s="3" t="str">
        <v>strike = 0.084217, dCalldT = 0.000303, localVol = 0.026786</v>
      </c>
    </row>
    <row r="20830" spans="28:28" x14ac:dyDescent="0.25">
      <c r="AB20830" s="3" t="str">
        <v>strike = 0.086272, dCalldT = 0.000304, localVol = 0.027788</v>
      </c>
    </row>
    <row r="20831" spans="28:28" x14ac:dyDescent="0.25">
      <c r="AB20831" s="3" t="str">
        <v>T = 9.833333, swapRate = 0.026688, k = 0, strike = -0.035202, call = 0.062206, callph = 0.062197, callmh = 0.062216, quantile = 0.013946, d2CalldK2 = 0.687399</v>
      </c>
    </row>
    <row r="20832" spans="28:28" x14ac:dyDescent="0.25">
      <c r="AB20832" s="3" t="str">
        <v>T = 9.833333, swapRate = 0.026688, k = 1, strike = -0.033139, call = 0.060174, callph = 0.060164, callmh = 0.060184, quantile = 0.015447, d2CalldK2 = 0.769764</v>
      </c>
    </row>
    <row r="20833" spans="28:28" x14ac:dyDescent="0.25">
      <c r="AB20833" s="3" t="str">
        <v>T = 9.833333, swapRate = 0.026688, k = 2, strike = -0.031076, call = 0.058144, callph = 0.058134, callmh = 0.058154, quantile = 0.017129, d2CalldK2 = 0.863061</v>
      </c>
    </row>
    <row r="20834" spans="28:28" x14ac:dyDescent="0.25">
      <c r="AB20834" s="3" t="str">
        <v>T = 9.833333, swapRate = 0.026688, k = 3, strike = -0.029013, call = 0.056119, callph = 0.056109, callmh = 0.056128, quantile = 0.019017, d2CalldK2 = 0.968879</v>
      </c>
    </row>
    <row r="20835" spans="28:28" x14ac:dyDescent="0.25">
      <c r="AB20835" s="3" t="str">
        <v>T = 9.833333, swapRate = 0.026688, k = 4, strike = -0.026950, call = 0.054097, callph = 0.054087, callmh = 0.054107, quantile = 0.021137, d2CalldK2 = 1.089053</v>
      </c>
    </row>
    <row r="20836" spans="28:28" x14ac:dyDescent="0.25">
      <c r="AB20836" s="3" t="str">
        <v>T = 9.833333, swapRate = 0.026688, k = 5, strike = -0.024887, call = 0.052080, callph = 0.052070, callmh = 0.052090, quantile = 0.023521, d2CalldK2 = 1.225711</v>
      </c>
    </row>
    <row r="20837" spans="28:28" x14ac:dyDescent="0.25">
      <c r="AB20837" s="3" t="str">
        <v>T = 9.833333, swapRate = 0.026688, k = 6, strike = -0.022824, call = 0.050068, callph = 0.050058, callmh = 0.050078, quantile = 0.026207, d2CalldK2 = 1.381319</v>
      </c>
    </row>
    <row r="20838" spans="28:28" x14ac:dyDescent="0.25">
      <c r="AB20838" s="3" t="str">
        <v>T = 9.833333, swapRate = 0.026688, k = 7, strike = -0.020761, call = 0.048062, callph = 0.048053, callmh = 0.048072, quantile = 0.029236, d2CalldK2 = 1.558735</v>
      </c>
    </row>
    <row r="20839" spans="28:28" x14ac:dyDescent="0.25">
      <c r="AB20839" s="3" t="str">
        <v>T = 9.833333, swapRate = 0.026688, k = 8, strike = -0.018698, call = 0.046063, callph = 0.046053, callmh = 0.046073, quantile = 0.032656, d2CalldK2 = 1.761279</v>
      </c>
    </row>
    <row r="20840" spans="28:28" x14ac:dyDescent="0.25">
      <c r="AB20840" s="3" t="str">
        <v>T = 9.833333, swapRate = 0.026688, k = 9, strike = -0.016635, call = 0.044071, callph = 0.044062, callmh = 0.044081, quantile = 0.036523, d2CalldK2 = 1.992806</v>
      </c>
    </row>
    <row r="20841" spans="28:28" x14ac:dyDescent="0.25">
      <c r="AB20841" s="3" t="str">
        <v>T = 9.833333, swapRate = 0.026688, k = 10, strike = -0.014572, call = 0.042088, callph = 0.042078, callmh = 0.042098, quantile = 0.040901, d2CalldK2 = 2.257794</v>
      </c>
    </row>
    <row r="20842" spans="28:28" x14ac:dyDescent="0.25">
      <c r="AB20842" s="3" t="str">
        <v>T = 9.833333, swapRate = 0.026688, k = 11, strike = -0.012509, call = 0.040114, callph = 0.040105, callmh = 0.040124, quantile = 0.045865, d2CalldK2 = 2.561448</v>
      </c>
    </row>
    <row r="20843" spans="28:28" x14ac:dyDescent="0.25">
      <c r="AB20843" s="3" t="str">
        <v>T = 9.833333, swapRate = 0.026688, k = 12, strike = -0.010446, call = 0.038152, callph = 0.038142, callmh = 0.038161, quantile = 0.051500, d2CalldK2 = 2.909810</v>
      </c>
    </row>
    <row r="20844" spans="28:28" x14ac:dyDescent="0.25">
      <c r="AB20844" s="3" t="str">
        <v>T = 9.833333, swapRate = 0.026688, k = 13, strike = -0.008383, call = 0.036201, callph = 0.036192, callmh = 0.036211, quantile = 0.057906, d2CalldK2 = 3.309897</v>
      </c>
    </row>
    <row r="20845" spans="28:28" x14ac:dyDescent="0.25">
      <c r="AB20845" s="3" t="str">
        <v>T = 9.833333, swapRate = 0.026688, k = 14, strike = -0.006320, call = 0.034265, callph = 0.034256, callmh = 0.034275, quantile = 0.065198, d2CalldK2 = 3.769840</v>
      </c>
    </row>
    <row r="20846" spans="28:28" x14ac:dyDescent="0.25">
      <c r="AB20846" s="3" t="str">
        <v>T = 9.833333, swapRate = 0.026688, k = 15, strike = -0.004257, call = 0.032345, callph = 0.032336, callmh = 0.032354, quantile = 0.073508, d2CalldK2 = 4.299049</v>
      </c>
    </row>
    <row r="20847" spans="28:28" x14ac:dyDescent="0.25">
      <c r="AB20847" s="3" t="str">
        <v>T = 9.833333, swapRate = 0.026688, k = 16, strike = -0.002194, call = 0.030443, callph = 0.030434, callmh = 0.030453, quantile = 0.082991, d2CalldK2 = 4.908377</v>
      </c>
    </row>
    <row r="20848" spans="28:28" x14ac:dyDescent="0.25">
      <c r="AB20848" s="3" t="str">
        <v>T = 9.833333, swapRate = 0.026688, k = 17, strike = -0.000131, call = 0.028563, callph = 0.028553, callmh = 0.028572, quantile = 0.093824, d2CalldK2 = 5.610290</v>
      </c>
    </row>
    <row r="20849" spans="28:28" x14ac:dyDescent="0.25">
      <c r="AB20849" s="3" t="str">
        <v>T = 9.833333, swapRate = 0.026688, k = 18, strike = 0.001932, call = 0.026706, callph = 0.026697, callmh = 0.026715, quantile = 0.106212, d2CalldK2 = 6.419027</v>
      </c>
    </row>
    <row r="20850" spans="28:28" x14ac:dyDescent="0.25">
      <c r="AB20850" s="3" t="str">
        <v>T = 9.833333, swapRate = 0.026688, k = 19, strike = 0.003995, call = 0.024876, callph = 0.024867, callmh = 0.024885, quantile = 0.120393, d2CalldK2 = 7.350709</v>
      </c>
    </row>
    <row r="20851" spans="28:28" x14ac:dyDescent="0.25">
      <c r="AB20851" s="3" t="str">
        <v>T = 9.833333, swapRate = 0.026688, k = 20, strike = 0.006058, call = 0.023078, callph = 0.023069, callmh = 0.023086, quantile = 0.136638, d2CalldK2 = 8.423381</v>
      </c>
    </row>
    <row r="20852" spans="28:28" x14ac:dyDescent="0.25">
      <c r="AB20852" s="3" t="str">
        <v>T = 9.833333, swapRate = 0.026688, k = 21, strike = 0.008121, call = 0.021315, callph = 0.021307, callmh = 0.021324, quantile = 0.155259, d2CalldK2 = 9.656904</v>
      </c>
    </row>
    <row r="20853" spans="28:28" x14ac:dyDescent="0.25">
      <c r="AB20853" s="3" t="str">
        <v>T = 9.833333, swapRate = 0.026688, k = 22, strike = 0.010184, call = 0.019594, callph = 0.019586, callmh = 0.019602, quantile = 0.176608, d2CalldK2 = 11.072596</v>
      </c>
    </row>
    <row r="20854" spans="28:28" x14ac:dyDescent="0.25">
      <c r="AB20854" s="3" t="str">
        <v>T = 9.833333, swapRate = 0.026688, k = 23, strike = 0.012247, call = 0.017920, callph = 0.017912, callmh = 0.017928, quantile = 0.201084, d2CalldK2 = 12.692467</v>
      </c>
    </row>
    <row r="20855" spans="28:28" x14ac:dyDescent="0.25">
      <c r="AB20855" s="3" t="str">
        <v>T = 9.833333, swapRate = 0.026688, k = 24, strike = 0.014310, call = 0.016300, callph = 0.016293, callmh = 0.016308, quantile = 0.229132, d2CalldK2 = 14.537807</v>
      </c>
    </row>
    <row r="20856" spans="28:28" x14ac:dyDescent="0.25">
      <c r="AB20856" s="3" t="str">
        <v>T = 9.833333, swapRate = 0.026688, k = 25, strike = 0.016373, call = 0.014742, callph = 0.014735, callmh = 0.014750, quantile = 0.261235, d2CalldK2 = 16.626741</v>
      </c>
    </row>
    <row r="20857" spans="28:28" x14ac:dyDescent="0.25">
      <c r="AB20857" s="3" t="str">
        <v>T = 9.833333, swapRate = 0.026688, k = 26, strike = 0.018436, call = 0.013255, callph = 0.013248, callmh = 0.013262, quantile = 0.297909, d2CalldK2 = 18.970226</v>
      </c>
    </row>
    <row r="20858" spans="28:28" x14ac:dyDescent="0.25">
      <c r="AB20858" s="3" t="str">
        <v>T = 9.833333, swapRate = 0.026688, k = 27, strike = 0.020499, call = 0.011849, callph = 0.011843, callmh = 0.011856, quantile = 0.339680, d2CalldK2 = 21.565656</v>
      </c>
    </row>
    <row r="20859" spans="28:28" x14ac:dyDescent="0.25">
      <c r="AB20859" s="3" t="str">
        <v>T = 9.833333, swapRate = 0.026688, k = 28, strike = 0.022562, call = 0.010535, callph = 0.010529, callmh = 0.010541, quantile = 0.387045, d2CalldK2 = 24.386971</v>
      </c>
    </row>
    <row r="20860" spans="28:28" x14ac:dyDescent="0.25">
      <c r="AB20860" s="3" t="str">
        <v>T = 9.833333, swapRate = 0.026688, k = 29, strike = 0.024625, call = 0.009324, callph = 0.009319, callmh = 0.009330, quantile = 0.440413, d2CalldK2 = 27.369720</v>
      </c>
    </row>
    <row r="20861" spans="28:28" x14ac:dyDescent="0.25">
      <c r="AB20861" s="3" t="str">
        <v>T = 9.833333, swapRate = 0.026688, k = 30, strike = 0.026688, call = 0.008230, callph = 0.008225, callmh = 0.008235, quantile = 0.500000, d2CalldK2 = 30.384438</v>
      </c>
    </row>
    <row r="20862" spans="28:28" x14ac:dyDescent="0.25">
      <c r="AB20862" s="3" t="str">
        <v>T = 9.833333, swapRate = 0.026688, k = 31, strike = 0.028751, call = 0.007261, callph = 0.007257, callmh = 0.007266, quantile = 0.559587, d2CalldK2 = 27.369720</v>
      </c>
    </row>
    <row r="20863" spans="28:28" x14ac:dyDescent="0.25">
      <c r="AB20863" s="3" t="str">
        <v>T = 9.833333, swapRate = 0.026688, k = 32, strike = 0.030814, call = 0.006409, callph = 0.006405, callmh = 0.006413, quantile = 0.612955, d2CalldK2 = 24.386971</v>
      </c>
    </row>
    <row r="20864" spans="28:28" x14ac:dyDescent="0.25">
      <c r="AB20864" s="3" t="str">
        <v>T = 9.833333, swapRate = 0.026688, k = 33, strike = 0.032877, call = 0.005660, callph = 0.005657, callmh = 0.005664, quantile = 0.660320, d2CalldK2 = 21.565656</v>
      </c>
    </row>
    <row r="20865" spans="28:28" x14ac:dyDescent="0.25">
      <c r="AB20865" s="3" t="str">
        <v>T = 9.833333, swapRate = 0.026688, k = 34, strike = 0.034940, call = 0.005003, callph = 0.005000, callmh = 0.005006, quantile = 0.702091, d2CalldK2 = 18.970226</v>
      </c>
    </row>
    <row r="20866" spans="28:28" x14ac:dyDescent="0.25">
      <c r="AB20866" s="3" t="str">
        <v>T = 9.833333, swapRate = 0.026688, k = 35, strike = 0.037003, call = 0.004427, callph = 0.004425, callmh = 0.004430, quantile = 0.738765, d2CalldK2 = 16.626741</v>
      </c>
    </row>
    <row r="20867" spans="28:28" x14ac:dyDescent="0.25">
      <c r="AB20867" s="3" t="str">
        <v>T = 9.833333, swapRate = 0.026688, k = 36, strike = 0.039066, call = 0.003922, callph = 0.003920, callmh = 0.003925, quantile = 0.770868, d2CalldK2 = 14.537807</v>
      </c>
    </row>
    <row r="20868" spans="28:28" x14ac:dyDescent="0.25">
      <c r="AB20868" s="3" t="str">
        <v>T = 9.833333, swapRate = 0.026688, k = 37, strike = 0.041129, call = 0.003479, callph = 0.003477, callmh = 0.003481, quantile = 0.798916, d2CalldK2 = 12.692467</v>
      </c>
    </row>
    <row r="20869" spans="28:28" x14ac:dyDescent="0.25">
      <c r="AB20869" s="3" t="str">
        <v>T = 9.833333, swapRate = 0.026688, k = 38, strike = 0.043192, call = 0.003090, callph = 0.003088, callmh = 0.003092, quantile = 0.823392, d2CalldK2 = 11.072596</v>
      </c>
    </row>
    <row r="20870" spans="28:28" x14ac:dyDescent="0.25">
      <c r="AB20870" s="3" t="str">
        <v>T = 9.833333, swapRate = 0.026688, k = 39, strike = 0.045255, call = 0.002748, callph = 0.002747, callmh = 0.002750, quantile = 0.844741, d2CalldK2 = 9.656904</v>
      </c>
    </row>
    <row r="20871" spans="28:28" x14ac:dyDescent="0.25">
      <c r="AB20871" s="3" t="str">
        <v>T = 9.833333, swapRate = 0.026688, k = 40, strike = 0.047318, call = 0.002448, callph = 0.002446, callmh = 0.002449, quantile = 0.863362, d2CalldK2 = 8.423381</v>
      </c>
    </row>
    <row r="20872" spans="28:28" x14ac:dyDescent="0.25">
      <c r="AB20872" s="3" t="str">
        <v>T = 9.833333, swapRate = 0.026688, k = 41, strike = 0.049381, call = 0.002183, callph = 0.002182, callmh = 0.002184, quantile = 0.879607, d2CalldK2 = 7.350708</v>
      </c>
    </row>
    <row r="20873" spans="28:28" x14ac:dyDescent="0.25">
      <c r="AB20873" s="3" t="str">
        <v>T = 9.833333, swapRate = 0.026688, k = 42, strike = 0.051444, call = 0.001950, callph = 0.001949, callmh = 0.001951, quantile = 0.893788, d2CalldK2 = 6.419027</v>
      </c>
    </row>
    <row r="20874" spans="28:28" x14ac:dyDescent="0.25">
      <c r="AB20874" s="3" t="str">
        <v>T = 9.833333, swapRate = 0.026688, k = 43, strike = 0.053507, call = 0.001744, callph = 0.001743, callmh = 0.001745, quantile = 0.906176, d2CalldK2 = 5.610290</v>
      </c>
    </row>
    <row r="20875" spans="28:28" x14ac:dyDescent="0.25">
      <c r="AB20875" s="3" t="str">
        <v>T = 9.833333, swapRate = 0.026688, k = 44, strike = 0.055570, call = 0.001561, callph = 0.001561, callmh = 0.001562, quantile = 0.917009, d2CalldK2 = 4.908377</v>
      </c>
    </row>
    <row r="20876" spans="28:28" x14ac:dyDescent="0.25">
      <c r="AB20876" s="3" t="str">
        <v>T = 9.833333, swapRate = 0.026688, k = 45, strike = 0.057633, call = 0.001400, callph = 0.001399, callmh = 0.001401, quantile = 0.926492, d2CalldK2 = 4.299049</v>
      </c>
    </row>
    <row r="20877" spans="28:28" x14ac:dyDescent="0.25">
      <c r="AB20877" s="3" t="str">
        <v>T = 9.833333, swapRate = 0.026688, k = 46, strike = 0.059696, call = 0.001257, callph = 0.001257, callmh = 0.001258, quantile = 0.934802, d2CalldK2 = 3.769840</v>
      </c>
    </row>
    <row r="20878" spans="28:28" x14ac:dyDescent="0.25">
      <c r="AB20878" s="3" t="str">
        <v>T = 9.833333, swapRate = 0.026688, k = 47, strike = 0.061759, call = 0.001131, callph = 0.001130, callmh = 0.001131, quantile = 0.942094, d2CalldK2 = 3.309896</v>
      </c>
    </row>
    <row r="20879" spans="28:28" x14ac:dyDescent="0.25">
      <c r="AB20879" s="3" t="str">
        <v>T = 9.833333, swapRate = 0.026688, k = 48, strike = 0.063822, call = 0.001018, callph = 0.001017, callmh = 0.001018, quantile = 0.948500, d2CalldK2 = 2.909810</v>
      </c>
    </row>
    <row r="20880" spans="28:28" x14ac:dyDescent="0.25">
      <c r="AB20880" s="3" t="str">
        <v>T = 9.833333, swapRate = 0.026688, k = 49, strike = 0.065885, call = 0.000917, callph = 0.000917, callmh = 0.000918, quantile = 0.954135, d2CalldK2 = 2.561448</v>
      </c>
    </row>
    <row r="20881" spans="28:28" x14ac:dyDescent="0.25">
      <c r="AB20881" s="3" t="str">
        <v>T = 9.833333, swapRate = 0.026688, k = 50, strike = 0.067948, call = 0.000828, callph = 0.000828, callmh = 0.000829, quantile = 0.959099, d2CalldK2 = 2.257794</v>
      </c>
    </row>
    <row r="20882" spans="28:28" x14ac:dyDescent="0.25">
      <c r="AB20882" s="3" t="str">
        <v>T = 9.833333, swapRate = 0.026688, k = 51, strike = 0.070011, call = 0.000748, callph = 0.000748, callmh = 0.000749, quantile = 0.963477, d2CalldK2 = 1.992806</v>
      </c>
    </row>
    <row r="20883" spans="28:28" x14ac:dyDescent="0.25">
      <c r="AB20883" s="3" t="str">
        <v>T = 9.833333, swapRate = 0.026688, k = 52, strike = 0.072074, call = 0.000677, callph = 0.000677, callmh = 0.000677, quantile = 0.967344, d2CalldK2 = 1.761279</v>
      </c>
    </row>
    <row r="20884" spans="28:28" x14ac:dyDescent="0.25">
      <c r="AB20884" s="3" t="str">
        <v>T = 9.833333, swapRate = 0.026688, k = 53, strike = 0.074137, call = 0.000613, callph = 0.000613, callmh = 0.000614, quantile = 0.970764, d2CalldK2 = 1.558735</v>
      </c>
    </row>
    <row r="20885" spans="28:28" x14ac:dyDescent="0.25">
      <c r="AB20885" s="3" t="str">
        <v>T = 9.833333, swapRate = 0.026688, k = 54, strike = 0.076200, call = 0.000556, callph = 0.000556, callmh = 0.000556, quantile = 0.973793, d2CalldK2 = 1.381319</v>
      </c>
    </row>
    <row r="20886" spans="28:28" x14ac:dyDescent="0.25">
      <c r="AB20886" s="3" t="str">
        <v>T = 9.833333, swapRate = 0.026688, k = 55, strike = 0.078263, call = 0.000505, callph = 0.000505, callmh = 0.000505, quantile = 0.976479, d2CalldK2 = 1.225711</v>
      </c>
    </row>
    <row r="20887" spans="28:28" x14ac:dyDescent="0.25">
      <c r="AB20887" s="3" t="str">
        <v>T = 9.833333, swapRate = 0.026688, k = 56, strike = 0.080326, call = 0.000459, callph = 0.000459, callmh = 0.000459, quantile = 0.978863, d2CalldK2 = 1.089053</v>
      </c>
    </row>
    <row r="20888" spans="28:28" x14ac:dyDescent="0.25">
      <c r="AB20888" s="3" t="str">
        <v>T = 9.833333, swapRate = 0.026688, k = 57, strike = 0.082389, call = 0.000418, callph = 0.000417, callmh = 0.000418, quantile = 0.980983, d2CalldK2 = 0.968878</v>
      </c>
    </row>
    <row r="20889" spans="28:28" x14ac:dyDescent="0.25">
      <c r="AB20889" s="3" t="str">
        <v>T = 9.833333, swapRate = 0.026688, k = 58, strike = 0.084452, call = 0.000380, callph = 0.000380, callmh = 0.000380, quantile = 0.982871, d2CalldK2 = 0.863061</v>
      </c>
    </row>
    <row r="20890" spans="28:28" x14ac:dyDescent="0.25">
      <c r="AB20890" s="3" t="str">
        <v>T = 9.833333, swapRate = 0.026688, k = 59, strike = 0.086515, call = 0.000347, callph = 0.000347, callmh = 0.000347, quantile = 0.984553, d2CalldK2 = 0.769764</v>
      </c>
    </row>
    <row r="20891" spans="28:28" x14ac:dyDescent="0.25">
      <c r="AB20891" s="3" t="str">
        <v>T = 9.833333, swapRate = 0.026688, k = 60, strike = 0.088578, call = 0.000316, callph = 0.000316, callmh = 0.000317, quantile = 0.986054, d2CalldK2 = 0.687399</v>
      </c>
    </row>
    <row r="20892" spans="28:28" x14ac:dyDescent="0.25">
      <c r="AB20892" s="3" t="str">
        <v>strike = -0.033139, d2CalldK2 = 0.769764, d2CalldK2mc = 0.827769</v>
      </c>
    </row>
    <row r="20893" spans="28:28" x14ac:dyDescent="0.25">
      <c r="AB20893" s="3" t="str">
        <v>strike = -0.031076, d2CalldK2 = 0.863061, d2CalldK2mc = 1.087250</v>
      </c>
    </row>
    <row r="20894" spans="28:28" x14ac:dyDescent="0.25">
      <c r="AB20894" s="3" t="str">
        <v>strike = -0.029013, d2CalldK2 = 0.968879, d2CalldK2mc = 1.160482</v>
      </c>
    </row>
    <row r="20895" spans="28:28" x14ac:dyDescent="0.25">
      <c r="AB20895" s="3" t="str">
        <v>strike = -0.026950, d2CalldK2 = 1.089053, d2CalldK2mc = 1.167359</v>
      </c>
    </row>
    <row r="20896" spans="28:28" x14ac:dyDescent="0.25">
      <c r="AB20896" s="3" t="str">
        <v>strike = -0.024887, d2CalldK2 = 1.225711, d2CalldK2mc = 1.892557</v>
      </c>
    </row>
    <row r="20897" spans="28:28" x14ac:dyDescent="0.25">
      <c r="AB20897" s="3" t="str">
        <v>strike = -0.022824, d2CalldK2 = 1.381319, d2CalldK2mc = 1.278711</v>
      </c>
    </row>
    <row r="20898" spans="28:28" x14ac:dyDescent="0.25">
      <c r="AB20898" s="3" t="str">
        <v>strike = -0.020761, d2CalldK2 = 1.558735, d2CalldK2mc = 1.620672</v>
      </c>
    </row>
    <row r="20899" spans="28:28" x14ac:dyDescent="0.25">
      <c r="AB20899" s="3" t="str">
        <v>strike = -0.018698, d2CalldK2 = 1.761279, d2CalldK2mc = 1.680200</v>
      </c>
    </row>
    <row r="20900" spans="28:28" x14ac:dyDescent="0.25">
      <c r="AB20900" s="3" t="str">
        <v>strike = -0.016635, d2CalldK2 = 1.992806, d2CalldK2mc = 1.703453</v>
      </c>
    </row>
    <row r="20901" spans="28:28" x14ac:dyDescent="0.25">
      <c r="AB20901" s="3" t="str">
        <v>strike = -0.014572, d2CalldK2 = 2.257794, d2CalldK2mc = 2.022878</v>
      </c>
    </row>
    <row r="20902" spans="28:28" x14ac:dyDescent="0.25">
      <c r="AB20902" s="3" t="str">
        <v>strike = -0.012509, d2CalldK2 = 2.561448, d2CalldK2mc = 2.747423</v>
      </c>
    </row>
    <row r="20903" spans="28:28" x14ac:dyDescent="0.25">
      <c r="AB20903" s="3" t="str">
        <v>strike = -0.010446, d2CalldK2 = 2.909810, d2CalldK2mc = 2.670854</v>
      </c>
    </row>
    <row r="20904" spans="28:28" x14ac:dyDescent="0.25">
      <c r="AB20904" s="3" t="str">
        <v>strike = -0.008383, d2CalldK2 = 3.309897, d2CalldK2mc = 3.611013</v>
      </c>
    </row>
    <row r="20905" spans="28:28" x14ac:dyDescent="0.25">
      <c r="AB20905" s="3" t="str">
        <v>strike = -0.006320, d2CalldK2 = 3.769840, d2CalldK2mc = 3.634207</v>
      </c>
    </row>
    <row r="20906" spans="28:28" x14ac:dyDescent="0.25">
      <c r="AB20906" s="3" t="str">
        <v>strike = -0.004257, d2CalldK2 = 4.299049, d2CalldK2mc = 4.859744</v>
      </c>
    </row>
    <row r="20907" spans="28:28" x14ac:dyDescent="0.25">
      <c r="AB20907" s="3" t="str">
        <v>strike = -0.002194, d2CalldK2 = 4.908377, d2CalldK2mc = 4.676677</v>
      </c>
    </row>
    <row r="20908" spans="28:28" x14ac:dyDescent="0.25">
      <c r="AB20908" s="3" t="str">
        <v>strike = -0.000131, d2CalldK2 = 5.610290, d2CalldK2mc = 6.000630</v>
      </c>
    </row>
    <row r="20909" spans="28:28" x14ac:dyDescent="0.25">
      <c r="AB20909" s="3" t="str">
        <v>strike = 0.001932, d2CalldK2 = 6.419027, d2CalldK2mc = 6.459900</v>
      </c>
    </row>
    <row r="20910" spans="28:28" x14ac:dyDescent="0.25">
      <c r="AB20910" s="3" t="str">
        <v>strike = 0.003995, d2CalldK2 = 7.350709, d2CalldK2mc = 7.074107</v>
      </c>
    </row>
    <row r="20911" spans="28:28" x14ac:dyDescent="0.25">
      <c r="AB20911" s="3" t="str">
        <v>strike = 0.006058, d2CalldK2 = 8.423381, d2CalldK2mc = 8.469493</v>
      </c>
    </row>
    <row r="20912" spans="28:28" x14ac:dyDescent="0.25">
      <c r="AB20912" s="3" t="str">
        <v>strike = 0.008121, d2CalldK2 = 9.656904, d2CalldK2mc = 8.623099</v>
      </c>
    </row>
    <row r="20913" spans="28:28" x14ac:dyDescent="0.25">
      <c r="AB20913" s="3" t="str">
        <v>strike = 0.010184, d2CalldK2 = 11.072596, d2CalldK2mc = 10.745760</v>
      </c>
    </row>
    <row r="20914" spans="28:28" x14ac:dyDescent="0.25">
      <c r="AB20914" s="3" t="str">
        <v>strike = 0.012247, d2CalldK2 = 12.692467, d2CalldK2mc = 12.365088</v>
      </c>
    </row>
    <row r="20915" spans="28:28" x14ac:dyDescent="0.25">
      <c r="AB20915" s="3" t="str">
        <v>strike = 0.014310, d2CalldK2 = 14.537807, d2CalldK2mc = 13.883932</v>
      </c>
    </row>
    <row r="20916" spans="28:28" x14ac:dyDescent="0.25">
      <c r="AB20916" s="3" t="str">
        <v>strike = 0.016373, d2CalldK2 = 16.626741, d2CalldK2mc = 16.600493</v>
      </c>
    </row>
    <row r="20917" spans="28:28" x14ac:dyDescent="0.25">
      <c r="AB20917" s="3" t="str">
        <v>strike = 0.018436, d2CalldK2 = 18.970226, d2CalldK2mc = 19.253187</v>
      </c>
    </row>
    <row r="20918" spans="28:28" x14ac:dyDescent="0.25">
      <c r="AB20918" s="3" t="str">
        <v>strike = 0.020499, d2CalldK2 = 21.565656, d2CalldK2mc = 22.037174</v>
      </c>
    </row>
    <row r="20919" spans="28:28" x14ac:dyDescent="0.25">
      <c r="AB20919" s="3" t="str">
        <v>strike = 0.022562, d2CalldK2 = 24.386971, d2CalldK2mc = 24.675872</v>
      </c>
    </row>
    <row r="20920" spans="28:28" x14ac:dyDescent="0.25">
      <c r="AB20920" s="3" t="str">
        <v>strike = 0.024625, d2CalldK2 = 27.369720, d2CalldK2mc = 27.876289</v>
      </c>
    </row>
    <row r="20921" spans="28:28" x14ac:dyDescent="0.25">
      <c r="AB20921" s="3" t="str">
        <v>strike = 0.026688, d2CalldK2 = 30.384438, d2CalldK2mc = 28.367742</v>
      </c>
    </row>
    <row r="20922" spans="28:28" x14ac:dyDescent="0.25">
      <c r="AB20922" s="3" t="str">
        <v>strike = 0.028751, d2CalldK2 = 27.369720, d2CalldK2mc = 29.113356</v>
      </c>
    </row>
    <row r="20923" spans="28:28" x14ac:dyDescent="0.25">
      <c r="AB20923" s="3" t="str">
        <v>strike = 0.030814, d2CalldK2 = 24.386971, d2CalldK2mc = 23.154559</v>
      </c>
    </row>
    <row r="20924" spans="28:28" x14ac:dyDescent="0.25">
      <c r="AB20924" s="3" t="str">
        <v>strike = 0.032877, d2CalldK2 = 21.565656, d2CalldK2mc = 22.590866</v>
      </c>
    </row>
    <row r="20925" spans="28:28" x14ac:dyDescent="0.25">
      <c r="AB20925" s="3" t="str">
        <v>strike = 0.034940, d2CalldK2 = 18.970226, d2CalldK2mc = 18.927213</v>
      </c>
    </row>
    <row r="20926" spans="28:28" x14ac:dyDescent="0.25">
      <c r="AB20926" s="3" t="str">
        <v>strike = 0.037003, d2CalldK2 = 16.626741, d2CalldK2mc = 16.981867</v>
      </c>
    </row>
    <row r="20927" spans="28:28" x14ac:dyDescent="0.25">
      <c r="AB20927" s="3" t="str">
        <v>strike = 0.039066, d2CalldK2 = 14.537807, d2CalldK2mc = 13.844925</v>
      </c>
    </row>
    <row r="20928" spans="28:28" x14ac:dyDescent="0.25">
      <c r="AB20928" s="3" t="str">
        <v>strike = 0.041129, d2CalldK2 = 12.692467, d2CalldK2mc = 12.706219</v>
      </c>
    </row>
    <row r="20929" spans="28:28" x14ac:dyDescent="0.25">
      <c r="AB20929" s="3" t="str">
        <v>strike = 0.043192, d2CalldK2 = 11.072596, d2CalldK2mc = 11.032211</v>
      </c>
    </row>
    <row r="20930" spans="28:28" x14ac:dyDescent="0.25">
      <c r="AB20930" s="3" t="str">
        <v>strike = 0.045255, d2CalldK2 = 9.656904, d2CalldK2mc = 9.018271</v>
      </c>
    </row>
    <row r="20931" spans="28:28" x14ac:dyDescent="0.25">
      <c r="AB20931" s="3" t="str">
        <v>strike = 0.047318, d2CalldK2 = 8.423381, d2CalldK2mc = 8.765769</v>
      </c>
    </row>
    <row r="20932" spans="28:28" x14ac:dyDescent="0.25">
      <c r="AB20932" s="3" t="str">
        <v>strike = 0.049381, d2CalldK2 = 7.350708, d2CalldK2mc = 7.254130</v>
      </c>
    </row>
    <row r="20933" spans="28:28" x14ac:dyDescent="0.25">
      <c r="AB20933" s="3" t="str">
        <v>strike = 0.051444, d2CalldK2 = 6.419027, d2CalldK2mc = 7.033554</v>
      </c>
    </row>
    <row r="20934" spans="28:28" x14ac:dyDescent="0.25">
      <c r="AB20934" s="3" t="str">
        <v>strike = 0.053507, d2CalldK2 = 5.610290, d2CalldK2mc = 5.725002</v>
      </c>
    </row>
    <row r="20935" spans="28:28" x14ac:dyDescent="0.25">
      <c r="AB20935" s="3" t="str">
        <v>strike = 0.055570, d2CalldK2 = 4.908377, d2CalldK2mc = 4.368145</v>
      </c>
    </row>
    <row r="20936" spans="28:28" x14ac:dyDescent="0.25">
      <c r="AB20936" s="3" t="str">
        <v>strike = 0.057633, d2CalldK2 = 4.299049, d2CalldK2mc = 4.035478</v>
      </c>
    </row>
    <row r="20937" spans="28:28" x14ac:dyDescent="0.25">
      <c r="AB20937" s="3" t="str">
        <v>strike = 0.059696, d2CalldK2 = 3.769840, d2CalldK2mc = 4.042888</v>
      </c>
    </row>
    <row r="20938" spans="28:28" x14ac:dyDescent="0.25">
      <c r="AB20938" s="3" t="str">
        <v>strike = 0.061759, d2CalldK2 = 3.309896, d2CalldK2mc = 3.049025</v>
      </c>
    </row>
    <row r="20939" spans="28:28" x14ac:dyDescent="0.25">
      <c r="AB20939" s="3" t="str">
        <v>strike = 0.063822, d2CalldK2 = 2.909810, d2CalldK2mc = 3.123721</v>
      </c>
    </row>
    <row r="20940" spans="28:28" x14ac:dyDescent="0.25">
      <c r="AB20940" s="3" t="str">
        <v>strike = 0.065885, d2CalldK2 = 2.561448, d2CalldK2mc = 2.807574</v>
      </c>
    </row>
    <row r="20941" spans="28:28" x14ac:dyDescent="0.25">
      <c r="AB20941" s="3" t="str">
        <v>strike = 0.067948, d2CalldK2 = 2.257794, d2CalldK2mc = 2.438429</v>
      </c>
    </row>
    <row r="20942" spans="28:28" x14ac:dyDescent="0.25">
      <c r="AB20942" s="3" t="str">
        <v>strike = 0.070011, d2CalldK2 = 1.992806, d2CalldK2mc = 2.144710</v>
      </c>
    </row>
    <row r="20943" spans="28:28" x14ac:dyDescent="0.25">
      <c r="AB20943" s="3" t="str">
        <v>strike = 0.072074, d2CalldK2 = 1.761279, d2CalldK2mc = 1.920556</v>
      </c>
    </row>
    <row r="20944" spans="28:28" x14ac:dyDescent="0.25">
      <c r="AB20944" s="3" t="str">
        <v>strike = 0.074137, d2CalldK2 = 1.558735, d2CalldK2mc = 1.630356</v>
      </c>
    </row>
    <row r="20945" spans="28:28" x14ac:dyDescent="0.25">
      <c r="AB20945" s="3" t="str">
        <v>strike = 0.076200, d2CalldK2 = 1.381319, d2CalldK2mc = 1.411589</v>
      </c>
    </row>
    <row r="20946" spans="28:28" x14ac:dyDescent="0.25">
      <c r="AB20946" s="3" t="str">
        <v>strike = 0.078263, d2CalldK2 = 1.225711, d2CalldK2mc = 1.012799</v>
      </c>
    </row>
    <row r="20947" spans="28:28" x14ac:dyDescent="0.25">
      <c r="AB20947" s="3" t="str">
        <v>strike = 0.080326, d2CalldK2 = 1.089053, d2CalldK2mc = 0.910893</v>
      </c>
    </row>
    <row r="20948" spans="28:28" x14ac:dyDescent="0.25">
      <c r="AB20948" s="3" t="str">
        <v>strike = 0.082389, d2CalldK2 = 0.968878, d2CalldK2mc = 0.623455</v>
      </c>
    </row>
    <row r="20949" spans="28:28" x14ac:dyDescent="0.25">
      <c r="AB20949" s="3" t="str">
        <v>strike = 0.084452, d2CalldK2 = 0.863061, d2CalldK2mc = 0.958990</v>
      </c>
    </row>
    <row r="20950" spans="28:28" x14ac:dyDescent="0.25">
      <c r="AB20950" s="3" t="str">
        <v>strike = 0.086515, d2CalldK2 = 0.769764, d2CalldK2mc = 1.113533</v>
      </c>
    </row>
    <row r="20951" spans="28:28" x14ac:dyDescent="0.25">
      <c r="AB20951" s="3" t="str">
        <v>T = 9.833333, fixingDate = 0, swapRate = 0.026688, annuity = 7.708480, stdDev = 0.020630, avgCalcStrikes = 8.022583</v>
      </c>
    </row>
    <row r="20952" spans="28:28" x14ac:dyDescent="0.25">
      <c r="AB20952" s="3" t="str">
        <v>strike = -0.033139, dCalldT = 0.000564, localVol = 0.036913</v>
      </c>
    </row>
    <row r="20953" spans="28:28" x14ac:dyDescent="0.25">
      <c r="AB20953" s="3" t="str">
        <v>strike = -0.031076, dCalldT = 0.000577, localVol = 0.032588</v>
      </c>
    </row>
    <row r="20954" spans="28:28" x14ac:dyDescent="0.25">
      <c r="AB20954" s="3" t="str">
        <v>strike = -0.029013, dCalldT = 0.000580, localVol = 0.031610</v>
      </c>
    </row>
    <row r="20955" spans="28:28" x14ac:dyDescent="0.25">
      <c r="AB20955" s="3" t="str">
        <v>strike = -0.026950, dCalldT = 0.000573, localVol = 0.031331</v>
      </c>
    </row>
    <row r="20956" spans="28:28" x14ac:dyDescent="0.25">
      <c r="AB20956" s="3" t="str">
        <v>strike = -0.024887, dCalldT = 0.000563, localVol = 0.024385</v>
      </c>
    </row>
    <row r="20957" spans="28:28" x14ac:dyDescent="0.25">
      <c r="AB20957" s="3" t="str">
        <v>strike = -0.022824, dCalldT = 0.000519, localVol = 0.028491</v>
      </c>
    </row>
    <row r="20958" spans="28:28" x14ac:dyDescent="0.25">
      <c r="AB20958" s="3" t="str">
        <v>strike = -0.020761, dCalldT = 0.000481, localVol = 0.024367</v>
      </c>
    </row>
    <row r="20959" spans="28:28" x14ac:dyDescent="0.25">
      <c r="AB20959" s="3" t="str">
        <v>strike = -0.018698, dCalldT = 0.000441, localVol = 0.022906</v>
      </c>
    </row>
    <row r="20960" spans="28:28" x14ac:dyDescent="0.25">
      <c r="AB20960" s="3" t="str">
        <v>strike = -0.016635, dCalldT = 0.000405, localVol = 0.021814</v>
      </c>
    </row>
    <row r="20961" spans="28:28" x14ac:dyDescent="0.25">
      <c r="AB20961" s="3" t="str">
        <v>strike = -0.014572, dCalldT = 0.000385, localVol = 0.019517</v>
      </c>
    </row>
    <row r="20962" spans="28:28" x14ac:dyDescent="0.25">
      <c r="AB20962" s="3" t="str">
        <v>strike = -0.012509, dCalldT = 0.000378, localVol = 0.016589</v>
      </c>
    </row>
    <row r="20963" spans="28:28" x14ac:dyDescent="0.25">
      <c r="AB20963" s="3" t="str">
        <v>strike = -0.010446, dCalldT = 0.000362, localVol = 0.016465</v>
      </c>
    </row>
    <row r="20964" spans="28:28" x14ac:dyDescent="0.25">
      <c r="AB20964" s="3" t="str">
        <v>strike = -0.008383, dCalldT = 0.000359, localVol = 0.014102</v>
      </c>
    </row>
    <row r="20965" spans="28:28" x14ac:dyDescent="0.25">
      <c r="AB20965" s="3" t="str">
        <v>strike = -0.006320, dCalldT = 0.000341, localVol = 0.013709</v>
      </c>
    </row>
    <row r="20966" spans="28:28" x14ac:dyDescent="0.25">
      <c r="AB20966" s="3" t="str">
        <v>strike = -0.004257, dCalldT = 0.000332, localVol = 0.011683</v>
      </c>
    </row>
    <row r="20967" spans="28:28" x14ac:dyDescent="0.25">
      <c r="AB20967" s="3" t="str">
        <v>strike = -0.002194, dCalldT = 0.000294, localVol = 0.011213</v>
      </c>
    </row>
    <row r="20968" spans="28:28" x14ac:dyDescent="0.25">
      <c r="AB20968" s="3" t="str">
        <v>strike = -0.000131, dCalldT = 0.000269, localVol = 0.009468</v>
      </c>
    </row>
    <row r="20969" spans="28:28" x14ac:dyDescent="0.25">
      <c r="AB20969" s="3" t="str">
        <v>strike = 0.001932, dCalldT = 0.000225, localVol = 0.008340</v>
      </c>
    </row>
    <row r="20970" spans="28:28" x14ac:dyDescent="0.25">
      <c r="AB20970" s="3" t="str">
        <v>strike = 0.003995, dCalldT = 0.000179, localVol = 0.007114</v>
      </c>
    </row>
    <row r="20971" spans="28:28" x14ac:dyDescent="0.25">
      <c r="AB20971" s="3" t="str">
        <v>strike = 0.006058, dCalldT = 0.000148, localVol = 0.005913</v>
      </c>
    </row>
    <row r="20972" spans="28:28" x14ac:dyDescent="0.25">
      <c r="AB20972" s="3" t="str">
        <v>strike = 0.008121, dCalldT = 0.000115, localVol = 0.005170</v>
      </c>
    </row>
    <row r="20973" spans="28:28" x14ac:dyDescent="0.25">
      <c r="AB20973" s="3" t="str">
        <v>strike = 0.010184, dCalldT = 0.000136, localVol = 0.005023</v>
      </c>
    </row>
    <row r="20974" spans="28:28" x14ac:dyDescent="0.25">
      <c r="AB20974" s="3" t="str">
        <v>strike = 0.012247, dCalldT = 0.000173, localVol = 0.005285</v>
      </c>
    </row>
    <row r="20975" spans="28:28" x14ac:dyDescent="0.25">
      <c r="AB20975" s="3" t="str">
        <v>strike = 0.014310, dCalldT = 0.000227, localVol = 0.005712</v>
      </c>
    </row>
    <row r="20976" spans="28:28" x14ac:dyDescent="0.25">
      <c r="AB20976" s="3" t="str">
        <v>strike = 0.016373, dCalldT = 0.000313, localVol = 0.006145</v>
      </c>
    </row>
    <row r="20977" spans="28:28" x14ac:dyDescent="0.25">
      <c r="AB20977" s="3" t="str">
        <v>strike = 0.018436, dCalldT = 0.000401, localVol = 0.006455</v>
      </c>
    </row>
    <row r="20978" spans="28:28" x14ac:dyDescent="0.25">
      <c r="AB20978" s="3" t="str">
        <v>strike = 0.020499, dCalldT = 0.000473, localVol = 0.006554</v>
      </c>
    </row>
    <row r="20979" spans="28:28" x14ac:dyDescent="0.25">
      <c r="AB20979" s="3" t="str">
        <v>strike = 0.022562, dCalldT = 0.000520, localVol = 0.006494</v>
      </c>
    </row>
    <row r="20980" spans="28:28" x14ac:dyDescent="0.25">
      <c r="AB20980" s="3" t="str">
        <v>strike = 0.024625, dCalldT = 0.000551, localVol = 0.006286</v>
      </c>
    </row>
    <row r="20981" spans="28:28" x14ac:dyDescent="0.25">
      <c r="AB20981" s="3" t="str">
        <v>strike = 0.026688, dCalldT = 0.000553, localVol = 0.006246</v>
      </c>
    </row>
    <row r="20982" spans="28:28" x14ac:dyDescent="0.25">
      <c r="AB20982" s="3" t="str">
        <v>strike = 0.028751, dCalldT = 0.000606, localVol = 0.006453</v>
      </c>
    </row>
    <row r="20983" spans="28:28" x14ac:dyDescent="0.25">
      <c r="AB20983" s="3" t="str">
        <v>strike = 0.030814, dCalldT = 0.000568, localVol = 0.007004</v>
      </c>
    </row>
    <row r="20984" spans="28:28" x14ac:dyDescent="0.25">
      <c r="AB20984" s="3" t="str">
        <v>strike = 0.032877, dCalldT = 0.000591, localVol = 0.007233</v>
      </c>
    </row>
    <row r="20985" spans="28:28" x14ac:dyDescent="0.25">
      <c r="AB20985" s="3" t="str">
        <v>strike = 0.034940, dCalldT = 0.000560, localVol = 0.007694</v>
      </c>
    </row>
    <row r="20986" spans="28:28" x14ac:dyDescent="0.25">
      <c r="AB20986" s="3" t="str">
        <v>strike = 0.037003, dCalldT = 0.000531, localVol = 0.007907</v>
      </c>
    </row>
    <row r="20987" spans="28:28" x14ac:dyDescent="0.25">
      <c r="AB20987" s="3" t="str">
        <v>strike = 0.039066, dCalldT = 0.000483, localVol = 0.008352</v>
      </c>
    </row>
    <row r="20988" spans="28:28" x14ac:dyDescent="0.25">
      <c r="AB20988" s="3" t="str">
        <v>strike = 0.041129, dCalldT = 0.000470, localVol = 0.008599</v>
      </c>
    </row>
    <row r="20989" spans="28:28" x14ac:dyDescent="0.25">
      <c r="AB20989" s="3" t="str">
        <v>strike = 0.043192, dCalldT = 0.000456, localVol = 0.009093</v>
      </c>
    </row>
    <row r="20990" spans="28:28" x14ac:dyDescent="0.25">
      <c r="AB20990" s="3" t="str">
        <v>strike = 0.045255, dCalldT = 0.000444, localVol = 0.009928</v>
      </c>
    </row>
    <row r="20991" spans="28:28" x14ac:dyDescent="0.25">
      <c r="AB20991" s="3" t="str">
        <v>strike = 0.047318, dCalldT = 0.000466, localVol = 0.010310</v>
      </c>
    </row>
    <row r="20992" spans="28:28" x14ac:dyDescent="0.25">
      <c r="AB20992" s="3" t="str">
        <v>strike = 0.049381, dCalldT = 0.000470, localVol = 0.011387</v>
      </c>
    </row>
    <row r="20993" spans="28:28" x14ac:dyDescent="0.25">
      <c r="AB20993" s="3" t="str">
        <v>strike = 0.051444, dCalldT = 0.000480, localVol = 0.011685</v>
      </c>
    </row>
    <row r="20994" spans="28:28" x14ac:dyDescent="0.25">
      <c r="AB20994" s="3" t="str">
        <v>strike = 0.053507, dCalldT = 0.000459, localVol = 0.012668</v>
      </c>
    </row>
    <row r="20995" spans="28:28" x14ac:dyDescent="0.25">
      <c r="AB20995" s="3" t="str">
        <v>strike = 0.055570, dCalldT = 0.000433, localVol = 0.014088</v>
      </c>
    </row>
    <row r="20996" spans="28:28" x14ac:dyDescent="0.25">
      <c r="AB20996" s="3" t="str">
        <v>strike = 0.057633, dCalldT = 0.000436, localVol = 0.014699</v>
      </c>
    </row>
    <row r="20997" spans="28:28" x14ac:dyDescent="0.25">
      <c r="AB20997" s="3" t="str">
        <v>strike = 0.059696, dCalldT = 0.000453, localVol = 0.014964</v>
      </c>
    </row>
    <row r="20998" spans="28:28" x14ac:dyDescent="0.25">
      <c r="AB20998" s="3" t="str">
        <v>strike = 0.061759, dCalldT = 0.000456, localVol = 0.017299</v>
      </c>
    </row>
    <row r="20999" spans="28:28" x14ac:dyDescent="0.25">
      <c r="AB20999" s="3" t="str">
        <v>strike = 0.063822, dCalldT = 0.000474, localVol = 0.017419</v>
      </c>
    </row>
    <row r="21000" spans="28:28" x14ac:dyDescent="0.25">
      <c r="AB21000" s="3" t="str">
        <v>strike = 0.065885, dCalldT = 0.000481, localVol = 0.018520</v>
      </c>
    </row>
    <row r="21001" spans="28:28" x14ac:dyDescent="0.25">
      <c r="AB21001" s="3" t="str">
        <v>strike = 0.067948, dCalldT = 0.000477, localVol = 0.019785</v>
      </c>
    </row>
    <row r="21002" spans="28:28" x14ac:dyDescent="0.25">
      <c r="AB21002" s="3" t="str">
        <v>strike = 0.070011, dCalldT = 0.000465, localVol = 0.020814</v>
      </c>
    </row>
    <row r="21003" spans="28:28" x14ac:dyDescent="0.25">
      <c r="AB21003" s="3" t="str">
        <v>strike = 0.072074, dCalldT = 0.000445, localVol = 0.021522</v>
      </c>
    </row>
    <row r="21004" spans="28:28" x14ac:dyDescent="0.25">
      <c r="AB21004" s="3" t="str">
        <v>strike = 0.074137, dCalldT = 0.000418, localVol = 0.022635</v>
      </c>
    </row>
    <row r="21005" spans="28:28" x14ac:dyDescent="0.25">
      <c r="AB21005" s="3" t="str">
        <v>strike = 0.076200, dCalldT = 0.000387, localVol = 0.023430</v>
      </c>
    </row>
    <row r="21006" spans="28:28" x14ac:dyDescent="0.25">
      <c r="AB21006" s="3" t="str">
        <v>strike = 0.078263, dCalldT = 0.000356, localVol = 0.026528</v>
      </c>
    </row>
    <row r="21007" spans="28:28" x14ac:dyDescent="0.25">
      <c r="AB21007" s="3" t="str">
        <v>strike = 0.080326, dCalldT = 0.000337, localVol = 0.027192</v>
      </c>
    </row>
    <row r="21008" spans="28:28" x14ac:dyDescent="0.25">
      <c r="AB21008" s="3" t="str">
        <v>strike = 0.082389, dCalldT = 0.000327, localVol = 0.032378</v>
      </c>
    </row>
    <row r="21009" spans="28:28" x14ac:dyDescent="0.25">
      <c r="AB21009" s="3" t="str">
        <v>strike = 0.084452, dCalldT = 0.000335, localVol = 0.026432</v>
      </c>
    </row>
    <row r="21010" spans="28:28" x14ac:dyDescent="0.25">
      <c r="AB21010" s="3" t="str">
        <v>strike = 0.086515, dCalldT = 0.000339, localVol = 0.024669</v>
      </c>
    </row>
    <row r="21011" spans="28:28" x14ac:dyDescent="0.25">
      <c r="AB21011" s="3" t="str">
        <v>T = 9.916667, swapRate = 0.026695, k = 0, strike = -0.035437, call = 0.062452, callph = 0.062442, callmh = 0.062462, quantile = 0.014003, d2CalldK2 = 0.685343</v>
      </c>
    </row>
    <row r="21012" spans="28:28" x14ac:dyDescent="0.25">
      <c r="AB21012" s="3" t="str">
        <v>T = 9.916667, swapRate = 0.026695, k = 1, strike = -0.033365, call = 0.060412, callph = 0.060402, callmh = 0.060422, quantile = 0.015505, d2CalldK2 = 0.767272</v>
      </c>
    </row>
    <row r="21013" spans="28:28" x14ac:dyDescent="0.25">
      <c r="AB21013" s="3" t="str">
        <v>T = 9.916667, swapRate = 0.026695, k = 2, strike = -0.031294, call = 0.058375, callph = 0.058365, callmh = 0.058384, quantile = 0.017188, d2CalldK2 = 0.860060</v>
      </c>
    </row>
    <row r="21014" spans="28:28" x14ac:dyDescent="0.25">
      <c r="AB21014" s="3" t="str">
        <v>T = 9.916667, swapRate = 0.026695, k = 3, strike = -0.029223, call = 0.056341, callph = 0.056331, callmh = 0.056351, quantile = 0.019076, d2CalldK2 = 0.965284</v>
      </c>
    </row>
    <row r="21015" spans="28:28" x14ac:dyDescent="0.25">
      <c r="AB21015" s="3" t="str">
        <v>T = 9.916667, swapRate = 0.026695, k = 4, strike = -0.027152, call = 0.054312, callph = 0.054302, callmh = 0.054321, quantile = 0.021196, d2CalldK2 = 1.084769</v>
      </c>
    </row>
    <row r="21016" spans="28:28" x14ac:dyDescent="0.25">
      <c r="AB21016" s="3" t="str">
        <v>T = 9.916667, swapRate = 0.026695, k = 5, strike = -0.025081, call = 0.052287, callph = 0.052277, callmh = 0.052297, quantile = 0.023581, d2CalldK2 = 1.220628</v>
      </c>
    </row>
    <row r="21017" spans="28:28" x14ac:dyDescent="0.25">
      <c r="AB21017" s="3" t="str">
        <v>T = 9.916667, swapRate = 0.026695, k = 6, strike = -0.023010, call = 0.050267, callph = 0.050258, callmh = 0.050277, quantile = 0.026265, d2CalldK2 = 1.375309</v>
      </c>
    </row>
    <row r="21018" spans="28:28" x14ac:dyDescent="0.25">
      <c r="AB21018" s="3" t="str">
        <v>T = 9.916667, swapRate = 0.026695, k = 7, strike = -0.020939, call = 0.048254, callph = 0.048244, callmh = 0.048263, quantile = 0.029292, d2CalldK2 = 1.551652</v>
      </c>
    </row>
    <row r="21019" spans="28:28" x14ac:dyDescent="0.25">
      <c r="AB21019" s="3" t="str">
        <v>T = 9.916667, swapRate = 0.026695, k = 8, strike = -0.018868, call = 0.046247, callph = 0.046237, callmh = 0.046256, quantile = 0.032710, d2CalldK2 = 1.752958</v>
      </c>
    </row>
    <row r="21020" spans="28:28" x14ac:dyDescent="0.25">
      <c r="AB21020" s="3" t="str">
        <v>T = 9.916667, swapRate = 0.026695, k = 9, strike = -0.016797, call = 0.044247, callph = 0.044238, callmh = 0.044257, quantile = 0.036573, d2CalldK2 = 1.983058</v>
      </c>
    </row>
    <row r="21021" spans="28:28" x14ac:dyDescent="0.25">
      <c r="AB21021" s="3" t="str">
        <v>T = 9.916667, swapRate = 0.026695, k = 10, strike = -0.014726, call = 0.042256, callph = 0.042247, callmh = 0.042266, quantile = 0.040947, d2CalldK2 = 2.246405</v>
      </c>
    </row>
    <row r="21022" spans="28:28" x14ac:dyDescent="0.25">
      <c r="AB21022" s="3" t="str">
        <v>T = 9.916667, swapRate = 0.026695, k = 11, strike = -0.012655, call = 0.040275, callph = 0.040266, callmh = 0.040285, quantile = 0.045905, d2CalldK2 = 2.548175</v>
      </c>
    </row>
    <row r="21023" spans="28:28" x14ac:dyDescent="0.25">
      <c r="AB21023" s="3" t="str">
        <v>T = 9.916667, swapRate = 0.026695, k = 12, strike = -0.010584, call = 0.038305, callph = 0.038295, callmh = 0.038314, quantile = 0.051532, d2CalldK2 = 2.894384</v>
      </c>
    </row>
    <row r="21024" spans="28:28" x14ac:dyDescent="0.25">
      <c r="AB21024" s="3" t="str">
        <v>T = 9.916667, swapRate = 0.026695, k = 13, strike = -0.008513, call = 0.036347, callph = 0.036338, callmh = 0.036357, quantile = 0.057929, d2CalldK2 = 3.292016</v>
      </c>
    </row>
    <row r="21025" spans="28:28" x14ac:dyDescent="0.25">
      <c r="AB21025" s="3" t="str">
        <v>T = 9.916667, swapRate = 0.026695, k = 14, strike = -0.006442, call = 0.034403, callph = 0.034394, callmh = 0.034413, quantile = 0.065209, d2CalldK2 = 3.749173</v>
      </c>
    </row>
    <row r="21026" spans="28:28" x14ac:dyDescent="0.25">
      <c r="AB21026" s="3" t="str">
        <v>T = 9.916667, swapRate = 0.026695, k = 15, strike = -0.004371, call = 0.032476, callph = 0.032467, callmh = 0.032485, quantile = 0.073506, d2CalldK2 = 4.275234</v>
      </c>
    </row>
    <row r="21027" spans="28:28" x14ac:dyDescent="0.25">
      <c r="AB21027" s="3" t="str">
        <v>T = 9.916667, swapRate = 0.026695, k = 16, strike = -0.002299, call = 0.030567, callph = 0.030557, callmh = 0.030576, quantile = 0.082973, d2CalldK2 = 4.881027</v>
      </c>
    </row>
    <row r="21028" spans="28:28" x14ac:dyDescent="0.25">
      <c r="AB21028" s="3" t="str">
        <v>T = 9.916667, swapRate = 0.026695, k = 17, strike = -0.000228, call = 0.028678, callph = 0.028669, callmh = 0.028687, quantile = 0.093788, d2CalldK2 = 5.579002</v>
      </c>
    </row>
    <row r="21029" spans="28:28" x14ac:dyDescent="0.25">
      <c r="AB21029" s="3" t="str">
        <v>T = 9.916667, swapRate = 0.026695, k = 18, strike = 0.001843, call = 0.026814, callph = 0.026805, callmh = 0.026823, quantile = 0.106155, d2CalldK2 = 6.383389</v>
      </c>
    </row>
    <row r="21030" spans="28:28" x14ac:dyDescent="0.25">
      <c r="AB21030" s="3" t="str">
        <v>T = 9.916667, swapRate = 0.026695, k = 19, strike = 0.003914, call = 0.024977, callph = 0.024968, callmh = 0.024986, quantile = 0.120313, d2CalldK2 = 7.310327</v>
      </c>
    </row>
    <row r="21031" spans="28:28" x14ac:dyDescent="0.25">
      <c r="AB21031" s="3" t="str">
        <v>T = 9.916667, swapRate = 0.026695, k = 20, strike = 0.005985, call = 0.023172, callph = 0.023163, callmh = 0.023180, quantile = 0.136533, d2CalldK2 = 8.377904</v>
      </c>
    </row>
    <row r="21032" spans="28:28" x14ac:dyDescent="0.25">
      <c r="AB21032" s="3" t="str">
        <v>T = 9.916667, swapRate = 0.026695, k = 21, strike = 0.008056, call = 0.021402, callph = 0.021394, callmh = 0.021411, quantile = 0.155126, d2CalldK2 = 9.606067</v>
      </c>
    </row>
    <row r="21033" spans="28:28" x14ac:dyDescent="0.25">
      <c r="AB21033" s="3" t="str">
        <v>T = 9.916667, swapRate = 0.026695, k = 22, strike = 0.010127, call = 0.019674, callph = 0.019666, callmh = 0.019682, quantile = 0.176448, d2CalldK2 = 11.016281</v>
      </c>
    </row>
    <row r="21034" spans="28:28" x14ac:dyDescent="0.25">
      <c r="AB21034" s="3" t="str">
        <v>T = 9.916667, swapRate = 0.026695, k = 23, strike = 0.012198, call = 0.017993, callph = 0.017985, callmh = 0.018001, quantile = 0.200898, d2CalldK2 = 12.630785</v>
      </c>
    </row>
    <row r="21035" spans="28:28" x14ac:dyDescent="0.25">
      <c r="AB21035" s="3" t="str">
        <v>T = 9.916667, swapRate = 0.026695, k = 24, strike = 0.014269, call = 0.016366, callph = 0.016359, callmh = 0.016374, quantile = 0.228923, d2CalldK2 = 14.471204</v>
      </c>
    </row>
    <row r="21036" spans="28:28" x14ac:dyDescent="0.25">
      <c r="AB21036" s="3" t="str">
        <v>T = 9.916667, swapRate = 0.026695, k = 25, strike = 0.016340, call = 0.014802, callph = 0.014795, callmh = 0.014809, quantile = 0.261009, d2CalldK2 = 16.556131</v>
      </c>
    </row>
    <row r="21037" spans="28:28" x14ac:dyDescent="0.25">
      <c r="AB21037" s="3" t="str">
        <v>T = 9.916667, swapRate = 0.026695, k = 26, strike = 0.018411, call = 0.013309, callph = 0.013302, callmh = 0.013316, quantile = 0.297677, d2CalldK2 = 18.897147</v>
      </c>
    </row>
    <row r="21038" spans="28:28" x14ac:dyDescent="0.25">
      <c r="AB21038" s="3" t="str">
        <v>T = 9.916667, swapRate = 0.026695, k = 27, strike = 0.020482, call = 0.011896, callph = 0.011890, callmh = 0.011903, quantile = 0.339459, d2CalldK2 = 21.492433</v>
      </c>
    </row>
    <row r="21039" spans="28:28" x14ac:dyDescent="0.25">
      <c r="AB21039" s="3" t="str">
        <v>T = 9.916667, swapRate = 0.026695, k = 28, strike = 0.022553, call = 0.010576, callph = 0.010570, callmh = 0.010583, quantile = 0.386861, d2CalldK2 = 24.316837</v>
      </c>
    </row>
    <row r="21040" spans="28:28" x14ac:dyDescent="0.25">
      <c r="AB21040" s="3" t="str">
        <v>T = 9.916667, swapRate = 0.026695, k = 29, strike = 0.024624, call = 0.009361, callph = 0.009355, callmh = 0.009366, quantile = 0.440299, d2CalldK2 = 27.306810</v>
      </c>
    </row>
    <row r="21041" spans="28:28" x14ac:dyDescent="0.25">
      <c r="AB21041" s="3" t="str">
        <v>T = 9.916667, swapRate = 0.026695, k = 30, strike = 0.026695, call = 0.008262, callph = 0.008257, callmh = 0.008267, quantile = 0.500000, d2CalldK2 = 30.333475</v>
      </c>
    </row>
    <row r="21042" spans="28:28" x14ac:dyDescent="0.25">
      <c r="AB21042" s="3" t="str">
        <v>T = 9.916667, swapRate = 0.026695, k = 31, strike = 0.028767, call = 0.007290, callph = 0.007285, callmh = 0.007294, quantile = 0.559701, d2CalldK2 = 27.306810</v>
      </c>
    </row>
    <row r="21043" spans="28:28" x14ac:dyDescent="0.25">
      <c r="AB21043" s="3" t="str">
        <v>T = 9.916667, swapRate = 0.026695, k = 32, strike = 0.030838, call = 0.006434, callph = 0.006430, callmh = 0.006438, quantile = 0.613139, d2CalldK2 = 24.316837</v>
      </c>
    </row>
    <row r="21044" spans="28:28" x14ac:dyDescent="0.25">
      <c r="AB21044" s="3" t="str">
        <v>T = 9.916667, swapRate = 0.026695, k = 33, strike = 0.032909, call = 0.005683, callph = 0.005680, callmh = 0.005687, quantile = 0.660541, d2CalldK2 = 21.492433</v>
      </c>
    </row>
    <row r="21045" spans="28:28" x14ac:dyDescent="0.25">
      <c r="AB21045" s="3" t="str">
        <v>T = 9.916667, swapRate = 0.026695, k = 34, strike = 0.034980, call = 0.005024, callph = 0.005021, callmh = 0.005027, quantile = 0.702323, d2CalldK2 = 18.897147</v>
      </c>
    </row>
    <row r="21046" spans="28:28" x14ac:dyDescent="0.25">
      <c r="AB21046" s="3" t="str">
        <v>T = 9.916667, swapRate = 0.026695, k = 35, strike = 0.037051, call = 0.004447, callph = 0.004444, callmh = 0.004449, quantile = 0.738991, d2CalldK2 = 16.556131</v>
      </c>
    </row>
    <row r="21047" spans="28:28" x14ac:dyDescent="0.25">
      <c r="AB21047" s="3" t="str">
        <v>T = 9.916667, swapRate = 0.026695, k = 36, strike = 0.039122, call = 0.003940, callph = 0.003938, callmh = 0.003942, quantile = 0.771077, d2CalldK2 = 14.471204</v>
      </c>
    </row>
    <row r="21048" spans="28:28" x14ac:dyDescent="0.25">
      <c r="AB21048" s="3" t="str">
        <v>T = 9.916667, swapRate = 0.026695, k = 37, strike = 0.041193, call = 0.003496, callph = 0.003494, callmh = 0.003498, quantile = 0.799102, d2CalldK2 = 12.630786</v>
      </c>
    </row>
    <row r="21049" spans="28:28" x14ac:dyDescent="0.25">
      <c r="AB21049" s="3" t="str">
        <v>T = 9.916667, swapRate = 0.026695, k = 38, strike = 0.043264, call = 0.003105, callph = 0.003104, callmh = 0.003107, quantile = 0.823552, d2CalldK2 = 11.016281</v>
      </c>
    </row>
    <row r="21050" spans="28:28" x14ac:dyDescent="0.25">
      <c r="AB21050" s="3" t="str">
        <v>T = 9.916667, swapRate = 0.026695, k = 39, strike = 0.045335, call = 0.002763, callph = 0.002761, callmh = 0.002764, quantile = 0.844874, d2CalldK2 = 9.606067</v>
      </c>
    </row>
    <row r="21051" spans="28:28" x14ac:dyDescent="0.25">
      <c r="AB21051" s="3" t="str">
        <v>T = 9.916667, swapRate = 0.026695, k = 40, strike = 0.047406, call = 0.002461, callph = 0.002460, callmh = 0.002462, quantile = 0.863467, d2CalldK2 = 8.377904</v>
      </c>
    </row>
    <row r="21052" spans="28:28" x14ac:dyDescent="0.25">
      <c r="AB21052" s="3" t="str">
        <v>T = 9.916667, swapRate = 0.026695, k = 41, strike = 0.049477, call = 0.002195, callph = 0.002194, callmh = 0.002197, quantile = 0.879687, d2CalldK2 = 7.310327</v>
      </c>
    </row>
    <row r="21053" spans="28:28" x14ac:dyDescent="0.25">
      <c r="AB21053" s="3" t="str">
        <v>T = 9.916667, swapRate = 0.026695, k = 42, strike = 0.051548, call = 0.001961, callph = 0.001960, callmh = 0.001962, quantile = 0.893845, d2CalldK2 = 6.383390</v>
      </c>
    </row>
    <row r="21054" spans="28:28" x14ac:dyDescent="0.25">
      <c r="AB21054" s="3" t="str">
        <v>T = 9.916667, swapRate = 0.026695, k = 43, strike = 0.053619, call = 0.001754, callph = 0.001753, callmh = 0.001755, quantile = 0.906212, d2CalldK2 = 5.579002</v>
      </c>
    </row>
    <row r="21055" spans="28:28" x14ac:dyDescent="0.25">
      <c r="AB21055" s="3" t="str">
        <v>T = 9.916667, swapRate = 0.026695, k = 44, strike = 0.055690, call = 0.001572, callph = 0.001571, callmh = 0.001572, quantile = 0.917027, d2CalldK2 = 4.881027</v>
      </c>
    </row>
    <row r="21056" spans="28:28" x14ac:dyDescent="0.25">
      <c r="AB21056" s="3" t="str">
        <v>T = 9.916667, swapRate = 0.026695, k = 45, strike = 0.057761, call = 0.001410, callph = 0.001409, callmh = 0.001411, quantile = 0.926494, d2CalldK2 = 4.275234</v>
      </c>
    </row>
    <row r="21057" spans="28:28" x14ac:dyDescent="0.25">
      <c r="AB21057" s="3" t="str">
        <v>T = 9.916667, swapRate = 0.026695, k = 46, strike = 0.059833, call = 0.001266, callph = 0.001266, callmh = 0.001267, quantile = 0.934791, d2CalldK2 = 3.749172</v>
      </c>
    </row>
    <row r="21058" spans="28:28" x14ac:dyDescent="0.25">
      <c r="AB21058" s="3" t="str">
        <v>T = 9.916667, swapRate = 0.026695, k = 47, strike = 0.061904, call = 0.001139, callph = 0.001138, callmh = 0.001140, quantile = 0.942071, d2CalldK2 = 3.292016</v>
      </c>
    </row>
    <row r="21059" spans="28:28" x14ac:dyDescent="0.25">
      <c r="AB21059" s="3" t="str">
        <v>T = 9.916667, swapRate = 0.026695, k = 48, strike = 0.063975, call = 0.001026, callph = 0.001025, callmh = 0.001026, quantile = 0.948468, d2CalldK2 = 2.894384</v>
      </c>
    </row>
    <row r="21060" spans="28:28" x14ac:dyDescent="0.25">
      <c r="AB21060" s="3" t="str">
        <v>T = 9.916667, swapRate = 0.026695, k = 49, strike = 0.066046, call = 0.000925, callph = 0.000925, callmh = 0.000925, quantile = 0.954095, d2CalldK2 = 2.548175</v>
      </c>
    </row>
    <row r="21061" spans="28:28" x14ac:dyDescent="0.25">
      <c r="AB21061" s="3" t="str">
        <v>T = 9.916667, swapRate = 0.026695, k = 50, strike = 0.068117, call = 0.000835, callph = 0.000835, callmh = 0.000836, quantile = 0.959053, d2CalldK2 = 2.246405</v>
      </c>
    </row>
    <row r="21062" spans="28:28" x14ac:dyDescent="0.25">
      <c r="AB21062" s="3" t="str">
        <v>T = 9.916667, swapRate = 0.026695, k = 51, strike = 0.070188, call = 0.000755, callph = 0.000755, callmh = 0.000755, quantile = 0.963427, d2CalldK2 = 1.983058</v>
      </c>
    </row>
    <row r="21063" spans="28:28" x14ac:dyDescent="0.25">
      <c r="AB21063" s="3" t="str">
        <v>T = 9.916667, swapRate = 0.026695, k = 52, strike = 0.072259, call = 0.000683, callph = 0.000683, callmh = 0.000684, quantile = 0.967290, d2CalldK2 = 1.752958</v>
      </c>
    </row>
    <row r="21064" spans="28:28" x14ac:dyDescent="0.25">
      <c r="AB21064" s="3" t="str">
        <v>T = 9.916667, swapRate = 0.026695, k = 53, strike = 0.074330, call = 0.000619, callph = 0.000619, callmh = 0.000619, quantile = 0.970708, d2CalldK2 = 1.551653</v>
      </c>
    </row>
    <row r="21065" spans="28:28" x14ac:dyDescent="0.25">
      <c r="AB21065" s="3" t="str">
        <v>T = 9.916667, swapRate = 0.026695, k = 54, strike = 0.076401, call = 0.000562, callph = 0.000561, callmh = 0.000562, quantile = 0.973735, d2CalldK2 = 1.375309</v>
      </c>
    </row>
    <row r="21066" spans="28:28" x14ac:dyDescent="0.25">
      <c r="AB21066" s="3" t="str">
        <v>T = 9.916667, swapRate = 0.026695, k = 55, strike = 0.078472, call = 0.000510, callph = 0.000510, callmh = 0.000510, quantile = 0.976419, d2CalldK2 = 1.220628</v>
      </c>
    </row>
    <row r="21067" spans="28:28" x14ac:dyDescent="0.25">
      <c r="AB21067" s="3" t="str">
        <v>T = 9.916667, swapRate = 0.026695, k = 56, strike = 0.080543, call = 0.000464, callph = 0.000464, callmh = 0.000464, quantile = 0.978804, d2CalldK2 = 1.084770</v>
      </c>
    </row>
    <row r="21068" spans="28:28" x14ac:dyDescent="0.25">
      <c r="AB21068" s="3" t="str">
        <v>T = 9.916667, swapRate = 0.026695, k = 57, strike = 0.082614, call = 0.000422, callph = 0.000422, callmh = 0.000422, quantile = 0.980924, d2CalldK2 = 0.965284</v>
      </c>
    </row>
    <row r="21069" spans="28:28" x14ac:dyDescent="0.25">
      <c r="AB21069" s="3" t="str">
        <v>T = 9.916667, swapRate = 0.026695, k = 58, strike = 0.084685, call = 0.000385, callph = 0.000384, callmh = 0.000385, quantile = 0.982812, d2CalldK2 = 0.860060</v>
      </c>
    </row>
    <row r="21070" spans="28:28" x14ac:dyDescent="0.25">
      <c r="AB21070" s="3" t="str">
        <v>T = 9.916667, swapRate = 0.026695, k = 59, strike = 0.086756, call = 0.000351, callph = 0.000351, callmh = 0.000351, quantile = 0.984495, d2CalldK2 = 0.767272</v>
      </c>
    </row>
    <row r="21071" spans="28:28" x14ac:dyDescent="0.25">
      <c r="AB21071" s="3" t="str">
        <v>T = 9.916667, swapRate = 0.026695, k = 60, strike = 0.088827, call = 0.000320, callph = 0.000320, callmh = 0.000320, quantile = 0.985997, d2CalldK2 = 0.685343</v>
      </c>
    </row>
    <row r="21072" spans="28:28" x14ac:dyDescent="0.25">
      <c r="AB21072" s="3" t="str">
        <v>strike = -0.033365, d2CalldK2 = 0.767272, d2CalldK2mc = 0.324718</v>
      </c>
    </row>
    <row r="21073" spans="28:28" x14ac:dyDescent="0.25">
      <c r="AB21073" s="3" t="str">
        <v>strike = -0.031294, d2CalldK2 = 0.860060, d2CalldK2mc = 1.315781</v>
      </c>
    </row>
    <row r="21074" spans="28:28" x14ac:dyDescent="0.25">
      <c r="AB21074" s="3" t="str">
        <v>strike = -0.029223, d2CalldK2 = 0.965284, d2CalldK2mc = 1.589003</v>
      </c>
    </row>
    <row r="21075" spans="28:28" x14ac:dyDescent="0.25">
      <c r="AB21075" s="3" t="str">
        <v>strike = -0.027152, d2CalldK2 = 1.084769, d2CalldK2mc = 1.681256</v>
      </c>
    </row>
    <row r="21076" spans="28:28" x14ac:dyDescent="0.25">
      <c r="AB21076" s="3" t="str">
        <v>Warning: dCalldT = -0.000059, Skip local vol.</v>
      </c>
    </row>
    <row r="21077" spans="28:28" x14ac:dyDescent="0.25">
      <c r="AB21077" s="3" t="str">
        <v>Warning: dCalldT = -0.000128, Skip local vol.</v>
      </c>
    </row>
    <row r="21078" spans="28:28" x14ac:dyDescent="0.25">
      <c r="AB21078" s="3" t="str">
        <v>Warning: dCalldT = -0.000180, Skip local vol.</v>
      </c>
    </row>
    <row r="21079" spans="28:28" x14ac:dyDescent="0.25">
      <c r="AB21079" s="3" t="str">
        <v>Warning: dCalldT = -0.000211, Skip local vol.</v>
      </c>
    </row>
    <row r="21080" spans="28:28" x14ac:dyDescent="0.25">
      <c r="AB21080" s="3" t="str">
        <v>Warning: dCalldT = -0.000229, Skip local vol.</v>
      </c>
    </row>
    <row r="21081" spans="28:28" x14ac:dyDescent="0.25">
      <c r="AB21081" s="3" t="str">
        <v>Warning: dCalldT = -0.000207, Skip local vol.</v>
      </c>
    </row>
    <row r="21082" spans="28:28" x14ac:dyDescent="0.25">
      <c r="AB21082" s="3" t="str">
        <v>Warning: dCalldT = -0.000158, Skip local vol.</v>
      </c>
    </row>
    <row r="21083" spans="28:28" x14ac:dyDescent="0.25">
      <c r="AB21083" s="3" t="str">
        <v>Warning: dCalldT = -0.000111, Skip local vol.</v>
      </c>
    </row>
    <row r="21084" spans="28:28" x14ac:dyDescent="0.25">
      <c r="AB21084" s="3" t="str">
        <v>Warning: dCalldT = -0.000095, Skip local vol.</v>
      </c>
    </row>
    <row r="21085" spans="28:28" x14ac:dyDescent="0.25">
      <c r="AB21085" s="3" t="str">
        <v>Warning: dCalldT = -0.000065, Skip local vol.</v>
      </c>
    </row>
    <row r="21086" spans="28:28" x14ac:dyDescent="0.25">
      <c r="AB21086" s="3" t="str">
        <v>Warning: dCalldT = -0.000030, Skip local vol.</v>
      </c>
    </row>
    <row r="21087" spans="28:28" x14ac:dyDescent="0.25">
      <c r="AB21087" s="3" t="str">
        <v>strike = -0.002299, d2CalldK2 = 4.881027, d2CalldK2mc = 5.637581</v>
      </c>
    </row>
    <row r="21088" spans="28:28" x14ac:dyDescent="0.25">
      <c r="AB21088" s="3" t="str">
        <v>Warning: dCalldT = -0.000005, Skip local vol.</v>
      </c>
    </row>
    <row r="21089" spans="28:28" x14ac:dyDescent="0.25">
      <c r="AB21089" s="3" t="str">
        <v>Warning: dCalldT = -0.000027, Skip local vol.</v>
      </c>
    </row>
    <row r="21090" spans="28:28" x14ac:dyDescent="0.25">
      <c r="AB21090" s="3" t="str">
        <v>Warning: dCalldT = -0.000004, Skip local vol.</v>
      </c>
    </row>
    <row r="21091" spans="28:28" x14ac:dyDescent="0.25">
      <c r="AB21091" s="3" t="str">
        <v>strike = 0.005985, d2CalldK2 = 8.377904, d2CalldK2mc = 8.983840</v>
      </c>
    </row>
    <row r="21092" spans="28:28" x14ac:dyDescent="0.25">
      <c r="AB21092" s="3" t="str">
        <v>strike = 0.008056, d2CalldK2 = 9.606067, d2CalldK2mc = 9.809402</v>
      </c>
    </row>
    <row r="21093" spans="28:28" x14ac:dyDescent="0.25">
      <c r="AB21093" s="3" t="str">
        <v>strike = 0.010127, d2CalldK2 = 11.016281, d2CalldK2mc = 10.433290</v>
      </c>
    </row>
    <row r="21094" spans="28:28" x14ac:dyDescent="0.25">
      <c r="AB21094" s="3" t="str">
        <v>strike = 0.012198, d2CalldK2 = 12.630785, d2CalldK2mc = 12.481816</v>
      </c>
    </row>
    <row r="21095" spans="28:28" x14ac:dyDescent="0.25">
      <c r="AB21095" s="3" t="str">
        <v>strike = 0.014269, d2CalldK2 = 14.471204, d2CalldK2mc = 14.301040</v>
      </c>
    </row>
    <row r="21096" spans="28:28" x14ac:dyDescent="0.25">
      <c r="AB21096" s="3" t="str">
        <v>strike = 0.016340, d2CalldK2 = 16.556131, d2CalldK2mc = 16.181775</v>
      </c>
    </row>
    <row r="21097" spans="28:28" x14ac:dyDescent="0.25">
      <c r="AB21097" s="3" t="str">
        <v>strike = 0.018411, d2CalldK2 = 18.897147, d2CalldK2mc = 18.197283</v>
      </c>
    </row>
    <row r="21098" spans="28:28" x14ac:dyDescent="0.25">
      <c r="AB21098" s="3" t="str">
        <v>strike = 0.020482, d2CalldK2 = 21.492433, d2CalldK2mc = 22.369303</v>
      </c>
    </row>
    <row r="21099" spans="28:28" x14ac:dyDescent="0.25">
      <c r="AB21099" s="3" t="str">
        <v>strike = 0.022553, d2CalldK2 = 24.316837, d2CalldK2mc = 25.076606</v>
      </c>
    </row>
    <row r="21100" spans="28:28" x14ac:dyDescent="0.25">
      <c r="AB21100" s="3" t="str">
        <v>strike = 0.024624, d2CalldK2 = 27.306810, d2CalldK2mc = 27.891499</v>
      </c>
    </row>
    <row r="21101" spans="28:28" x14ac:dyDescent="0.25">
      <c r="AB21101" s="3" t="str">
        <v>strike = 0.026695, d2CalldK2 = 30.333475, d2CalldK2mc = 27.599919</v>
      </c>
    </row>
    <row r="21102" spans="28:28" x14ac:dyDescent="0.25">
      <c r="AB21102" s="3" t="str">
        <v>strike = 0.028767, d2CalldK2 = 27.306810, d2CalldK2mc = 26.751236</v>
      </c>
    </row>
    <row r="21103" spans="28:28" x14ac:dyDescent="0.25">
      <c r="AB21103" s="3" t="str">
        <v>strike = 0.030838, d2CalldK2 = 24.316837, d2CalldK2mc = 23.890291</v>
      </c>
    </row>
    <row r="21104" spans="28:28" x14ac:dyDescent="0.25">
      <c r="AB21104" s="3" t="str">
        <v>strike = 0.032909, d2CalldK2 = 21.492433, d2CalldK2mc = 22.931003</v>
      </c>
    </row>
    <row r="21105" spans="28:28" x14ac:dyDescent="0.25">
      <c r="AB21105" s="3" t="str">
        <v>strike = 0.034980, d2CalldK2 = 18.897147, d2CalldK2mc = 20.018291</v>
      </c>
    </row>
    <row r="21106" spans="28:28" x14ac:dyDescent="0.25">
      <c r="AB21106" s="3" t="str">
        <v>strike = 0.037051, d2CalldK2 = 16.556131, d2CalldK2mc = 17.592896</v>
      </c>
    </row>
    <row r="21107" spans="28:28" x14ac:dyDescent="0.25">
      <c r="AB21107" s="3" t="str">
        <v>strike = 0.039122, d2CalldK2 = 14.471204, d2CalldK2mc = 14.397034</v>
      </c>
    </row>
    <row r="21108" spans="28:28" x14ac:dyDescent="0.25">
      <c r="AB21108" s="3" t="str">
        <v>strike = 0.041193, d2CalldK2 = 12.630786, d2CalldK2mc = 12.083632</v>
      </c>
    </row>
    <row r="21109" spans="28:28" x14ac:dyDescent="0.25">
      <c r="AB21109" s="3" t="str">
        <v>strike = 0.043264, d2CalldK2 = 11.016281, d2CalldK2mc = 10.694889</v>
      </c>
    </row>
    <row r="21110" spans="28:28" x14ac:dyDescent="0.25">
      <c r="AB21110" s="3" t="str">
        <v>strike = 0.045335, d2CalldK2 = 9.606067, d2CalldK2mc = 9.015935</v>
      </c>
    </row>
    <row r="21111" spans="28:28" x14ac:dyDescent="0.25">
      <c r="AB21111" s="3" t="str">
        <v>strike = 0.047406, d2CalldK2 = 8.377904, d2CalldK2mc = 7.905659</v>
      </c>
    </row>
    <row r="21112" spans="28:28" x14ac:dyDescent="0.25">
      <c r="AB21112" s="3" t="str">
        <v>strike = 0.049477, d2CalldK2 = 7.310327, d2CalldK2mc = 6.909255</v>
      </c>
    </row>
    <row r="21113" spans="28:28" x14ac:dyDescent="0.25">
      <c r="AB21113" s="3" t="str">
        <v>strike = 0.051548, d2CalldK2 = 6.383390, d2CalldK2mc = 7.112256</v>
      </c>
    </row>
    <row r="21114" spans="28:28" x14ac:dyDescent="0.25">
      <c r="AB21114" s="3" t="str">
        <v>strike = 0.053619, d2CalldK2 = 5.579002, d2CalldK2mc = 5.639757</v>
      </c>
    </row>
    <row r="21115" spans="28:28" x14ac:dyDescent="0.25">
      <c r="AB21115" s="3" t="str">
        <v>strike = 0.055690, d2CalldK2 = 4.881027, d2CalldK2mc = 4.804516</v>
      </c>
    </row>
    <row r="21116" spans="28:28" x14ac:dyDescent="0.25">
      <c r="AB21116" s="3" t="str">
        <v>strike = 0.057761, d2CalldK2 = 4.275234, d2CalldK2mc = 4.263187</v>
      </c>
    </row>
    <row r="21117" spans="28:28" x14ac:dyDescent="0.25">
      <c r="AB21117" s="3" t="str">
        <v>strike = 0.059833, d2CalldK2 = 3.749172, d2CalldK2mc = 3.632071</v>
      </c>
    </row>
    <row r="21118" spans="28:28" x14ac:dyDescent="0.25">
      <c r="AB21118" s="3" t="str">
        <v>strike = 0.061904, d2CalldK2 = 3.292016, d2CalldK2mc = 3.166216</v>
      </c>
    </row>
    <row r="21119" spans="28:28" x14ac:dyDescent="0.25">
      <c r="AB21119" s="3" t="str">
        <v>strike = 0.063975, d2CalldK2 = 2.894384, d2CalldK2mc = 3.106285</v>
      </c>
    </row>
    <row r="21120" spans="28:28" x14ac:dyDescent="0.25">
      <c r="AB21120" s="3" t="str">
        <v>strike = 0.066046, d2CalldK2 = 2.548175, d2CalldK2mc = 2.738096</v>
      </c>
    </row>
    <row r="21121" spans="28:28" x14ac:dyDescent="0.25">
      <c r="AB21121" s="3" t="str">
        <v>strike = 0.068117, d2CalldK2 = 2.246405, d2CalldK2mc = 2.016635</v>
      </c>
    </row>
    <row r="21122" spans="28:28" x14ac:dyDescent="0.25">
      <c r="AB21122" s="3" t="str">
        <v>strike = 0.070188, d2CalldK2 = 1.983058, d2CalldK2mc = 2.389839</v>
      </c>
    </row>
    <row r="21123" spans="28:28" x14ac:dyDescent="0.25">
      <c r="AB21123" s="3" t="str">
        <v>strike = 0.072259, d2CalldK2 = 1.752958, d2CalldK2mc = 2.029609</v>
      </c>
    </row>
    <row r="21124" spans="28:28" x14ac:dyDescent="0.25">
      <c r="AB21124" s="3" t="str">
        <v>strike = 0.074330, d2CalldK2 = 1.551653, d2CalldK2mc = 1.730392</v>
      </c>
    </row>
    <row r="21125" spans="28:28" x14ac:dyDescent="0.25">
      <c r="AB21125" s="3" t="str">
        <v>strike = 0.076401, d2CalldK2 = 1.375309, d2CalldK2mc = 1.246949</v>
      </c>
    </row>
    <row r="21126" spans="28:28" x14ac:dyDescent="0.25">
      <c r="AB21126" s="3" t="str">
        <v>strike = 0.078472, d2CalldK2 = 1.220628, d2CalldK2mc = 0.967704</v>
      </c>
    </row>
    <row r="21127" spans="28:28" x14ac:dyDescent="0.25">
      <c r="AB21127" s="3" t="str">
        <v>strike = 0.080543, d2CalldK2 = 1.084770, d2CalldK2mc = 1.005315</v>
      </c>
    </row>
    <row r="21128" spans="28:28" x14ac:dyDescent="0.25">
      <c r="AB21128" s="3" t="str">
        <v>strike = 0.082614, d2CalldK2 = 0.965284, d2CalldK2mc = 0.824384</v>
      </c>
    </row>
    <row r="21129" spans="28:28" x14ac:dyDescent="0.25">
      <c r="AB21129" s="3" t="str">
        <v>strike = 0.084685, d2CalldK2 = 0.860060, d2CalldK2mc = 0.635443</v>
      </c>
    </row>
    <row r="21130" spans="28:28" x14ac:dyDescent="0.25">
      <c r="AB21130" s="3" t="str">
        <v>strike = 0.086756, d2CalldK2 = 0.767272, d2CalldK2mc = 0.790008</v>
      </c>
    </row>
    <row r="21131" spans="28:28" x14ac:dyDescent="0.25">
      <c r="AB21131" s="3" t="str">
        <v>T = 9.916667, fixingDate = 0, swapRate = 0.026695, annuity = 7.690130, stdDev = 0.020711, avgCalcStrikes = 8.026855</v>
      </c>
    </row>
    <row r="21132" spans="28:28" x14ac:dyDescent="0.25">
      <c r="AB21132" s="3" t="str">
        <v>strike = -0.033365, dCalldT = 0.000021, localVol = 0.011476</v>
      </c>
    </row>
    <row r="21133" spans="28:28" x14ac:dyDescent="0.25">
      <c r="AB21133" s="3" t="str">
        <v>strike = -0.031294, dCalldT = 0.000042, localVol = 0.007968</v>
      </c>
    </row>
    <row r="21134" spans="28:28" x14ac:dyDescent="0.25">
      <c r="AB21134" s="3" t="str">
        <v>strike = -0.029223, dCalldT = 0.000039, localVol = 0.007025</v>
      </c>
    </row>
    <row r="21135" spans="28:28" x14ac:dyDescent="0.25">
      <c r="AB21135" s="3" t="str">
        <v>strike = -0.027152, dCalldT = 0.000005, localVol = 0.002458</v>
      </c>
    </row>
    <row r="21136" spans="28:28" x14ac:dyDescent="0.25">
      <c r="AB21136" s="3" t="str">
        <v>strike = -0.002299, dCalldT = 0.000001, localVol = 0.000726</v>
      </c>
    </row>
    <row r="21137" spans="28:28" x14ac:dyDescent="0.25">
      <c r="AB21137" s="3" t="str">
        <v>strike = 0.005985, dCalldT = 0.000024, localVol = 0.002322</v>
      </c>
    </row>
    <row r="21138" spans="28:28" x14ac:dyDescent="0.25">
      <c r="AB21138" s="3" t="str">
        <v>strike = 0.008056, dCalldT = 0.000021, localVol = 0.002087</v>
      </c>
    </row>
    <row r="21139" spans="28:28" x14ac:dyDescent="0.25">
      <c r="AB21139" s="3" t="str">
        <v>strike = 0.010127, dCalldT = 0.000008, localVol = 0.001268</v>
      </c>
    </row>
    <row r="21140" spans="28:28" x14ac:dyDescent="0.25">
      <c r="AB21140" s="3" t="str">
        <v>strike = 0.012198, dCalldT = 0.000026, localVol = 0.002024</v>
      </c>
    </row>
    <row r="21141" spans="28:28" x14ac:dyDescent="0.25">
      <c r="AB21141" s="3" t="str">
        <v>strike = 0.014269, dCalldT = 0.000050, localVol = 0.002654</v>
      </c>
    </row>
    <row r="21142" spans="28:28" x14ac:dyDescent="0.25">
      <c r="AB21142" s="3" t="str">
        <v>strike = 0.016340, dCalldT = 0.000084, localVol = 0.003214</v>
      </c>
    </row>
    <row r="21143" spans="28:28" x14ac:dyDescent="0.25">
      <c r="AB21143" s="3" t="str">
        <v>strike = 0.018411, dCalldT = 0.000135, localVol = 0.003859</v>
      </c>
    </row>
    <row r="21144" spans="28:28" x14ac:dyDescent="0.25">
      <c r="AB21144" s="3" t="str">
        <v>strike = 0.020482, dCalldT = 0.000222, localVol = 0.004460</v>
      </c>
    </row>
    <row r="21145" spans="28:28" x14ac:dyDescent="0.25">
      <c r="AB21145" s="3" t="str">
        <v>strike = 0.022553, dCalldT = 0.000263, localVol = 0.004581</v>
      </c>
    </row>
    <row r="21146" spans="28:28" x14ac:dyDescent="0.25">
      <c r="AB21146" s="3" t="str">
        <v>strike = 0.024624, dCalldT = 0.000263, localVol = 0.004342</v>
      </c>
    </row>
    <row r="21147" spans="28:28" x14ac:dyDescent="0.25">
      <c r="AB21147" s="3" t="str">
        <v>strike = 0.026695, dCalldT = 0.000231, localVol = 0.004088</v>
      </c>
    </row>
    <row r="21148" spans="28:28" x14ac:dyDescent="0.25">
      <c r="AB21148" s="3" t="str">
        <v>strike = 0.028767, dCalldT = 0.000286, localVol = 0.004621</v>
      </c>
    </row>
    <row r="21149" spans="28:28" x14ac:dyDescent="0.25">
      <c r="AB21149" s="3" t="str">
        <v>strike = 0.030838, dCalldT = 0.000367, localVol = 0.005543</v>
      </c>
    </row>
    <row r="21150" spans="28:28" x14ac:dyDescent="0.25">
      <c r="AB21150" s="3" t="str">
        <v>strike = 0.032909, dCalldT = 0.000469, localVol = 0.006395</v>
      </c>
    </row>
    <row r="21151" spans="28:28" x14ac:dyDescent="0.25">
      <c r="AB21151" s="3" t="str">
        <v>strike = 0.034980, dCalldT = 0.000495, localVol = 0.007035</v>
      </c>
    </row>
    <row r="21152" spans="28:28" x14ac:dyDescent="0.25">
      <c r="AB21152" s="3" t="str">
        <v>strike = 0.037051, dCalldT = 0.000463, localVol = 0.007257</v>
      </c>
    </row>
    <row r="21153" spans="28:28" x14ac:dyDescent="0.25">
      <c r="AB21153" s="3" t="str">
        <v>strike = 0.039122, dCalldT = 0.000377, localVol = 0.007238</v>
      </c>
    </row>
    <row r="21154" spans="28:28" x14ac:dyDescent="0.25">
      <c r="AB21154" s="3" t="str">
        <v>strike = 0.041193, dCalldT = 0.000294, localVol = 0.006982</v>
      </c>
    </row>
    <row r="21155" spans="28:28" x14ac:dyDescent="0.25">
      <c r="AB21155" s="3" t="str">
        <v>strike = 0.043264, dCalldT = 0.000240, localVol = 0.006699</v>
      </c>
    </row>
    <row r="21156" spans="28:28" x14ac:dyDescent="0.25">
      <c r="AB21156" s="3" t="str">
        <v>strike = 0.045335, dCalldT = 0.000202, localVol = 0.006697</v>
      </c>
    </row>
    <row r="21157" spans="28:28" x14ac:dyDescent="0.25">
      <c r="AB21157" s="3" t="str">
        <v>strike = 0.047406, dCalldT = 0.000195, localVol = 0.007025</v>
      </c>
    </row>
    <row r="21158" spans="28:28" x14ac:dyDescent="0.25">
      <c r="AB21158" s="3" t="str">
        <v>strike = 0.049477, dCalldT = 0.000213, localVol = 0.007847</v>
      </c>
    </row>
    <row r="21159" spans="28:28" x14ac:dyDescent="0.25">
      <c r="AB21159" s="3" t="str">
        <v>strike = 0.051548, dCalldT = 0.000252, localVol = 0.008412</v>
      </c>
    </row>
    <row r="21160" spans="28:28" x14ac:dyDescent="0.25">
      <c r="AB21160" s="3" t="str">
        <v>strike = 0.053619, dCalldT = 0.000254, localVol = 0.009486</v>
      </c>
    </row>
    <row r="21161" spans="28:28" x14ac:dyDescent="0.25">
      <c r="AB21161" s="3" t="str">
        <v>strike = 0.055690, dCalldT = 0.000253, localVol = 0.010271</v>
      </c>
    </row>
    <row r="21162" spans="28:28" x14ac:dyDescent="0.25">
      <c r="AB21162" s="3" t="str">
        <v>strike = 0.057761, dCalldT = 0.000258, localVol = 0.010999</v>
      </c>
    </row>
    <row r="21163" spans="28:28" x14ac:dyDescent="0.25">
      <c r="AB21163" s="3" t="str">
        <v>strike = 0.059833, dCalldT = 0.000264, localVol = 0.012050</v>
      </c>
    </row>
    <row r="21164" spans="28:28" x14ac:dyDescent="0.25">
      <c r="AB21164" s="3" t="str">
        <v>strike = 0.061904, dCalldT = 0.000276, localVol = 0.013213</v>
      </c>
    </row>
    <row r="21165" spans="28:28" x14ac:dyDescent="0.25">
      <c r="AB21165" s="3" t="str">
        <v>strike = 0.063975, dCalldT = 0.000296, localVol = 0.013813</v>
      </c>
    </row>
    <row r="21166" spans="28:28" x14ac:dyDescent="0.25">
      <c r="AB21166" s="3" t="str">
        <v>strike = 0.066046, dCalldT = 0.000306, localVol = 0.014955</v>
      </c>
    </row>
    <row r="21167" spans="28:28" x14ac:dyDescent="0.25">
      <c r="AB21167" s="3" t="str">
        <v>strike = 0.068117, dCalldT = 0.000307, localVol = 0.017450</v>
      </c>
    </row>
    <row r="21168" spans="28:28" x14ac:dyDescent="0.25">
      <c r="AB21168" s="3" t="str">
        <v>strike = 0.070188, dCalldT = 0.000320, localVol = 0.016376</v>
      </c>
    </row>
    <row r="21169" spans="28:28" x14ac:dyDescent="0.25">
      <c r="AB21169" s="3" t="str">
        <v>strike = 0.072259, dCalldT = 0.000314, localVol = 0.017582</v>
      </c>
    </row>
    <row r="21170" spans="28:28" x14ac:dyDescent="0.25">
      <c r="AB21170" s="3" t="str">
        <v>strike = 0.074330, dCalldT = 0.000293, localVol = 0.018414</v>
      </c>
    </row>
    <row r="21171" spans="28:28" x14ac:dyDescent="0.25">
      <c r="AB21171" s="3" t="str">
        <v>strike = 0.076401, dCalldT = 0.000265, localVol = 0.020598</v>
      </c>
    </row>
    <row r="21172" spans="28:28" x14ac:dyDescent="0.25">
      <c r="AB21172" s="3" t="str">
        <v>strike = 0.078472, dCalldT = 0.000243, localVol = 0.022407</v>
      </c>
    </row>
    <row r="21173" spans="28:28" x14ac:dyDescent="0.25">
      <c r="AB21173" s="3" t="str">
        <v>strike = 0.080543, dCalldT = 0.000235, localVol = 0.021619</v>
      </c>
    </row>
    <row r="21174" spans="28:28" x14ac:dyDescent="0.25">
      <c r="AB21174" s="3" t="str">
        <v>strike = 0.082614, dCalldT = 0.000232, localVol = 0.023705</v>
      </c>
    </row>
    <row r="21175" spans="28:28" x14ac:dyDescent="0.25">
      <c r="AB21175" s="3" t="str">
        <v>strike = 0.084685, dCalldT = 0.000236, localVol = 0.027259</v>
      </c>
    </row>
    <row r="21176" spans="28:28" x14ac:dyDescent="0.25">
      <c r="AB21176" s="3" t="str">
        <v>strike = 0.086756, dCalldT = 0.000253, localVol = 0.025289</v>
      </c>
    </row>
    <row r="21177" spans="28:28" x14ac:dyDescent="0.25">
      <c r="AB21177" s="3" t="str">
        <v>T = 10.000000, swapRate = 0.026701, k = 0, strike = -0.035672, call = 0.062697, callph = 0.062687, callmh = 0.062707, quantile = 0.014060, d2CalldK2 = 0.683317</v>
      </c>
    </row>
    <row r="21178" spans="28:28" x14ac:dyDescent="0.25">
      <c r="AB21178" s="3" t="str">
        <v>T = 10.000000, swapRate = 0.026701, k = 1, strike = -0.033593, call = 0.060649, callph = 0.060639, callmh = 0.060658, quantile = 0.015564, d2CalldK2 = 0.764814</v>
      </c>
    </row>
    <row r="21179" spans="28:28" x14ac:dyDescent="0.25">
      <c r="AB21179" s="3" t="str">
        <v>T = 10.000000, swapRate = 0.026701, k = 2, strike = -0.031514, call = 0.058604, callph = 0.058594, callmh = 0.058613, quantile = 0.017248, d2CalldK2 = 0.857098</v>
      </c>
    </row>
    <row r="21180" spans="28:28" x14ac:dyDescent="0.25">
      <c r="AB21180" s="3" t="str">
        <v>T = 10.000000, swapRate = 0.026701, k = 3, strike = -0.029434, call = 0.056562, callph = 0.056553, callmh = 0.056572, quantile = 0.019136, d2CalldK2 = 0.961737</v>
      </c>
    </row>
    <row r="21181" spans="28:28" x14ac:dyDescent="0.25">
      <c r="AB21181" s="3" t="str">
        <v>T = 10.000000, swapRate = 0.026701, k = 4, strike = -0.027355, call = 0.054525, callph = 0.054515, callmh = 0.054535, quantile = 0.021256, d2CalldK2 = 1.080541</v>
      </c>
    </row>
    <row r="21182" spans="28:28" x14ac:dyDescent="0.25">
      <c r="AB21182" s="3" t="str">
        <v>T = 10.000000, swapRate = 0.026701, k = 5, strike = -0.025276, call = 0.052493, callph = 0.052483, callmh = 0.052502, quantile = 0.023640, d2CalldK2 = 1.215609</v>
      </c>
    </row>
    <row r="21183" spans="28:28" x14ac:dyDescent="0.25">
      <c r="AB21183" s="3" t="str">
        <v>T = 10.000000, swapRate = 0.026701, k = 6, strike = -0.023197, call = 0.050465, callph = 0.050456, callmh = 0.050475, quantile = 0.026324, d2CalldK2 = 1.369373</v>
      </c>
    </row>
    <row r="21184" spans="28:28" x14ac:dyDescent="0.25">
      <c r="AB21184" s="3" t="str">
        <v>T = 10.000000, swapRate = 0.026701, k = 7, strike = -0.021118, call = 0.048444, callph = 0.048435, callmh = 0.048454, quantile = 0.029349, d2CalldK2 = 1.544657</v>
      </c>
    </row>
    <row r="21185" spans="28:28" x14ac:dyDescent="0.25">
      <c r="AB21185" s="3" t="str">
        <v>T = 10.000000, swapRate = 0.026701, k = 8, strike = -0.019039, call = 0.046430, callph = 0.046420, callmh = 0.046439, quantile = 0.032764, d2CalldK2 = 1.744738</v>
      </c>
    </row>
    <row r="21186" spans="28:28" x14ac:dyDescent="0.25">
      <c r="AB21186" s="3" t="str">
        <v>T = 10.000000, swapRate = 0.026701, k = 9, strike = -0.016960, call = 0.044423, callph = 0.044413, callmh = 0.044432, quantile = 0.036624, d2CalldK2 = 1.973426</v>
      </c>
    </row>
    <row r="21187" spans="28:28" x14ac:dyDescent="0.25">
      <c r="AB21187" s="3" t="str">
        <v>T = 10.000000, swapRate = 0.026701, k = 10, strike = -0.014881, call = 0.042424, callph = 0.042414, callmh = 0.042434, quantile = 0.040993, d2CalldK2 = 2.235149</v>
      </c>
    </row>
    <row r="21188" spans="28:28" x14ac:dyDescent="0.25">
      <c r="AB21188" s="3" t="str">
        <v>T = 10.000000, swapRate = 0.026701, k = 11, strike = -0.012802, call = 0.040435, callph = 0.040426, callmh = 0.040445, quantile = 0.045945, d2CalldK2 = 2.535056</v>
      </c>
    </row>
    <row r="21189" spans="28:28" x14ac:dyDescent="0.25">
      <c r="AB21189" s="3" t="str">
        <v>T = 10.000000, swapRate = 0.026701, k = 12, strike = -0.010723, call = 0.038457, callph = 0.038448, callmh = 0.038467, quantile = 0.051565, d2CalldK2 = 2.879134</v>
      </c>
    </row>
    <row r="21190" spans="28:28" x14ac:dyDescent="0.25">
      <c r="AB21190" s="3" t="str">
        <v>T = 10.000000, swapRate = 0.026701, k = 13, strike = -0.008644, call = 0.036492, callph = 0.036483, callmh = 0.036501, quantile = 0.057952, d2CalldK2 = 3.274336</v>
      </c>
    </row>
    <row r="21191" spans="28:28" x14ac:dyDescent="0.25">
      <c r="AB21191" s="3" t="str">
        <v>T = 10.000000, swapRate = 0.026701, k = 14, strike = -0.006564, call = 0.034541, callph = 0.034531, callmh = 0.034550, quantile = 0.065221, d2CalldK2 = 3.728734</v>
      </c>
    </row>
    <row r="21192" spans="28:28" x14ac:dyDescent="0.25">
      <c r="AB21192" s="3" t="str">
        <v>T = 10.000000, swapRate = 0.026701, k = 15, strike = -0.004485, call = 0.032606, callph = 0.032596, callmh = 0.032615, quantile = 0.073504, d2CalldK2 = 4.251678</v>
      </c>
    </row>
    <row r="21193" spans="28:28" x14ac:dyDescent="0.25">
      <c r="AB21193" s="3" t="str">
        <v>T = 10.000000, swapRate = 0.026701, k = 16, strike = -0.002406, call = 0.030689, callph = 0.030680, callmh = 0.030698, quantile = 0.082955, d2CalldK2 = 4.853970</v>
      </c>
    </row>
    <row r="21194" spans="28:28" x14ac:dyDescent="0.25">
      <c r="AB21194" s="3" t="str">
        <v>T = 10.000000, swapRate = 0.026701, k = 17, strike = -0.000327, call = 0.028793, callph = 0.028784, callmh = 0.028803, quantile = 0.093752, d2CalldK2 = 5.548043</v>
      </c>
    </row>
    <row r="21195" spans="28:28" x14ac:dyDescent="0.25">
      <c r="AB21195" s="3" t="str">
        <v>T = 10.000000, swapRate = 0.026701, k = 18, strike = 0.001752, call = 0.026922, callph = 0.026913, callmh = 0.026931, quantile = 0.106099, d2CalldK2 = 6.348121</v>
      </c>
    </row>
    <row r="21196" spans="28:28" x14ac:dyDescent="0.25">
      <c r="AB21196" s="3" t="str">
        <v>T = 10.000000, swapRate = 0.026701, k = 19, strike = 0.003831, call = 0.025078, callph = 0.025069, callmh = 0.025086, quantile = 0.120233, d2CalldK2 = 7.270356</v>
      </c>
    </row>
    <row r="21197" spans="28:28" x14ac:dyDescent="0.25">
      <c r="AB21197" s="3" t="str">
        <v>T = 10.000000, swapRate = 0.026701, k = 20, strike = 0.005910, call = 0.023265, callph = 0.023256, callmh = 0.023274, quantile = 0.136427, d2CalldK2 = 8.332882</v>
      </c>
    </row>
    <row r="21198" spans="28:28" x14ac:dyDescent="0.25">
      <c r="AB21198" s="3" t="str">
        <v>T = 10.000000, swapRate = 0.026701, k = 21, strike = 0.007989, call = 0.021488, callph = 0.021480, callmh = 0.021497, quantile = 0.154994, d2CalldK2 = 9.555733</v>
      </c>
    </row>
    <row r="21199" spans="28:28" x14ac:dyDescent="0.25">
      <c r="AB21199" s="3" t="str">
        <v>T = 10.000000, swapRate = 0.026701, k = 22, strike = 0.010068, call = 0.019753, callph = 0.019745, callmh = 0.019761, quantile = 0.176288, d2CalldK2 = 10.960522</v>
      </c>
    </row>
    <row r="21200" spans="28:28" x14ac:dyDescent="0.25">
      <c r="AB21200" s="3" t="str">
        <v>T = 10.000000, swapRate = 0.026701, k = 23, strike = 0.012147, call = 0.018065, callph = 0.018057, callmh = 0.018073, quantile = 0.200711, d2CalldK2 = 12.569716</v>
      </c>
    </row>
    <row r="21201" spans="28:28" x14ac:dyDescent="0.25">
      <c r="AB21201" s="3" t="str">
        <v>T = 10.000000, swapRate = 0.026701, k = 24, strike = 0.014226, call = 0.016432, callph = 0.016424, callmh = 0.016440, quantile = 0.228712, d2CalldK2 = 14.405278</v>
      </c>
    </row>
    <row r="21202" spans="28:28" x14ac:dyDescent="0.25">
      <c r="AB21202" s="3" t="str">
        <v>T = 10.000000, swapRate = 0.026701, k = 25, strike = 0.016306, call = 0.014861, callph = 0.014854, callmh = 0.014868, quantile = 0.260781, d2CalldK2 = 16.486277</v>
      </c>
    </row>
    <row r="21203" spans="28:28" x14ac:dyDescent="0.25">
      <c r="AB21203" s="3" t="str">
        <v>T = 10.000000, swapRate = 0.026701, k = 26, strike = 0.018385, call = 0.013361, callph = 0.013354, callmh = 0.013368, quantile = 0.297444, d2CalldK2 = 18.824925</v>
      </c>
    </row>
    <row r="21204" spans="28:28" x14ac:dyDescent="0.25">
      <c r="AB21204" s="3" t="str">
        <v>T = 10.000000, swapRate = 0.026701, k = 27, strike = 0.020464, call = 0.011943, callph = 0.011937, callmh = 0.011950, quantile = 0.339237, d2CalldK2 = 21.420205</v>
      </c>
    </row>
    <row r="21205" spans="28:28" x14ac:dyDescent="0.25">
      <c r="AB21205" s="3" t="str">
        <v>T = 10.000000, swapRate = 0.026701, k = 28, strike = 0.022543, call = 0.010618, callph = 0.010612, callmh = 0.010624, quantile = 0.386675, d2CalldK2 = 24.247892</v>
      </c>
    </row>
    <row r="21206" spans="28:28" x14ac:dyDescent="0.25">
      <c r="AB21206" s="3" t="str">
        <v>T = 10.000000, swapRate = 0.026701, k = 29, strike = 0.024622, call = 0.009397, callph = 0.009392, callmh = 0.009403, quantile = 0.440183, d2CalldK2 = 27.245362</v>
      </c>
    </row>
    <row r="21207" spans="28:28" x14ac:dyDescent="0.25">
      <c r="AB21207" s="3" t="str">
        <v>T = 10.000000, swapRate = 0.026701, k = 30, strike = 0.026701, call = 0.008294, callph = 0.008289, callmh = 0.008299, quantile = 0.500000, d2CalldK2 = 30.284341</v>
      </c>
    </row>
    <row r="21208" spans="28:28" x14ac:dyDescent="0.25">
      <c r="AB21208" s="3" t="str">
        <v>T = 10.000000, swapRate = 0.026701, k = 31, strike = 0.028780, call = 0.007318, callph = 0.007314, callmh = 0.007323, quantile = 0.559817, d2CalldK2 = 27.245362</v>
      </c>
    </row>
    <row r="21209" spans="28:28" x14ac:dyDescent="0.25">
      <c r="AB21209" s="3" t="str">
        <v>T = 10.000000, swapRate = 0.026701, k = 32, strike = 0.030859, call = 0.006460, callph = 0.006456, callmh = 0.006463, quantile = 0.613325, d2CalldK2 = 24.247892</v>
      </c>
    </row>
    <row r="21210" spans="28:28" x14ac:dyDescent="0.25">
      <c r="AB21210" s="3" t="str">
        <v>T = 10.000000, swapRate = 0.026701, k = 33, strike = 0.032938, call = 0.005706, callph = 0.005703, callmh = 0.005709, quantile = 0.660763, d2CalldK2 = 21.420205</v>
      </c>
    </row>
    <row r="21211" spans="28:28" x14ac:dyDescent="0.25">
      <c r="AB21211" s="3" t="str">
        <v>T = 10.000000, swapRate = 0.026701, k = 34, strike = 0.035017, call = 0.005045, callph = 0.005042, callmh = 0.005048, quantile = 0.702556, d2CalldK2 = 18.824925</v>
      </c>
    </row>
    <row r="21212" spans="28:28" x14ac:dyDescent="0.25">
      <c r="AB21212" s="3" t="str">
        <v>T = 10.000000, swapRate = 0.026701, k = 35, strike = 0.037096, call = 0.004466, callph = 0.004463, callmh = 0.004468, quantile = 0.739219, d2CalldK2 = 16.486277</v>
      </c>
    </row>
    <row r="21213" spans="28:28" x14ac:dyDescent="0.25">
      <c r="AB21213" s="3" t="str">
        <v>T = 10.000000, swapRate = 0.026701, k = 36, strike = 0.039176, call = 0.003958, callph = 0.003955, callmh = 0.003960, quantile = 0.771288, d2CalldK2 = 14.405278</v>
      </c>
    </row>
    <row r="21214" spans="28:28" x14ac:dyDescent="0.25">
      <c r="AB21214" s="3" t="str">
        <v>T = 10.000000, swapRate = 0.026701, k = 37, strike = 0.041255, call = 0.003512, callph = 0.003510, callmh = 0.003514, quantile = 0.799289, d2CalldK2 = 12.569716</v>
      </c>
    </row>
    <row r="21215" spans="28:28" x14ac:dyDescent="0.25">
      <c r="AB21215" s="3" t="str">
        <v>T = 10.000000, swapRate = 0.026701, k = 38, strike = 0.043334, call = 0.003120, callph = 0.003119, callmh = 0.003122, quantile = 0.823712, d2CalldK2 = 10.960522</v>
      </c>
    </row>
    <row r="21216" spans="28:28" x14ac:dyDescent="0.25">
      <c r="AB21216" s="3" t="str">
        <v>T = 10.000000, swapRate = 0.026701, k = 39, strike = 0.045413, call = 0.002777, callph = 0.002775, callmh = 0.002778, quantile = 0.845006, d2CalldK2 = 9.555733</v>
      </c>
    </row>
    <row r="21217" spans="28:28" x14ac:dyDescent="0.25">
      <c r="AB21217" s="3" t="str">
        <v>T = 10.000000, swapRate = 0.026701, k = 40, strike = 0.047492, call = 0.002474, callph = 0.002473, callmh = 0.002475, quantile = 0.863573, d2CalldK2 = 8.332883</v>
      </c>
    </row>
    <row r="21218" spans="28:28" x14ac:dyDescent="0.25">
      <c r="AB21218" s="3" t="str">
        <v>T = 10.000000, swapRate = 0.026701, k = 41, strike = 0.049571, call = 0.002208, callph = 0.002206, callmh = 0.002209, quantile = 0.879767, d2CalldK2 = 7.270356</v>
      </c>
    </row>
    <row r="21219" spans="28:28" x14ac:dyDescent="0.25">
      <c r="AB21219" s="3" t="str">
        <v>T = 10.000000, swapRate = 0.026701, k = 42, strike = 0.051650, call = 0.001973, callph = 0.001972, callmh = 0.001974, quantile = 0.893901, d2CalldK2 = 6.348121</v>
      </c>
    </row>
    <row r="21220" spans="28:28" x14ac:dyDescent="0.25">
      <c r="AB21220" s="3" t="str">
        <v>T = 10.000000, swapRate = 0.026701, k = 43, strike = 0.053729, call = 0.001765, callph = 0.001764, callmh = 0.001766, quantile = 0.906248, d2CalldK2 = 5.548043</v>
      </c>
    </row>
    <row r="21221" spans="28:28" x14ac:dyDescent="0.25">
      <c r="AB21221" s="3" t="str">
        <v>T = 10.000000, swapRate = 0.026701, k = 44, strike = 0.055808, call = 0.001582, callph = 0.001581, callmh = 0.001583, quantile = 0.917045, d2CalldK2 = 4.853971</v>
      </c>
    </row>
    <row r="21222" spans="28:28" x14ac:dyDescent="0.25">
      <c r="AB21222" s="3" t="str">
        <v>T = 10.000000, swapRate = 0.026701, k = 45, strike = 0.057887, call = 0.001419, callph = 0.001419, callmh = 0.001420, quantile = 0.926496, d2CalldK2 = 4.251678</v>
      </c>
    </row>
    <row r="21223" spans="28:28" x14ac:dyDescent="0.25">
      <c r="AB21223" s="3" t="str">
        <v>T = 10.000000, swapRate = 0.026701, k = 46, strike = 0.059966, call = 0.001275, callph = 0.001275, callmh = 0.001276, quantile = 0.934779, d2CalldK2 = 3.728734</v>
      </c>
    </row>
    <row r="21224" spans="28:28" x14ac:dyDescent="0.25">
      <c r="AB21224" s="3" t="str">
        <v>T = 10.000000, swapRate = 0.026701, k = 47, strike = 0.062046, call = 0.001147, callph = 0.001147, callmh = 0.001148, quantile = 0.942048, d2CalldK2 = 3.274336</v>
      </c>
    </row>
    <row r="21225" spans="28:28" x14ac:dyDescent="0.25">
      <c r="AB21225" s="3" t="str">
        <v>T = 10.000000, swapRate = 0.026701, k = 48, strike = 0.064125, call = 0.001034, callph = 0.001033, callmh = 0.001034, quantile = 0.948435, d2CalldK2 = 2.879134</v>
      </c>
    </row>
    <row r="21226" spans="28:28" x14ac:dyDescent="0.25">
      <c r="AB21226" s="3" t="str">
        <v>T = 10.000000, swapRate = 0.026701, k = 49, strike = 0.066204, call = 0.000933, callph = 0.000932, callmh = 0.000933, quantile = 0.954055, d2CalldK2 = 2.535056</v>
      </c>
    </row>
    <row r="21227" spans="28:28" x14ac:dyDescent="0.25">
      <c r="AB21227" s="3" t="str">
        <v>T = 10.000000, swapRate = 0.026701, k = 50, strike = 0.068283, call = 0.000842, callph = 0.000842, callmh = 0.000843, quantile = 0.959007, d2CalldK2 = 2.235149</v>
      </c>
    </row>
    <row r="21228" spans="28:28" x14ac:dyDescent="0.25">
      <c r="AB21228" s="3" t="str">
        <v>T = 10.000000, swapRate = 0.026701, k = 51, strike = 0.070362, call = 0.000762, callph = 0.000761, callmh = 0.000762, quantile = 0.963376, d2CalldK2 = 1.973426</v>
      </c>
    </row>
    <row r="21229" spans="28:28" x14ac:dyDescent="0.25">
      <c r="AB21229" s="3" t="str">
        <v>T = 10.000000, swapRate = 0.026701, k = 52, strike = 0.072441, call = 0.000690, callph = 0.000689, callmh = 0.000690, quantile = 0.967236, d2CalldK2 = 1.744738</v>
      </c>
    </row>
    <row r="21230" spans="28:28" x14ac:dyDescent="0.25">
      <c r="AB21230" s="3" t="str">
        <v>T = 10.000000, swapRate = 0.026701, k = 53, strike = 0.074520, call = 0.000625, callph = 0.000625, callmh = 0.000625, quantile = 0.970651, d2CalldK2 = 1.544656</v>
      </c>
    </row>
    <row r="21231" spans="28:28" x14ac:dyDescent="0.25">
      <c r="AB21231" s="3" t="str">
        <v>T = 10.000000, swapRate = 0.026701, k = 54, strike = 0.076599, call = 0.000567, callph = 0.000567, callmh = 0.000568, quantile = 0.973676, d2CalldK2 = 1.369373</v>
      </c>
    </row>
    <row r="21232" spans="28:28" x14ac:dyDescent="0.25">
      <c r="AB21232" s="3" t="str">
        <v>T = 10.000000, swapRate = 0.026701, k = 55, strike = 0.078678, call = 0.000515, callph = 0.000515, callmh = 0.000516, quantile = 0.976360, d2CalldK2 = 1.215609</v>
      </c>
    </row>
    <row r="21233" spans="28:28" x14ac:dyDescent="0.25">
      <c r="AB21233" s="3" t="str">
        <v>T = 10.000000, swapRate = 0.026701, k = 56, strike = 0.080757, call = 0.000469, callph = 0.000469, callmh = 0.000469, quantile = 0.978744, d2CalldK2 = 1.080541</v>
      </c>
    </row>
    <row r="21234" spans="28:28" x14ac:dyDescent="0.25">
      <c r="AB21234" s="3" t="str">
        <v>T = 10.000000, swapRate = 0.026701, k = 57, strike = 0.082836, call = 0.000427, callph = 0.000427, callmh = 0.000427, quantile = 0.980864, d2CalldK2 = 0.961737</v>
      </c>
    </row>
    <row r="21235" spans="28:28" x14ac:dyDescent="0.25">
      <c r="AB21235" s="3" t="str">
        <v>T = 10.000000, swapRate = 0.026701, k = 58, strike = 0.084916, call = 0.000389, callph = 0.000389, callmh = 0.000389, quantile = 0.982752, d2CalldK2 = 0.857099</v>
      </c>
    </row>
    <row r="21236" spans="28:28" x14ac:dyDescent="0.25">
      <c r="AB21236" s="3" t="str">
        <v>T = 10.000000, swapRate = 0.026701, k = 59, strike = 0.086995, call = 0.000355, callph = 0.000355, callmh = 0.000355, quantile = 0.984436, d2CalldK2 = 0.764814</v>
      </c>
    </row>
    <row r="21237" spans="28:28" x14ac:dyDescent="0.25">
      <c r="AB21237" s="3" t="str">
        <v>T = 10.000000, swapRate = 0.026701, k = 60, strike = 0.089074, call = 0.000324, callph = 0.000324, callmh = 0.000324, quantile = 0.985940, d2CalldK2 = 0.683317</v>
      </c>
    </row>
    <row r="21238" spans="28:28" x14ac:dyDescent="0.25">
      <c r="AB21238" s="3" t="str">
        <v>strike = -0.033593, d2CalldK2 = 0.764814, d2CalldK2mc = 0.570551</v>
      </c>
    </row>
    <row r="21239" spans="28:28" x14ac:dyDescent="0.25">
      <c r="AB21239" s="3" t="str">
        <v>strike = -0.031514, d2CalldK2 = 0.857098, d2CalldK2mc = 1.053515</v>
      </c>
    </row>
    <row r="21240" spans="28:28" x14ac:dyDescent="0.25">
      <c r="AB21240" s="3" t="str">
        <v>strike = -0.029434, d2CalldK2 = 0.961737, d2CalldK2mc = 1.440161</v>
      </c>
    </row>
    <row r="21241" spans="28:28" x14ac:dyDescent="0.25">
      <c r="AB21241" s="3" t="str">
        <v>strike = -0.027355, d2CalldK2 = 1.080541, d2CalldK2mc = 1.785459</v>
      </c>
    </row>
    <row r="21242" spans="28:28" x14ac:dyDescent="0.25">
      <c r="AB21242" s="3" t="str">
        <v>strike = -0.025276, d2CalldK2 = 1.215609, d2CalldK2mc = 1.275448</v>
      </c>
    </row>
    <row r="21243" spans="28:28" x14ac:dyDescent="0.25">
      <c r="AB21243" s="3" t="str">
        <v>strike = -0.023197, d2CalldK2 = 1.369373, d2CalldK2mc = 1.134452</v>
      </c>
    </row>
    <row r="21244" spans="28:28" x14ac:dyDescent="0.25">
      <c r="AB21244" s="3" t="str">
        <v>Warning: dCalldT = -0.000001, Skip local vol.</v>
      </c>
    </row>
    <row r="21245" spans="28:28" x14ac:dyDescent="0.25">
      <c r="AB21245" s="3" t="str">
        <v>Warning: dCalldT = -0.000022, Skip local vol.</v>
      </c>
    </row>
    <row r="21246" spans="28:28" x14ac:dyDescent="0.25">
      <c r="AB21246" s="3" t="str">
        <v>Warning: dCalldT = -0.000029, Skip local vol.</v>
      </c>
    </row>
    <row r="21247" spans="28:28" x14ac:dyDescent="0.25">
      <c r="AB21247" s="3" t="str">
        <v>strike = -0.014881, d2CalldK2 = 2.235149, d2CalldK2mc = 1.645875</v>
      </c>
    </row>
    <row r="21248" spans="28:28" x14ac:dyDescent="0.25">
      <c r="AB21248" s="3" t="str">
        <v>strike = -0.012802, d2CalldK2 = 2.535056, d2CalldK2mc = 2.602000</v>
      </c>
    </row>
    <row r="21249" spans="28:28" x14ac:dyDescent="0.25">
      <c r="AB21249" s="3" t="str">
        <v>strike = -0.010723, d2CalldK2 = 2.879134, d2CalldK2mc = 3.667483</v>
      </c>
    </row>
    <row r="21250" spans="28:28" x14ac:dyDescent="0.25">
      <c r="AB21250" s="3" t="str">
        <v>strike = -0.008644, d2CalldK2 = 3.274336, d2CalldK2mc = 2.877078</v>
      </c>
    </row>
    <row r="21251" spans="28:28" x14ac:dyDescent="0.25">
      <c r="AB21251" s="3" t="str">
        <v>strike = -0.006564, d2CalldK2 = 3.728734, d2CalldK2mc = 3.680238</v>
      </c>
    </row>
    <row r="21252" spans="28:28" x14ac:dyDescent="0.25">
      <c r="AB21252" s="3" t="str">
        <v>strike = -0.004485, d2CalldK2 = 4.251678, d2CalldK2mc = 4.214703</v>
      </c>
    </row>
    <row r="21253" spans="28:28" x14ac:dyDescent="0.25">
      <c r="AB21253" s="3" t="str">
        <v>strike = -0.002406, d2CalldK2 = 4.853970, d2CalldK2mc = 5.451214</v>
      </c>
    </row>
    <row r="21254" spans="28:28" x14ac:dyDescent="0.25">
      <c r="AB21254" s="3" t="str">
        <v>strike = -0.000327, d2CalldK2 = 5.548043, d2CalldK2mc = 6.275173</v>
      </c>
    </row>
    <row r="21255" spans="28:28" x14ac:dyDescent="0.25">
      <c r="AB21255" s="3" t="str">
        <v>strike = 0.001752, d2CalldK2 = 6.348121, d2CalldK2mc = 5.533918</v>
      </c>
    </row>
    <row r="21256" spans="28:28" x14ac:dyDescent="0.25">
      <c r="AB21256" s="3" t="str">
        <v>strike = 0.003831, d2CalldK2 = 7.270356, d2CalldK2mc = 7.014193</v>
      </c>
    </row>
    <row r="21257" spans="28:28" x14ac:dyDescent="0.25">
      <c r="AB21257" s="3" t="str">
        <v>strike = 0.005910, d2CalldK2 = 8.332882, d2CalldK2mc = 9.148458</v>
      </c>
    </row>
    <row r="21258" spans="28:28" x14ac:dyDescent="0.25">
      <c r="AB21258" s="3" t="str">
        <v>strike = 0.007989, d2CalldK2 = 9.555733, d2CalldK2mc = 9.194063</v>
      </c>
    </row>
    <row r="21259" spans="28:28" x14ac:dyDescent="0.25">
      <c r="AB21259" s="3" t="str">
        <v>strike = 0.010068, d2CalldK2 = 10.960522, d2CalldK2mc = 11.164101</v>
      </c>
    </row>
    <row r="21260" spans="28:28" x14ac:dyDescent="0.25">
      <c r="AB21260" s="3" t="str">
        <v>strike = 0.012147, d2CalldK2 = 12.569716, d2CalldK2mc = 13.063739</v>
      </c>
    </row>
    <row r="21261" spans="28:28" x14ac:dyDescent="0.25">
      <c r="AB21261" s="3" t="str">
        <v>strike = 0.014226, d2CalldK2 = 14.405278, d2CalldK2mc = 13.988027</v>
      </c>
    </row>
    <row r="21262" spans="28:28" x14ac:dyDescent="0.25">
      <c r="AB21262" s="3" t="str">
        <v>strike = 0.016306, d2CalldK2 = 16.486277, d2CalldK2mc = 16.794156</v>
      </c>
    </row>
    <row r="21263" spans="28:28" x14ac:dyDescent="0.25">
      <c r="AB21263" s="3" t="str">
        <v>strike = 0.018385, d2CalldK2 = 18.824925, d2CalldK2mc = 18.074934</v>
      </c>
    </row>
    <row r="21264" spans="28:28" x14ac:dyDescent="0.25">
      <c r="AB21264" s="3" t="str">
        <v>strike = 0.020464, d2CalldK2 = 21.420205, d2CalldK2mc = 21.362073</v>
      </c>
    </row>
    <row r="21265" spans="28:28" x14ac:dyDescent="0.25">
      <c r="AB21265" s="3" t="str">
        <v>strike = 0.022543, d2CalldK2 = 24.247892, d2CalldK2mc = 25.166505</v>
      </c>
    </row>
    <row r="21266" spans="28:28" x14ac:dyDescent="0.25">
      <c r="AB21266" s="3" t="str">
        <v>strike = 0.024622, d2CalldK2 = 27.245362, d2CalldK2mc = 26.592797</v>
      </c>
    </row>
    <row r="21267" spans="28:28" x14ac:dyDescent="0.25">
      <c r="AB21267" s="3" t="str">
        <v>strike = 0.026701, d2CalldK2 = 30.284341, d2CalldK2mc = 29.351627</v>
      </c>
    </row>
    <row r="21268" spans="28:28" x14ac:dyDescent="0.25">
      <c r="AB21268" s="3" t="str">
        <v>strike = 0.028780, d2CalldK2 = 27.245362, d2CalldK2mc = 28.042774</v>
      </c>
    </row>
    <row r="21269" spans="28:28" x14ac:dyDescent="0.25">
      <c r="AB21269" s="3" t="str">
        <v>strike = 0.030859, d2CalldK2 = 24.247892, d2CalldK2mc = 23.386599</v>
      </c>
    </row>
    <row r="21270" spans="28:28" x14ac:dyDescent="0.25">
      <c r="AB21270" s="3" t="str">
        <v>strike = 0.032938, d2CalldK2 = 21.420205, d2CalldK2mc = 21.629174</v>
      </c>
    </row>
    <row r="21271" spans="28:28" x14ac:dyDescent="0.25">
      <c r="AB21271" s="3" t="str">
        <v>strike = 0.035017, d2CalldK2 = 18.824925, d2CalldK2mc = 19.280457</v>
      </c>
    </row>
    <row r="21272" spans="28:28" x14ac:dyDescent="0.25">
      <c r="AB21272" s="3" t="str">
        <v>strike = 0.037096, d2CalldK2 = 16.486277, d2CalldK2mc = 17.380458</v>
      </c>
    </row>
    <row r="21273" spans="28:28" x14ac:dyDescent="0.25">
      <c r="AB21273" s="3" t="str">
        <v>strike = 0.039176, d2CalldK2 = 14.405278, d2CalldK2mc = 13.986478</v>
      </c>
    </row>
    <row r="21274" spans="28:28" x14ac:dyDescent="0.25">
      <c r="AB21274" s="3" t="str">
        <v>strike = 0.041255, d2CalldK2 = 12.569716, d2CalldK2mc = 11.381113</v>
      </c>
    </row>
    <row r="21275" spans="28:28" x14ac:dyDescent="0.25">
      <c r="AB21275" s="3" t="str">
        <v>strike = 0.043334, d2CalldK2 = 10.960522, d2CalldK2mc = 10.793317</v>
      </c>
    </row>
    <row r="21276" spans="28:28" x14ac:dyDescent="0.25">
      <c r="AB21276" s="3" t="str">
        <v>strike = 0.045413, d2CalldK2 = 9.555733, d2CalldK2mc = 9.451672</v>
      </c>
    </row>
    <row r="21277" spans="28:28" x14ac:dyDescent="0.25">
      <c r="AB21277" s="3" t="str">
        <v>strike = 0.047492, d2CalldK2 = 8.332883, d2CalldK2mc = 8.301908</v>
      </c>
    </row>
    <row r="21278" spans="28:28" x14ac:dyDescent="0.25">
      <c r="AB21278" s="3" t="str">
        <v>strike = 0.049571, d2CalldK2 = 7.270356, d2CalldK2mc = 7.615003</v>
      </c>
    </row>
    <row r="21279" spans="28:28" x14ac:dyDescent="0.25">
      <c r="AB21279" s="3" t="str">
        <v>strike = 0.051650, d2CalldK2 = 6.348121, d2CalldK2mc = 6.510418</v>
      </c>
    </row>
    <row r="21280" spans="28:28" x14ac:dyDescent="0.25">
      <c r="AB21280" s="3" t="str">
        <v>strike = 0.053729, d2CalldK2 = 5.548043, d2CalldK2mc = 5.105693</v>
      </c>
    </row>
    <row r="21281" spans="28:28" x14ac:dyDescent="0.25">
      <c r="AB21281" s="3" t="str">
        <v>strike = 0.055808, d2CalldK2 = 4.853971, d2CalldK2mc = 4.593454</v>
      </c>
    </row>
    <row r="21282" spans="28:28" x14ac:dyDescent="0.25">
      <c r="AB21282" s="3" t="str">
        <v>strike = 0.057887, d2CalldK2 = 4.251678, d2CalldK2mc = 4.294280</v>
      </c>
    </row>
    <row r="21283" spans="28:28" x14ac:dyDescent="0.25">
      <c r="AB21283" s="3" t="str">
        <v>strike = 0.059966, d2CalldK2 = 3.728734, d2CalldK2mc = 3.855823</v>
      </c>
    </row>
    <row r="21284" spans="28:28" x14ac:dyDescent="0.25">
      <c r="AB21284" s="3" t="str">
        <v>strike = 0.062046, d2CalldK2 = 3.274336, d2CalldK2mc = 3.379418</v>
      </c>
    </row>
    <row r="21285" spans="28:28" x14ac:dyDescent="0.25">
      <c r="AB21285" s="3" t="str">
        <v>strike = 0.064125, d2CalldK2 = 2.879134, d2CalldK2mc = 3.236112</v>
      </c>
    </row>
    <row r="21286" spans="28:28" x14ac:dyDescent="0.25">
      <c r="AB21286" s="3" t="str">
        <v>strike = 0.066204, d2CalldK2 = 2.535056, d2CalldK2mc = 2.994035</v>
      </c>
    </row>
    <row r="21287" spans="28:28" x14ac:dyDescent="0.25">
      <c r="AB21287" s="3" t="str">
        <v>strike = 0.068283, d2CalldK2 = 2.235149, d2CalldK2mc = 2.122014</v>
      </c>
    </row>
    <row r="21288" spans="28:28" x14ac:dyDescent="0.25">
      <c r="AB21288" s="3" t="str">
        <v>strike = 0.070362, d2CalldK2 = 1.973426, d2CalldK2mc = 2.204368</v>
      </c>
    </row>
    <row r="21289" spans="28:28" x14ac:dyDescent="0.25">
      <c r="AB21289" s="3" t="str">
        <v>strike = 0.072441, d2CalldK2 = 1.744738, d2CalldK2mc = 1.985351</v>
      </c>
    </row>
    <row r="21290" spans="28:28" x14ac:dyDescent="0.25">
      <c r="AB21290" s="3" t="str">
        <v>strike = 0.074520, d2CalldK2 = 1.544656, d2CalldK2mc = 1.544677</v>
      </c>
    </row>
    <row r="21291" spans="28:28" x14ac:dyDescent="0.25">
      <c r="AB21291" s="3" t="str">
        <v>strike = 0.076599, d2CalldK2 = 1.369373, d2CalldK2mc = 1.033862</v>
      </c>
    </row>
    <row r="21292" spans="28:28" x14ac:dyDescent="0.25">
      <c r="AB21292" s="3" t="str">
        <v>strike = 0.078678, d2CalldK2 = 1.215609, d2CalldK2mc = 1.046210</v>
      </c>
    </row>
    <row r="21293" spans="28:28" x14ac:dyDescent="0.25">
      <c r="AB21293" s="3" t="str">
        <v>strike = 0.080757, d2CalldK2 = 1.080541, d2CalldK2mc = 0.772898</v>
      </c>
    </row>
    <row r="21294" spans="28:28" x14ac:dyDescent="0.25">
      <c r="AB21294" s="3" t="str">
        <v>strike = 0.082836, d2CalldK2 = 0.961737, d2CalldK2mc = 1.103408</v>
      </c>
    </row>
    <row r="21295" spans="28:28" x14ac:dyDescent="0.25">
      <c r="AB21295" s="3" t="str">
        <v>strike = 0.084916, d2CalldK2 = 0.857099, d2CalldK2mc = 0.846051</v>
      </c>
    </row>
    <row r="21296" spans="28:28" x14ac:dyDescent="0.25">
      <c r="AB21296" s="3" t="str">
        <v>strike = 0.086995, d2CalldK2 = 0.764814, d2CalldK2mc = 0.839715</v>
      </c>
    </row>
    <row r="21297" spans="28:28" x14ac:dyDescent="0.25">
      <c r="AB21297" s="3" t="str">
        <v>T = 10.000000, fixingDate = 0, swapRate = 0.026701, annuity = 7.674596, stdDev = 0.020791, avgCalcStrikes = 8.030029</v>
      </c>
    </row>
    <row r="21298" spans="28:28" x14ac:dyDescent="0.25">
      <c r="AB21298" s="3" t="str">
        <v>strike = -0.033593, dCalldT = 0.000160, localVol = 0.023694</v>
      </c>
    </row>
    <row r="21299" spans="28:28" x14ac:dyDescent="0.25">
      <c r="AB21299" s="3" t="str">
        <v>strike = -0.031514, dCalldT = 0.000174, localVol = 0.018189</v>
      </c>
    </row>
    <row r="21300" spans="28:28" x14ac:dyDescent="0.25">
      <c r="AB21300" s="3" t="str">
        <v>strike = -0.029434, dCalldT = 0.000179, localVol = 0.015754</v>
      </c>
    </row>
    <row r="21301" spans="28:28" x14ac:dyDescent="0.25">
      <c r="AB21301" s="3" t="str">
        <v>strike = -0.027355, dCalldT = 0.000159, localVol = 0.013340</v>
      </c>
    </row>
    <row r="21302" spans="28:28" x14ac:dyDescent="0.25">
      <c r="AB21302" s="3" t="str">
        <v>strike = -0.025276, dCalldT = 0.000103, localVol = 0.012709</v>
      </c>
    </row>
    <row r="21303" spans="28:28" x14ac:dyDescent="0.25">
      <c r="AB21303" s="3" t="str">
        <v>strike = -0.023197, dCalldT = 0.000045, localVol = 0.008870</v>
      </c>
    </row>
    <row r="21304" spans="28:28" x14ac:dyDescent="0.25">
      <c r="AB21304" s="3" t="str">
        <v>strike = -0.014881, dCalldT = 0.000006, localVol = 0.002791</v>
      </c>
    </row>
    <row r="21305" spans="28:28" x14ac:dyDescent="0.25">
      <c r="AB21305" s="3" t="str">
        <v>strike = -0.012802, dCalldT = 0.000073, localVol = 0.007491</v>
      </c>
    </row>
    <row r="21306" spans="28:28" x14ac:dyDescent="0.25">
      <c r="AB21306" s="3" t="str">
        <v>strike = -0.010723, dCalldT = 0.000137, localVol = 0.008640</v>
      </c>
    </row>
    <row r="21307" spans="28:28" x14ac:dyDescent="0.25">
      <c r="AB21307" s="3" t="str">
        <v>strike = -0.008644, dCalldT = 0.000161, localVol = 0.010569</v>
      </c>
    </row>
    <row r="21308" spans="28:28" x14ac:dyDescent="0.25">
      <c r="AB21308" s="3" t="str">
        <v>strike = -0.006564, dCalldT = 0.000206, localVol = 0.010577</v>
      </c>
    </row>
    <row r="21309" spans="28:28" x14ac:dyDescent="0.25">
      <c r="AB21309" s="3" t="str">
        <v>strike = -0.004485, dCalldT = 0.000254, localVol = 0.010987</v>
      </c>
    </row>
    <row r="21310" spans="28:28" x14ac:dyDescent="0.25">
      <c r="AB21310" s="3" t="str">
        <v>strike = -0.002406, dCalldT = 0.000306, localVol = 0.010589</v>
      </c>
    </row>
    <row r="21311" spans="28:28" x14ac:dyDescent="0.25">
      <c r="AB21311" s="3" t="str">
        <v>strike = -0.000327, dCalldT = 0.000327, localVol = 0.010202</v>
      </c>
    </row>
    <row r="21312" spans="28:28" x14ac:dyDescent="0.25">
      <c r="AB21312" s="3" t="str">
        <v>strike = 0.001752, dCalldT = 0.000311, localVol = 0.010595</v>
      </c>
    </row>
    <row r="21313" spans="28:28" x14ac:dyDescent="0.25">
      <c r="AB21313" s="3" t="str">
        <v>strike = 0.003831, dCalldT = 0.000338, localVol = 0.009811</v>
      </c>
    </row>
    <row r="21314" spans="28:28" x14ac:dyDescent="0.25">
      <c r="AB21314" s="3" t="str">
        <v>strike = 0.005910, dCalldT = 0.000378, localVol = 0.009095</v>
      </c>
    </row>
    <row r="21315" spans="28:28" x14ac:dyDescent="0.25">
      <c r="AB21315" s="3" t="str">
        <v>strike = 0.007989, dCalldT = 0.000377, localVol = 0.009060</v>
      </c>
    </row>
    <row r="21316" spans="28:28" x14ac:dyDescent="0.25">
      <c r="AB21316" s="3" t="str">
        <v>strike = 0.010068, dCalldT = 0.000395, localVol = 0.008417</v>
      </c>
    </row>
    <row r="21317" spans="28:28" x14ac:dyDescent="0.25">
      <c r="AB21317" s="3" t="str">
        <v>strike = 0.012147, dCalldT = 0.000403, localVol = 0.007857</v>
      </c>
    </row>
    <row r="21318" spans="28:28" x14ac:dyDescent="0.25">
      <c r="AB21318" s="3" t="str">
        <v>strike = 0.014226, dCalldT = 0.000385, localVol = 0.007422</v>
      </c>
    </row>
    <row r="21319" spans="28:28" x14ac:dyDescent="0.25">
      <c r="AB21319" s="3" t="str">
        <v>strike = 0.016306, dCalldT = 0.000389, localVol = 0.006803</v>
      </c>
    </row>
    <row r="21320" spans="28:28" x14ac:dyDescent="0.25">
      <c r="AB21320" s="3" t="str">
        <v>strike = 0.018385, dCalldT = 0.000376, localVol = 0.006446</v>
      </c>
    </row>
    <row r="21321" spans="28:28" x14ac:dyDescent="0.25">
      <c r="AB21321" s="3" t="str">
        <v>strike = 0.020464, dCalldT = 0.000401, localVol = 0.006123</v>
      </c>
    </row>
    <row r="21322" spans="28:28" x14ac:dyDescent="0.25">
      <c r="AB21322" s="3" t="str">
        <v>strike = 0.022543, dCalldT = 0.000427, localVol = 0.005827</v>
      </c>
    </row>
    <row r="21323" spans="28:28" x14ac:dyDescent="0.25">
      <c r="AB21323" s="3" t="str">
        <v>strike = 0.024622, dCalldT = 0.000405, localVol = 0.005518</v>
      </c>
    </row>
    <row r="21324" spans="28:28" x14ac:dyDescent="0.25">
      <c r="AB21324" s="3" t="str">
        <v>strike = 0.026701, dCalldT = 0.000414, localVol = 0.005313</v>
      </c>
    </row>
    <row r="21325" spans="28:28" x14ac:dyDescent="0.25">
      <c r="AB21325" s="3" t="str">
        <v>strike = 0.028780, dCalldT = 0.000418, localVol = 0.005460</v>
      </c>
    </row>
    <row r="21326" spans="28:28" x14ac:dyDescent="0.25">
      <c r="AB21326" s="3" t="str">
        <v>strike = 0.030859, dCalldT = 0.000378, localVol = 0.005688</v>
      </c>
    </row>
    <row r="21327" spans="28:28" x14ac:dyDescent="0.25">
      <c r="AB21327" s="3" t="str">
        <v>strike = 0.032938, dCalldT = 0.000382, localVol = 0.005942</v>
      </c>
    </row>
    <row r="21328" spans="28:28" x14ac:dyDescent="0.25">
      <c r="AB21328" s="3" t="str">
        <v>strike = 0.035017, dCalldT = 0.000373, localVol = 0.006223</v>
      </c>
    </row>
    <row r="21329" spans="28:28" x14ac:dyDescent="0.25">
      <c r="AB21329" s="3" t="str">
        <v>strike = 0.037096, dCalldT = 0.000340, localVol = 0.006258</v>
      </c>
    </row>
    <row r="21330" spans="28:28" x14ac:dyDescent="0.25">
      <c r="AB21330" s="3" t="str">
        <v>strike = 0.039176, dCalldT = 0.000260, localVol = 0.006102</v>
      </c>
    </row>
    <row r="21331" spans="28:28" x14ac:dyDescent="0.25">
      <c r="AB21331" s="3" t="str">
        <v>strike = 0.041255, dCalldT = 0.000202, localVol = 0.005956</v>
      </c>
    </row>
    <row r="21332" spans="28:28" x14ac:dyDescent="0.25">
      <c r="AB21332" s="3" t="str">
        <v>strike = 0.043334, dCalldT = 0.000205, localVol = 0.006163</v>
      </c>
    </row>
    <row r="21333" spans="28:28" x14ac:dyDescent="0.25">
      <c r="AB21333" s="3" t="str">
        <v>strike = 0.045413, dCalldT = 0.000217, localVol = 0.006775</v>
      </c>
    </row>
    <row r="21334" spans="28:28" x14ac:dyDescent="0.25">
      <c r="AB21334" s="3" t="str">
        <v>strike = 0.047492, dCalldT = 0.000235, localVol = 0.007518</v>
      </c>
    </row>
    <row r="21335" spans="28:28" x14ac:dyDescent="0.25">
      <c r="AB21335" s="3" t="str">
        <v>strike = 0.049571, dCalldT = 0.000254, localVol = 0.008174</v>
      </c>
    </row>
    <row r="21336" spans="28:28" x14ac:dyDescent="0.25">
      <c r="AB21336" s="3" t="str">
        <v>strike = 0.051650, dCalldT = 0.000257, localVol = 0.008884</v>
      </c>
    </row>
    <row r="21337" spans="28:28" x14ac:dyDescent="0.25">
      <c r="AB21337" s="3" t="str">
        <v>strike = 0.053729, dCalldT = 0.000252, localVol = 0.009930</v>
      </c>
    </row>
    <row r="21338" spans="28:28" x14ac:dyDescent="0.25">
      <c r="AB21338" s="3" t="str">
        <v>strike = 0.055808, dCalldT = 0.000270, localVol = 0.010846</v>
      </c>
    </row>
    <row r="21339" spans="28:28" x14ac:dyDescent="0.25">
      <c r="AB21339" s="3" t="str">
        <v>strike = 0.057887, dCalldT = 0.000303, localVol = 0.011877</v>
      </c>
    </row>
    <row r="21340" spans="28:28" x14ac:dyDescent="0.25">
      <c r="AB21340" s="3" t="str">
        <v>strike = 0.059966, dCalldT = 0.000334, localVol = 0.013167</v>
      </c>
    </row>
    <row r="21341" spans="28:28" x14ac:dyDescent="0.25">
      <c r="AB21341" s="3" t="str">
        <v>strike = 0.062046, dCalldT = 0.000360, localVol = 0.014591</v>
      </c>
    </row>
    <row r="21342" spans="28:28" x14ac:dyDescent="0.25">
      <c r="AB21342" s="3" t="str">
        <v>strike = 0.064125, dCalldT = 0.000381, localVol = 0.015337</v>
      </c>
    </row>
    <row r="21343" spans="28:28" x14ac:dyDescent="0.25">
      <c r="AB21343" s="3" t="str">
        <v>strike = 0.066204, dCalldT = 0.000384, localVol = 0.016011</v>
      </c>
    </row>
    <row r="21344" spans="28:28" x14ac:dyDescent="0.25">
      <c r="AB21344" s="3" t="str">
        <v>strike = 0.068283, dCalldT = 0.000364, localVol = 0.018519</v>
      </c>
    </row>
    <row r="21345" spans="28:28" x14ac:dyDescent="0.25">
      <c r="AB21345" s="3" t="str">
        <v>strike = 0.070362, dCalldT = 0.000351, localVol = 0.017834</v>
      </c>
    </row>
    <row r="21346" spans="28:28" x14ac:dyDescent="0.25">
      <c r="AB21346" s="3" t="str">
        <v>strike = 0.072441, dCalldT = 0.000326, localVol = 0.018122</v>
      </c>
    </row>
    <row r="21347" spans="28:28" x14ac:dyDescent="0.25">
      <c r="AB21347" s="3" t="str">
        <v>strike = 0.074520, dCalldT = 0.000290, localVol = 0.019366</v>
      </c>
    </row>
    <row r="21348" spans="28:28" x14ac:dyDescent="0.25">
      <c r="AB21348" s="3" t="str">
        <v>strike = 0.076599, dCalldT = 0.000254, localVol = 0.022165</v>
      </c>
    </row>
    <row r="21349" spans="28:28" x14ac:dyDescent="0.25">
      <c r="AB21349" s="3" t="str">
        <v>strike = 0.078678, dCalldT = 0.000236, localVol = 0.021254</v>
      </c>
    </row>
    <row r="21350" spans="28:28" x14ac:dyDescent="0.25">
      <c r="AB21350" s="3" t="str">
        <v>strike = 0.080757, dCalldT = 0.000228, localVol = 0.024290</v>
      </c>
    </row>
    <row r="21351" spans="28:28" x14ac:dyDescent="0.25">
      <c r="AB21351" s="3" t="str">
        <v>strike = 0.082836, dCalldT = 0.000236, localVol = 0.020693</v>
      </c>
    </row>
    <row r="21352" spans="28:28" x14ac:dyDescent="0.25">
      <c r="AB21352" s="3" t="str">
        <v>strike = 0.084916, dCalldT = 0.000238, localVol = 0.023701</v>
      </c>
    </row>
    <row r="21353" spans="28:28" x14ac:dyDescent="0.25">
      <c r="AB21353" s="3" t="str">
        <v>strike = 0.086995, dCalldT = 0.000240, localVol = 0.023914</v>
      </c>
    </row>
    <row r="21354" spans="28:28" x14ac:dyDescent="0.25">
      <c r="AB21354" s="3" t="str">
        <v>T = 10.083333, swapRate = 0.026706, k = 0, strike = -0.035865, call = 0.062899, callph = 0.062889, callmh = 0.062909, quantile = 0.014117, d2CalldK2 = 0.681758</v>
      </c>
    </row>
    <row r="21355" spans="28:28" x14ac:dyDescent="0.25">
      <c r="AB21355" s="3" t="str">
        <v>T = 10.083333, swapRate = 0.026706, k = 1, strike = -0.033779, call = 0.060844, callph = 0.060834, callmh = 0.060854, quantile = 0.015622, d2CalldK2 = 0.762883</v>
      </c>
    </row>
    <row r="21356" spans="28:28" x14ac:dyDescent="0.25">
      <c r="AB21356" s="3" t="str">
        <v>T = 10.083333, swapRate = 0.026706, k = 2, strike = -0.031693, call = 0.058793, callph = 0.058783, callmh = 0.058802, quantile = 0.017306, d2CalldK2 = 0.854731</v>
      </c>
    </row>
    <row r="21357" spans="28:28" x14ac:dyDescent="0.25">
      <c r="AB21357" s="3" t="str">
        <v>T = 10.083333, swapRate = 0.026706, k = 3, strike = -0.029608, call = 0.056745, callph = 0.056735, callmh = 0.056755, quantile = 0.019195, d2CalldK2 = 0.958860</v>
      </c>
    </row>
    <row r="21358" spans="28:28" x14ac:dyDescent="0.25">
      <c r="AB21358" s="3" t="str">
        <v>T = 10.083333, swapRate = 0.026706, k = 4, strike = -0.027522, call = 0.054702, callph = 0.054692, callmh = 0.054711, quantile = 0.021316, d2CalldK2 = 1.077069</v>
      </c>
    </row>
    <row r="21359" spans="28:28" x14ac:dyDescent="0.25">
      <c r="AB21359" s="3" t="str">
        <v>T = 10.083333, swapRate = 0.026706, k = 5, strike = -0.025436, call = 0.052663, callph = 0.052653, callmh = 0.052672, quantile = 0.023700, d2CalldK2 = 1.211445</v>
      </c>
    </row>
    <row r="21360" spans="28:28" x14ac:dyDescent="0.25">
      <c r="AB21360" s="3" t="str">
        <v>T = 10.083333, swapRate = 0.026706, k = 6, strike = -0.023351, call = 0.050629, callph = 0.050619, callmh = 0.050639, quantile = 0.026382, d2CalldK2 = 1.364407</v>
      </c>
    </row>
    <row r="21361" spans="28:28" x14ac:dyDescent="0.25">
      <c r="AB21361" s="3" t="str">
        <v>T = 10.083333, swapRate = 0.026706, k = 7, strike = -0.021265, call = 0.048602, callph = 0.048592, callmh = 0.048611, quantile = 0.029406, d2CalldK2 = 1.538759</v>
      </c>
    </row>
    <row r="21362" spans="28:28" x14ac:dyDescent="0.25">
      <c r="AB21362" s="3" t="str">
        <v>T = 10.083333, swapRate = 0.026706, k = 8, strike = -0.019179, call = 0.046581, callph = 0.046571, callmh = 0.046590, quantile = 0.032818, d2CalldK2 = 1.737764</v>
      </c>
    </row>
    <row r="21363" spans="28:28" x14ac:dyDescent="0.25">
      <c r="AB21363" s="3" t="str">
        <v>T = 10.083333, swapRate = 0.026706, k = 9, strike = -0.017094, call = 0.044567, callph = 0.044558, callmh = 0.044577, quantile = 0.036675, d2CalldK2 = 1.965209</v>
      </c>
    </row>
    <row r="21364" spans="28:28" x14ac:dyDescent="0.25">
      <c r="AB21364" s="3" t="str">
        <v>T = 10.083333, swapRate = 0.026706, k = 10, strike = -0.015008, call = 0.042563, callph = 0.042553, callmh = 0.042572, quantile = 0.041039, d2CalldK2 = 2.225503</v>
      </c>
    </row>
    <row r="21365" spans="28:28" x14ac:dyDescent="0.25">
      <c r="AB21365" s="3" t="str">
        <v>T = 10.083333, swapRate = 0.026706, k = 11, strike = -0.012922, call = 0.040568, callph = 0.040558, callmh = 0.040577, quantile = 0.045984, d2CalldK2 = 2.523770</v>
      </c>
    </row>
    <row r="21366" spans="28:28" x14ac:dyDescent="0.25">
      <c r="AB21366" s="3" t="str">
        <v>T = 10.083333, swapRate = 0.026706, k = 12, strike = -0.010836, call = 0.038584, callph = 0.038574, callmh = 0.038593, quantile = 0.051597, d2CalldK2 = 2.865971</v>
      </c>
    </row>
    <row r="21367" spans="28:28" x14ac:dyDescent="0.25">
      <c r="AB21367" s="3" t="str">
        <v>T = 10.083333, swapRate = 0.026706, k = 13, strike = -0.008751, call = 0.036612, callph = 0.036603, callmh = 0.036621, quantile = 0.057975, d2CalldK2 = 3.259037</v>
      </c>
    </row>
    <row r="21368" spans="28:28" x14ac:dyDescent="0.25">
      <c r="AB21368" s="3" t="str">
        <v>T = 10.083333, swapRate = 0.026706, k = 14, strike = -0.006665, call = 0.034655, callph = 0.034645, callmh = 0.034664, quantile = 0.065232, d2CalldK2 = 3.711011</v>
      </c>
    </row>
    <row r="21369" spans="28:28" x14ac:dyDescent="0.25">
      <c r="AB21369" s="3" t="str">
        <v>T = 10.083333, swapRate = 0.026706, k = 15, strike = -0.004579, call = 0.032713, callph = 0.032704, callmh = 0.032723, quantile = 0.073502, d2CalldK2 = 4.231224</v>
      </c>
    </row>
    <row r="21370" spans="28:28" x14ac:dyDescent="0.25">
      <c r="AB21370" s="3" t="str">
        <v>T = 10.083333, swapRate = 0.026706, k = 16, strike = -0.002494, call = 0.030791, callph = 0.030781, callmh = 0.030800, quantile = 0.082937, d2CalldK2 = 4.830457</v>
      </c>
    </row>
    <row r="21371" spans="28:28" x14ac:dyDescent="0.25">
      <c r="AB21371" s="3" t="str">
        <v>T = 10.083333, swapRate = 0.026706, k = 17, strike = -0.000408, call = 0.028889, callph = 0.028880, callmh = 0.028898, quantile = 0.093716, d2CalldK2 = 5.521135</v>
      </c>
    </row>
    <row r="21372" spans="28:28" x14ac:dyDescent="0.25">
      <c r="AB21372" s="3" t="str">
        <v>T = 10.083333, swapRate = 0.026706, k = 18, strike = 0.001678, call = 0.027011, callph = 0.027002, callmh = 0.027020, quantile = 0.106042, d2CalldK2 = 6.317485</v>
      </c>
    </row>
    <row r="21373" spans="28:28" x14ac:dyDescent="0.25">
      <c r="AB21373" s="3" t="str">
        <v>T = 10.083333, swapRate = 0.026706, k = 19, strike = 0.003763, call = 0.025161, callph = 0.025152, callmh = 0.025170, quantile = 0.120153, d2CalldK2 = 7.235683</v>
      </c>
    </row>
    <row r="21374" spans="28:28" x14ac:dyDescent="0.25">
      <c r="AB21374" s="3" t="str">
        <v>T = 10.083333, swapRate = 0.026706, k = 20, strike = 0.005849, call = 0.023343, callph = 0.023334, callmh = 0.023351, quantile = 0.136322, d2CalldK2 = 8.293920</v>
      </c>
    </row>
    <row r="21375" spans="28:28" x14ac:dyDescent="0.25">
      <c r="AB21375" s="3" t="str">
        <v>T = 10.083333, swapRate = 0.026706, k = 21, strike = 0.007935, call = 0.021560, callph = 0.021552, callmh = 0.021568, quantile = 0.154861, d2CalldK2 = 9.512326</v>
      </c>
    </row>
    <row r="21376" spans="28:28" x14ac:dyDescent="0.25">
      <c r="AB21376" s="3" t="str">
        <v>T = 10.083333, swapRate = 0.026706, k = 22, strike = 0.010020, call = 0.019819, callph = 0.019811, callmh = 0.019827, quantile = 0.176128, d2CalldK2 = 10.912676</v>
      </c>
    </row>
    <row r="21377" spans="28:28" x14ac:dyDescent="0.25">
      <c r="AB21377" s="3" t="str">
        <v>T = 10.083333, swapRate = 0.026706, k = 23, strike = 0.012106, call = 0.018126, callph = 0.018118, callmh = 0.018134, quantile = 0.200525, d2CalldK2 = 12.517679</v>
      </c>
    </row>
    <row r="21378" spans="28:28" x14ac:dyDescent="0.25">
      <c r="AB21378" s="3" t="str">
        <v>T = 10.083333, swapRate = 0.026706, k = 24, strike = 0.014192, call = 0.016487, callph = 0.016479, callmh = 0.016494, quantile = 0.228502, d2CalldK2 = 14.349648</v>
      </c>
    </row>
    <row r="21379" spans="28:28" x14ac:dyDescent="0.25">
      <c r="AB21379" s="3" t="str">
        <v>T = 10.083333, swapRate = 0.026706, k = 25, strike = 0.016278, call = 0.014910, callph = 0.014903, callmh = 0.014918, quantile = 0.260554, d2CalldK2 = 16.428135</v>
      </c>
    </row>
    <row r="21380" spans="28:28" x14ac:dyDescent="0.25">
      <c r="AB21380" s="3" t="str">
        <v>T = 10.083333, swapRate = 0.026706, k = 26, strike = 0.018363, call = 0.013405, callph = 0.013398, callmh = 0.013412, quantile = 0.297211, d2CalldK2 = 18.765992</v>
      </c>
    </row>
    <row r="21381" spans="28:28" x14ac:dyDescent="0.25">
      <c r="AB21381" s="3" t="str">
        <v>T = 10.083333, swapRate = 0.026706, k = 27, strike = 0.020449, call = 0.011982, callph = 0.011976, callmh = 0.011989, quantile = 0.339015, d2CalldK2 = 21.363000</v>
      </c>
    </row>
    <row r="21382" spans="28:28" x14ac:dyDescent="0.25">
      <c r="AB21382" s="3" t="str">
        <v>T = 10.083333, swapRate = 0.026706, k = 28, strike = 0.022535, call = 0.010652, callph = 0.010646, callmh = 0.010658, quantile = 0.386489, d2CalldK2 = 24.195850</v>
      </c>
    </row>
    <row r="21383" spans="28:28" x14ac:dyDescent="0.25">
      <c r="AB21383" s="3" t="str">
        <v>T = 10.083333, swapRate = 0.026706, k = 29, strike = 0.024620, call = 0.009427, callph = 0.009422, callmh = 0.009433, quantile = 0.440068, d2CalldK2 = 27.202810</v>
      </c>
    </row>
    <row r="21384" spans="28:28" x14ac:dyDescent="0.25">
      <c r="AB21384" s="3" t="str">
        <v>T = 10.083333, swapRate = 0.026706, k = 30, strike = 0.026706, call = 0.008321, callph = 0.008316, callmh = 0.008326, quantile = 0.500000, d2CalldK2 = 30.256133</v>
      </c>
    </row>
    <row r="21385" spans="28:28" x14ac:dyDescent="0.25">
      <c r="AB21385" s="3" t="str">
        <v>T = 10.083333, swapRate = 0.026706, k = 31, strike = 0.028792, call = 0.007341, callph = 0.007337, callmh = 0.007346, quantile = 0.559932, d2CalldK2 = 27.202810</v>
      </c>
    </row>
    <row r="21386" spans="28:28" x14ac:dyDescent="0.25">
      <c r="AB21386" s="3" t="str">
        <v>T = 10.083333, swapRate = 0.026706, k = 32, strike = 0.030877, call = 0.006481, callph = 0.006477, callmh = 0.006484, quantile = 0.613511, d2CalldK2 = 24.195850</v>
      </c>
    </row>
    <row r="21387" spans="28:28" x14ac:dyDescent="0.25">
      <c r="AB21387" s="3" t="str">
        <v>T = 10.083333, swapRate = 0.026706, k = 33, strike = 0.032963, call = 0.005725, callph = 0.005722, callmh = 0.005728, quantile = 0.660985, d2CalldK2 = 21.363000</v>
      </c>
    </row>
    <row r="21388" spans="28:28" x14ac:dyDescent="0.25">
      <c r="AB21388" s="3" t="str">
        <v>T = 10.083333, swapRate = 0.026706, k = 34, strike = 0.035049, call = 0.005062, callph = 0.005060, callmh = 0.005065, quantile = 0.702789, d2CalldK2 = 18.765992</v>
      </c>
    </row>
    <row r="21389" spans="28:28" x14ac:dyDescent="0.25">
      <c r="AB21389" s="3" t="str">
        <v>T = 10.083333, swapRate = 0.026706, k = 35, strike = 0.037135, call = 0.004482, callph = 0.004479, callmh = 0.004484, quantile = 0.739446, d2CalldK2 = 16.428135</v>
      </c>
    </row>
    <row r="21390" spans="28:28" x14ac:dyDescent="0.25">
      <c r="AB21390" s="3" t="str">
        <v>T = 10.083333, swapRate = 0.026706, k = 36, strike = 0.039220, call = 0.003972, callph = 0.003970, callmh = 0.003975, quantile = 0.771498, d2CalldK2 = 14.349648</v>
      </c>
    </row>
    <row r="21391" spans="28:28" x14ac:dyDescent="0.25">
      <c r="AB21391" s="3" t="str">
        <v>T = 10.083333, swapRate = 0.026706, k = 37, strike = 0.041306, call = 0.003526, callph = 0.003524, callmh = 0.003528, quantile = 0.799475, d2CalldK2 = 12.517679</v>
      </c>
    </row>
    <row r="21392" spans="28:28" x14ac:dyDescent="0.25">
      <c r="AB21392" s="3" t="str">
        <v>T = 10.083333, swapRate = 0.026706, k = 38, strike = 0.043392, call = 0.003133, callph = 0.003132, callmh = 0.003135, quantile = 0.823872, d2CalldK2 = 10.912676</v>
      </c>
    </row>
    <row r="21393" spans="28:28" x14ac:dyDescent="0.25">
      <c r="AB21393" s="3" t="str">
        <v>T = 10.083333, swapRate = 0.026706, k = 39, strike = 0.045477, call = 0.002789, callph = 0.002787, callmh = 0.002790, quantile = 0.845139, d2CalldK2 = 9.512326</v>
      </c>
    </row>
    <row r="21394" spans="28:28" x14ac:dyDescent="0.25">
      <c r="AB21394" s="3" t="str">
        <v>T = 10.083333, swapRate = 0.026706, k = 40, strike = 0.047563, call = 0.002486, callph = 0.002484, callmh = 0.002487, quantile = 0.863678, d2CalldK2 = 8.293920</v>
      </c>
    </row>
    <row r="21395" spans="28:28" x14ac:dyDescent="0.25">
      <c r="AB21395" s="3" t="str">
        <v>T = 10.083333, swapRate = 0.026706, k = 41, strike = 0.049649, call = 0.002219, callph = 0.002217, callmh = 0.002220, quantile = 0.879847, d2CalldK2 = 7.235683</v>
      </c>
    </row>
    <row r="21396" spans="28:28" x14ac:dyDescent="0.25">
      <c r="AB21396" s="3" t="str">
        <v>T = 10.083333, swapRate = 0.026706, k = 42, strike = 0.051734, call = 0.001983, callph = 0.001982, callmh = 0.001984, quantile = 0.893958, d2CalldK2 = 6.317485</v>
      </c>
    </row>
    <row r="21397" spans="28:28" x14ac:dyDescent="0.25">
      <c r="AB21397" s="3" t="str">
        <v>T = 10.083333, swapRate = 0.026706, k = 43, strike = 0.053820, call = 0.001775, callph = 0.001774, callmh = 0.001776, quantile = 0.906284, d2CalldK2 = 5.521135</v>
      </c>
    </row>
    <row r="21398" spans="28:28" x14ac:dyDescent="0.25">
      <c r="AB21398" s="3" t="str">
        <v>T = 10.083333, swapRate = 0.026706, k = 44, strike = 0.055906, call = 0.001591, callph = 0.001590, callmh = 0.001592, quantile = 0.917063, d2CalldK2 = 4.830458</v>
      </c>
    </row>
    <row r="21399" spans="28:28" x14ac:dyDescent="0.25">
      <c r="AB21399" s="3" t="str">
        <v>T = 10.083333, swapRate = 0.026706, k = 45, strike = 0.057991, call = 0.001428, callph = 0.001427, callmh = 0.001429, quantile = 0.926498, d2CalldK2 = 4.231224</v>
      </c>
    </row>
    <row r="21400" spans="28:28" x14ac:dyDescent="0.25">
      <c r="AB21400" s="3" t="str">
        <v>T = 10.083333, swapRate = 0.026706, k = 46, strike = 0.060077, call = 0.001284, callph = 0.001283, callmh = 0.001284, quantile = 0.934768, d2CalldK2 = 3.711011</v>
      </c>
    </row>
    <row r="21401" spans="28:28" x14ac:dyDescent="0.25">
      <c r="AB21401" s="3" t="str">
        <v>T = 10.083333, swapRate = 0.026706, k = 47, strike = 0.062163, call = 0.001155, callph = 0.001155, callmh = 0.001156, quantile = 0.942025, d2CalldK2 = 3.259036</v>
      </c>
    </row>
    <row r="21402" spans="28:28" x14ac:dyDescent="0.25">
      <c r="AB21402" s="3" t="str">
        <v>T = 10.083333, swapRate = 0.026706, k = 48, strike = 0.064249, call = 0.001041, callph = 0.001041, callmh = 0.001042, quantile = 0.948403, d2CalldK2 = 2.865971</v>
      </c>
    </row>
    <row r="21403" spans="28:28" x14ac:dyDescent="0.25">
      <c r="AB21403" s="3" t="str">
        <v>T = 10.083333, swapRate = 0.026706, k = 49, strike = 0.066334, call = 0.000939, callph = 0.000939, callmh = 0.000940, quantile = 0.954016, d2CalldK2 = 2.523770</v>
      </c>
    </row>
    <row r="21404" spans="28:28" x14ac:dyDescent="0.25">
      <c r="AB21404" s="3" t="str">
        <v>T = 10.083333, swapRate = 0.026706, k = 50, strike = 0.068420, call = 0.000849, callph = 0.000848, callmh = 0.000849, quantile = 0.958961, d2CalldK2 = 2.225503</v>
      </c>
    </row>
    <row r="21405" spans="28:28" x14ac:dyDescent="0.25">
      <c r="AB21405" s="3" t="str">
        <v>T = 10.083333, swapRate = 0.026706, k = 51, strike = 0.070506, call = 0.000768, callph = 0.000767, callmh = 0.000768, quantile = 0.963325, d2CalldK2 = 1.965209</v>
      </c>
    </row>
    <row r="21406" spans="28:28" x14ac:dyDescent="0.25">
      <c r="AB21406" s="3" t="str">
        <v>T = 10.083333, swapRate = 0.026706, k = 52, strike = 0.072591, call = 0.000695, callph = 0.000695, callmh = 0.000696, quantile = 0.967182, d2CalldK2 = 1.737764</v>
      </c>
    </row>
    <row r="21407" spans="28:28" x14ac:dyDescent="0.25">
      <c r="AB21407" s="3" t="str">
        <v>T = 10.083333, swapRate = 0.026706, k = 53, strike = 0.074677, call = 0.000631, callph = 0.000630, callmh = 0.000631, quantile = 0.970594, d2CalldK2 = 1.538759</v>
      </c>
    </row>
    <row r="21408" spans="28:28" x14ac:dyDescent="0.25">
      <c r="AB21408" s="3" t="str">
        <v>T = 10.083333, swapRate = 0.026706, k = 54, strike = 0.076763, call = 0.000573, callph = 0.000572, callmh = 0.000573, quantile = 0.973618, d2CalldK2 = 1.364407</v>
      </c>
    </row>
    <row r="21409" spans="28:28" x14ac:dyDescent="0.25">
      <c r="AB21409" s="3" t="str">
        <v>T = 10.083333, swapRate = 0.026706, k = 55, strike = 0.078848, call = 0.000520, callph = 0.000520, callmh = 0.000521, quantile = 0.976300, d2CalldK2 = 1.211446</v>
      </c>
    </row>
    <row r="21410" spans="28:28" x14ac:dyDescent="0.25">
      <c r="AB21410" s="3" t="str">
        <v>T = 10.083333, swapRate = 0.026706, k = 56, strike = 0.080934, call = 0.000473, callph = 0.000473, callmh = 0.000474, quantile = 0.978684, d2CalldK2 = 1.077069</v>
      </c>
    </row>
    <row r="21411" spans="28:28" x14ac:dyDescent="0.25">
      <c r="AB21411" s="3" t="str">
        <v>T = 10.083333, swapRate = 0.026706, k = 57, strike = 0.083020, call = 0.000431, callph = 0.000431, callmh = 0.000431, quantile = 0.980805, d2CalldK2 = 0.958860</v>
      </c>
    </row>
    <row r="21412" spans="28:28" x14ac:dyDescent="0.25">
      <c r="AB21412" s="3" t="str">
        <v>T = 10.083333, swapRate = 0.026706, k = 58, strike = 0.085105, call = 0.000393, callph = 0.000393, callmh = 0.000393, quantile = 0.982694, d2CalldK2 = 0.854731</v>
      </c>
    </row>
    <row r="21413" spans="28:28" x14ac:dyDescent="0.25">
      <c r="AB21413" s="3" t="str">
        <v>T = 10.083333, swapRate = 0.026706, k = 59, strike = 0.087191, call = 0.000359, callph = 0.000359, callmh = 0.000359, quantile = 0.984378, d2CalldK2 = 0.762883</v>
      </c>
    </row>
    <row r="21414" spans="28:28" x14ac:dyDescent="0.25">
      <c r="AB21414" s="3" t="str">
        <v>T = 10.083333, swapRate = 0.026706, k = 60, strike = 0.089277, call = 0.000328, callph = 0.000328, callmh = 0.000328, quantile = 0.985883, d2CalldK2 = 0.681758</v>
      </c>
    </row>
    <row r="21415" spans="28:28" x14ac:dyDescent="0.25">
      <c r="AB21415" s="3" t="str">
        <v>strike = -0.033779, d2CalldK2 = 0.762883, d2CalldK2mc = 0.589472</v>
      </c>
    </row>
    <row r="21416" spans="28:28" x14ac:dyDescent="0.25">
      <c r="AB21416" s="3" t="str">
        <v>strike = -0.031693, d2CalldK2 = 0.854731, d2CalldK2mc = 0.981867</v>
      </c>
    </row>
    <row r="21417" spans="28:28" x14ac:dyDescent="0.25">
      <c r="AB21417" s="3" t="str">
        <v>strike = -0.029608, d2CalldK2 = 0.958860, d2CalldK2mc = 1.312176</v>
      </c>
    </row>
    <row r="21418" spans="28:28" x14ac:dyDescent="0.25">
      <c r="AB21418" s="3" t="str">
        <v>strike = -0.027522, d2CalldK2 = 1.077069, d2CalldK2mc = 1.466808</v>
      </c>
    </row>
    <row r="21419" spans="28:28" x14ac:dyDescent="0.25">
      <c r="AB21419" s="3" t="str">
        <v>strike = -0.025436, d2CalldK2 = 1.211445, d2CalldK2mc = 1.461055</v>
      </c>
    </row>
    <row r="21420" spans="28:28" x14ac:dyDescent="0.25">
      <c r="AB21420" s="3" t="str">
        <v>strike = -0.023351, d2CalldK2 = 1.364407, d2CalldK2mc = 1.033252</v>
      </c>
    </row>
    <row r="21421" spans="28:28" x14ac:dyDescent="0.25">
      <c r="AB21421" s="3" t="str">
        <v>strike = -0.021265, d2CalldK2 = 1.538759, d2CalldK2mc = 1.136194</v>
      </c>
    </row>
    <row r="21422" spans="28:28" x14ac:dyDescent="0.25">
      <c r="AB21422" s="3" t="str">
        <v>strike = -0.019179, d2CalldK2 = 1.737764, d2CalldK2mc = 1.567448</v>
      </c>
    </row>
    <row r="21423" spans="28:28" x14ac:dyDescent="0.25">
      <c r="AB21423" s="3" t="str">
        <v>strike = -0.017094, d2CalldK2 = 1.965209, d2CalldK2mc = 1.751449</v>
      </c>
    </row>
    <row r="21424" spans="28:28" x14ac:dyDescent="0.25">
      <c r="AB21424" s="3" t="str">
        <v>strike = -0.015008, d2CalldK2 = 2.225503, d2CalldK2mc = 1.836848</v>
      </c>
    </row>
    <row r="21425" spans="28:28" x14ac:dyDescent="0.25">
      <c r="AB21425" s="3" t="str">
        <v>strike = -0.012922, d2CalldK2 = 2.523770, d2CalldK2mc = 2.412913</v>
      </c>
    </row>
    <row r="21426" spans="28:28" x14ac:dyDescent="0.25">
      <c r="AB21426" s="3" t="str">
        <v>strike = -0.010836, d2CalldK2 = 2.865971, d2CalldK2mc = 3.356924</v>
      </c>
    </row>
    <row r="21427" spans="28:28" x14ac:dyDescent="0.25">
      <c r="AB21427" s="3" t="str">
        <v>strike = -0.008751, d2CalldK2 = 3.259037, d2CalldK2mc = 3.770169</v>
      </c>
    </row>
    <row r="21428" spans="28:28" x14ac:dyDescent="0.25">
      <c r="AB21428" s="3" t="str">
        <v>strike = -0.006665, d2CalldK2 = 3.711011, d2CalldK2mc = 3.818834</v>
      </c>
    </row>
    <row r="21429" spans="28:28" x14ac:dyDescent="0.25">
      <c r="AB21429" s="3" t="str">
        <v>strike = -0.004579, d2CalldK2 = 4.231224, d2CalldK2mc = 4.487445</v>
      </c>
    </row>
    <row r="21430" spans="28:28" x14ac:dyDescent="0.25">
      <c r="AB21430" s="3" t="str">
        <v>strike = -0.002494, d2CalldK2 = 4.830457, d2CalldK2mc = 5.119142</v>
      </c>
    </row>
    <row r="21431" spans="28:28" x14ac:dyDescent="0.25">
      <c r="AB21431" s="3" t="str">
        <v>strike = -0.000408, d2CalldK2 = 5.521135, d2CalldK2mc = 5.740986</v>
      </c>
    </row>
    <row r="21432" spans="28:28" x14ac:dyDescent="0.25">
      <c r="AB21432" s="3" t="str">
        <v>strike = 0.001678, d2CalldK2 = 6.317485, d2CalldK2mc = 6.112596</v>
      </c>
    </row>
    <row r="21433" spans="28:28" x14ac:dyDescent="0.25">
      <c r="AB21433" s="3" t="str">
        <v>strike = 0.003763, d2CalldK2 = 7.235683, d2CalldK2mc = 6.910381</v>
      </c>
    </row>
    <row r="21434" spans="28:28" x14ac:dyDescent="0.25">
      <c r="AB21434" s="3" t="str">
        <v>strike = 0.005849, d2CalldK2 = 8.293920, d2CalldK2mc = 8.925256</v>
      </c>
    </row>
    <row r="21435" spans="28:28" x14ac:dyDescent="0.25">
      <c r="AB21435" s="3" t="str">
        <v>strike = 0.007935, d2CalldK2 = 9.512326, d2CalldK2mc = 9.540359</v>
      </c>
    </row>
    <row r="21436" spans="28:28" x14ac:dyDescent="0.25">
      <c r="AB21436" s="3" t="str">
        <v>strike = 0.010020, d2CalldK2 = 10.912676, d2CalldK2mc = 10.416635</v>
      </c>
    </row>
    <row r="21437" spans="28:28" x14ac:dyDescent="0.25">
      <c r="AB21437" s="3" t="str">
        <v>strike = 0.012106, d2CalldK2 = 12.517679, d2CalldK2mc = 11.916857</v>
      </c>
    </row>
    <row r="21438" spans="28:28" x14ac:dyDescent="0.25">
      <c r="AB21438" s="3" t="str">
        <v>strike = 0.014192, d2CalldK2 = 14.349648, d2CalldK2mc = 14.400145</v>
      </c>
    </row>
    <row r="21439" spans="28:28" x14ac:dyDescent="0.25">
      <c r="AB21439" s="3" t="str">
        <v>strike = 0.016278, d2CalldK2 = 16.428135, d2CalldK2mc = 16.104122</v>
      </c>
    </row>
    <row r="21440" spans="28:28" x14ac:dyDescent="0.25">
      <c r="AB21440" s="3" t="str">
        <v>strike = 0.018363, d2CalldK2 = 18.765992, d2CalldK2mc = 17.717852</v>
      </c>
    </row>
    <row r="21441" spans="28:28" x14ac:dyDescent="0.25">
      <c r="AB21441" s="3" t="str">
        <v>strike = 0.020449, d2CalldK2 = 21.363000, d2CalldK2mc = 22.504877</v>
      </c>
    </row>
    <row r="21442" spans="28:28" x14ac:dyDescent="0.25">
      <c r="AB21442" s="3" t="str">
        <v>strike = 0.022535, d2CalldK2 = 24.195850, d2CalldK2mc = 24.971833</v>
      </c>
    </row>
    <row r="21443" spans="28:28" x14ac:dyDescent="0.25">
      <c r="AB21443" s="3" t="str">
        <v>strike = 0.024620, d2CalldK2 = 27.202810, d2CalldK2mc = 27.971304</v>
      </c>
    </row>
    <row r="21444" spans="28:28" x14ac:dyDescent="0.25">
      <c r="AB21444" s="3" t="str">
        <v>strike = 0.026706, d2CalldK2 = 30.256133, d2CalldK2mc = 28.567774</v>
      </c>
    </row>
    <row r="21445" spans="28:28" x14ac:dyDescent="0.25">
      <c r="AB21445" s="3" t="str">
        <v>strike = 0.028792, d2CalldK2 = 27.202810, d2CalldK2mc = 27.206322</v>
      </c>
    </row>
    <row r="21446" spans="28:28" x14ac:dyDescent="0.25">
      <c r="AB21446" s="3" t="str">
        <v>strike = 0.030877, d2CalldK2 = 24.195850, d2CalldK2mc = 23.388289</v>
      </c>
    </row>
    <row r="21447" spans="28:28" x14ac:dyDescent="0.25">
      <c r="AB21447" s="3" t="str">
        <v>strike = 0.032963, d2CalldK2 = 21.363000, d2CalldK2mc = 21.515813</v>
      </c>
    </row>
    <row r="21448" spans="28:28" x14ac:dyDescent="0.25">
      <c r="AB21448" s="3" t="str">
        <v>strike = 0.035049, d2CalldK2 = 18.765992, d2CalldK2mc = 18.533713</v>
      </c>
    </row>
    <row r="21449" spans="28:28" x14ac:dyDescent="0.25">
      <c r="AB21449" s="3" t="str">
        <v>strike = 0.037135, d2CalldK2 = 16.428135, d2CalldK2mc = 17.380845</v>
      </c>
    </row>
    <row r="21450" spans="28:28" x14ac:dyDescent="0.25">
      <c r="AB21450" s="3" t="str">
        <v>strike = 0.039220, d2CalldK2 = 14.349648, d2CalldK2mc = 14.039773</v>
      </c>
    </row>
    <row r="21451" spans="28:28" x14ac:dyDescent="0.25">
      <c r="AB21451" s="3" t="str">
        <v>strike = 0.041306, d2CalldK2 = 12.517679, d2CalldK2mc = 11.726051</v>
      </c>
    </row>
    <row r="21452" spans="28:28" x14ac:dyDescent="0.25">
      <c r="AB21452" s="3" t="str">
        <v>strike = 0.043392, d2CalldK2 = 10.912676, d2CalldK2mc = 10.903366</v>
      </c>
    </row>
    <row r="21453" spans="28:28" x14ac:dyDescent="0.25">
      <c r="AB21453" s="3" t="str">
        <v>strike = 0.045477, d2CalldK2 = 9.512326, d2CalldK2mc = 10.380349</v>
      </c>
    </row>
    <row r="21454" spans="28:28" x14ac:dyDescent="0.25">
      <c r="AB21454" s="3" t="str">
        <v>strike = 0.047563, d2CalldK2 = 8.293920, d2CalldK2mc = 8.109928</v>
      </c>
    </row>
    <row r="21455" spans="28:28" x14ac:dyDescent="0.25">
      <c r="AB21455" s="3" t="str">
        <v>strike = 0.049649, d2CalldK2 = 7.235683, d2CalldK2mc = 7.200017</v>
      </c>
    </row>
    <row r="21456" spans="28:28" x14ac:dyDescent="0.25">
      <c r="AB21456" s="3" t="str">
        <v>strike = 0.051734, d2CalldK2 = 6.317485, d2CalldK2mc = 5.955376</v>
      </c>
    </row>
    <row r="21457" spans="28:28" x14ac:dyDescent="0.25">
      <c r="AB21457" s="3" t="str">
        <v>strike = 0.053820, d2CalldK2 = 5.521135, d2CalldK2mc = 5.570660</v>
      </c>
    </row>
    <row r="21458" spans="28:28" x14ac:dyDescent="0.25">
      <c r="AB21458" s="3" t="str">
        <v>strike = 0.055906, d2CalldK2 = 4.830458, d2CalldK2mc = 4.896083</v>
      </c>
    </row>
    <row r="21459" spans="28:28" x14ac:dyDescent="0.25">
      <c r="AB21459" s="3" t="str">
        <v>strike = 0.057991, d2CalldK2 = 4.231224, d2CalldK2mc = 4.345549</v>
      </c>
    </row>
    <row r="21460" spans="28:28" x14ac:dyDescent="0.25">
      <c r="AB21460" s="3" t="str">
        <v>strike = 0.060077, d2CalldK2 = 3.711011, d2CalldK2mc = 3.791273</v>
      </c>
    </row>
    <row r="21461" spans="28:28" x14ac:dyDescent="0.25">
      <c r="AB21461" s="3" t="str">
        <v>strike = 0.062163, d2CalldK2 = 3.259036, d2CalldK2mc = 3.061534</v>
      </c>
    </row>
    <row r="21462" spans="28:28" x14ac:dyDescent="0.25">
      <c r="AB21462" s="3" t="str">
        <v>strike = 0.064249, d2CalldK2 = 2.865971, d2CalldK2mc = 2.900773</v>
      </c>
    </row>
    <row r="21463" spans="28:28" x14ac:dyDescent="0.25">
      <c r="AB21463" s="3" t="str">
        <v>strike = 0.066334, d2CalldK2 = 2.523770, d2CalldK2mc = 2.681969</v>
      </c>
    </row>
    <row r="21464" spans="28:28" x14ac:dyDescent="0.25">
      <c r="AB21464" s="3" t="str">
        <v>strike = 0.068420, d2CalldK2 = 2.225503, d2CalldK2mc = 2.286282</v>
      </c>
    </row>
    <row r="21465" spans="28:28" x14ac:dyDescent="0.25">
      <c r="AB21465" s="3" t="str">
        <v>strike = 0.070506, d2CalldK2 = 1.965209, d2CalldK2mc = 2.014411</v>
      </c>
    </row>
    <row r="21466" spans="28:28" x14ac:dyDescent="0.25">
      <c r="AB21466" s="3" t="str">
        <v>strike = 0.072591, d2CalldK2 = 1.737764, d2CalldK2mc = 2.036388</v>
      </c>
    </row>
    <row r="21467" spans="28:28" x14ac:dyDescent="0.25">
      <c r="AB21467" s="3" t="str">
        <v>strike = 0.074677, d2CalldK2 = 1.538759, d2CalldK2mc = 1.816141</v>
      </c>
    </row>
    <row r="21468" spans="28:28" x14ac:dyDescent="0.25">
      <c r="AB21468" s="3" t="str">
        <v>strike = 0.076763, d2CalldK2 = 1.364407, d2CalldK2mc = 1.415906</v>
      </c>
    </row>
    <row r="21469" spans="28:28" x14ac:dyDescent="0.25">
      <c r="AB21469" s="3" t="str">
        <v>strike = 0.078848, d2CalldK2 = 1.211446, d2CalldK2mc = 0.854078</v>
      </c>
    </row>
    <row r="21470" spans="28:28" x14ac:dyDescent="0.25">
      <c r="AB21470" s="3" t="str">
        <v>strike = 0.080934, d2CalldK2 = 1.077069, d2CalldK2mc = 0.728016</v>
      </c>
    </row>
    <row r="21471" spans="28:28" x14ac:dyDescent="0.25">
      <c r="AB21471" s="3" t="str">
        <v>strike = 0.083020, d2CalldK2 = 0.958860, d2CalldK2mc = 0.992356</v>
      </c>
    </row>
    <row r="21472" spans="28:28" x14ac:dyDescent="0.25">
      <c r="AB21472" s="3" t="str">
        <v>strike = 0.085105, d2CalldK2 = 0.854731, d2CalldK2mc = 0.733433</v>
      </c>
    </row>
    <row r="21473" spans="28:28" x14ac:dyDescent="0.25">
      <c r="AB21473" s="3" t="str">
        <v>strike = 0.087191, d2CalldK2 = 0.762883, d2CalldK2mc = 0.833704</v>
      </c>
    </row>
    <row r="21474" spans="28:28" x14ac:dyDescent="0.25">
      <c r="AB21474" s="3" t="str">
        <v>T = 10.083333, fixingDate = 0, swapRate = 0.026706, annuity = 7.657990, stdDev = 0.020857, avgCalcStrikes = 8.040527</v>
      </c>
    </row>
    <row r="21475" spans="28:28" x14ac:dyDescent="0.25">
      <c r="AB21475" s="3" t="str">
        <v>strike = -0.033779, dCalldT = 0.000063, localVol = 0.014564</v>
      </c>
    </row>
    <row r="21476" spans="28:28" x14ac:dyDescent="0.25">
      <c r="AB21476" s="3" t="str">
        <v>strike = -0.031693, dCalldT = 0.000092, localVol = 0.013666</v>
      </c>
    </row>
    <row r="21477" spans="28:28" x14ac:dyDescent="0.25">
      <c r="AB21477" s="3" t="str">
        <v>strike = -0.029608, dCalldT = 0.000115, localVol = 0.013222</v>
      </c>
    </row>
    <row r="21478" spans="28:28" x14ac:dyDescent="0.25">
      <c r="AB21478" s="3" t="str">
        <v>strike = -0.027522, dCalldT = 0.000120, localVol = 0.012780</v>
      </c>
    </row>
    <row r="21479" spans="28:28" x14ac:dyDescent="0.25">
      <c r="AB21479" s="3" t="str">
        <v>strike = -0.025436, dCalldT = 0.000105, localVol = 0.011994</v>
      </c>
    </row>
    <row r="21480" spans="28:28" x14ac:dyDescent="0.25">
      <c r="AB21480" s="3" t="str">
        <v>strike = -0.023351, dCalldT = 0.000078, localVol = 0.012282</v>
      </c>
    </row>
    <row r="21481" spans="28:28" x14ac:dyDescent="0.25">
      <c r="AB21481" s="3" t="str">
        <v>strike = -0.021265, dCalldT = 0.000069, localVol = 0.010994</v>
      </c>
    </row>
    <row r="21482" spans="28:28" x14ac:dyDescent="0.25">
      <c r="AB21482" s="3" t="str">
        <v>strike = -0.019179, dCalldT = 0.000081, localVol = 0.010171</v>
      </c>
    </row>
    <row r="21483" spans="28:28" x14ac:dyDescent="0.25">
      <c r="AB21483" s="3" t="str">
        <v>strike = -0.017094, dCalldT = 0.000103, localVol = 0.010847</v>
      </c>
    </row>
    <row r="21484" spans="28:28" x14ac:dyDescent="0.25">
      <c r="AB21484" s="3" t="str">
        <v>strike = -0.015008, dCalldT = 0.000137, localVol = 0.012207</v>
      </c>
    </row>
    <row r="21485" spans="28:28" x14ac:dyDescent="0.25">
      <c r="AB21485" s="3" t="str">
        <v>strike = -0.012922, dCalldT = 0.000192, localVol = 0.012605</v>
      </c>
    </row>
    <row r="21486" spans="28:28" x14ac:dyDescent="0.25">
      <c r="AB21486" s="3" t="str">
        <v>strike = -0.010836, dCalldT = 0.000253, localVol = 0.012279</v>
      </c>
    </row>
    <row r="21487" spans="28:28" x14ac:dyDescent="0.25">
      <c r="AB21487" s="3" t="str">
        <v>strike = -0.008751, dCalldT = 0.000290, localVol = 0.012394</v>
      </c>
    </row>
    <row r="21488" spans="28:28" x14ac:dyDescent="0.25">
      <c r="AB21488" s="3" t="str">
        <v>strike = -0.006665, dCalldT = 0.000300, localVol = 0.012539</v>
      </c>
    </row>
    <row r="21489" spans="28:28" x14ac:dyDescent="0.25">
      <c r="AB21489" s="3" t="str">
        <v>strike = -0.004579, dCalldT = 0.000306, localVol = 0.011678</v>
      </c>
    </row>
    <row r="21490" spans="28:28" x14ac:dyDescent="0.25">
      <c r="AB21490" s="3" t="str">
        <v>strike = -0.002494, dCalldT = 0.000299, localVol = 0.010811</v>
      </c>
    </row>
    <row r="21491" spans="28:28" x14ac:dyDescent="0.25">
      <c r="AB21491" s="3" t="str">
        <v>strike = -0.000408, dCalldT = 0.000278, localVol = 0.009842</v>
      </c>
    </row>
    <row r="21492" spans="28:28" x14ac:dyDescent="0.25">
      <c r="AB21492" s="3" t="str">
        <v>strike = 0.001678, dCalldT = 0.000246, localVol = 0.008975</v>
      </c>
    </row>
    <row r="21493" spans="28:28" x14ac:dyDescent="0.25">
      <c r="AB21493" s="3" t="str">
        <v>strike = 0.003763, dCalldT = 0.000226, localVol = 0.008082</v>
      </c>
    </row>
    <row r="21494" spans="28:28" x14ac:dyDescent="0.25">
      <c r="AB21494" s="3" t="str">
        <v>strike = 0.005849, dCalldT = 0.000223, localVol = 0.007065</v>
      </c>
    </row>
    <row r="21495" spans="28:28" x14ac:dyDescent="0.25">
      <c r="AB21495" s="3" t="str">
        <v>strike = 0.007935, dCalldT = 0.000187, localVol = 0.006268</v>
      </c>
    </row>
    <row r="21496" spans="28:28" x14ac:dyDescent="0.25">
      <c r="AB21496" s="3" t="str">
        <v>strike = 0.010020, dCalldT = 0.000151, localVol = 0.005383</v>
      </c>
    </row>
    <row r="21497" spans="28:28" x14ac:dyDescent="0.25">
      <c r="AB21497" s="3" t="str">
        <v>strike = 0.012106, dCalldT = 0.000141, localVol = 0.004856</v>
      </c>
    </row>
    <row r="21498" spans="28:28" x14ac:dyDescent="0.25">
      <c r="AB21498" s="3" t="str">
        <v>strike = 0.014192, dCalldT = 0.000161, localVol = 0.004736</v>
      </c>
    </row>
    <row r="21499" spans="28:28" x14ac:dyDescent="0.25">
      <c r="AB21499" s="3" t="str">
        <v>strike = 0.016278, dCalldT = 0.000180, localVol = 0.004722</v>
      </c>
    </row>
    <row r="21500" spans="28:28" x14ac:dyDescent="0.25">
      <c r="AB21500" s="3" t="str">
        <v>strike = 0.018363, dCalldT = 0.000214, localVol = 0.004915</v>
      </c>
    </row>
    <row r="21501" spans="28:28" x14ac:dyDescent="0.25">
      <c r="AB21501" s="3" t="str">
        <v>strike = 0.020449, dCalldT = 0.000302, localVol = 0.005184</v>
      </c>
    </row>
    <row r="21502" spans="28:28" x14ac:dyDescent="0.25">
      <c r="AB21502" s="3" t="str">
        <v>strike = 0.022535, dCalldT = 0.000330, localVol = 0.005142</v>
      </c>
    </row>
    <row r="21503" spans="28:28" x14ac:dyDescent="0.25">
      <c r="AB21503" s="3" t="str">
        <v>strike = 0.024620, dCalldT = 0.000316, localVol = 0.004752</v>
      </c>
    </row>
    <row r="21504" spans="28:28" x14ac:dyDescent="0.25">
      <c r="AB21504" s="3" t="str">
        <v>strike = 0.026706, dCalldT = 0.000259, localVol = 0.004262</v>
      </c>
    </row>
    <row r="21505" spans="28:28" x14ac:dyDescent="0.25">
      <c r="AB21505" s="3" t="str">
        <v>strike = 0.028792, dCalldT = 0.000237, localVol = 0.004170</v>
      </c>
    </row>
    <row r="21506" spans="28:28" x14ac:dyDescent="0.25">
      <c r="AB21506" s="3" t="str">
        <v>strike = 0.030877, dCalldT = 0.000212, localVol = 0.004255</v>
      </c>
    </row>
    <row r="21507" spans="28:28" x14ac:dyDescent="0.25">
      <c r="AB21507" s="3" t="str">
        <v>strike = 0.032963, dCalldT = 0.000227, localVol = 0.004598</v>
      </c>
    </row>
    <row r="21508" spans="28:28" x14ac:dyDescent="0.25">
      <c r="AB21508" s="3" t="str">
        <v>strike = 0.035049, dCalldT = 0.000234, localVol = 0.005026</v>
      </c>
    </row>
    <row r="21509" spans="28:28" x14ac:dyDescent="0.25">
      <c r="AB21509" s="3" t="str">
        <v>strike = 0.037135, dCalldT = 0.000252, localVol = 0.005386</v>
      </c>
    </row>
    <row r="21510" spans="28:28" x14ac:dyDescent="0.25">
      <c r="AB21510" s="3" t="str">
        <v>strike = 0.039220, dCalldT = 0.000220, localVol = 0.005596</v>
      </c>
    </row>
    <row r="21511" spans="28:28" x14ac:dyDescent="0.25">
      <c r="AB21511" s="3" t="str">
        <v>strike = 0.041306, dCalldT = 0.000203, localVol = 0.005891</v>
      </c>
    </row>
    <row r="21512" spans="28:28" x14ac:dyDescent="0.25">
      <c r="AB21512" s="3" t="str">
        <v>strike = 0.043392, dCalldT = 0.000228, localVol = 0.006473</v>
      </c>
    </row>
    <row r="21513" spans="28:28" x14ac:dyDescent="0.25">
      <c r="AB21513" s="3" t="str">
        <v>strike = 0.045477, dCalldT = 0.000254, localVol = 0.006997</v>
      </c>
    </row>
    <row r="21514" spans="28:28" x14ac:dyDescent="0.25">
      <c r="AB21514" s="3" t="str">
        <v>strike = 0.047563, dCalldT = 0.000235, localVol = 0.007610</v>
      </c>
    </row>
    <row r="21515" spans="28:28" x14ac:dyDescent="0.25">
      <c r="AB21515" s="3" t="str">
        <v>strike = 0.049649, dCalldT = 0.000226, localVol = 0.007917</v>
      </c>
    </row>
    <row r="21516" spans="28:28" x14ac:dyDescent="0.25">
      <c r="AB21516" s="3" t="str">
        <v>strike = 0.051734, dCalldT = 0.000219, localVol = 0.008574</v>
      </c>
    </row>
    <row r="21517" spans="28:28" x14ac:dyDescent="0.25">
      <c r="AB21517" s="3" t="str">
        <v>strike = 0.053820, dCalldT = 0.000232, localVol = 0.009122</v>
      </c>
    </row>
    <row r="21518" spans="28:28" x14ac:dyDescent="0.25">
      <c r="AB21518" s="3" t="str">
        <v>strike = 0.055906, dCalldT = 0.000243, localVol = 0.009958</v>
      </c>
    </row>
    <row r="21519" spans="28:28" x14ac:dyDescent="0.25">
      <c r="AB21519" s="3" t="str">
        <v>strike = 0.057991, dCalldT = 0.000251, localVol = 0.010750</v>
      </c>
    </row>
    <row r="21520" spans="28:28" x14ac:dyDescent="0.25">
      <c r="AB21520" s="3" t="str">
        <v>strike = 0.060077, dCalldT = 0.000254, localVol = 0.011581</v>
      </c>
    </row>
    <row r="21521" spans="28:28" x14ac:dyDescent="0.25">
      <c r="AB21521" s="3" t="str">
        <v>strike = 0.062163, dCalldT = 0.000254, localVol = 0.012881</v>
      </c>
    </row>
    <row r="21522" spans="28:28" x14ac:dyDescent="0.25">
      <c r="AB21522" s="3" t="str">
        <v>strike = 0.064249, dCalldT = 0.000265, localVol = 0.013512</v>
      </c>
    </row>
    <row r="21523" spans="28:28" x14ac:dyDescent="0.25">
      <c r="AB21523" s="3" t="str">
        <v>strike = 0.066334, dCalldT = 0.000275, localVol = 0.014310</v>
      </c>
    </row>
    <row r="21524" spans="28:28" x14ac:dyDescent="0.25">
      <c r="AB21524" s="3" t="str">
        <v>strike = 0.068420, dCalldT = 0.000277, localVol = 0.015563</v>
      </c>
    </row>
    <row r="21525" spans="28:28" x14ac:dyDescent="0.25">
      <c r="AB21525" s="3" t="str">
        <v>strike = 0.070506, dCalldT = 0.000277, localVol = 0.016575</v>
      </c>
    </row>
    <row r="21526" spans="28:28" x14ac:dyDescent="0.25">
      <c r="AB21526" s="3" t="str">
        <v>strike = 0.072591, dCalldT = 0.000275, localVol = 0.016425</v>
      </c>
    </row>
    <row r="21527" spans="28:28" x14ac:dyDescent="0.25">
      <c r="AB21527" s="3" t="str">
        <v>strike = 0.074677, dCalldT = 0.000258, localVol = 0.016847</v>
      </c>
    </row>
    <row r="21528" spans="28:28" x14ac:dyDescent="0.25">
      <c r="AB21528" s="3" t="str">
        <v>strike = 0.076763, dCalldT = 0.000227, localVol = 0.017904</v>
      </c>
    </row>
    <row r="21529" spans="28:28" x14ac:dyDescent="0.25">
      <c r="AB21529" s="3" t="str">
        <v>strike = 0.078848, dCalldT = 0.000194, localVol = 0.021319</v>
      </c>
    </row>
    <row r="21530" spans="28:28" x14ac:dyDescent="0.25">
      <c r="AB21530" s="3" t="str">
        <v>strike = 0.080934, dCalldT = 0.000180, localVol = 0.022266</v>
      </c>
    </row>
    <row r="21531" spans="28:28" x14ac:dyDescent="0.25">
      <c r="AB21531" s="3" t="str">
        <v>strike = 0.083020, dCalldT = 0.000186, localVol = 0.019341</v>
      </c>
    </row>
    <row r="21532" spans="28:28" x14ac:dyDescent="0.25">
      <c r="AB21532" s="3" t="str">
        <v>strike = 0.085105, dCalldT = 0.000190, localVol = 0.022733</v>
      </c>
    </row>
    <row r="21533" spans="28:28" x14ac:dyDescent="0.25">
      <c r="AB21533" s="3" t="str">
        <v>strike = 0.087191, dCalldT = 0.000200, localVol = 0.021917</v>
      </c>
    </row>
    <row r="21534" spans="28:28" x14ac:dyDescent="0.25">
      <c r="AB21534" s="3" t="e">
        <v>#N/A</v>
      </c>
    </row>
    <row r="21535" spans="28:28" x14ac:dyDescent="0.25">
      <c r="AB21535" s="3" t="e">
        <v>#N/A</v>
      </c>
    </row>
    <row r="21536" spans="28:28" x14ac:dyDescent="0.25">
      <c r="AB21536" s="3" t="e">
        <v>#N/A</v>
      </c>
    </row>
    <row r="21537" spans="28:28" x14ac:dyDescent="0.25">
      <c r="AB21537" s="3" t="e">
        <v>#N/A</v>
      </c>
    </row>
    <row r="21538" spans="28:28" x14ac:dyDescent="0.25">
      <c r="AB21538" s="3" t="e">
        <v>#N/A</v>
      </c>
    </row>
    <row r="21539" spans="28:28" x14ac:dyDescent="0.25">
      <c r="AB21539" s="3" t="e">
        <v>#N/A</v>
      </c>
    </row>
    <row r="21540" spans="28:28" x14ac:dyDescent="0.25">
      <c r="AB21540" s="3" t="e">
        <v>#N/A</v>
      </c>
    </row>
    <row r="21541" spans="28:28" x14ac:dyDescent="0.25">
      <c r="AB21541" s="3" t="e">
        <v>#N/A</v>
      </c>
    </row>
    <row r="21542" spans="28:28" x14ac:dyDescent="0.25">
      <c r="AB21542" s="3" t="e">
        <v>#N/A</v>
      </c>
    </row>
    <row r="21543" spans="28:28" x14ac:dyDescent="0.25">
      <c r="AB21543" s="3" t="e">
        <v>#N/A</v>
      </c>
    </row>
    <row r="21544" spans="28:28" x14ac:dyDescent="0.25">
      <c r="AB21544" s="3" t="e">
        <v>#N/A</v>
      </c>
    </row>
    <row r="21545" spans="28:28" x14ac:dyDescent="0.25">
      <c r="AB21545" s="3" t="e">
        <v>#N/A</v>
      </c>
    </row>
    <row r="21546" spans="28:28" x14ac:dyDescent="0.25">
      <c r="AB21546" s="3" t="e">
        <v>#N/A</v>
      </c>
    </row>
    <row r="21547" spans="28:28" x14ac:dyDescent="0.25">
      <c r="AB21547" s="3" t="e">
        <v>#N/A</v>
      </c>
    </row>
    <row r="21548" spans="28:28" x14ac:dyDescent="0.25">
      <c r="AB21548" s="3" t="e">
        <v>#N/A</v>
      </c>
    </row>
    <row r="21549" spans="28:28" x14ac:dyDescent="0.25">
      <c r="AB21549" s="3" t="e">
        <v>#N/A</v>
      </c>
    </row>
    <row r="21550" spans="28:28" x14ac:dyDescent="0.25">
      <c r="AB21550" s="3" t="e">
        <v>#N/A</v>
      </c>
    </row>
    <row r="21551" spans="28:28" x14ac:dyDescent="0.25">
      <c r="AB21551" s="3" t="e">
        <v>#N/A</v>
      </c>
    </row>
    <row r="21552" spans="28:28" x14ac:dyDescent="0.25">
      <c r="AB21552" s="3" t="e">
        <v>#N/A</v>
      </c>
    </row>
    <row r="21553" spans="28:28" x14ac:dyDescent="0.25">
      <c r="AB21553" s="3" t="e">
        <v>#N/A</v>
      </c>
    </row>
    <row r="21554" spans="28:28" x14ac:dyDescent="0.25">
      <c r="AB21554" s="3" t="e">
        <v>#N/A</v>
      </c>
    </row>
    <row r="21555" spans="28:28" x14ac:dyDescent="0.25">
      <c r="AB21555" s="3" t="e">
        <v>#N/A</v>
      </c>
    </row>
    <row r="21556" spans="28:28" x14ac:dyDescent="0.25">
      <c r="AB21556" s="3" t="e">
        <v>#N/A</v>
      </c>
    </row>
    <row r="21557" spans="28:28" x14ac:dyDescent="0.25">
      <c r="AB21557" s="3" t="e">
        <v>#N/A</v>
      </c>
    </row>
    <row r="21558" spans="28:28" x14ac:dyDescent="0.25">
      <c r="AB21558" s="3" t="e">
        <v>#N/A</v>
      </c>
    </row>
    <row r="21559" spans="28:28" x14ac:dyDescent="0.25">
      <c r="AB21559" s="3" t="e">
        <v>#N/A</v>
      </c>
    </row>
    <row r="21560" spans="28:28" x14ac:dyDescent="0.25">
      <c r="AB21560" s="3" t="e">
        <v>#N/A</v>
      </c>
    </row>
    <row r="21561" spans="28:28" x14ac:dyDescent="0.25">
      <c r="AB21561" s="3" t="e">
        <v>#N/A</v>
      </c>
    </row>
    <row r="21562" spans="28:28" x14ac:dyDescent="0.25">
      <c r="AB21562" s="3" t="e">
        <v>#N/A</v>
      </c>
    </row>
    <row r="21563" spans="28:28" x14ac:dyDescent="0.25">
      <c r="AB21563" s="3" t="e">
        <v>#N/A</v>
      </c>
    </row>
    <row r="21564" spans="28:28" x14ac:dyDescent="0.25">
      <c r="AB21564" s="3" t="e">
        <v>#N/A</v>
      </c>
    </row>
    <row r="21565" spans="28:28" x14ac:dyDescent="0.25">
      <c r="AB21565" s="3" t="e">
        <v>#N/A</v>
      </c>
    </row>
    <row r="21566" spans="28:28" x14ac:dyDescent="0.25">
      <c r="AB21566" s="3" t="e">
        <v>#N/A</v>
      </c>
    </row>
    <row r="21567" spans="28:28" x14ac:dyDescent="0.25">
      <c r="AB21567" s="3" t="e">
        <v>#N/A</v>
      </c>
    </row>
    <row r="21568" spans="28:28" x14ac:dyDescent="0.25">
      <c r="AB21568" s="3" t="e">
        <v>#N/A</v>
      </c>
    </row>
    <row r="21569" spans="28:28" x14ac:dyDescent="0.25">
      <c r="AB21569" s="3" t="e">
        <v>#N/A</v>
      </c>
    </row>
    <row r="21570" spans="28:28" x14ac:dyDescent="0.25">
      <c r="AB21570" s="3" t="e">
        <v>#N/A</v>
      </c>
    </row>
    <row r="21571" spans="28:28" x14ac:dyDescent="0.25">
      <c r="AB21571" s="3" t="e">
        <v>#N/A</v>
      </c>
    </row>
    <row r="21572" spans="28:28" x14ac:dyDescent="0.25">
      <c r="AB21572" s="3" t="e">
        <v>#N/A</v>
      </c>
    </row>
    <row r="21573" spans="28:28" x14ac:dyDescent="0.25">
      <c r="AB21573" s="3" t="e">
        <v>#N/A</v>
      </c>
    </row>
    <row r="21574" spans="28:28" x14ac:dyDescent="0.25">
      <c r="AB21574" s="3" t="e">
        <v>#N/A</v>
      </c>
    </row>
    <row r="21575" spans="28:28" x14ac:dyDescent="0.25">
      <c r="AB21575" s="3" t="e">
        <v>#N/A</v>
      </c>
    </row>
    <row r="21576" spans="28:28" x14ac:dyDescent="0.25">
      <c r="AB21576" s="3" t="e">
        <v>#N/A</v>
      </c>
    </row>
    <row r="21577" spans="28:28" x14ac:dyDescent="0.25">
      <c r="AB21577" s="3" t="e">
        <v>#N/A</v>
      </c>
    </row>
    <row r="21578" spans="28:28" x14ac:dyDescent="0.25">
      <c r="AB21578" s="3" t="e">
        <v>#N/A</v>
      </c>
    </row>
    <row r="21579" spans="28:28" x14ac:dyDescent="0.25">
      <c r="AB21579" s="3" t="e">
        <v>#N/A</v>
      </c>
    </row>
    <row r="21580" spans="28:28" x14ac:dyDescent="0.25">
      <c r="AB21580" s="3" t="e">
        <v>#N/A</v>
      </c>
    </row>
    <row r="21581" spans="28:28" x14ac:dyDescent="0.25">
      <c r="AB21581" s="3" t="e">
        <v>#N/A</v>
      </c>
    </row>
    <row r="21582" spans="28:28" x14ac:dyDescent="0.25">
      <c r="AB21582" s="3" t="e">
        <v>#N/A</v>
      </c>
    </row>
    <row r="21583" spans="28:28" x14ac:dyDescent="0.25">
      <c r="AB21583" s="3" t="e">
        <v>#N/A</v>
      </c>
    </row>
    <row r="21584" spans="28:28" x14ac:dyDescent="0.25">
      <c r="AB21584" s="3" t="e">
        <v>#N/A</v>
      </c>
    </row>
    <row r="21585" spans="28:28" x14ac:dyDescent="0.25">
      <c r="AB21585" s="3" t="e">
        <v>#N/A</v>
      </c>
    </row>
    <row r="21586" spans="28:28" x14ac:dyDescent="0.25">
      <c r="AB21586" s="3" t="e">
        <v>#N/A</v>
      </c>
    </row>
    <row r="21587" spans="28:28" x14ac:dyDescent="0.25">
      <c r="AB21587" s="3" t="e">
        <v>#N/A</v>
      </c>
    </row>
    <row r="21588" spans="28:28" x14ac:dyDescent="0.25">
      <c r="AB21588" s="3" t="e">
        <v>#N/A</v>
      </c>
    </row>
    <row r="21589" spans="28:28" x14ac:dyDescent="0.25">
      <c r="AB21589" s="3" t="e">
        <v>#N/A</v>
      </c>
    </row>
    <row r="21590" spans="28:28" x14ac:dyDescent="0.25">
      <c r="AB21590" s="3" t="e">
        <v>#N/A</v>
      </c>
    </row>
    <row r="21591" spans="28:28" x14ac:dyDescent="0.25">
      <c r="AB21591" s="3" t="e">
        <v>#N/A</v>
      </c>
    </row>
    <row r="21592" spans="28:28" x14ac:dyDescent="0.25">
      <c r="AB21592" s="3" t="e">
        <v>#N/A</v>
      </c>
    </row>
    <row r="21593" spans="28:28" x14ac:dyDescent="0.25">
      <c r="AB21593" s="3" t="e">
        <v>#N/A</v>
      </c>
    </row>
    <row r="21594" spans="28:28" x14ac:dyDescent="0.25">
      <c r="AB21594" s="3" t="e">
        <v>#N/A</v>
      </c>
    </row>
    <row r="21595" spans="28:28" x14ac:dyDescent="0.25">
      <c r="AB21595" s="3" t="e">
        <v>#N/A</v>
      </c>
    </row>
    <row r="21596" spans="28:28" x14ac:dyDescent="0.25">
      <c r="AB21596" s="3" t="e">
        <v>#N/A</v>
      </c>
    </row>
    <row r="21597" spans="28:28" x14ac:dyDescent="0.25">
      <c r="AB21597" s="3" t="e">
        <v>#N/A</v>
      </c>
    </row>
    <row r="21598" spans="28:28" x14ac:dyDescent="0.25">
      <c r="AB21598" s="3" t="e">
        <v>#N/A</v>
      </c>
    </row>
    <row r="21599" spans="28:28" x14ac:dyDescent="0.25">
      <c r="AB21599" s="3" t="e">
        <v>#N/A</v>
      </c>
    </row>
    <row r="21600" spans="28:28" x14ac:dyDescent="0.25">
      <c r="AB21600" s="3" t="e">
        <v>#N/A</v>
      </c>
    </row>
    <row r="21601" spans="28:28" x14ac:dyDescent="0.25">
      <c r="AB21601" s="3" t="e">
        <v>#N/A</v>
      </c>
    </row>
    <row r="21602" spans="28:28" x14ac:dyDescent="0.25">
      <c r="AB21602" s="3" t="e">
        <v>#N/A</v>
      </c>
    </row>
    <row r="21603" spans="28:28" x14ac:dyDescent="0.25">
      <c r="AB21603" s="3" t="e">
        <v>#N/A</v>
      </c>
    </row>
    <row r="21604" spans="28:28" x14ac:dyDescent="0.25">
      <c r="AB21604" s="3" t="e">
        <v>#N/A</v>
      </c>
    </row>
    <row r="21605" spans="28:28" x14ac:dyDescent="0.25">
      <c r="AB21605" s="3" t="e">
        <v>#N/A</v>
      </c>
    </row>
    <row r="21606" spans="28:28" x14ac:dyDescent="0.25">
      <c r="AB21606" s="3" t="e">
        <v>#N/A</v>
      </c>
    </row>
    <row r="21607" spans="28:28" x14ac:dyDescent="0.25">
      <c r="AB21607" s="3" t="e">
        <v>#N/A</v>
      </c>
    </row>
    <row r="21608" spans="28:28" x14ac:dyDescent="0.25">
      <c r="AB21608" s="3" t="e">
        <v>#N/A</v>
      </c>
    </row>
    <row r="21609" spans="28:28" x14ac:dyDescent="0.25">
      <c r="AB21609" s="3" t="e">
        <v>#N/A</v>
      </c>
    </row>
    <row r="21610" spans="28:28" x14ac:dyDescent="0.25">
      <c r="AB21610" s="3" t="e">
        <v>#N/A</v>
      </c>
    </row>
    <row r="21611" spans="28:28" x14ac:dyDescent="0.25">
      <c r="AB21611" s="3" t="e">
        <v>#N/A</v>
      </c>
    </row>
    <row r="21612" spans="28:28" x14ac:dyDescent="0.25">
      <c r="AB21612" s="3" t="e">
        <v>#N/A</v>
      </c>
    </row>
    <row r="21613" spans="28:28" x14ac:dyDescent="0.25">
      <c r="AB21613" s="3" t="e">
        <v>#N/A</v>
      </c>
    </row>
    <row r="21614" spans="28:28" x14ac:dyDescent="0.25">
      <c r="AB21614" s="3" t="e">
        <v>#N/A</v>
      </c>
    </row>
    <row r="21615" spans="28:28" x14ac:dyDescent="0.25">
      <c r="AB21615" s="3" t="e">
        <v>#N/A</v>
      </c>
    </row>
    <row r="21616" spans="28:28" x14ac:dyDescent="0.25">
      <c r="AB21616" s="3" t="e">
        <v>#N/A</v>
      </c>
    </row>
    <row r="21617" spans="28:28" x14ac:dyDescent="0.25">
      <c r="AB21617" s="3" t="e">
        <v>#N/A</v>
      </c>
    </row>
    <row r="21618" spans="28:28" x14ac:dyDescent="0.25">
      <c r="AB21618" s="3" t="e">
        <v>#N/A</v>
      </c>
    </row>
    <row r="21619" spans="28:28" x14ac:dyDescent="0.25">
      <c r="AB21619" s="3" t="e">
        <v>#N/A</v>
      </c>
    </row>
    <row r="21620" spans="28:28" x14ac:dyDescent="0.25">
      <c r="AB21620" s="3" t="e">
        <v>#N/A</v>
      </c>
    </row>
    <row r="21621" spans="28:28" x14ac:dyDescent="0.25">
      <c r="AB21621" s="3" t="e">
        <v>#N/A</v>
      </c>
    </row>
    <row r="21622" spans="28:28" x14ac:dyDescent="0.25">
      <c r="AB21622" s="3" t="e">
        <v>#N/A</v>
      </c>
    </row>
    <row r="21623" spans="28:28" x14ac:dyDescent="0.25">
      <c r="AB21623" s="3" t="e">
        <v>#N/A</v>
      </c>
    </row>
    <row r="21624" spans="28:28" x14ac:dyDescent="0.25">
      <c r="AB21624" s="3" t="e">
        <v>#N/A</v>
      </c>
    </row>
    <row r="21625" spans="28:28" x14ac:dyDescent="0.25">
      <c r="AB21625" s="3" t="e">
        <v>#N/A</v>
      </c>
    </row>
    <row r="21626" spans="28:28" x14ac:dyDescent="0.25">
      <c r="AB21626" s="3" t="e">
        <v>#N/A</v>
      </c>
    </row>
    <row r="21627" spans="28:28" x14ac:dyDescent="0.25">
      <c r="AB21627" s="3" t="e">
        <v>#N/A</v>
      </c>
    </row>
    <row r="21628" spans="28:28" x14ac:dyDescent="0.25">
      <c r="AB21628" s="3" t="e">
        <v>#N/A</v>
      </c>
    </row>
    <row r="21629" spans="28:28" x14ac:dyDescent="0.25">
      <c r="AB21629" s="3" t="e">
        <v>#N/A</v>
      </c>
    </row>
    <row r="21630" spans="28:28" x14ac:dyDescent="0.25">
      <c r="AB21630" s="3" t="e">
        <v>#N/A</v>
      </c>
    </row>
    <row r="21631" spans="28:28" x14ac:dyDescent="0.25">
      <c r="AB21631" s="3" t="e">
        <v>#N/A</v>
      </c>
    </row>
    <row r="21632" spans="28:28" x14ac:dyDescent="0.25">
      <c r="AB21632" s="3" t="e">
        <v>#N/A</v>
      </c>
    </row>
    <row r="21633" spans="28:28" x14ac:dyDescent="0.25">
      <c r="AB21633" s="3" t="e">
        <v>#N/A</v>
      </c>
    </row>
    <row r="21634" spans="28:28" x14ac:dyDescent="0.25">
      <c r="AB21634" s="3" t="e">
        <v>#N/A</v>
      </c>
    </row>
    <row r="21635" spans="28:28" x14ac:dyDescent="0.25">
      <c r="AB21635" s="3" t="e">
        <v>#N/A</v>
      </c>
    </row>
    <row r="21636" spans="28:28" x14ac:dyDescent="0.25">
      <c r="AB21636" s="3" t="e">
        <v>#N/A</v>
      </c>
    </row>
    <row r="21637" spans="28:28" x14ac:dyDescent="0.25">
      <c r="AB21637" s="3" t="e">
        <v>#N/A</v>
      </c>
    </row>
    <row r="21638" spans="28:28" x14ac:dyDescent="0.25">
      <c r="AB21638" s="3" t="e">
        <v>#N/A</v>
      </c>
    </row>
    <row r="21639" spans="28:28" x14ac:dyDescent="0.25">
      <c r="AB21639" s="3" t="e">
        <v>#N/A</v>
      </c>
    </row>
    <row r="21640" spans="28:28" x14ac:dyDescent="0.25">
      <c r="AB21640" s="3" t="e">
        <v>#N/A</v>
      </c>
    </row>
    <row r="21641" spans="28:28" x14ac:dyDescent="0.25">
      <c r="AB21641" s="3" t="e">
        <v>#N/A</v>
      </c>
    </row>
    <row r="21642" spans="28:28" x14ac:dyDescent="0.25">
      <c r="AB21642" s="3" t="e">
        <v>#N/A</v>
      </c>
    </row>
    <row r="21643" spans="28:28" x14ac:dyDescent="0.25">
      <c r="AB21643" s="3" t="e">
        <v>#N/A</v>
      </c>
    </row>
    <row r="21644" spans="28:28" x14ac:dyDescent="0.25">
      <c r="AB21644" s="3" t="e">
        <v>#N/A</v>
      </c>
    </row>
    <row r="21645" spans="28:28" x14ac:dyDescent="0.25">
      <c r="AB21645" s="3" t="e">
        <v>#N/A</v>
      </c>
    </row>
    <row r="21646" spans="28:28" x14ac:dyDescent="0.25">
      <c r="AB21646" s="3" t="e">
        <v>#N/A</v>
      </c>
    </row>
    <row r="21647" spans="28:28" x14ac:dyDescent="0.25">
      <c r="AB21647" s="3" t="e">
        <v>#N/A</v>
      </c>
    </row>
    <row r="21648" spans="28:28" x14ac:dyDescent="0.25">
      <c r="AB21648" s="3" t="e">
        <v>#N/A</v>
      </c>
    </row>
    <row r="21649" spans="28:28" x14ac:dyDescent="0.25">
      <c r="AB21649" s="3" t="e">
        <v>#N/A</v>
      </c>
    </row>
    <row r="21650" spans="28:28" x14ac:dyDescent="0.25">
      <c r="AB21650" s="3" t="e">
        <v>#N/A</v>
      </c>
    </row>
    <row r="21651" spans="28:28" x14ac:dyDescent="0.25">
      <c r="AB21651" s="3" t="e">
        <v>#N/A</v>
      </c>
    </row>
    <row r="21652" spans="28:28" x14ac:dyDescent="0.25">
      <c r="AB21652" s="3" t="e">
        <v>#N/A</v>
      </c>
    </row>
    <row r="21653" spans="28:28" x14ac:dyDescent="0.25">
      <c r="AB21653" s="3" t="e">
        <v>#N/A</v>
      </c>
    </row>
    <row r="21654" spans="28:28" x14ac:dyDescent="0.25">
      <c r="AB21654" s="3" t="e">
        <v>#N/A</v>
      </c>
    </row>
    <row r="21655" spans="28:28" x14ac:dyDescent="0.25">
      <c r="AB21655" s="3" t="e">
        <v>#N/A</v>
      </c>
    </row>
    <row r="21656" spans="28:28" x14ac:dyDescent="0.25">
      <c r="AB21656" s="3" t="e">
        <v>#N/A</v>
      </c>
    </row>
    <row r="21657" spans="28:28" x14ac:dyDescent="0.25">
      <c r="AB21657" s="3" t="e">
        <v>#N/A</v>
      </c>
    </row>
    <row r="21658" spans="28:28" x14ac:dyDescent="0.25">
      <c r="AB21658" s="3" t="e">
        <v>#N/A</v>
      </c>
    </row>
    <row r="21659" spans="28:28" x14ac:dyDescent="0.25">
      <c r="AB21659" s="3" t="e">
        <v>#N/A</v>
      </c>
    </row>
    <row r="21660" spans="28:28" x14ac:dyDescent="0.25">
      <c r="AB21660" s="3" t="e">
        <v>#N/A</v>
      </c>
    </row>
    <row r="21661" spans="28:28" x14ac:dyDescent="0.25">
      <c r="AB21661" s="3" t="e">
        <v>#N/A</v>
      </c>
    </row>
    <row r="21662" spans="28:28" x14ac:dyDescent="0.25">
      <c r="AB21662" s="3" t="e">
        <v>#N/A</v>
      </c>
    </row>
    <row r="21663" spans="28:28" x14ac:dyDescent="0.25">
      <c r="AB21663" s="3" t="e">
        <v>#N/A</v>
      </c>
    </row>
    <row r="21664" spans="28:28" x14ac:dyDescent="0.25">
      <c r="AB21664" s="3" t="e">
        <v>#N/A</v>
      </c>
    </row>
    <row r="21665" spans="28:28" x14ac:dyDescent="0.25">
      <c r="AB21665" s="3" t="e">
        <v>#N/A</v>
      </c>
    </row>
    <row r="21666" spans="28:28" x14ac:dyDescent="0.25">
      <c r="AB21666" s="3" t="e">
        <v>#N/A</v>
      </c>
    </row>
    <row r="21667" spans="28:28" x14ac:dyDescent="0.25">
      <c r="AB21667" s="3" t="e">
        <v>#N/A</v>
      </c>
    </row>
    <row r="21668" spans="28:28" x14ac:dyDescent="0.25">
      <c r="AB21668" s="3" t="e">
        <v>#N/A</v>
      </c>
    </row>
    <row r="21669" spans="28:28" x14ac:dyDescent="0.25">
      <c r="AB21669" s="3" t="e">
        <v>#N/A</v>
      </c>
    </row>
    <row r="21670" spans="28:28" x14ac:dyDescent="0.25">
      <c r="AB21670" s="3" t="e">
        <v>#N/A</v>
      </c>
    </row>
    <row r="21671" spans="28:28" x14ac:dyDescent="0.25">
      <c r="AB21671" s="3" t="e">
        <v>#N/A</v>
      </c>
    </row>
    <row r="21672" spans="28:28" x14ac:dyDescent="0.25">
      <c r="AB21672" s="3" t="e">
        <v>#N/A</v>
      </c>
    </row>
    <row r="21673" spans="28:28" x14ac:dyDescent="0.25">
      <c r="AB21673" s="3" t="e">
        <v>#N/A</v>
      </c>
    </row>
    <row r="21674" spans="28:28" x14ac:dyDescent="0.25">
      <c r="AB21674" s="3" t="e">
        <v>#N/A</v>
      </c>
    </row>
    <row r="21675" spans="28:28" x14ac:dyDescent="0.25">
      <c r="AB21675" s="3" t="e">
        <v>#N/A</v>
      </c>
    </row>
    <row r="21676" spans="28:28" x14ac:dyDescent="0.25">
      <c r="AB21676" s="3" t="e">
        <v>#N/A</v>
      </c>
    </row>
    <row r="21677" spans="28:28" x14ac:dyDescent="0.25">
      <c r="AB21677" s="3" t="e">
        <v>#N/A</v>
      </c>
    </row>
    <row r="21678" spans="28:28" x14ac:dyDescent="0.25">
      <c r="AB21678" s="3" t="e">
        <v>#N/A</v>
      </c>
    </row>
    <row r="21679" spans="28:28" x14ac:dyDescent="0.25">
      <c r="AB21679" s="3" t="e">
        <v>#N/A</v>
      </c>
    </row>
    <row r="21680" spans="28:28" x14ac:dyDescent="0.25">
      <c r="AB21680" s="3" t="e">
        <v>#N/A</v>
      </c>
    </row>
    <row r="21681" spans="28:28" x14ac:dyDescent="0.25">
      <c r="AB21681" s="3" t="e">
        <v>#N/A</v>
      </c>
    </row>
    <row r="21682" spans="28:28" x14ac:dyDescent="0.25">
      <c r="AB21682" s="3" t="e">
        <v>#N/A</v>
      </c>
    </row>
    <row r="21683" spans="28:28" x14ac:dyDescent="0.25">
      <c r="AB21683" s="3" t="e">
        <v>#N/A</v>
      </c>
    </row>
    <row r="21684" spans="28:28" x14ac:dyDescent="0.25">
      <c r="AB21684" s="3" t="e">
        <v>#N/A</v>
      </c>
    </row>
    <row r="21685" spans="28:28" x14ac:dyDescent="0.25">
      <c r="AB21685" s="3" t="e">
        <v>#N/A</v>
      </c>
    </row>
    <row r="21686" spans="28:28" x14ac:dyDescent="0.25">
      <c r="AB21686" s="3" t="e">
        <v>#N/A</v>
      </c>
    </row>
    <row r="21687" spans="28:28" x14ac:dyDescent="0.25">
      <c r="AB21687" s="3" t="e">
        <v>#N/A</v>
      </c>
    </row>
    <row r="21688" spans="28:28" x14ac:dyDescent="0.25">
      <c r="AB21688" s="3" t="e">
        <v>#N/A</v>
      </c>
    </row>
    <row r="21689" spans="28:28" x14ac:dyDescent="0.25">
      <c r="AB21689" s="3" t="e">
        <v>#N/A</v>
      </c>
    </row>
    <row r="21690" spans="28:28" x14ac:dyDescent="0.25">
      <c r="AB21690" s="3" t="e">
        <v>#N/A</v>
      </c>
    </row>
    <row r="21691" spans="28:28" x14ac:dyDescent="0.25">
      <c r="AB21691" s="3" t="e">
        <v>#N/A</v>
      </c>
    </row>
    <row r="21692" spans="28:28" x14ac:dyDescent="0.25">
      <c r="AB21692" s="3" t="e">
        <v>#N/A</v>
      </c>
    </row>
    <row r="21693" spans="28:28" x14ac:dyDescent="0.25">
      <c r="AB21693" s="3" t="e">
        <v>#N/A</v>
      </c>
    </row>
    <row r="21694" spans="28:28" x14ac:dyDescent="0.25">
      <c r="AB21694" s="3" t="e">
        <v>#N/A</v>
      </c>
    </row>
    <row r="21695" spans="28:28" x14ac:dyDescent="0.25">
      <c r="AB21695" s="3" t="e">
        <v>#N/A</v>
      </c>
    </row>
    <row r="21696" spans="28:28" x14ac:dyDescent="0.25">
      <c r="AB21696" s="3" t="e">
        <v>#N/A</v>
      </c>
    </row>
    <row r="21697" spans="28:28" x14ac:dyDescent="0.25">
      <c r="AB21697" s="3" t="e">
        <v>#N/A</v>
      </c>
    </row>
    <row r="21698" spans="28:28" x14ac:dyDescent="0.25">
      <c r="AB21698" s="3" t="e">
        <v>#N/A</v>
      </c>
    </row>
    <row r="21699" spans="28:28" x14ac:dyDescent="0.25">
      <c r="AB21699" s="3" t="e">
        <v>#N/A</v>
      </c>
    </row>
    <row r="21700" spans="28:28" x14ac:dyDescent="0.25">
      <c r="AB21700" s="3" t="e">
        <v>#N/A</v>
      </c>
    </row>
    <row r="21701" spans="28:28" x14ac:dyDescent="0.25">
      <c r="AB21701" s="3" t="e">
        <v>#N/A</v>
      </c>
    </row>
    <row r="21702" spans="28:28" x14ac:dyDescent="0.25">
      <c r="AB21702" s="3" t="e">
        <v>#N/A</v>
      </c>
    </row>
    <row r="21703" spans="28:28" x14ac:dyDescent="0.25">
      <c r="AB21703" s="3" t="e">
        <v>#N/A</v>
      </c>
    </row>
    <row r="21704" spans="28:28" x14ac:dyDescent="0.25">
      <c r="AB21704" s="3" t="e">
        <v>#N/A</v>
      </c>
    </row>
    <row r="21705" spans="28:28" x14ac:dyDescent="0.25">
      <c r="AB21705" s="3" t="e">
        <v>#N/A</v>
      </c>
    </row>
    <row r="21706" spans="28:28" x14ac:dyDescent="0.25">
      <c r="AB21706" s="3" t="e">
        <v>#N/A</v>
      </c>
    </row>
    <row r="21707" spans="28:28" x14ac:dyDescent="0.25">
      <c r="AB21707" s="3" t="e">
        <v>#N/A</v>
      </c>
    </row>
    <row r="21708" spans="28:28" x14ac:dyDescent="0.25">
      <c r="AB21708" s="3" t="e">
        <v>#N/A</v>
      </c>
    </row>
    <row r="21709" spans="28:28" x14ac:dyDescent="0.25">
      <c r="AB21709" s="3" t="e">
        <v>#N/A</v>
      </c>
    </row>
    <row r="21710" spans="28:28" x14ac:dyDescent="0.25">
      <c r="AB21710" s="3" t="e">
        <v>#N/A</v>
      </c>
    </row>
    <row r="21711" spans="28:28" x14ac:dyDescent="0.25">
      <c r="AB21711" s="3" t="e">
        <v>#N/A</v>
      </c>
    </row>
    <row r="21712" spans="28:28" x14ac:dyDescent="0.25">
      <c r="AB21712" s="3" t="e">
        <v>#N/A</v>
      </c>
    </row>
    <row r="21713" spans="28:28" x14ac:dyDescent="0.25">
      <c r="AB21713" s="3" t="e">
        <v>#N/A</v>
      </c>
    </row>
    <row r="21714" spans="28:28" x14ac:dyDescent="0.25">
      <c r="AB21714" s="3" t="e">
        <v>#N/A</v>
      </c>
    </row>
    <row r="21715" spans="28:28" x14ac:dyDescent="0.25">
      <c r="AB21715" s="3" t="e">
        <v>#N/A</v>
      </c>
    </row>
    <row r="21716" spans="28:28" x14ac:dyDescent="0.25">
      <c r="AB21716" s="3" t="e">
        <v>#N/A</v>
      </c>
    </row>
    <row r="21717" spans="28:28" x14ac:dyDescent="0.25">
      <c r="AB21717" s="3" t="e">
        <v>#N/A</v>
      </c>
    </row>
    <row r="21718" spans="28:28" x14ac:dyDescent="0.25">
      <c r="AB21718" s="3" t="e">
        <v>#N/A</v>
      </c>
    </row>
    <row r="21719" spans="28:28" x14ac:dyDescent="0.25">
      <c r="AB21719" s="3" t="e">
        <v>#N/A</v>
      </c>
    </row>
    <row r="21720" spans="28:28" x14ac:dyDescent="0.25">
      <c r="AB21720" s="3" t="e">
        <v>#N/A</v>
      </c>
    </row>
    <row r="21721" spans="28:28" x14ac:dyDescent="0.25">
      <c r="AB21721" s="3" t="e">
        <v>#N/A</v>
      </c>
    </row>
    <row r="21722" spans="28:28" x14ac:dyDescent="0.25">
      <c r="AB21722" s="3" t="e">
        <v>#N/A</v>
      </c>
    </row>
    <row r="21723" spans="28:28" x14ac:dyDescent="0.25">
      <c r="AB21723" s="3" t="e">
        <v>#N/A</v>
      </c>
    </row>
    <row r="21724" spans="28:28" x14ac:dyDescent="0.25">
      <c r="AB21724" s="3" t="e">
        <v>#N/A</v>
      </c>
    </row>
    <row r="21725" spans="28:28" x14ac:dyDescent="0.25">
      <c r="AB21725" s="3" t="e">
        <v>#N/A</v>
      </c>
    </row>
    <row r="21726" spans="28:28" x14ac:dyDescent="0.25">
      <c r="AB21726" s="3" t="e">
        <v>#N/A</v>
      </c>
    </row>
    <row r="21727" spans="28:28" x14ac:dyDescent="0.25">
      <c r="AB21727" s="3" t="e">
        <v>#N/A</v>
      </c>
    </row>
    <row r="21728" spans="28:28" x14ac:dyDescent="0.25">
      <c r="AB21728" s="3" t="e">
        <v>#N/A</v>
      </c>
    </row>
    <row r="21729" spans="28:28" x14ac:dyDescent="0.25">
      <c r="AB21729" s="3" t="e">
        <v>#N/A</v>
      </c>
    </row>
    <row r="21730" spans="28:28" x14ac:dyDescent="0.25">
      <c r="AB21730" s="3" t="e">
        <v>#N/A</v>
      </c>
    </row>
    <row r="21731" spans="28:28" x14ac:dyDescent="0.25">
      <c r="AB21731" s="3" t="e">
        <v>#N/A</v>
      </c>
    </row>
    <row r="21732" spans="28:28" x14ac:dyDescent="0.25">
      <c r="AB21732" s="3" t="e">
        <v>#N/A</v>
      </c>
    </row>
    <row r="21733" spans="28:28" x14ac:dyDescent="0.25">
      <c r="AB21733" s="3" t="e">
        <v>#N/A</v>
      </c>
    </row>
    <row r="21734" spans="28:28" x14ac:dyDescent="0.25">
      <c r="AB21734" s="3" t="e">
        <v>#N/A</v>
      </c>
    </row>
    <row r="21735" spans="28:28" x14ac:dyDescent="0.25">
      <c r="AB21735" s="3" t="e">
        <v>#N/A</v>
      </c>
    </row>
    <row r="21736" spans="28:28" x14ac:dyDescent="0.25">
      <c r="AB21736" s="3" t="e">
        <v>#N/A</v>
      </c>
    </row>
    <row r="21737" spans="28:28" x14ac:dyDescent="0.25">
      <c r="AB21737" s="3" t="e">
        <v>#N/A</v>
      </c>
    </row>
    <row r="21738" spans="28:28" x14ac:dyDescent="0.25">
      <c r="AB21738" s="3" t="e">
        <v>#N/A</v>
      </c>
    </row>
    <row r="21739" spans="28:28" x14ac:dyDescent="0.25">
      <c r="AB21739" s="3" t="e">
        <v>#N/A</v>
      </c>
    </row>
    <row r="21740" spans="28:28" x14ac:dyDescent="0.25">
      <c r="AB21740" s="3" t="e">
        <v>#N/A</v>
      </c>
    </row>
    <row r="21741" spans="28:28" x14ac:dyDescent="0.25">
      <c r="AB21741" s="3" t="e">
        <v>#N/A</v>
      </c>
    </row>
    <row r="21742" spans="28:28" x14ac:dyDescent="0.25">
      <c r="AB21742" s="3" t="e">
        <v>#N/A</v>
      </c>
    </row>
    <row r="21743" spans="28:28" x14ac:dyDescent="0.25">
      <c r="AB21743" s="3" t="e">
        <v>#N/A</v>
      </c>
    </row>
    <row r="21744" spans="28:28" x14ac:dyDescent="0.25">
      <c r="AB21744" s="3" t="e">
        <v>#N/A</v>
      </c>
    </row>
    <row r="21745" spans="28:28" x14ac:dyDescent="0.25">
      <c r="AB21745" s="3" t="e">
        <v>#N/A</v>
      </c>
    </row>
    <row r="21746" spans="28:28" x14ac:dyDescent="0.25">
      <c r="AB21746" s="3" t="e">
        <v>#N/A</v>
      </c>
    </row>
    <row r="21747" spans="28:28" x14ac:dyDescent="0.25">
      <c r="AB21747" s="3" t="e">
        <v>#N/A</v>
      </c>
    </row>
    <row r="21748" spans="28:28" x14ac:dyDescent="0.25">
      <c r="AB21748" s="3" t="e">
        <v>#N/A</v>
      </c>
    </row>
    <row r="21749" spans="28:28" x14ac:dyDescent="0.25">
      <c r="AB21749" s="3" t="e">
        <v>#N/A</v>
      </c>
    </row>
    <row r="21750" spans="28:28" x14ac:dyDescent="0.25">
      <c r="AB21750" s="3" t="e">
        <v>#N/A</v>
      </c>
    </row>
    <row r="21751" spans="28:28" x14ac:dyDescent="0.25">
      <c r="AB21751" s="3" t="e">
        <v>#N/A</v>
      </c>
    </row>
    <row r="21752" spans="28:28" x14ac:dyDescent="0.25">
      <c r="AB21752" s="3" t="e">
        <v>#N/A</v>
      </c>
    </row>
    <row r="21753" spans="28:28" x14ac:dyDescent="0.25">
      <c r="AB21753" s="3" t="e">
        <v>#N/A</v>
      </c>
    </row>
    <row r="21754" spans="28:28" x14ac:dyDescent="0.25">
      <c r="AB21754" s="3" t="e">
        <v>#N/A</v>
      </c>
    </row>
    <row r="21755" spans="28:28" x14ac:dyDescent="0.25">
      <c r="AB21755" s="3" t="e">
        <v>#N/A</v>
      </c>
    </row>
    <row r="21756" spans="28:28" x14ac:dyDescent="0.25">
      <c r="AB21756" s="3" t="e">
        <v>#N/A</v>
      </c>
    </row>
    <row r="21757" spans="28:28" x14ac:dyDescent="0.25">
      <c r="AB21757" s="3" t="e">
        <v>#N/A</v>
      </c>
    </row>
    <row r="21758" spans="28:28" x14ac:dyDescent="0.25">
      <c r="AB21758" s="3" t="e">
        <v>#N/A</v>
      </c>
    </row>
    <row r="21759" spans="28:28" x14ac:dyDescent="0.25">
      <c r="AB21759" s="3" t="e">
        <v>#N/A</v>
      </c>
    </row>
    <row r="21760" spans="28:28" x14ac:dyDescent="0.25">
      <c r="AB21760" s="3" t="e">
        <v>#N/A</v>
      </c>
    </row>
    <row r="21761" spans="28:28" x14ac:dyDescent="0.25">
      <c r="AB21761" s="3" t="e">
        <v>#N/A</v>
      </c>
    </row>
    <row r="21762" spans="28:28" x14ac:dyDescent="0.25">
      <c r="AB21762" s="3" t="e">
        <v>#N/A</v>
      </c>
    </row>
    <row r="21763" spans="28:28" x14ac:dyDescent="0.25">
      <c r="AB21763" s="3" t="e">
        <v>#N/A</v>
      </c>
    </row>
    <row r="21764" spans="28:28" x14ac:dyDescent="0.25">
      <c r="AB21764" s="3" t="e">
        <v>#N/A</v>
      </c>
    </row>
    <row r="21765" spans="28:28" x14ac:dyDescent="0.25">
      <c r="AB21765" s="3" t="e">
        <v>#N/A</v>
      </c>
    </row>
    <row r="21766" spans="28:28" x14ac:dyDescent="0.25">
      <c r="AB21766" s="3" t="e">
        <v>#N/A</v>
      </c>
    </row>
    <row r="21767" spans="28:28" x14ac:dyDescent="0.25">
      <c r="AB21767" s="3" t="e">
        <v>#N/A</v>
      </c>
    </row>
    <row r="21768" spans="28:28" x14ac:dyDescent="0.25">
      <c r="AB21768" s="3" t="e">
        <v>#N/A</v>
      </c>
    </row>
    <row r="21769" spans="28:28" x14ac:dyDescent="0.25">
      <c r="AB21769" s="3" t="e">
        <v>#N/A</v>
      </c>
    </row>
    <row r="21770" spans="28:28" x14ac:dyDescent="0.25">
      <c r="AB21770" s="3" t="e">
        <v>#N/A</v>
      </c>
    </row>
    <row r="21771" spans="28:28" x14ac:dyDescent="0.25">
      <c r="AB21771" s="3" t="e">
        <v>#N/A</v>
      </c>
    </row>
    <row r="21772" spans="28:28" x14ac:dyDescent="0.25">
      <c r="AB21772" s="3" t="e">
        <v>#N/A</v>
      </c>
    </row>
    <row r="21773" spans="28:28" x14ac:dyDescent="0.25">
      <c r="AB21773" s="3" t="e">
        <v>#N/A</v>
      </c>
    </row>
    <row r="21774" spans="28:28" x14ac:dyDescent="0.25">
      <c r="AB21774" s="3" t="e">
        <v>#N/A</v>
      </c>
    </row>
    <row r="21775" spans="28:28" x14ac:dyDescent="0.25">
      <c r="AB21775" s="3" t="e">
        <v>#N/A</v>
      </c>
    </row>
    <row r="21776" spans="28:28" x14ac:dyDescent="0.25">
      <c r="AB21776" s="3" t="e">
        <v>#N/A</v>
      </c>
    </row>
    <row r="21777" spans="28:28" x14ac:dyDescent="0.25">
      <c r="AB21777" s="3" t="e">
        <v>#N/A</v>
      </c>
    </row>
    <row r="21778" spans="28:28" x14ac:dyDescent="0.25">
      <c r="AB21778" s="3" t="e">
        <v>#N/A</v>
      </c>
    </row>
    <row r="21779" spans="28:28" x14ac:dyDescent="0.25">
      <c r="AB21779" s="3" t="e">
        <v>#N/A</v>
      </c>
    </row>
    <row r="21780" spans="28:28" x14ac:dyDescent="0.25">
      <c r="AB21780" s="3" t="e">
        <v>#N/A</v>
      </c>
    </row>
    <row r="21781" spans="28:28" x14ac:dyDescent="0.25">
      <c r="AB21781" s="3" t="e">
        <v>#N/A</v>
      </c>
    </row>
    <row r="21782" spans="28:28" x14ac:dyDescent="0.25">
      <c r="AB21782" s="3" t="e">
        <v>#N/A</v>
      </c>
    </row>
    <row r="21783" spans="28:28" x14ac:dyDescent="0.25">
      <c r="AB21783" s="3" t="e">
        <v>#N/A</v>
      </c>
    </row>
    <row r="21784" spans="28:28" x14ac:dyDescent="0.25">
      <c r="AB21784" s="3" t="e">
        <v>#N/A</v>
      </c>
    </row>
    <row r="21785" spans="28:28" x14ac:dyDescent="0.25">
      <c r="AB21785" s="3" t="e">
        <v>#N/A</v>
      </c>
    </row>
    <row r="21786" spans="28:28" x14ac:dyDescent="0.25">
      <c r="AB21786" s="3" t="e">
        <v>#N/A</v>
      </c>
    </row>
    <row r="21787" spans="28:28" x14ac:dyDescent="0.25">
      <c r="AB21787" s="3" t="e">
        <v>#N/A</v>
      </c>
    </row>
    <row r="21788" spans="28:28" x14ac:dyDescent="0.25">
      <c r="AB21788" s="3" t="e">
        <v>#N/A</v>
      </c>
    </row>
    <row r="21789" spans="28:28" x14ac:dyDescent="0.25">
      <c r="AB21789" s="3" t="e">
        <v>#N/A</v>
      </c>
    </row>
    <row r="21790" spans="28:28" x14ac:dyDescent="0.25">
      <c r="AB21790" s="3" t="e">
        <v>#N/A</v>
      </c>
    </row>
    <row r="21791" spans="28:28" x14ac:dyDescent="0.25">
      <c r="AB21791" s="3" t="e">
        <v>#N/A</v>
      </c>
    </row>
    <row r="21792" spans="28:28" x14ac:dyDescent="0.25">
      <c r="AB21792" s="3" t="e">
        <v>#N/A</v>
      </c>
    </row>
    <row r="21793" spans="28:28" x14ac:dyDescent="0.25">
      <c r="AB21793" s="3" t="e">
        <v>#N/A</v>
      </c>
    </row>
    <row r="21794" spans="28:28" x14ac:dyDescent="0.25">
      <c r="AB21794" s="3" t="e">
        <v>#N/A</v>
      </c>
    </row>
    <row r="21795" spans="28:28" x14ac:dyDescent="0.25">
      <c r="AB21795" s="3" t="e">
        <v>#N/A</v>
      </c>
    </row>
    <row r="21796" spans="28:28" x14ac:dyDescent="0.25">
      <c r="AB21796" s="3" t="e">
        <v>#N/A</v>
      </c>
    </row>
    <row r="21797" spans="28:28" x14ac:dyDescent="0.25">
      <c r="AB21797" s="3" t="e">
        <v>#N/A</v>
      </c>
    </row>
    <row r="21798" spans="28:28" x14ac:dyDescent="0.25">
      <c r="AB21798" s="3" t="e">
        <v>#N/A</v>
      </c>
    </row>
    <row r="21799" spans="28:28" x14ac:dyDescent="0.25">
      <c r="AB21799" s="3" t="e">
        <v>#N/A</v>
      </c>
    </row>
    <row r="21800" spans="28:28" x14ac:dyDescent="0.25">
      <c r="AB21800" s="3" t="e">
        <v>#N/A</v>
      </c>
    </row>
    <row r="21801" spans="28:28" x14ac:dyDescent="0.25">
      <c r="AB21801" s="3" t="e">
        <v>#N/A</v>
      </c>
    </row>
    <row r="21802" spans="28:28" x14ac:dyDescent="0.25">
      <c r="AB21802" s="3" t="e">
        <v>#N/A</v>
      </c>
    </row>
    <row r="21803" spans="28:28" x14ac:dyDescent="0.25">
      <c r="AB21803" s="3" t="e">
        <v>#N/A</v>
      </c>
    </row>
    <row r="21804" spans="28:28" x14ac:dyDescent="0.25">
      <c r="AB21804" s="3" t="e">
        <v>#N/A</v>
      </c>
    </row>
    <row r="21805" spans="28:28" x14ac:dyDescent="0.25">
      <c r="AB21805" s="3" t="e">
        <v>#N/A</v>
      </c>
    </row>
    <row r="21806" spans="28:28" x14ac:dyDescent="0.25">
      <c r="AB21806" s="3" t="e">
        <v>#N/A</v>
      </c>
    </row>
    <row r="21807" spans="28:28" x14ac:dyDescent="0.25">
      <c r="AB21807" s="3" t="e">
        <v>#N/A</v>
      </c>
    </row>
    <row r="21808" spans="28:28" x14ac:dyDescent="0.25">
      <c r="AB21808" s="3" t="e">
        <v>#N/A</v>
      </c>
    </row>
    <row r="21809" spans="28:28" x14ac:dyDescent="0.25">
      <c r="AB21809" s="3" t="e">
        <v>#N/A</v>
      </c>
    </row>
    <row r="21810" spans="28:28" x14ac:dyDescent="0.25">
      <c r="AB21810" s="3" t="e">
        <v>#N/A</v>
      </c>
    </row>
    <row r="21811" spans="28:28" x14ac:dyDescent="0.25">
      <c r="AB21811" s="3" t="e">
        <v>#N/A</v>
      </c>
    </row>
    <row r="21812" spans="28:28" x14ac:dyDescent="0.25">
      <c r="AB21812" s="3" t="e">
        <v>#N/A</v>
      </c>
    </row>
    <row r="21813" spans="28:28" x14ac:dyDescent="0.25">
      <c r="AB21813" s="3" t="e">
        <v>#N/A</v>
      </c>
    </row>
    <row r="21814" spans="28:28" x14ac:dyDescent="0.25">
      <c r="AB21814" s="3" t="e">
        <v>#N/A</v>
      </c>
    </row>
    <row r="21815" spans="28:28" x14ac:dyDescent="0.25">
      <c r="AB21815" s="3" t="e">
        <v>#N/A</v>
      </c>
    </row>
    <row r="21816" spans="28:28" x14ac:dyDescent="0.25">
      <c r="AB21816" s="3" t="e">
        <v>#N/A</v>
      </c>
    </row>
    <row r="21817" spans="28:28" x14ac:dyDescent="0.25">
      <c r="AB21817" s="3" t="e">
        <v>#N/A</v>
      </c>
    </row>
    <row r="21818" spans="28:28" x14ac:dyDescent="0.25">
      <c r="AB21818" s="3" t="e">
        <v>#N/A</v>
      </c>
    </row>
    <row r="21819" spans="28:28" x14ac:dyDescent="0.25">
      <c r="AB21819" s="3" t="e">
        <v>#N/A</v>
      </c>
    </row>
    <row r="21820" spans="28:28" x14ac:dyDescent="0.25">
      <c r="AB21820" s="3" t="e">
        <v>#N/A</v>
      </c>
    </row>
    <row r="21821" spans="28:28" x14ac:dyDescent="0.25">
      <c r="AB21821" s="3" t="e">
        <v>#N/A</v>
      </c>
    </row>
    <row r="21822" spans="28:28" x14ac:dyDescent="0.25">
      <c r="AB21822" s="3" t="e">
        <v>#N/A</v>
      </c>
    </row>
    <row r="21823" spans="28:28" x14ac:dyDescent="0.25">
      <c r="AB21823" s="3" t="e">
        <v>#N/A</v>
      </c>
    </row>
    <row r="21824" spans="28:28" x14ac:dyDescent="0.25">
      <c r="AB21824" s="3" t="e">
        <v>#N/A</v>
      </c>
    </row>
    <row r="21825" spans="28:28" x14ac:dyDescent="0.25">
      <c r="AB21825" s="3" t="e">
        <v>#N/A</v>
      </c>
    </row>
    <row r="21826" spans="28:28" x14ac:dyDescent="0.25">
      <c r="AB21826" s="3" t="e">
        <v>#N/A</v>
      </c>
    </row>
    <row r="21827" spans="28:28" x14ac:dyDescent="0.25">
      <c r="AB21827" s="3" t="e">
        <v>#N/A</v>
      </c>
    </row>
    <row r="21828" spans="28:28" x14ac:dyDescent="0.25">
      <c r="AB21828" s="3" t="e">
        <v>#N/A</v>
      </c>
    </row>
    <row r="21829" spans="28:28" x14ac:dyDescent="0.25">
      <c r="AB21829" s="3" t="e">
        <v>#N/A</v>
      </c>
    </row>
    <row r="21830" spans="28:28" x14ac:dyDescent="0.25">
      <c r="AB21830" s="3" t="e">
        <v>#N/A</v>
      </c>
    </row>
    <row r="21831" spans="28:28" x14ac:dyDescent="0.25">
      <c r="AB21831" s="3" t="e">
        <v>#N/A</v>
      </c>
    </row>
    <row r="21832" spans="28:28" x14ac:dyDescent="0.25">
      <c r="AB21832" s="3" t="e">
        <v>#N/A</v>
      </c>
    </row>
    <row r="21833" spans="28:28" x14ac:dyDescent="0.25">
      <c r="AB21833" s="3" t="e">
        <v>#N/A</v>
      </c>
    </row>
    <row r="21834" spans="28:28" x14ac:dyDescent="0.25">
      <c r="AB21834" s="3" t="e">
        <v>#N/A</v>
      </c>
    </row>
    <row r="21835" spans="28:28" x14ac:dyDescent="0.25">
      <c r="AB21835" s="3" t="e">
        <v>#N/A</v>
      </c>
    </row>
    <row r="21836" spans="28:28" x14ac:dyDescent="0.25">
      <c r="AB21836" s="3" t="e">
        <v>#N/A</v>
      </c>
    </row>
    <row r="21837" spans="28:28" x14ac:dyDescent="0.25">
      <c r="AB21837" s="3" t="e">
        <v>#N/A</v>
      </c>
    </row>
    <row r="21838" spans="28:28" x14ac:dyDescent="0.25">
      <c r="AB21838" s="3" t="e">
        <v>#N/A</v>
      </c>
    </row>
    <row r="21839" spans="28:28" x14ac:dyDescent="0.25">
      <c r="AB21839" s="3" t="e">
        <v>#N/A</v>
      </c>
    </row>
    <row r="21840" spans="28:28" x14ac:dyDescent="0.25">
      <c r="AB21840" s="3" t="e">
        <v>#N/A</v>
      </c>
    </row>
    <row r="21841" spans="28:28" x14ac:dyDescent="0.25">
      <c r="AB21841" s="3" t="e">
        <v>#N/A</v>
      </c>
    </row>
    <row r="21842" spans="28:28" x14ac:dyDescent="0.25">
      <c r="AB21842" s="3" t="e">
        <v>#N/A</v>
      </c>
    </row>
    <row r="21843" spans="28:28" x14ac:dyDescent="0.25">
      <c r="AB21843" s="3" t="e">
        <v>#N/A</v>
      </c>
    </row>
    <row r="21844" spans="28:28" x14ac:dyDescent="0.25">
      <c r="AB21844" s="3" t="e">
        <v>#N/A</v>
      </c>
    </row>
    <row r="21845" spans="28:28" x14ac:dyDescent="0.25">
      <c r="AB21845" s="3" t="e">
        <v>#N/A</v>
      </c>
    </row>
    <row r="21846" spans="28:28" x14ac:dyDescent="0.25">
      <c r="AB21846" s="3" t="e">
        <v>#N/A</v>
      </c>
    </row>
    <row r="21847" spans="28:28" x14ac:dyDescent="0.25">
      <c r="AB21847" s="3" t="e">
        <v>#N/A</v>
      </c>
    </row>
    <row r="21848" spans="28:28" x14ac:dyDescent="0.25">
      <c r="AB21848" s="3" t="e">
        <v>#N/A</v>
      </c>
    </row>
    <row r="21849" spans="28:28" x14ac:dyDescent="0.25">
      <c r="AB21849" s="3" t="e">
        <v>#N/A</v>
      </c>
    </row>
    <row r="21850" spans="28:28" x14ac:dyDescent="0.25">
      <c r="AB21850" s="3" t="e">
        <v>#N/A</v>
      </c>
    </row>
    <row r="21851" spans="28:28" x14ac:dyDescent="0.25">
      <c r="AB21851" s="3" t="e">
        <v>#N/A</v>
      </c>
    </row>
    <row r="21852" spans="28:28" x14ac:dyDescent="0.25">
      <c r="AB21852" s="3" t="e">
        <v>#N/A</v>
      </c>
    </row>
    <row r="21853" spans="28:28" x14ac:dyDescent="0.25">
      <c r="AB21853" s="3" t="e">
        <v>#N/A</v>
      </c>
    </row>
    <row r="21854" spans="28:28" x14ac:dyDescent="0.25">
      <c r="AB21854" s="3" t="e">
        <v>#N/A</v>
      </c>
    </row>
    <row r="21855" spans="28:28" x14ac:dyDescent="0.25">
      <c r="AB21855" s="3" t="e">
        <v>#N/A</v>
      </c>
    </row>
    <row r="21856" spans="28:28" x14ac:dyDescent="0.25">
      <c r="AB21856" s="3" t="e">
        <v>#N/A</v>
      </c>
    </row>
    <row r="21857" spans="28:28" x14ac:dyDescent="0.25">
      <c r="AB21857" s="3" t="e">
        <v>#N/A</v>
      </c>
    </row>
    <row r="21858" spans="28:28" x14ac:dyDescent="0.25">
      <c r="AB21858" s="3" t="e">
        <v>#N/A</v>
      </c>
    </row>
    <row r="21859" spans="28:28" x14ac:dyDescent="0.25">
      <c r="AB21859" s="3" t="e">
        <v>#N/A</v>
      </c>
    </row>
    <row r="21860" spans="28:28" x14ac:dyDescent="0.25">
      <c r="AB21860" s="3" t="e">
        <v>#N/A</v>
      </c>
    </row>
    <row r="21861" spans="28:28" x14ac:dyDescent="0.25">
      <c r="AB21861" s="3" t="e">
        <v>#N/A</v>
      </c>
    </row>
    <row r="21862" spans="28:28" x14ac:dyDescent="0.25">
      <c r="AB21862" s="3" t="e">
        <v>#N/A</v>
      </c>
    </row>
    <row r="21863" spans="28:28" x14ac:dyDescent="0.25">
      <c r="AB21863" s="3" t="e">
        <v>#N/A</v>
      </c>
    </row>
    <row r="21864" spans="28:28" x14ac:dyDescent="0.25">
      <c r="AB21864" s="3" t="e">
        <v>#N/A</v>
      </c>
    </row>
    <row r="21865" spans="28:28" x14ac:dyDescent="0.25">
      <c r="AB21865" s="3" t="e">
        <v>#N/A</v>
      </c>
    </row>
    <row r="21866" spans="28:28" x14ac:dyDescent="0.25">
      <c r="AB21866" s="3" t="e">
        <v>#N/A</v>
      </c>
    </row>
    <row r="21867" spans="28:28" x14ac:dyDescent="0.25">
      <c r="AB21867" s="3" t="e">
        <v>#N/A</v>
      </c>
    </row>
    <row r="21868" spans="28:28" x14ac:dyDescent="0.25">
      <c r="AB21868" s="3" t="e">
        <v>#N/A</v>
      </c>
    </row>
    <row r="21869" spans="28:28" x14ac:dyDescent="0.25">
      <c r="AB21869" s="3" t="e">
        <v>#N/A</v>
      </c>
    </row>
    <row r="21870" spans="28:28" x14ac:dyDescent="0.25">
      <c r="AB21870" s="3" t="e">
        <v>#N/A</v>
      </c>
    </row>
    <row r="21871" spans="28:28" x14ac:dyDescent="0.25">
      <c r="AB21871" s="3" t="e">
        <v>#N/A</v>
      </c>
    </row>
    <row r="21872" spans="28:28" x14ac:dyDescent="0.25">
      <c r="AB21872" s="3" t="e">
        <v>#N/A</v>
      </c>
    </row>
    <row r="21873" spans="28:28" x14ac:dyDescent="0.25">
      <c r="AB21873" s="3" t="e">
        <v>#N/A</v>
      </c>
    </row>
    <row r="21874" spans="28:28" x14ac:dyDescent="0.25">
      <c r="AB21874" s="3" t="e">
        <v>#N/A</v>
      </c>
    </row>
    <row r="21875" spans="28:28" x14ac:dyDescent="0.25">
      <c r="AB21875" s="3" t="e">
        <v>#N/A</v>
      </c>
    </row>
    <row r="21876" spans="28:28" x14ac:dyDescent="0.25">
      <c r="AB21876" s="3" t="e">
        <v>#N/A</v>
      </c>
    </row>
    <row r="21877" spans="28:28" x14ac:dyDescent="0.25">
      <c r="AB21877" s="3" t="e">
        <v>#N/A</v>
      </c>
    </row>
    <row r="21878" spans="28:28" x14ac:dyDescent="0.25">
      <c r="AB21878" s="3" t="e">
        <v>#N/A</v>
      </c>
    </row>
    <row r="21879" spans="28:28" x14ac:dyDescent="0.25">
      <c r="AB21879" s="3" t="e">
        <v>#N/A</v>
      </c>
    </row>
    <row r="21880" spans="28:28" x14ac:dyDescent="0.25">
      <c r="AB21880" s="3" t="e">
        <v>#N/A</v>
      </c>
    </row>
    <row r="21881" spans="28:28" x14ac:dyDescent="0.25">
      <c r="AB21881" s="3" t="e">
        <v>#N/A</v>
      </c>
    </row>
    <row r="21882" spans="28:28" x14ac:dyDescent="0.25">
      <c r="AB21882" s="3" t="e">
        <v>#N/A</v>
      </c>
    </row>
    <row r="21883" spans="28:28" x14ac:dyDescent="0.25">
      <c r="AB21883" s="3" t="e">
        <v>#N/A</v>
      </c>
    </row>
    <row r="21884" spans="28:28" x14ac:dyDescent="0.25">
      <c r="AB21884" s="3" t="e">
        <v>#N/A</v>
      </c>
    </row>
    <row r="21885" spans="28:28" x14ac:dyDescent="0.25">
      <c r="AB21885" s="3" t="e">
        <v>#N/A</v>
      </c>
    </row>
    <row r="21886" spans="28:28" x14ac:dyDescent="0.25">
      <c r="AB21886" s="3" t="e">
        <v>#N/A</v>
      </c>
    </row>
    <row r="21887" spans="28:28" x14ac:dyDescent="0.25">
      <c r="AB21887" s="3" t="e">
        <v>#N/A</v>
      </c>
    </row>
    <row r="21888" spans="28:28" x14ac:dyDescent="0.25">
      <c r="AB21888" s="3" t="e">
        <v>#N/A</v>
      </c>
    </row>
    <row r="21889" spans="28:28" x14ac:dyDescent="0.25">
      <c r="AB21889" s="3" t="e">
        <v>#N/A</v>
      </c>
    </row>
    <row r="21890" spans="28:28" x14ac:dyDescent="0.25">
      <c r="AB21890" s="3" t="e">
        <v>#N/A</v>
      </c>
    </row>
    <row r="21891" spans="28:28" x14ac:dyDescent="0.25">
      <c r="AB21891" s="3" t="e">
        <v>#N/A</v>
      </c>
    </row>
    <row r="21892" spans="28:28" x14ac:dyDescent="0.25">
      <c r="AB21892" s="3" t="e">
        <v>#N/A</v>
      </c>
    </row>
    <row r="21893" spans="28:28" x14ac:dyDescent="0.25">
      <c r="AB21893" s="3" t="e">
        <v>#N/A</v>
      </c>
    </row>
    <row r="21894" spans="28:28" x14ac:dyDescent="0.25">
      <c r="AB21894" s="3" t="e">
        <v>#N/A</v>
      </c>
    </row>
    <row r="21895" spans="28:28" x14ac:dyDescent="0.25">
      <c r="AB21895" s="3" t="e">
        <v>#N/A</v>
      </c>
    </row>
    <row r="21896" spans="28:28" x14ac:dyDescent="0.25">
      <c r="AB21896" s="3" t="e">
        <v>#N/A</v>
      </c>
    </row>
    <row r="21897" spans="28:28" x14ac:dyDescent="0.25">
      <c r="AB21897" s="3" t="e">
        <v>#N/A</v>
      </c>
    </row>
    <row r="21898" spans="28:28" x14ac:dyDescent="0.25">
      <c r="AB21898" s="3" t="e">
        <v>#N/A</v>
      </c>
    </row>
    <row r="21899" spans="28:28" x14ac:dyDescent="0.25">
      <c r="AB21899" s="3" t="e">
        <v>#N/A</v>
      </c>
    </row>
    <row r="21900" spans="28:28" x14ac:dyDescent="0.25">
      <c r="AB21900" s="3" t="e">
        <v>#N/A</v>
      </c>
    </row>
    <row r="21901" spans="28:28" x14ac:dyDescent="0.25">
      <c r="AB21901" s="3" t="e">
        <v>#N/A</v>
      </c>
    </row>
    <row r="21902" spans="28:28" x14ac:dyDescent="0.25">
      <c r="AB21902" s="3" t="e">
        <v>#N/A</v>
      </c>
    </row>
    <row r="21903" spans="28:28" x14ac:dyDescent="0.25">
      <c r="AB21903" s="3" t="e">
        <v>#N/A</v>
      </c>
    </row>
    <row r="21904" spans="28:28" x14ac:dyDescent="0.25">
      <c r="AB21904" s="3" t="e">
        <v>#N/A</v>
      </c>
    </row>
    <row r="21905" spans="28:28" x14ac:dyDescent="0.25">
      <c r="AB21905" s="3" t="e">
        <v>#N/A</v>
      </c>
    </row>
    <row r="21906" spans="28:28" x14ac:dyDescent="0.25">
      <c r="AB21906" s="3" t="e">
        <v>#N/A</v>
      </c>
    </row>
    <row r="21907" spans="28:28" x14ac:dyDescent="0.25">
      <c r="AB21907" s="3" t="e">
        <v>#N/A</v>
      </c>
    </row>
    <row r="21908" spans="28:28" x14ac:dyDescent="0.25">
      <c r="AB21908" s="3" t="e">
        <v>#N/A</v>
      </c>
    </row>
    <row r="21909" spans="28:28" x14ac:dyDescent="0.25">
      <c r="AB21909" s="3" t="e">
        <v>#N/A</v>
      </c>
    </row>
    <row r="21910" spans="28:28" x14ac:dyDescent="0.25">
      <c r="AB21910" s="3" t="e">
        <v>#N/A</v>
      </c>
    </row>
    <row r="21911" spans="28:28" x14ac:dyDescent="0.25">
      <c r="AB21911" s="3" t="e">
        <v>#N/A</v>
      </c>
    </row>
    <row r="21912" spans="28:28" x14ac:dyDescent="0.25">
      <c r="AB21912" s="3" t="e">
        <v>#N/A</v>
      </c>
    </row>
    <row r="21913" spans="28:28" x14ac:dyDescent="0.25">
      <c r="AB21913" s="3" t="e">
        <v>#N/A</v>
      </c>
    </row>
    <row r="21914" spans="28:28" x14ac:dyDescent="0.25">
      <c r="AB21914" s="3" t="e">
        <v>#N/A</v>
      </c>
    </row>
    <row r="21915" spans="28:28" x14ac:dyDescent="0.25">
      <c r="AB21915" s="3" t="e">
        <v>#N/A</v>
      </c>
    </row>
    <row r="21916" spans="28:28" x14ac:dyDescent="0.25">
      <c r="AB21916" s="3" t="e">
        <v>#N/A</v>
      </c>
    </row>
    <row r="21917" spans="28:28" x14ac:dyDescent="0.25">
      <c r="AB21917" s="3" t="e">
        <v>#N/A</v>
      </c>
    </row>
    <row r="21918" spans="28:28" x14ac:dyDescent="0.25">
      <c r="AB21918" s="3" t="e">
        <v>#N/A</v>
      </c>
    </row>
    <row r="21919" spans="28:28" x14ac:dyDescent="0.25">
      <c r="AB21919" s="3" t="e">
        <v>#N/A</v>
      </c>
    </row>
    <row r="21920" spans="28:28" x14ac:dyDescent="0.25">
      <c r="AB21920" s="3" t="e">
        <v>#N/A</v>
      </c>
    </row>
    <row r="21921" spans="28:28" x14ac:dyDescent="0.25">
      <c r="AB21921" s="3" t="e">
        <v>#N/A</v>
      </c>
    </row>
    <row r="21922" spans="28:28" x14ac:dyDescent="0.25">
      <c r="AB21922" s="3" t="e">
        <v>#N/A</v>
      </c>
    </row>
    <row r="21923" spans="28:28" x14ac:dyDescent="0.25">
      <c r="AB21923" s="3" t="e">
        <v>#N/A</v>
      </c>
    </row>
    <row r="21924" spans="28:28" x14ac:dyDescent="0.25">
      <c r="AB21924" s="3" t="e">
        <v>#N/A</v>
      </c>
    </row>
    <row r="21925" spans="28:28" x14ac:dyDescent="0.25">
      <c r="AB21925" s="3" t="e">
        <v>#N/A</v>
      </c>
    </row>
    <row r="21926" spans="28:28" x14ac:dyDescent="0.25">
      <c r="AB21926" s="3" t="e">
        <v>#N/A</v>
      </c>
    </row>
    <row r="21927" spans="28:28" x14ac:dyDescent="0.25">
      <c r="AB21927" s="3" t="e">
        <v>#N/A</v>
      </c>
    </row>
    <row r="21928" spans="28:28" x14ac:dyDescent="0.25">
      <c r="AB21928" s="3" t="e">
        <v>#N/A</v>
      </c>
    </row>
    <row r="21929" spans="28:28" x14ac:dyDescent="0.25">
      <c r="AB21929" s="3" t="e">
        <v>#N/A</v>
      </c>
    </row>
    <row r="21930" spans="28:28" x14ac:dyDescent="0.25">
      <c r="AB21930" s="3" t="e">
        <v>#N/A</v>
      </c>
    </row>
    <row r="21931" spans="28:28" x14ac:dyDescent="0.25">
      <c r="AB21931" s="3" t="e">
        <v>#N/A</v>
      </c>
    </row>
    <row r="21932" spans="28:28" x14ac:dyDescent="0.25">
      <c r="AB21932" s="3" t="e">
        <v>#N/A</v>
      </c>
    </row>
    <row r="21933" spans="28:28" x14ac:dyDescent="0.25">
      <c r="AB21933" s="3" t="e">
        <v>#N/A</v>
      </c>
    </row>
    <row r="21934" spans="28:28" x14ac:dyDescent="0.25">
      <c r="AB21934" s="3" t="e">
        <v>#N/A</v>
      </c>
    </row>
    <row r="21935" spans="28:28" x14ac:dyDescent="0.25">
      <c r="AB21935" s="3" t="e">
        <v>#N/A</v>
      </c>
    </row>
    <row r="21936" spans="28:28" x14ac:dyDescent="0.25">
      <c r="AB21936" s="3" t="e">
        <v>#N/A</v>
      </c>
    </row>
    <row r="21937" spans="28:28" x14ac:dyDescent="0.25">
      <c r="AB21937" s="3" t="e">
        <v>#N/A</v>
      </c>
    </row>
    <row r="21938" spans="28:28" x14ac:dyDescent="0.25">
      <c r="AB21938" s="3" t="e">
        <v>#N/A</v>
      </c>
    </row>
    <row r="21939" spans="28:28" x14ac:dyDescent="0.25">
      <c r="AB21939" s="3" t="e">
        <v>#N/A</v>
      </c>
    </row>
    <row r="21940" spans="28:28" x14ac:dyDescent="0.25">
      <c r="AB21940" s="3" t="e">
        <v>#N/A</v>
      </c>
    </row>
    <row r="21941" spans="28:28" x14ac:dyDescent="0.25">
      <c r="AB21941" s="3" t="e">
        <v>#N/A</v>
      </c>
    </row>
    <row r="21942" spans="28:28" x14ac:dyDescent="0.25">
      <c r="AB21942" s="3" t="e">
        <v>#N/A</v>
      </c>
    </row>
    <row r="21943" spans="28:28" x14ac:dyDescent="0.25">
      <c r="AB21943" s="3" t="e">
        <v>#N/A</v>
      </c>
    </row>
    <row r="21944" spans="28:28" x14ac:dyDescent="0.25">
      <c r="AB21944" s="3" t="e">
        <v>#N/A</v>
      </c>
    </row>
    <row r="21945" spans="28:28" x14ac:dyDescent="0.25">
      <c r="AB21945" s="3" t="e">
        <v>#N/A</v>
      </c>
    </row>
    <row r="21946" spans="28:28" x14ac:dyDescent="0.25">
      <c r="AB21946" s="3" t="e">
        <v>#N/A</v>
      </c>
    </row>
    <row r="21947" spans="28:28" x14ac:dyDescent="0.25">
      <c r="AB21947" s="3" t="e">
        <v>#N/A</v>
      </c>
    </row>
    <row r="21948" spans="28:28" x14ac:dyDescent="0.25">
      <c r="AB21948" s="3" t="e">
        <v>#N/A</v>
      </c>
    </row>
    <row r="21949" spans="28:28" x14ac:dyDescent="0.25">
      <c r="AB21949" s="3" t="e">
        <v>#N/A</v>
      </c>
    </row>
    <row r="21950" spans="28:28" x14ac:dyDescent="0.25">
      <c r="AB21950" s="3" t="e">
        <v>#N/A</v>
      </c>
    </row>
    <row r="21951" spans="28:28" x14ac:dyDescent="0.25">
      <c r="AB21951" s="3" t="e">
        <v>#N/A</v>
      </c>
    </row>
    <row r="21952" spans="28:28" x14ac:dyDescent="0.25">
      <c r="AB21952" s="3" t="e">
        <v>#N/A</v>
      </c>
    </row>
    <row r="21953" spans="28:28" x14ac:dyDescent="0.25">
      <c r="AB21953" s="3" t="e">
        <v>#N/A</v>
      </c>
    </row>
    <row r="21954" spans="28:28" x14ac:dyDescent="0.25">
      <c r="AB21954" s="3" t="e">
        <v>#N/A</v>
      </c>
    </row>
    <row r="21955" spans="28:28" x14ac:dyDescent="0.25">
      <c r="AB21955" s="3" t="e">
        <v>#N/A</v>
      </c>
    </row>
    <row r="21956" spans="28:28" x14ac:dyDescent="0.25">
      <c r="AB21956" s="3" t="e">
        <v>#N/A</v>
      </c>
    </row>
    <row r="21957" spans="28:28" x14ac:dyDescent="0.25">
      <c r="AB21957" s="3" t="e">
        <v>#N/A</v>
      </c>
    </row>
    <row r="21958" spans="28:28" x14ac:dyDescent="0.25">
      <c r="AB21958" s="3" t="e">
        <v>#N/A</v>
      </c>
    </row>
    <row r="21959" spans="28:28" x14ac:dyDescent="0.25">
      <c r="AB21959" s="3" t="e">
        <v>#N/A</v>
      </c>
    </row>
    <row r="21960" spans="28:28" x14ac:dyDescent="0.25">
      <c r="AB21960" s="3" t="e">
        <v>#N/A</v>
      </c>
    </row>
    <row r="21961" spans="28:28" x14ac:dyDescent="0.25">
      <c r="AB21961" s="3" t="e">
        <v>#N/A</v>
      </c>
    </row>
    <row r="21962" spans="28:28" x14ac:dyDescent="0.25">
      <c r="AB21962" s="3" t="e">
        <v>#N/A</v>
      </c>
    </row>
    <row r="21963" spans="28:28" x14ac:dyDescent="0.25">
      <c r="AB21963" s="3" t="e">
        <v>#N/A</v>
      </c>
    </row>
    <row r="21964" spans="28:28" x14ac:dyDescent="0.25">
      <c r="AB21964" s="3" t="e">
        <v>#N/A</v>
      </c>
    </row>
    <row r="21965" spans="28:28" x14ac:dyDescent="0.25">
      <c r="AB21965" s="3" t="e">
        <v>#N/A</v>
      </c>
    </row>
    <row r="21966" spans="28:28" x14ac:dyDescent="0.25">
      <c r="AB21966" s="3" t="e">
        <v>#N/A</v>
      </c>
    </row>
    <row r="21967" spans="28:28" x14ac:dyDescent="0.25">
      <c r="AB21967" s="3" t="e">
        <v>#N/A</v>
      </c>
    </row>
    <row r="21968" spans="28:28" x14ac:dyDescent="0.25">
      <c r="AB21968" s="3" t="e">
        <v>#N/A</v>
      </c>
    </row>
    <row r="21969" spans="28:28" x14ac:dyDescent="0.25">
      <c r="AB21969" s="3" t="e">
        <v>#N/A</v>
      </c>
    </row>
    <row r="21970" spans="28:28" x14ac:dyDescent="0.25">
      <c r="AB21970" s="3" t="e">
        <v>#N/A</v>
      </c>
    </row>
    <row r="21971" spans="28:28" x14ac:dyDescent="0.25">
      <c r="AB21971" s="3" t="e">
        <v>#N/A</v>
      </c>
    </row>
    <row r="21972" spans="28:28" x14ac:dyDescent="0.25">
      <c r="AB21972" s="3" t="e">
        <v>#N/A</v>
      </c>
    </row>
    <row r="21973" spans="28:28" x14ac:dyDescent="0.25">
      <c r="AB21973" s="3" t="e">
        <v>#N/A</v>
      </c>
    </row>
    <row r="21974" spans="28:28" x14ac:dyDescent="0.25">
      <c r="AB21974" s="3" t="e">
        <v>#N/A</v>
      </c>
    </row>
    <row r="21975" spans="28:28" x14ac:dyDescent="0.25">
      <c r="AB21975" s="3" t="e">
        <v>#N/A</v>
      </c>
    </row>
    <row r="21976" spans="28:28" x14ac:dyDescent="0.25">
      <c r="AB21976" s="3" t="e">
        <v>#N/A</v>
      </c>
    </row>
    <row r="21977" spans="28:28" x14ac:dyDescent="0.25">
      <c r="AB21977" s="3" t="e">
        <v>#N/A</v>
      </c>
    </row>
    <row r="21978" spans="28:28" x14ac:dyDescent="0.25">
      <c r="AB21978" s="3" t="e">
        <v>#N/A</v>
      </c>
    </row>
    <row r="21979" spans="28:28" x14ac:dyDescent="0.25">
      <c r="AB21979" s="3" t="e">
        <v>#N/A</v>
      </c>
    </row>
    <row r="21980" spans="28:28" x14ac:dyDescent="0.25">
      <c r="AB21980" s="3" t="e">
        <v>#N/A</v>
      </c>
    </row>
    <row r="21981" spans="28:28" x14ac:dyDescent="0.25">
      <c r="AB21981" s="3" t="e">
        <v>#N/A</v>
      </c>
    </row>
    <row r="21982" spans="28:28" x14ac:dyDescent="0.25">
      <c r="AB21982" s="3" t="e">
        <v>#N/A</v>
      </c>
    </row>
    <row r="21983" spans="28:28" x14ac:dyDescent="0.25">
      <c r="AB21983" s="3" t="e">
        <v>#N/A</v>
      </c>
    </row>
    <row r="21984" spans="28:28" x14ac:dyDescent="0.25">
      <c r="AB21984" s="3" t="e">
        <v>#N/A</v>
      </c>
    </row>
    <row r="21985" spans="28:28" x14ac:dyDescent="0.25">
      <c r="AB21985" s="3" t="e">
        <v>#N/A</v>
      </c>
    </row>
    <row r="21986" spans="28:28" x14ac:dyDescent="0.25">
      <c r="AB21986" s="3" t="e">
        <v>#N/A</v>
      </c>
    </row>
    <row r="21987" spans="28:28" x14ac:dyDescent="0.25">
      <c r="AB21987" s="3" t="e">
        <v>#N/A</v>
      </c>
    </row>
    <row r="21988" spans="28:28" x14ac:dyDescent="0.25">
      <c r="AB21988" s="3" t="e">
        <v>#N/A</v>
      </c>
    </row>
    <row r="21989" spans="28:28" x14ac:dyDescent="0.25">
      <c r="AB21989" s="3" t="e">
        <v>#N/A</v>
      </c>
    </row>
    <row r="21990" spans="28:28" x14ac:dyDescent="0.25">
      <c r="AB21990" s="3" t="e">
        <v>#N/A</v>
      </c>
    </row>
    <row r="21991" spans="28:28" x14ac:dyDescent="0.25">
      <c r="AB21991" s="3" t="e">
        <v>#N/A</v>
      </c>
    </row>
    <row r="21992" spans="28:28" x14ac:dyDescent="0.25">
      <c r="AB21992" s="3" t="e">
        <v>#N/A</v>
      </c>
    </row>
    <row r="21993" spans="28:28" x14ac:dyDescent="0.25">
      <c r="AB21993" s="3" t="e">
        <v>#N/A</v>
      </c>
    </row>
    <row r="21994" spans="28:28" x14ac:dyDescent="0.25">
      <c r="AB21994" s="3" t="e">
        <v>#N/A</v>
      </c>
    </row>
    <row r="21995" spans="28:28" x14ac:dyDescent="0.25">
      <c r="AB21995" s="3" t="e">
        <v>#N/A</v>
      </c>
    </row>
    <row r="21996" spans="28:28" x14ac:dyDescent="0.25">
      <c r="AB21996" s="3" t="e">
        <v>#N/A</v>
      </c>
    </row>
    <row r="21997" spans="28:28" x14ac:dyDescent="0.25">
      <c r="AB21997" s="3" t="e">
        <v>#N/A</v>
      </c>
    </row>
    <row r="21998" spans="28:28" x14ac:dyDescent="0.25">
      <c r="AB21998" s="3" t="e">
        <v>#N/A</v>
      </c>
    </row>
    <row r="21999" spans="28:28" x14ac:dyDescent="0.25">
      <c r="AB21999" s="3" t="e">
        <v>#N/A</v>
      </c>
    </row>
    <row r="22000" spans="28:28" x14ac:dyDescent="0.25">
      <c r="AB22000" s="3" t="e">
        <v>#N/A</v>
      </c>
    </row>
    <row r="22001" spans="28:28" x14ac:dyDescent="0.25">
      <c r="AB22001" s="3" t="e">
        <v>#N/A</v>
      </c>
    </row>
    <row r="22002" spans="28:28" x14ac:dyDescent="0.25">
      <c r="AB22002" s="3" t="e">
        <v>#N/A</v>
      </c>
    </row>
    <row r="22003" spans="28:28" x14ac:dyDescent="0.25">
      <c r="AB22003" s="3" t="e">
        <v>#N/A</v>
      </c>
    </row>
    <row r="22004" spans="28:28" x14ac:dyDescent="0.25">
      <c r="AB22004" s="3" t="e">
        <v>#N/A</v>
      </c>
    </row>
    <row r="22005" spans="28:28" x14ac:dyDescent="0.25">
      <c r="AB22005" s="3" t="e">
        <v>#N/A</v>
      </c>
    </row>
    <row r="22006" spans="28:28" x14ac:dyDescent="0.25">
      <c r="AB22006" s="3" t="e">
        <v>#N/A</v>
      </c>
    </row>
    <row r="22007" spans="28:28" x14ac:dyDescent="0.25">
      <c r="AB22007" s="3" t="e">
        <v>#N/A</v>
      </c>
    </row>
    <row r="22008" spans="28:28" x14ac:dyDescent="0.25">
      <c r="AB22008" s="3" t="e">
        <v>#N/A</v>
      </c>
    </row>
    <row r="22009" spans="28:28" x14ac:dyDescent="0.25">
      <c r="AB22009" s="3" t="e">
        <v>#N/A</v>
      </c>
    </row>
    <row r="22010" spans="28:28" x14ac:dyDescent="0.25">
      <c r="AB22010" s="3" t="e">
        <v>#N/A</v>
      </c>
    </row>
    <row r="22011" spans="28:28" x14ac:dyDescent="0.25">
      <c r="AB22011" s="3" t="e">
        <v>#N/A</v>
      </c>
    </row>
    <row r="22012" spans="28:28" x14ac:dyDescent="0.25">
      <c r="AB22012" s="3" t="e">
        <v>#N/A</v>
      </c>
    </row>
    <row r="22013" spans="28:28" x14ac:dyDescent="0.25">
      <c r="AB22013" s="3" t="e">
        <v>#N/A</v>
      </c>
    </row>
    <row r="22014" spans="28:28" x14ac:dyDescent="0.25">
      <c r="AB22014" s="3" t="e">
        <v>#N/A</v>
      </c>
    </row>
    <row r="22015" spans="28:28" x14ac:dyDescent="0.25">
      <c r="AB22015" s="3" t="e">
        <v>#N/A</v>
      </c>
    </row>
    <row r="22016" spans="28:28" x14ac:dyDescent="0.25">
      <c r="AB22016" s="3" t="e">
        <v>#N/A</v>
      </c>
    </row>
    <row r="22017" spans="28:28" x14ac:dyDescent="0.25">
      <c r="AB22017" s="3" t="e">
        <v>#N/A</v>
      </c>
    </row>
    <row r="22018" spans="28:28" x14ac:dyDescent="0.25">
      <c r="AB22018" s="3" t="e">
        <v>#N/A</v>
      </c>
    </row>
    <row r="22019" spans="28:28" x14ac:dyDescent="0.25">
      <c r="AB22019" s="3" t="e">
        <v>#N/A</v>
      </c>
    </row>
    <row r="22020" spans="28:28" x14ac:dyDescent="0.25">
      <c r="AB22020" s="3" t="e">
        <v>#N/A</v>
      </c>
    </row>
    <row r="22021" spans="28:28" x14ac:dyDescent="0.25">
      <c r="AB22021" s="3" t="e">
        <v>#N/A</v>
      </c>
    </row>
    <row r="22022" spans="28:28" x14ac:dyDescent="0.25">
      <c r="AB22022" s="3" t="e">
        <v>#N/A</v>
      </c>
    </row>
    <row r="22023" spans="28:28" x14ac:dyDescent="0.25">
      <c r="AB22023" s="3" t="e">
        <v>#N/A</v>
      </c>
    </row>
    <row r="22024" spans="28:28" x14ac:dyDescent="0.25">
      <c r="AB22024" s="3" t="e">
        <v>#N/A</v>
      </c>
    </row>
    <row r="22025" spans="28:28" x14ac:dyDescent="0.25">
      <c r="AB22025" s="3" t="e">
        <v>#N/A</v>
      </c>
    </row>
    <row r="22026" spans="28:28" x14ac:dyDescent="0.25">
      <c r="AB22026" s="3" t="e">
        <v>#N/A</v>
      </c>
    </row>
    <row r="22027" spans="28:28" x14ac:dyDescent="0.25">
      <c r="AB22027" s="3" t="e">
        <v>#N/A</v>
      </c>
    </row>
    <row r="22028" spans="28:28" x14ac:dyDescent="0.25">
      <c r="AB22028" s="3" t="e">
        <v>#N/A</v>
      </c>
    </row>
    <row r="22029" spans="28:28" x14ac:dyDescent="0.25">
      <c r="AB22029" s="3" t="e">
        <v>#N/A</v>
      </c>
    </row>
    <row r="22030" spans="28:28" x14ac:dyDescent="0.25">
      <c r="AB22030" s="3" t="e">
        <v>#N/A</v>
      </c>
    </row>
    <row r="22031" spans="28:28" x14ac:dyDescent="0.25">
      <c r="AB22031" s="3" t="e">
        <v>#N/A</v>
      </c>
    </row>
    <row r="22032" spans="28:28" x14ac:dyDescent="0.25">
      <c r="AB22032" s="3" t="e">
        <v>#N/A</v>
      </c>
    </row>
    <row r="22033" spans="28:28" x14ac:dyDescent="0.25">
      <c r="AB22033" s="3" t="e">
        <v>#N/A</v>
      </c>
    </row>
    <row r="22034" spans="28:28" x14ac:dyDescent="0.25">
      <c r="AB22034" s="3" t="e">
        <v>#N/A</v>
      </c>
    </row>
    <row r="22035" spans="28:28" x14ac:dyDescent="0.25">
      <c r="AB22035" s="3" t="e">
        <v>#N/A</v>
      </c>
    </row>
    <row r="22036" spans="28:28" x14ac:dyDescent="0.25">
      <c r="AB22036" s="3" t="e">
        <v>#N/A</v>
      </c>
    </row>
    <row r="22037" spans="28:28" x14ac:dyDescent="0.25">
      <c r="AB22037" s="3" t="e">
        <v>#N/A</v>
      </c>
    </row>
    <row r="22038" spans="28:28" x14ac:dyDescent="0.25">
      <c r="AB22038" s="3" t="e">
        <v>#N/A</v>
      </c>
    </row>
    <row r="22039" spans="28:28" x14ac:dyDescent="0.25">
      <c r="AB22039" s="3" t="e">
        <v>#N/A</v>
      </c>
    </row>
    <row r="22040" spans="28:28" x14ac:dyDescent="0.25">
      <c r="AB22040" s="3" t="e">
        <v>#N/A</v>
      </c>
    </row>
    <row r="22041" spans="28:28" x14ac:dyDescent="0.25">
      <c r="AB22041" s="3" t="e">
        <v>#N/A</v>
      </c>
    </row>
    <row r="22042" spans="28:28" x14ac:dyDescent="0.25">
      <c r="AB22042" s="3" t="e">
        <v>#N/A</v>
      </c>
    </row>
    <row r="22043" spans="28:28" x14ac:dyDescent="0.25">
      <c r="AB22043" s="3" t="e">
        <v>#N/A</v>
      </c>
    </row>
    <row r="22044" spans="28:28" x14ac:dyDescent="0.25">
      <c r="AB22044" s="3" t="e">
        <v>#N/A</v>
      </c>
    </row>
    <row r="22045" spans="28:28" x14ac:dyDescent="0.25">
      <c r="AB22045" s="3" t="e">
        <v>#N/A</v>
      </c>
    </row>
    <row r="22046" spans="28:28" x14ac:dyDescent="0.25">
      <c r="AB22046" s="3" t="e">
        <v>#N/A</v>
      </c>
    </row>
    <row r="22047" spans="28:28" x14ac:dyDescent="0.25">
      <c r="AB22047" s="3" t="e">
        <v>#N/A</v>
      </c>
    </row>
    <row r="22048" spans="28:28" x14ac:dyDescent="0.25">
      <c r="AB22048" s="3" t="e">
        <v>#N/A</v>
      </c>
    </row>
    <row r="22049" spans="28:28" x14ac:dyDescent="0.25">
      <c r="AB22049" s="3" t="e">
        <v>#N/A</v>
      </c>
    </row>
    <row r="22050" spans="28:28" x14ac:dyDescent="0.25">
      <c r="AB22050" s="3" t="e">
        <v>#N/A</v>
      </c>
    </row>
    <row r="22051" spans="28:28" x14ac:dyDescent="0.25">
      <c r="AB22051" s="3" t="e">
        <v>#N/A</v>
      </c>
    </row>
    <row r="22052" spans="28:28" x14ac:dyDescent="0.25">
      <c r="AB22052" s="3" t="e">
        <v>#N/A</v>
      </c>
    </row>
    <row r="22053" spans="28:28" x14ac:dyDescent="0.25">
      <c r="AB22053" s="3" t="e">
        <v>#N/A</v>
      </c>
    </row>
    <row r="22054" spans="28:28" x14ac:dyDescent="0.25">
      <c r="AB22054" s="3" t="e">
        <v>#N/A</v>
      </c>
    </row>
    <row r="22055" spans="28:28" x14ac:dyDescent="0.25">
      <c r="AB22055" s="3" t="e">
        <v>#N/A</v>
      </c>
    </row>
    <row r="22056" spans="28:28" x14ac:dyDescent="0.25">
      <c r="AB22056" s="3" t="e">
        <v>#N/A</v>
      </c>
    </row>
    <row r="22057" spans="28:28" x14ac:dyDescent="0.25">
      <c r="AB22057" s="3" t="e">
        <v>#N/A</v>
      </c>
    </row>
    <row r="22058" spans="28:28" x14ac:dyDescent="0.25">
      <c r="AB22058" s="3" t="e">
        <v>#N/A</v>
      </c>
    </row>
    <row r="22059" spans="28:28" x14ac:dyDescent="0.25">
      <c r="AB22059" s="3" t="e">
        <v>#N/A</v>
      </c>
    </row>
    <row r="22060" spans="28:28" x14ac:dyDescent="0.25">
      <c r="AB22060" s="3" t="e">
        <v>#N/A</v>
      </c>
    </row>
    <row r="22061" spans="28:28" x14ac:dyDescent="0.25">
      <c r="AB22061" s="3" t="e">
        <v>#N/A</v>
      </c>
    </row>
    <row r="22062" spans="28:28" x14ac:dyDescent="0.25">
      <c r="AB22062" s="3" t="e">
        <v>#N/A</v>
      </c>
    </row>
    <row r="22063" spans="28:28" x14ac:dyDescent="0.25">
      <c r="AB22063" s="3" t="e">
        <v>#N/A</v>
      </c>
    </row>
    <row r="22064" spans="28:28" x14ac:dyDescent="0.25">
      <c r="AB22064" s="3" t="e">
        <v>#N/A</v>
      </c>
    </row>
    <row r="22065" spans="28:28" x14ac:dyDescent="0.25">
      <c r="AB22065" s="3" t="e">
        <v>#N/A</v>
      </c>
    </row>
    <row r="22066" spans="28:28" x14ac:dyDescent="0.25">
      <c r="AB22066" s="3" t="e">
        <v>#N/A</v>
      </c>
    </row>
    <row r="22067" spans="28:28" x14ac:dyDescent="0.25">
      <c r="AB22067" s="3" t="e">
        <v>#N/A</v>
      </c>
    </row>
    <row r="22068" spans="28:28" x14ac:dyDescent="0.25">
      <c r="AB22068" s="3" t="e">
        <v>#N/A</v>
      </c>
    </row>
    <row r="22069" spans="28:28" x14ac:dyDescent="0.25">
      <c r="AB22069" s="3" t="e">
        <v>#N/A</v>
      </c>
    </row>
    <row r="22070" spans="28:28" x14ac:dyDescent="0.25">
      <c r="AB22070" s="3" t="e">
        <v>#N/A</v>
      </c>
    </row>
    <row r="22071" spans="28:28" x14ac:dyDescent="0.25">
      <c r="AB22071" s="3" t="e">
        <v>#N/A</v>
      </c>
    </row>
    <row r="22072" spans="28:28" x14ac:dyDescent="0.25">
      <c r="AB22072" s="3" t="e">
        <v>#N/A</v>
      </c>
    </row>
    <row r="22073" spans="28:28" x14ac:dyDescent="0.25">
      <c r="AB22073" s="3" t="e">
        <v>#N/A</v>
      </c>
    </row>
    <row r="22074" spans="28:28" x14ac:dyDescent="0.25">
      <c r="AB22074" s="3" t="e">
        <v>#N/A</v>
      </c>
    </row>
    <row r="22075" spans="28:28" x14ac:dyDescent="0.25">
      <c r="AB22075" s="3" t="e">
        <v>#N/A</v>
      </c>
    </row>
    <row r="22076" spans="28:28" x14ac:dyDescent="0.25">
      <c r="AB22076" s="3" t="e">
        <v>#N/A</v>
      </c>
    </row>
    <row r="22077" spans="28:28" x14ac:dyDescent="0.25">
      <c r="AB22077" s="3" t="e">
        <v>#N/A</v>
      </c>
    </row>
    <row r="22078" spans="28:28" x14ac:dyDescent="0.25">
      <c r="AB22078" s="3" t="e">
        <v>#N/A</v>
      </c>
    </row>
    <row r="22079" spans="28:28" x14ac:dyDescent="0.25">
      <c r="AB22079" s="3" t="e">
        <v>#N/A</v>
      </c>
    </row>
    <row r="22080" spans="28:28" x14ac:dyDescent="0.25">
      <c r="AB22080" s="3" t="e">
        <v>#N/A</v>
      </c>
    </row>
    <row r="22081" spans="28:28" x14ac:dyDescent="0.25">
      <c r="AB22081" s="3" t="e">
        <v>#N/A</v>
      </c>
    </row>
    <row r="22082" spans="28:28" x14ac:dyDescent="0.25">
      <c r="AB22082" s="3" t="e">
        <v>#N/A</v>
      </c>
    </row>
    <row r="22083" spans="28:28" x14ac:dyDescent="0.25">
      <c r="AB22083" s="3" t="e">
        <v>#N/A</v>
      </c>
    </row>
    <row r="22084" spans="28:28" x14ac:dyDescent="0.25">
      <c r="AB22084" s="3" t="e">
        <v>#N/A</v>
      </c>
    </row>
    <row r="22085" spans="28:28" x14ac:dyDescent="0.25">
      <c r="AB22085" s="3" t="e">
        <v>#N/A</v>
      </c>
    </row>
    <row r="22086" spans="28:28" x14ac:dyDescent="0.25">
      <c r="AB22086" s="3" t="e">
        <v>#N/A</v>
      </c>
    </row>
    <row r="22087" spans="28:28" x14ac:dyDescent="0.25">
      <c r="AB22087" s="3" t="e">
        <v>#N/A</v>
      </c>
    </row>
    <row r="22088" spans="28:28" x14ac:dyDescent="0.25">
      <c r="AB22088" s="3" t="e">
        <v>#N/A</v>
      </c>
    </row>
    <row r="22089" spans="28:28" x14ac:dyDescent="0.25">
      <c r="AB22089" s="3" t="e">
        <v>#N/A</v>
      </c>
    </row>
    <row r="22090" spans="28:28" x14ac:dyDescent="0.25">
      <c r="AB22090" s="3" t="e">
        <v>#N/A</v>
      </c>
    </row>
    <row r="22091" spans="28:28" x14ac:dyDescent="0.25">
      <c r="AB22091" s="3" t="e">
        <v>#N/A</v>
      </c>
    </row>
    <row r="22092" spans="28:28" x14ac:dyDescent="0.25">
      <c r="AB22092" s="3" t="e">
        <v>#N/A</v>
      </c>
    </row>
    <row r="22093" spans="28:28" x14ac:dyDescent="0.25">
      <c r="AB22093" s="3" t="e">
        <v>#N/A</v>
      </c>
    </row>
    <row r="22094" spans="28:28" x14ac:dyDescent="0.25">
      <c r="AB22094" s="3" t="e">
        <v>#N/A</v>
      </c>
    </row>
    <row r="22095" spans="28:28" x14ac:dyDescent="0.25">
      <c r="AB22095" s="3" t="e">
        <v>#N/A</v>
      </c>
    </row>
    <row r="22096" spans="28:28" x14ac:dyDescent="0.25">
      <c r="AB22096" s="3" t="e">
        <v>#N/A</v>
      </c>
    </row>
    <row r="22097" spans="28:28" x14ac:dyDescent="0.25">
      <c r="AB22097" s="3" t="e">
        <v>#N/A</v>
      </c>
    </row>
    <row r="22098" spans="28:28" x14ac:dyDescent="0.25">
      <c r="AB22098" s="3" t="e">
        <v>#N/A</v>
      </c>
    </row>
    <row r="22099" spans="28:28" x14ac:dyDescent="0.25">
      <c r="AB22099" s="3" t="e">
        <v>#N/A</v>
      </c>
    </row>
    <row r="22100" spans="28:28" x14ac:dyDescent="0.25">
      <c r="AB22100" s="3" t="e">
        <v>#N/A</v>
      </c>
    </row>
    <row r="22101" spans="28:28" x14ac:dyDescent="0.25">
      <c r="AB22101" s="3" t="e">
        <v>#N/A</v>
      </c>
    </row>
    <row r="22102" spans="28:28" x14ac:dyDescent="0.25">
      <c r="AB22102" s="3" t="e">
        <v>#N/A</v>
      </c>
    </row>
    <row r="22103" spans="28:28" x14ac:dyDescent="0.25">
      <c r="AB22103" s="3" t="e">
        <v>#N/A</v>
      </c>
    </row>
    <row r="22104" spans="28:28" x14ac:dyDescent="0.25">
      <c r="AB22104" s="3" t="e">
        <v>#N/A</v>
      </c>
    </row>
    <row r="22105" spans="28:28" x14ac:dyDescent="0.25">
      <c r="AB22105" s="3" t="e">
        <v>#N/A</v>
      </c>
    </row>
    <row r="22106" spans="28:28" x14ac:dyDescent="0.25">
      <c r="AB22106" s="3" t="e">
        <v>#N/A</v>
      </c>
    </row>
    <row r="22107" spans="28:28" x14ac:dyDescent="0.25">
      <c r="AB22107" s="3" t="e">
        <v>#N/A</v>
      </c>
    </row>
    <row r="22108" spans="28:28" x14ac:dyDescent="0.25">
      <c r="AB22108" s="3" t="e">
        <v>#N/A</v>
      </c>
    </row>
    <row r="22109" spans="28:28" x14ac:dyDescent="0.25">
      <c r="AB22109" s="3" t="e">
        <v>#N/A</v>
      </c>
    </row>
    <row r="22110" spans="28:28" x14ac:dyDescent="0.25">
      <c r="AB22110" s="3" t="e">
        <v>#N/A</v>
      </c>
    </row>
    <row r="22111" spans="28:28" x14ac:dyDescent="0.25">
      <c r="AB22111" s="3" t="e">
        <v>#N/A</v>
      </c>
    </row>
    <row r="22112" spans="28:28" x14ac:dyDescent="0.25">
      <c r="AB22112" s="3" t="e">
        <v>#N/A</v>
      </c>
    </row>
    <row r="22113" spans="28:28" x14ac:dyDescent="0.25">
      <c r="AB22113" s="3" t="e">
        <v>#N/A</v>
      </c>
    </row>
    <row r="22114" spans="28:28" x14ac:dyDescent="0.25">
      <c r="AB22114" s="3" t="e">
        <v>#N/A</v>
      </c>
    </row>
    <row r="22115" spans="28:28" x14ac:dyDescent="0.25">
      <c r="AB22115" s="3" t="e">
        <v>#N/A</v>
      </c>
    </row>
    <row r="22116" spans="28:28" x14ac:dyDescent="0.25">
      <c r="AB22116" s="3" t="e">
        <v>#N/A</v>
      </c>
    </row>
    <row r="22117" spans="28:28" x14ac:dyDescent="0.25">
      <c r="AB22117" s="3" t="e">
        <v>#N/A</v>
      </c>
    </row>
    <row r="22118" spans="28:28" x14ac:dyDescent="0.25">
      <c r="AB22118" s="3" t="e">
        <v>#N/A</v>
      </c>
    </row>
    <row r="22119" spans="28:28" x14ac:dyDescent="0.25">
      <c r="AB22119" s="3" t="e">
        <v>#N/A</v>
      </c>
    </row>
    <row r="22120" spans="28:28" x14ac:dyDescent="0.25">
      <c r="AB22120" s="3" t="e">
        <v>#N/A</v>
      </c>
    </row>
    <row r="22121" spans="28:28" x14ac:dyDescent="0.25">
      <c r="AB22121" s="3" t="e">
        <v>#N/A</v>
      </c>
    </row>
    <row r="22122" spans="28:28" x14ac:dyDescent="0.25">
      <c r="AB22122" s="3" t="e">
        <v>#N/A</v>
      </c>
    </row>
    <row r="22123" spans="28:28" x14ac:dyDescent="0.25">
      <c r="AB22123" s="3" t="e">
        <v>#N/A</v>
      </c>
    </row>
    <row r="22124" spans="28:28" x14ac:dyDescent="0.25">
      <c r="AB22124" s="3" t="e">
        <v>#N/A</v>
      </c>
    </row>
    <row r="22125" spans="28:28" x14ac:dyDescent="0.25">
      <c r="AB22125" s="3" t="e">
        <v>#N/A</v>
      </c>
    </row>
    <row r="22126" spans="28:28" x14ac:dyDescent="0.25">
      <c r="AB22126" s="3" t="e">
        <v>#N/A</v>
      </c>
    </row>
    <row r="22127" spans="28:28" x14ac:dyDescent="0.25">
      <c r="AB22127" s="3" t="e">
        <v>#N/A</v>
      </c>
    </row>
    <row r="22128" spans="28:28" x14ac:dyDescent="0.25">
      <c r="AB22128" s="3" t="e">
        <v>#N/A</v>
      </c>
    </row>
    <row r="22129" spans="28:28" x14ac:dyDescent="0.25">
      <c r="AB22129" s="3" t="e">
        <v>#N/A</v>
      </c>
    </row>
    <row r="22130" spans="28:28" x14ac:dyDescent="0.25">
      <c r="AB22130" s="3" t="e">
        <v>#N/A</v>
      </c>
    </row>
    <row r="22131" spans="28:28" x14ac:dyDescent="0.25">
      <c r="AB22131" s="3" t="e">
        <v>#N/A</v>
      </c>
    </row>
    <row r="22132" spans="28:28" x14ac:dyDescent="0.25">
      <c r="AB22132" s="3" t="e">
        <v>#N/A</v>
      </c>
    </row>
    <row r="22133" spans="28:28" x14ac:dyDescent="0.25">
      <c r="AB22133" s="3" t="e">
        <v>#N/A</v>
      </c>
    </row>
    <row r="22134" spans="28:28" x14ac:dyDescent="0.25">
      <c r="AB22134" s="3" t="e">
        <v>#N/A</v>
      </c>
    </row>
    <row r="22135" spans="28:28" x14ac:dyDescent="0.25">
      <c r="AB22135" s="3" t="e">
        <v>#N/A</v>
      </c>
    </row>
    <row r="22136" spans="28:28" x14ac:dyDescent="0.25">
      <c r="AB22136" s="3" t="e">
        <v>#N/A</v>
      </c>
    </row>
    <row r="22137" spans="28:28" x14ac:dyDescent="0.25">
      <c r="AB22137" s="3" t="e">
        <v>#N/A</v>
      </c>
    </row>
    <row r="22138" spans="28:28" x14ac:dyDescent="0.25">
      <c r="AB22138" s="3" t="e">
        <v>#N/A</v>
      </c>
    </row>
    <row r="22139" spans="28:28" x14ac:dyDescent="0.25">
      <c r="AB22139" s="3" t="e">
        <v>#N/A</v>
      </c>
    </row>
    <row r="22140" spans="28:28" x14ac:dyDescent="0.25">
      <c r="AB22140" s="3" t="e">
        <v>#N/A</v>
      </c>
    </row>
    <row r="22141" spans="28:28" x14ac:dyDescent="0.25">
      <c r="AB22141" s="3" t="e">
        <v>#N/A</v>
      </c>
    </row>
    <row r="22142" spans="28:28" x14ac:dyDescent="0.25">
      <c r="AB22142" s="3" t="e">
        <v>#N/A</v>
      </c>
    </row>
    <row r="22143" spans="28:28" x14ac:dyDescent="0.25">
      <c r="AB22143" s="3" t="e">
        <v>#N/A</v>
      </c>
    </row>
    <row r="22144" spans="28:28" x14ac:dyDescent="0.25">
      <c r="AB22144" s="3" t="e">
        <v>#N/A</v>
      </c>
    </row>
    <row r="22145" spans="28:28" x14ac:dyDescent="0.25">
      <c r="AB22145" s="3" t="e">
        <v>#N/A</v>
      </c>
    </row>
    <row r="22146" spans="28:28" x14ac:dyDescent="0.25">
      <c r="AB22146" s="3" t="e">
        <v>#N/A</v>
      </c>
    </row>
    <row r="22147" spans="28:28" x14ac:dyDescent="0.25">
      <c r="AB22147" s="3" t="e">
        <v>#N/A</v>
      </c>
    </row>
    <row r="22148" spans="28:28" x14ac:dyDescent="0.25">
      <c r="AB22148" s="3" t="e">
        <v>#N/A</v>
      </c>
    </row>
    <row r="22149" spans="28:28" x14ac:dyDescent="0.25">
      <c r="AB22149" s="3" t="e">
        <v>#N/A</v>
      </c>
    </row>
    <row r="22150" spans="28:28" x14ac:dyDescent="0.25">
      <c r="AB22150" s="3" t="e">
        <v>#N/A</v>
      </c>
    </row>
    <row r="22151" spans="28:28" x14ac:dyDescent="0.25">
      <c r="AB22151" s="3" t="e">
        <v>#N/A</v>
      </c>
    </row>
    <row r="22152" spans="28:28" x14ac:dyDescent="0.25">
      <c r="AB22152" s="3" t="e">
        <v>#N/A</v>
      </c>
    </row>
    <row r="22153" spans="28:28" x14ac:dyDescent="0.25">
      <c r="AB22153" s="3" t="e">
        <v>#N/A</v>
      </c>
    </row>
    <row r="22154" spans="28:28" x14ac:dyDescent="0.25">
      <c r="AB22154" s="3" t="e">
        <v>#N/A</v>
      </c>
    </row>
    <row r="22155" spans="28:28" x14ac:dyDescent="0.25">
      <c r="AB22155" s="3" t="e">
        <v>#N/A</v>
      </c>
    </row>
    <row r="22156" spans="28:28" x14ac:dyDescent="0.25">
      <c r="AB22156" s="3" t="e">
        <v>#N/A</v>
      </c>
    </row>
    <row r="22157" spans="28:28" x14ac:dyDescent="0.25">
      <c r="AB22157" s="3" t="e">
        <v>#N/A</v>
      </c>
    </row>
    <row r="22158" spans="28:28" x14ac:dyDescent="0.25">
      <c r="AB22158" s="3" t="e">
        <v>#N/A</v>
      </c>
    </row>
    <row r="22159" spans="28:28" x14ac:dyDescent="0.25">
      <c r="AB22159" s="3" t="e">
        <v>#N/A</v>
      </c>
    </row>
    <row r="22160" spans="28:28" x14ac:dyDescent="0.25">
      <c r="AB22160" s="3" t="e">
        <v>#N/A</v>
      </c>
    </row>
    <row r="22161" spans="28:28" x14ac:dyDescent="0.25">
      <c r="AB22161" s="3" t="e">
        <v>#N/A</v>
      </c>
    </row>
    <row r="22162" spans="28:28" x14ac:dyDescent="0.25">
      <c r="AB22162" s="3" t="e">
        <v>#N/A</v>
      </c>
    </row>
    <row r="22163" spans="28:28" x14ac:dyDescent="0.25">
      <c r="AB22163" s="3" t="e">
        <v>#N/A</v>
      </c>
    </row>
    <row r="22164" spans="28:28" x14ac:dyDescent="0.25">
      <c r="AB22164" s="3" t="e">
        <v>#N/A</v>
      </c>
    </row>
    <row r="22165" spans="28:28" x14ac:dyDescent="0.25">
      <c r="AB22165" s="3" t="e">
        <v>#N/A</v>
      </c>
    </row>
    <row r="22166" spans="28:28" x14ac:dyDescent="0.25">
      <c r="AB22166" s="3" t="e">
        <v>#N/A</v>
      </c>
    </row>
    <row r="22167" spans="28:28" x14ac:dyDescent="0.25">
      <c r="AB22167" s="3" t="e">
        <v>#N/A</v>
      </c>
    </row>
    <row r="22168" spans="28:28" x14ac:dyDescent="0.25">
      <c r="AB22168" s="3" t="e">
        <v>#N/A</v>
      </c>
    </row>
    <row r="22169" spans="28:28" x14ac:dyDescent="0.25">
      <c r="AB22169" s="3" t="e">
        <v>#N/A</v>
      </c>
    </row>
    <row r="22170" spans="28:28" x14ac:dyDescent="0.25">
      <c r="AB22170" s="3" t="e">
        <v>#N/A</v>
      </c>
    </row>
    <row r="22171" spans="28:28" x14ac:dyDescent="0.25">
      <c r="AB22171" s="3" t="e">
        <v>#N/A</v>
      </c>
    </row>
    <row r="22172" spans="28:28" x14ac:dyDescent="0.25">
      <c r="AB22172" s="3" t="e">
        <v>#N/A</v>
      </c>
    </row>
    <row r="22173" spans="28:28" x14ac:dyDescent="0.25">
      <c r="AB22173" s="3" t="e">
        <v>#N/A</v>
      </c>
    </row>
    <row r="22174" spans="28:28" x14ac:dyDescent="0.25">
      <c r="AB22174" s="3" t="e">
        <v>#N/A</v>
      </c>
    </row>
    <row r="22175" spans="28:28" x14ac:dyDescent="0.25">
      <c r="AB22175" s="3" t="e">
        <v>#N/A</v>
      </c>
    </row>
    <row r="22176" spans="28:28" x14ac:dyDescent="0.25">
      <c r="AB22176" s="3" t="e">
        <v>#N/A</v>
      </c>
    </row>
    <row r="22177" spans="28:28" x14ac:dyDescent="0.25">
      <c r="AB22177" s="3" t="e">
        <v>#N/A</v>
      </c>
    </row>
    <row r="22178" spans="28:28" x14ac:dyDescent="0.25">
      <c r="AB22178" s="3" t="e">
        <v>#N/A</v>
      </c>
    </row>
    <row r="22179" spans="28:28" x14ac:dyDescent="0.25">
      <c r="AB22179" s="3" t="e">
        <v>#N/A</v>
      </c>
    </row>
    <row r="22180" spans="28:28" x14ac:dyDescent="0.25">
      <c r="AB22180" s="3" t="e">
        <v>#N/A</v>
      </c>
    </row>
    <row r="22181" spans="28:28" x14ac:dyDescent="0.25">
      <c r="AB22181" s="3" t="e">
        <v>#N/A</v>
      </c>
    </row>
    <row r="22182" spans="28:28" x14ac:dyDescent="0.25">
      <c r="AB22182" s="3" t="e">
        <v>#N/A</v>
      </c>
    </row>
    <row r="22183" spans="28:28" x14ac:dyDescent="0.25">
      <c r="AB22183" s="3" t="e">
        <v>#N/A</v>
      </c>
    </row>
    <row r="22184" spans="28:28" x14ac:dyDescent="0.25">
      <c r="AB22184" s="3" t="e">
        <v>#N/A</v>
      </c>
    </row>
    <row r="22185" spans="28:28" x14ac:dyDescent="0.25">
      <c r="AB22185" s="3" t="e">
        <v>#N/A</v>
      </c>
    </row>
    <row r="22186" spans="28:28" x14ac:dyDescent="0.25">
      <c r="AB22186" s="3" t="e">
        <v>#N/A</v>
      </c>
    </row>
    <row r="22187" spans="28:28" x14ac:dyDescent="0.25">
      <c r="AB22187" s="3" t="e">
        <v>#N/A</v>
      </c>
    </row>
    <row r="22188" spans="28:28" x14ac:dyDescent="0.25">
      <c r="AB22188" s="3" t="e">
        <v>#N/A</v>
      </c>
    </row>
    <row r="22189" spans="28:28" x14ac:dyDescent="0.25">
      <c r="AB22189" s="3" t="e">
        <v>#N/A</v>
      </c>
    </row>
    <row r="22190" spans="28:28" x14ac:dyDescent="0.25">
      <c r="AB22190" s="3" t="e">
        <v>#N/A</v>
      </c>
    </row>
    <row r="22191" spans="28:28" x14ac:dyDescent="0.25">
      <c r="AB22191" s="3" t="e">
        <v>#N/A</v>
      </c>
    </row>
    <row r="22192" spans="28:28" x14ac:dyDescent="0.25">
      <c r="AB22192" s="3" t="e">
        <v>#N/A</v>
      </c>
    </row>
    <row r="22193" spans="28:28" x14ac:dyDescent="0.25">
      <c r="AB22193" s="3" t="e">
        <v>#N/A</v>
      </c>
    </row>
    <row r="22194" spans="28:28" x14ac:dyDescent="0.25">
      <c r="AB22194" s="3" t="e">
        <v>#N/A</v>
      </c>
    </row>
    <row r="22195" spans="28:28" x14ac:dyDescent="0.25">
      <c r="AB22195" s="3" t="e">
        <v>#N/A</v>
      </c>
    </row>
    <row r="22196" spans="28:28" x14ac:dyDescent="0.25">
      <c r="AB22196" s="3" t="e">
        <v>#N/A</v>
      </c>
    </row>
    <row r="22197" spans="28:28" x14ac:dyDescent="0.25">
      <c r="AB22197" s="3" t="e">
        <v>#N/A</v>
      </c>
    </row>
    <row r="22198" spans="28:28" x14ac:dyDescent="0.25">
      <c r="AB22198" s="3" t="e">
        <v>#N/A</v>
      </c>
    </row>
    <row r="22199" spans="28:28" x14ac:dyDescent="0.25">
      <c r="AB22199" s="3" t="e">
        <v>#N/A</v>
      </c>
    </row>
    <row r="22200" spans="28:28" x14ac:dyDescent="0.25">
      <c r="AB22200" s="3" t="e">
        <v>#N/A</v>
      </c>
    </row>
    <row r="22201" spans="28:28" x14ac:dyDescent="0.25">
      <c r="AB22201" s="3" t="e">
        <v>#N/A</v>
      </c>
    </row>
    <row r="22202" spans="28:28" x14ac:dyDescent="0.25">
      <c r="AB22202" s="3" t="e">
        <v>#N/A</v>
      </c>
    </row>
    <row r="22203" spans="28:28" x14ac:dyDescent="0.25">
      <c r="AB22203" s="3" t="e">
        <v>#N/A</v>
      </c>
    </row>
    <row r="22204" spans="28:28" x14ac:dyDescent="0.25">
      <c r="AB22204" s="3" t="e">
        <v>#N/A</v>
      </c>
    </row>
    <row r="22205" spans="28:28" x14ac:dyDescent="0.25">
      <c r="AB22205" s="3" t="e">
        <v>#N/A</v>
      </c>
    </row>
    <row r="22206" spans="28:28" x14ac:dyDescent="0.25">
      <c r="AB22206" s="3" t="e">
        <v>#N/A</v>
      </c>
    </row>
    <row r="22207" spans="28:28" x14ac:dyDescent="0.25">
      <c r="AB22207" s="3" t="e">
        <v>#N/A</v>
      </c>
    </row>
    <row r="22208" spans="28:28" x14ac:dyDescent="0.25">
      <c r="AB22208" s="3" t="e">
        <v>#N/A</v>
      </c>
    </row>
    <row r="22209" spans="28:28" x14ac:dyDescent="0.25">
      <c r="AB22209" s="3" t="e">
        <v>#N/A</v>
      </c>
    </row>
    <row r="22210" spans="28:28" x14ac:dyDescent="0.25">
      <c r="AB22210" s="3" t="e">
        <v>#N/A</v>
      </c>
    </row>
    <row r="22211" spans="28:28" x14ac:dyDescent="0.25">
      <c r="AB22211" s="3" t="e">
        <v>#N/A</v>
      </c>
    </row>
    <row r="22212" spans="28:28" x14ac:dyDescent="0.25">
      <c r="AB22212" s="3" t="e">
        <v>#N/A</v>
      </c>
    </row>
    <row r="22213" spans="28:28" x14ac:dyDescent="0.25">
      <c r="AB22213" s="3" t="e">
        <v>#N/A</v>
      </c>
    </row>
    <row r="22214" spans="28:28" x14ac:dyDescent="0.25">
      <c r="AB22214" s="3" t="e">
        <v>#N/A</v>
      </c>
    </row>
    <row r="22215" spans="28:28" x14ac:dyDescent="0.25">
      <c r="AB22215" s="3" t="e">
        <v>#N/A</v>
      </c>
    </row>
    <row r="22216" spans="28:28" x14ac:dyDescent="0.25">
      <c r="AB22216" s="3" t="e">
        <v>#N/A</v>
      </c>
    </row>
    <row r="22217" spans="28:28" x14ac:dyDescent="0.25">
      <c r="AB22217" s="3" t="e">
        <v>#N/A</v>
      </c>
    </row>
    <row r="22218" spans="28:28" x14ac:dyDescent="0.25">
      <c r="AB22218" s="3" t="e">
        <v>#N/A</v>
      </c>
    </row>
    <row r="22219" spans="28:28" x14ac:dyDescent="0.25">
      <c r="AB22219" s="3" t="e">
        <v>#N/A</v>
      </c>
    </row>
    <row r="22220" spans="28:28" x14ac:dyDescent="0.25">
      <c r="AB22220" s="3" t="e">
        <v>#N/A</v>
      </c>
    </row>
    <row r="22221" spans="28:28" x14ac:dyDescent="0.25">
      <c r="AB22221" s="3" t="e">
        <v>#N/A</v>
      </c>
    </row>
    <row r="22222" spans="28:28" x14ac:dyDescent="0.25">
      <c r="AB22222" s="3" t="e">
        <v>#N/A</v>
      </c>
    </row>
    <row r="22223" spans="28:28" x14ac:dyDescent="0.25">
      <c r="AB22223" s="3" t="e">
        <v>#N/A</v>
      </c>
    </row>
    <row r="22224" spans="28:28" x14ac:dyDescent="0.25">
      <c r="AB22224" s="3" t="e">
        <v>#N/A</v>
      </c>
    </row>
    <row r="22225" spans="28:28" x14ac:dyDescent="0.25">
      <c r="AB22225" s="3" t="e">
        <v>#N/A</v>
      </c>
    </row>
    <row r="22226" spans="28:28" x14ac:dyDescent="0.25">
      <c r="AB22226" s="3" t="e">
        <v>#N/A</v>
      </c>
    </row>
    <row r="22227" spans="28:28" x14ac:dyDescent="0.25">
      <c r="AB22227" s="3" t="e">
        <v>#N/A</v>
      </c>
    </row>
    <row r="22228" spans="28:28" x14ac:dyDescent="0.25">
      <c r="AB22228" s="3" t="e">
        <v>#N/A</v>
      </c>
    </row>
    <row r="22229" spans="28:28" x14ac:dyDescent="0.25">
      <c r="AB22229" s="3" t="e">
        <v>#N/A</v>
      </c>
    </row>
    <row r="22230" spans="28:28" x14ac:dyDescent="0.25">
      <c r="AB22230" s="3" t="e">
        <v>#N/A</v>
      </c>
    </row>
    <row r="22231" spans="28:28" x14ac:dyDescent="0.25">
      <c r="AB22231" s="3" t="e">
        <v>#N/A</v>
      </c>
    </row>
    <row r="22232" spans="28:28" x14ac:dyDescent="0.25">
      <c r="AB22232" s="3" t="e">
        <v>#N/A</v>
      </c>
    </row>
    <row r="22233" spans="28:28" x14ac:dyDescent="0.25">
      <c r="AB22233" s="3" t="e">
        <v>#N/A</v>
      </c>
    </row>
    <row r="22234" spans="28:28" x14ac:dyDescent="0.25">
      <c r="AB22234" s="3" t="e">
        <v>#N/A</v>
      </c>
    </row>
    <row r="22235" spans="28:28" x14ac:dyDescent="0.25">
      <c r="AB22235" s="3" t="e">
        <v>#N/A</v>
      </c>
    </row>
    <row r="22236" spans="28:28" x14ac:dyDescent="0.25">
      <c r="AB22236" s="3" t="e">
        <v>#N/A</v>
      </c>
    </row>
    <row r="22237" spans="28:28" x14ac:dyDescent="0.25">
      <c r="AB22237" s="3" t="e">
        <v>#N/A</v>
      </c>
    </row>
    <row r="22238" spans="28:28" x14ac:dyDescent="0.25">
      <c r="AB22238" s="3" t="e">
        <v>#N/A</v>
      </c>
    </row>
    <row r="22239" spans="28:28" x14ac:dyDescent="0.25">
      <c r="AB22239" s="3" t="e">
        <v>#N/A</v>
      </c>
    </row>
    <row r="22240" spans="28:28" x14ac:dyDescent="0.25">
      <c r="AB22240" s="3" t="e">
        <v>#N/A</v>
      </c>
    </row>
    <row r="22241" spans="28:28" x14ac:dyDescent="0.25">
      <c r="AB22241" s="3" t="e">
        <v>#N/A</v>
      </c>
    </row>
    <row r="22242" spans="28:28" x14ac:dyDescent="0.25">
      <c r="AB22242" s="3" t="e">
        <v>#N/A</v>
      </c>
    </row>
    <row r="22243" spans="28:28" x14ac:dyDescent="0.25">
      <c r="AB22243" s="3" t="e">
        <v>#N/A</v>
      </c>
    </row>
    <row r="22244" spans="28:28" x14ac:dyDescent="0.25">
      <c r="AB22244" s="3" t="e">
        <v>#N/A</v>
      </c>
    </row>
    <row r="22245" spans="28:28" x14ac:dyDescent="0.25">
      <c r="AB22245" s="3" t="e">
        <v>#N/A</v>
      </c>
    </row>
    <row r="22246" spans="28:28" x14ac:dyDescent="0.25">
      <c r="AB22246" s="3" t="e">
        <v>#N/A</v>
      </c>
    </row>
    <row r="22247" spans="28:28" x14ac:dyDescent="0.25">
      <c r="AB22247" s="3" t="e">
        <v>#N/A</v>
      </c>
    </row>
    <row r="22248" spans="28:28" x14ac:dyDescent="0.25">
      <c r="AB22248" s="3" t="e">
        <v>#N/A</v>
      </c>
    </row>
    <row r="22249" spans="28:28" x14ac:dyDescent="0.25">
      <c r="AB22249" s="3" t="e">
        <v>#N/A</v>
      </c>
    </row>
    <row r="22250" spans="28:28" x14ac:dyDescent="0.25">
      <c r="AB22250" s="3" t="e">
        <v>#N/A</v>
      </c>
    </row>
    <row r="22251" spans="28:28" x14ac:dyDescent="0.25">
      <c r="AB22251" s="3" t="e">
        <v>#N/A</v>
      </c>
    </row>
    <row r="22252" spans="28:28" x14ac:dyDescent="0.25">
      <c r="AB22252" s="3" t="e">
        <v>#N/A</v>
      </c>
    </row>
    <row r="22253" spans="28:28" x14ac:dyDescent="0.25">
      <c r="AB22253" s="3" t="e">
        <v>#N/A</v>
      </c>
    </row>
    <row r="22254" spans="28:28" x14ac:dyDescent="0.25">
      <c r="AB22254" s="3" t="e">
        <v>#N/A</v>
      </c>
    </row>
    <row r="22255" spans="28:28" x14ac:dyDescent="0.25">
      <c r="AB22255" s="3" t="e">
        <v>#N/A</v>
      </c>
    </row>
    <row r="22256" spans="28:28" x14ac:dyDescent="0.25">
      <c r="AB22256" s="3" t="e">
        <v>#N/A</v>
      </c>
    </row>
    <row r="22257" spans="28:28" x14ac:dyDescent="0.25">
      <c r="AB22257" s="3" t="e">
        <v>#N/A</v>
      </c>
    </row>
    <row r="22258" spans="28:28" x14ac:dyDescent="0.25">
      <c r="AB22258" s="3" t="e">
        <v>#N/A</v>
      </c>
    </row>
    <row r="22259" spans="28:28" x14ac:dyDescent="0.25">
      <c r="AB22259" s="3" t="e">
        <v>#N/A</v>
      </c>
    </row>
    <row r="22260" spans="28:28" x14ac:dyDescent="0.25">
      <c r="AB22260" s="3" t="e">
        <v>#N/A</v>
      </c>
    </row>
    <row r="22261" spans="28:28" x14ac:dyDescent="0.25">
      <c r="AB22261" s="3" t="e">
        <v>#N/A</v>
      </c>
    </row>
    <row r="22262" spans="28:28" x14ac:dyDescent="0.25">
      <c r="AB22262" s="3" t="e">
        <v>#N/A</v>
      </c>
    </row>
    <row r="22263" spans="28:28" x14ac:dyDescent="0.25">
      <c r="AB22263" s="3" t="e">
        <v>#N/A</v>
      </c>
    </row>
    <row r="22264" spans="28:28" x14ac:dyDescent="0.25">
      <c r="AB22264" s="3" t="e">
        <v>#N/A</v>
      </c>
    </row>
    <row r="22265" spans="28:28" x14ac:dyDescent="0.25">
      <c r="AB22265" s="3" t="e">
        <v>#N/A</v>
      </c>
    </row>
    <row r="22266" spans="28:28" x14ac:dyDescent="0.25">
      <c r="AB22266" s="3" t="e">
        <v>#N/A</v>
      </c>
    </row>
    <row r="22267" spans="28:28" x14ac:dyDescent="0.25">
      <c r="AB22267" s="3" t="e">
        <v>#N/A</v>
      </c>
    </row>
    <row r="22268" spans="28:28" x14ac:dyDescent="0.25">
      <c r="AB22268" s="3" t="e">
        <v>#N/A</v>
      </c>
    </row>
    <row r="22269" spans="28:28" x14ac:dyDescent="0.25">
      <c r="AB22269" s="3" t="e">
        <v>#N/A</v>
      </c>
    </row>
    <row r="22270" spans="28:28" x14ac:dyDescent="0.25">
      <c r="AB22270" s="3" t="e">
        <v>#N/A</v>
      </c>
    </row>
    <row r="22271" spans="28:28" x14ac:dyDescent="0.25">
      <c r="AB22271" s="3" t="e">
        <v>#N/A</v>
      </c>
    </row>
    <row r="22272" spans="28:28" x14ac:dyDescent="0.25">
      <c r="AB22272" s="3" t="e">
        <v>#N/A</v>
      </c>
    </row>
    <row r="22273" spans="28:28" x14ac:dyDescent="0.25">
      <c r="AB22273" s="3" t="e">
        <v>#N/A</v>
      </c>
    </row>
    <row r="22274" spans="28:28" x14ac:dyDescent="0.25">
      <c r="AB22274" s="3" t="e">
        <v>#N/A</v>
      </c>
    </row>
    <row r="22275" spans="28:28" x14ac:dyDescent="0.25">
      <c r="AB22275" s="3" t="e">
        <v>#N/A</v>
      </c>
    </row>
    <row r="22276" spans="28:28" x14ac:dyDescent="0.25">
      <c r="AB22276" s="3" t="e">
        <v>#N/A</v>
      </c>
    </row>
    <row r="22277" spans="28:28" x14ac:dyDescent="0.25">
      <c r="AB22277" s="3" t="e">
        <v>#N/A</v>
      </c>
    </row>
    <row r="22278" spans="28:28" x14ac:dyDescent="0.25">
      <c r="AB22278" s="3" t="e">
        <v>#N/A</v>
      </c>
    </row>
    <row r="22279" spans="28:28" x14ac:dyDescent="0.25">
      <c r="AB22279" s="3" t="e">
        <v>#N/A</v>
      </c>
    </row>
    <row r="22280" spans="28:28" x14ac:dyDescent="0.25">
      <c r="AB22280" s="3" t="e">
        <v>#N/A</v>
      </c>
    </row>
    <row r="22281" spans="28:28" x14ac:dyDescent="0.25">
      <c r="AB22281" s="3" t="e">
        <v>#N/A</v>
      </c>
    </row>
    <row r="22282" spans="28:28" x14ac:dyDescent="0.25">
      <c r="AB22282" s="3" t="e">
        <v>#N/A</v>
      </c>
    </row>
    <row r="22283" spans="28:28" x14ac:dyDescent="0.25">
      <c r="AB22283" s="3" t="e">
        <v>#N/A</v>
      </c>
    </row>
    <row r="22284" spans="28:28" x14ac:dyDescent="0.25">
      <c r="AB22284" s="3" t="e">
        <v>#N/A</v>
      </c>
    </row>
    <row r="22285" spans="28:28" x14ac:dyDescent="0.25">
      <c r="AB22285" s="3" t="e">
        <v>#N/A</v>
      </c>
    </row>
    <row r="22286" spans="28:28" x14ac:dyDescent="0.25">
      <c r="AB22286" s="3" t="e">
        <v>#N/A</v>
      </c>
    </row>
    <row r="22287" spans="28:28" x14ac:dyDescent="0.25">
      <c r="AB22287" s="3" t="e">
        <v>#N/A</v>
      </c>
    </row>
    <row r="22288" spans="28:28" x14ac:dyDescent="0.25">
      <c r="AB22288" s="3" t="e">
        <v>#N/A</v>
      </c>
    </row>
    <row r="22289" spans="28:28" x14ac:dyDescent="0.25">
      <c r="AB22289" s="3" t="e">
        <v>#N/A</v>
      </c>
    </row>
    <row r="22290" spans="28:28" x14ac:dyDescent="0.25">
      <c r="AB22290" s="3" t="e">
        <v>#N/A</v>
      </c>
    </row>
    <row r="22291" spans="28:28" x14ac:dyDescent="0.25">
      <c r="AB22291" s="3" t="e">
        <v>#N/A</v>
      </c>
    </row>
    <row r="22292" spans="28:28" x14ac:dyDescent="0.25">
      <c r="AB22292" s="3" t="e">
        <v>#N/A</v>
      </c>
    </row>
    <row r="22293" spans="28:28" x14ac:dyDescent="0.25">
      <c r="AB22293" s="3" t="e">
        <v>#N/A</v>
      </c>
    </row>
    <row r="22294" spans="28:28" x14ac:dyDescent="0.25">
      <c r="AB22294" s="3" t="e">
        <v>#N/A</v>
      </c>
    </row>
    <row r="22295" spans="28:28" x14ac:dyDescent="0.25">
      <c r="AB22295" s="3" t="e">
        <v>#N/A</v>
      </c>
    </row>
    <row r="22296" spans="28:28" x14ac:dyDescent="0.25">
      <c r="AB22296" s="3" t="e">
        <v>#N/A</v>
      </c>
    </row>
    <row r="22297" spans="28:28" x14ac:dyDescent="0.25">
      <c r="AB22297" s="3" t="e">
        <v>#N/A</v>
      </c>
    </row>
    <row r="22298" spans="28:28" x14ac:dyDescent="0.25">
      <c r="AB22298" s="3" t="e">
        <v>#N/A</v>
      </c>
    </row>
    <row r="22299" spans="28:28" x14ac:dyDescent="0.25">
      <c r="AB22299" s="3" t="e">
        <v>#N/A</v>
      </c>
    </row>
    <row r="22300" spans="28:28" x14ac:dyDescent="0.25">
      <c r="AB22300" s="3" t="e">
        <v>#N/A</v>
      </c>
    </row>
    <row r="22301" spans="28:28" x14ac:dyDescent="0.25">
      <c r="AB22301" s="3" t="e">
        <v>#N/A</v>
      </c>
    </row>
    <row r="22302" spans="28:28" x14ac:dyDescent="0.25">
      <c r="AB22302" s="3" t="e">
        <v>#N/A</v>
      </c>
    </row>
    <row r="22303" spans="28:28" x14ac:dyDescent="0.25">
      <c r="AB22303" s="3" t="e">
        <v>#N/A</v>
      </c>
    </row>
    <row r="22304" spans="28:28" x14ac:dyDescent="0.25">
      <c r="AB22304" s="3" t="e">
        <v>#N/A</v>
      </c>
    </row>
    <row r="22305" spans="28:28" x14ac:dyDescent="0.25">
      <c r="AB22305" s="3" t="e">
        <v>#N/A</v>
      </c>
    </row>
    <row r="22306" spans="28:28" x14ac:dyDescent="0.25">
      <c r="AB22306" s="3" t="e">
        <v>#N/A</v>
      </c>
    </row>
    <row r="22307" spans="28:28" x14ac:dyDescent="0.25">
      <c r="AB22307" s="3" t="e">
        <v>#N/A</v>
      </c>
    </row>
    <row r="22308" spans="28:28" x14ac:dyDescent="0.25">
      <c r="AB22308" s="3" t="e">
        <v>#N/A</v>
      </c>
    </row>
    <row r="22309" spans="28:28" x14ac:dyDescent="0.25">
      <c r="AB22309" s="3" t="e">
        <v>#N/A</v>
      </c>
    </row>
    <row r="22310" spans="28:28" x14ac:dyDescent="0.25">
      <c r="AB22310" s="3" t="e">
        <v>#N/A</v>
      </c>
    </row>
    <row r="22311" spans="28:28" x14ac:dyDescent="0.25">
      <c r="AB22311" s="3" t="e">
        <v>#N/A</v>
      </c>
    </row>
    <row r="22312" spans="28:28" x14ac:dyDescent="0.25">
      <c r="AB22312" s="3" t="e">
        <v>#N/A</v>
      </c>
    </row>
    <row r="22313" spans="28:28" x14ac:dyDescent="0.25">
      <c r="AB22313" s="3" t="e">
        <v>#N/A</v>
      </c>
    </row>
    <row r="22314" spans="28:28" x14ac:dyDescent="0.25">
      <c r="AB22314" s="3" t="e">
        <v>#N/A</v>
      </c>
    </row>
    <row r="22315" spans="28:28" x14ac:dyDescent="0.25">
      <c r="AB22315" s="3" t="e">
        <v>#N/A</v>
      </c>
    </row>
    <row r="22316" spans="28:28" x14ac:dyDescent="0.25">
      <c r="AB22316" s="3" t="e">
        <v>#N/A</v>
      </c>
    </row>
    <row r="22317" spans="28:28" x14ac:dyDescent="0.25">
      <c r="AB22317" s="3" t="e">
        <v>#N/A</v>
      </c>
    </row>
    <row r="22318" spans="28:28" x14ac:dyDescent="0.25">
      <c r="AB22318" s="3" t="e">
        <v>#N/A</v>
      </c>
    </row>
    <row r="22319" spans="28:28" x14ac:dyDescent="0.25">
      <c r="AB22319" s="3" t="e">
        <v>#N/A</v>
      </c>
    </row>
    <row r="22320" spans="28:28" x14ac:dyDescent="0.25">
      <c r="AB22320" s="3" t="e">
        <v>#N/A</v>
      </c>
    </row>
    <row r="22321" spans="28:28" x14ac:dyDescent="0.25">
      <c r="AB22321" s="3" t="e">
        <v>#N/A</v>
      </c>
    </row>
    <row r="22322" spans="28:28" x14ac:dyDescent="0.25">
      <c r="AB22322" s="3" t="e">
        <v>#N/A</v>
      </c>
    </row>
    <row r="22323" spans="28:28" x14ac:dyDescent="0.25">
      <c r="AB22323" s="3" t="e">
        <v>#N/A</v>
      </c>
    </row>
    <row r="22324" spans="28:28" x14ac:dyDescent="0.25">
      <c r="AB22324" s="3" t="e">
        <v>#N/A</v>
      </c>
    </row>
    <row r="22325" spans="28:28" x14ac:dyDescent="0.25">
      <c r="AB22325" s="3" t="e">
        <v>#N/A</v>
      </c>
    </row>
    <row r="22326" spans="28:28" x14ac:dyDescent="0.25">
      <c r="AB22326" s="3" t="e">
        <v>#N/A</v>
      </c>
    </row>
    <row r="22327" spans="28:28" x14ac:dyDescent="0.25">
      <c r="AB22327" s="3" t="e">
        <v>#N/A</v>
      </c>
    </row>
    <row r="22328" spans="28:28" x14ac:dyDescent="0.25">
      <c r="AB22328" s="3" t="e">
        <v>#N/A</v>
      </c>
    </row>
    <row r="22329" spans="28:28" x14ac:dyDescent="0.25">
      <c r="AB22329" s="3" t="e">
        <v>#N/A</v>
      </c>
    </row>
    <row r="22330" spans="28:28" x14ac:dyDescent="0.25">
      <c r="AB22330" s="3" t="e">
        <v>#N/A</v>
      </c>
    </row>
    <row r="22331" spans="28:28" x14ac:dyDescent="0.25">
      <c r="AB22331" s="3" t="e">
        <v>#N/A</v>
      </c>
    </row>
    <row r="22332" spans="28:28" x14ac:dyDescent="0.25">
      <c r="AB22332" s="3" t="e">
        <v>#N/A</v>
      </c>
    </row>
    <row r="22333" spans="28:28" x14ac:dyDescent="0.25">
      <c r="AB22333" s="3" t="e">
        <v>#N/A</v>
      </c>
    </row>
    <row r="22334" spans="28:28" x14ac:dyDescent="0.25">
      <c r="AB22334" s="3" t="e">
        <v>#N/A</v>
      </c>
    </row>
    <row r="22335" spans="28:28" x14ac:dyDescent="0.25">
      <c r="AB22335" s="3" t="e">
        <v>#N/A</v>
      </c>
    </row>
    <row r="22336" spans="28:28" x14ac:dyDescent="0.25">
      <c r="AB22336" s="3" t="e">
        <v>#N/A</v>
      </c>
    </row>
    <row r="22337" spans="28:28" x14ac:dyDescent="0.25">
      <c r="AB22337" s="3" t="e">
        <v>#N/A</v>
      </c>
    </row>
    <row r="22338" spans="28:28" x14ac:dyDescent="0.25">
      <c r="AB22338" s="3" t="e">
        <v>#N/A</v>
      </c>
    </row>
    <row r="22339" spans="28:28" x14ac:dyDescent="0.25">
      <c r="AB22339" s="3" t="e">
        <v>#N/A</v>
      </c>
    </row>
    <row r="22340" spans="28:28" x14ac:dyDescent="0.25">
      <c r="AB22340" s="3" t="e">
        <v>#N/A</v>
      </c>
    </row>
    <row r="22341" spans="28:28" x14ac:dyDescent="0.25">
      <c r="AB22341" s="3" t="e">
        <v>#N/A</v>
      </c>
    </row>
    <row r="22342" spans="28:28" x14ac:dyDescent="0.25">
      <c r="AB22342" s="3" t="e">
        <v>#N/A</v>
      </c>
    </row>
    <row r="22343" spans="28:28" x14ac:dyDescent="0.25">
      <c r="AB22343" s="3" t="e">
        <v>#N/A</v>
      </c>
    </row>
    <row r="22344" spans="28:28" x14ac:dyDescent="0.25">
      <c r="AB22344" s="3" t="e">
        <v>#N/A</v>
      </c>
    </row>
    <row r="22345" spans="28:28" x14ac:dyDescent="0.25">
      <c r="AB22345" s="3" t="e">
        <v>#N/A</v>
      </c>
    </row>
    <row r="22346" spans="28:28" x14ac:dyDescent="0.25">
      <c r="AB22346" s="3" t="e">
        <v>#N/A</v>
      </c>
    </row>
    <row r="22347" spans="28:28" x14ac:dyDescent="0.25">
      <c r="AB22347" s="3" t="e">
        <v>#N/A</v>
      </c>
    </row>
    <row r="22348" spans="28:28" x14ac:dyDescent="0.25">
      <c r="AB22348" s="3" t="e">
        <v>#N/A</v>
      </c>
    </row>
    <row r="22349" spans="28:28" x14ac:dyDescent="0.25">
      <c r="AB22349" s="3" t="e">
        <v>#N/A</v>
      </c>
    </row>
    <row r="22350" spans="28:28" x14ac:dyDescent="0.25">
      <c r="AB22350" s="3" t="e">
        <v>#N/A</v>
      </c>
    </row>
    <row r="22351" spans="28:28" x14ac:dyDescent="0.25">
      <c r="AB22351" s="3" t="e">
        <v>#N/A</v>
      </c>
    </row>
    <row r="22352" spans="28:28" x14ac:dyDescent="0.25">
      <c r="AB22352" s="3" t="e">
        <v>#N/A</v>
      </c>
    </row>
    <row r="22353" spans="28:28" x14ac:dyDescent="0.25">
      <c r="AB22353" s="3" t="e">
        <v>#N/A</v>
      </c>
    </row>
    <row r="22354" spans="28:28" x14ac:dyDescent="0.25">
      <c r="AB22354" s="3" t="e">
        <v>#N/A</v>
      </c>
    </row>
    <row r="22355" spans="28:28" x14ac:dyDescent="0.25">
      <c r="AB22355" s="3" t="e">
        <v>#N/A</v>
      </c>
    </row>
    <row r="22356" spans="28:28" x14ac:dyDescent="0.25">
      <c r="AB22356" s="3" t="e">
        <v>#N/A</v>
      </c>
    </row>
    <row r="22357" spans="28:28" x14ac:dyDescent="0.25">
      <c r="AB22357" s="3" t="e">
        <v>#N/A</v>
      </c>
    </row>
    <row r="22358" spans="28:28" x14ac:dyDescent="0.25">
      <c r="AB22358" s="3" t="e">
        <v>#N/A</v>
      </c>
    </row>
    <row r="22359" spans="28:28" x14ac:dyDescent="0.25">
      <c r="AB22359" s="3" t="e">
        <v>#N/A</v>
      </c>
    </row>
    <row r="22360" spans="28:28" x14ac:dyDescent="0.25">
      <c r="AB22360" s="3" t="e">
        <v>#N/A</v>
      </c>
    </row>
    <row r="22361" spans="28:28" x14ac:dyDescent="0.25">
      <c r="AB22361" s="3" t="e">
        <v>#N/A</v>
      </c>
    </row>
    <row r="22362" spans="28:28" x14ac:dyDescent="0.25">
      <c r="AB22362" s="3" t="e">
        <v>#N/A</v>
      </c>
    </row>
    <row r="22363" spans="28:28" x14ac:dyDescent="0.25">
      <c r="AB22363" s="3" t="e">
        <v>#N/A</v>
      </c>
    </row>
    <row r="22364" spans="28:28" x14ac:dyDescent="0.25">
      <c r="AB22364" s="3" t="e">
        <v>#N/A</v>
      </c>
    </row>
    <row r="22365" spans="28:28" x14ac:dyDescent="0.25">
      <c r="AB22365" s="3" t="e">
        <v>#N/A</v>
      </c>
    </row>
    <row r="22366" spans="28:28" x14ac:dyDescent="0.25">
      <c r="AB22366" s="3" t="e">
        <v>#N/A</v>
      </c>
    </row>
    <row r="22367" spans="28:28" x14ac:dyDescent="0.25">
      <c r="AB22367" s="3" t="e">
        <v>#N/A</v>
      </c>
    </row>
    <row r="22368" spans="28:28" x14ac:dyDescent="0.25">
      <c r="AB22368" s="3" t="e">
        <v>#N/A</v>
      </c>
    </row>
    <row r="22369" spans="28:28" x14ac:dyDescent="0.25">
      <c r="AB22369" s="3" t="e">
        <v>#N/A</v>
      </c>
    </row>
    <row r="22370" spans="28:28" x14ac:dyDescent="0.25">
      <c r="AB22370" s="3" t="e">
        <v>#N/A</v>
      </c>
    </row>
    <row r="22371" spans="28:28" x14ac:dyDescent="0.25">
      <c r="AB22371" s="3" t="e">
        <v>#N/A</v>
      </c>
    </row>
    <row r="22372" spans="28:28" x14ac:dyDescent="0.25">
      <c r="AB22372" s="3" t="e">
        <v>#N/A</v>
      </c>
    </row>
    <row r="22373" spans="28:28" x14ac:dyDescent="0.25">
      <c r="AB22373" s="3" t="e">
        <v>#N/A</v>
      </c>
    </row>
    <row r="22374" spans="28:28" x14ac:dyDescent="0.25">
      <c r="AB22374" s="3" t="e">
        <v>#N/A</v>
      </c>
    </row>
    <row r="22375" spans="28:28" x14ac:dyDescent="0.25">
      <c r="AB22375" s="3" t="e">
        <v>#N/A</v>
      </c>
    </row>
    <row r="22376" spans="28:28" x14ac:dyDescent="0.25">
      <c r="AB22376" s="3" t="e">
        <v>#N/A</v>
      </c>
    </row>
    <row r="22377" spans="28:28" x14ac:dyDescent="0.25">
      <c r="AB22377" s="3" t="e">
        <v>#N/A</v>
      </c>
    </row>
    <row r="22378" spans="28:28" x14ac:dyDescent="0.25">
      <c r="AB22378" s="3" t="e">
        <v>#N/A</v>
      </c>
    </row>
    <row r="22379" spans="28:28" x14ac:dyDescent="0.25">
      <c r="AB22379" s="3" t="e">
        <v>#N/A</v>
      </c>
    </row>
    <row r="22380" spans="28:28" x14ac:dyDescent="0.25">
      <c r="AB22380" s="3" t="e">
        <v>#N/A</v>
      </c>
    </row>
    <row r="22381" spans="28:28" x14ac:dyDescent="0.25">
      <c r="AB22381" s="3" t="e">
        <v>#N/A</v>
      </c>
    </row>
    <row r="22382" spans="28:28" x14ac:dyDescent="0.25">
      <c r="AB22382" s="3" t="e">
        <v>#N/A</v>
      </c>
    </row>
    <row r="22383" spans="28:28" x14ac:dyDescent="0.25">
      <c r="AB22383" s="3" t="e">
        <v>#N/A</v>
      </c>
    </row>
    <row r="22384" spans="28:28" x14ac:dyDescent="0.25">
      <c r="AB22384" s="3" t="e">
        <v>#N/A</v>
      </c>
    </row>
    <row r="22385" spans="28:28" x14ac:dyDescent="0.25">
      <c r="AB22385" s="3" t="e">
        <v>#N/A</v>
      </c>
    </row>
    <row r="22386" spans="28:28" x14ac:dyDescent="0.25">
      <c r="AB22386" s="3" t="e">
        <v>#N/A</v>
      </c>
    </row>
    <row r="22387" spans="28:28" x14ac:dyDescent="0.25">
      <c r="AB22387" s="3" t="e">
        <v>#N/A</v>
      </c>
    </row>
    <row r="22388" spans="28:28" x14ac:dyDescent="0.25">
      <c r="AB22388" s="3" t="e">
        <v>#N/A</v>
      </c>
    </row>
    <row r="22389" spans="28:28" x14ac:dyDescent="0.25">
      <c r="AB22389" s="3" t="e">
        <v>#N/A</v>
      </c>
    </row>
    <row r="22390" spans="28:28" x14ac:dyDescent="0.25">
      <c r="AB22390" s="3" t="e">
        <v>#N/A</v>
      </c>
    </row>
    <row r="22391" spans="28:28" x14ac:dyDescent="0.25">
      <c r="AB22391" s="3" t="e">
        <v>#N/A</v>
      </c>
    </row>
    <row r="22392" spans="28:28" x14ac:dyDescent="0.25">
      <c r="AB22392" s="3" t="e">
        <v>#N/A</v>
      </c>
    </row>
    <row r="22393" spans="28:28" x14ac:dyDescent="0.25">
      <c r="AB22393" s="3" t="e">
        <v>#N/A</v>
      </c>
    </row>
    <row r="22394" spans="28:28" x14ac:dyDescent="0.25">
      <c r="AB22394" s="3" t="e">
        <v>#N/A</v>
      </c>
    </row>
    <row r="22395" spans="28:28" x14ac:dyDescent="0.25">
      <c r="AB22395" s="3" t="e">
        <v>#N/A</v>
      </c>
    </row>
    <row r="22396" spans="28:28" x14ac:dyDescent="0.25">
      <c r="AB22396" s="3" t="e">
        <v>#N/A</v>
      </c>
    </row>
    <row r="22397" spans="28:28" x14ac:dyDescent="0.25">
      <c r="AB22397" s="3" t="e">
        <v>#N/A</v>
      </c>
    </row>
    <row r="22398" spans="28:28" x14ac:dyDescent="0.25">
      <c r="AB22398" s="3" t="e">
        <v>#N/A</v>
      </c>
    </row>
    <row r="22399" spans="28:28" x14ac:dyDescent="0.25">
      <c r="AB22399" s="3" t="e">
        <v>#N/A</v>
      </c>
    </row>
    <row r="22400" spans="28:28" x14ac:dyDescent="0.25">
      <c r="AB22400" s="3" t="e">
        <v>#N/A</v>
      </c>
    </row>
    <row r="22401" spans="28:28" x14ac:dyDescent="0.25">
      <c r="AB22401" s="3" t="e">
        <v>#N/A</v>
      </c>
    </row>
    <row r="22402" spans="28:28" x14ac:dyDescent="0.25">
      <c r="AB22402" s="3" t="e">
        <v>#N/A</v>
      </c>
    </row>
    <row r="22403" spans="28:28" x14ac:dyDescent="0.25">
      <c r="AB22403" s="3" t="e">
        <v>#N/A</v>
      </c>
    </row>
    <row r="22404" spans="28:28" x14ac:dyDescent="0.25">
      <c r="AB22404" s="3" t="e">
        <v>#N/A</v>
      </c>
    </row>
    <row r="22405" spans="28:28" x14ac:dyDescent="0.25">
      <c r="AB22405" s="3" t="e">
        <v>#N/A</v>
      </c>
    </row>
    <row r="22406" spans="28:28" x14ac:dyDescent="0.25">
      <c r="AB22406" s="3" t="e">
        <v>#N/A</v>
      </c>
    </row>
    <row r="22407" spans="28:28" x14ac:dyDescent="0.25">
      <c r="AB22407" s="3" t="e">
        <v>#N/A</v>
      </c>
    </row>
    <row r="22408" spans="28:28" x14ac:dyDescent="0.25">
      <c r="AB22408" s="3" t="e">
        <v>#N/A</v>
      </c>
    </row>
    <row r="22409" spans="28:28" x14ac:dyDescent="0.25">
      <c r="AB22409" s="3" t="e">
        <v>#N/A</v>
      </c>
    </row>
    <row r="22410" spans="28:28" x14ac:dyDescent="0.25">
      <c r="AB22410" s="3" t="e">
        <v>#N/A</v>
      </c>
    </row>
    <row r="22411" spans="28:28" x14ac:dyDescent="0.25">
      <c r="AB22411" s="3" t="e">
        <v>#N/A</v>
      </c>
    </row>
    <row r="22412" spans="28:28" x14ac:dyDescent="0.25">
      <c r="AB22412" s="3" t="e">
        <v>#N/A</v>
      </c>
    </row>
    <row r="22413" spans="28:28" x14ac:dyDescent="0.25">
      <c r="AB22413" s="3" t="e">
        <v>#N/A</v>
      </c>
    </row>
    <row r="22414" spans="28:28" x14ac:dyDescent="0.25">
      <c r="AB22414" s="3" t="e">
        <v>#N/A</v>
      </c>
    </row>
    <row r="22415" spans="28:28" x14ac:dyDescent="0.25">
      <c r="AB22415" s="3" t="e">
        <v>#N/A</v>
      </c>
    </row>
    <row r="22416" spans="28:28" x14ac:dyDescent="0.25">
      <c r="AB22416" s="3" t="e">
        <v>#N/A</v>
      </c>
    </row>
    <row r="22417" spans="28:28" x14ac:dyDescent="0.25">
      <c r="AB22417" s="3" t="e">
        <v>#N/A</v>
      </c>
    </row>
    <row r="22418" spans="28:28" x14ac:dyDescent="0.25">
      <c r="AB22418" s="3" t="e">
        <v>#N/A</v>
      </c>
    </row>
    <row r="22419" spans="28:28" x14ac:dyDescent="0.25">
      <c r="AB22419" s="3" t="e">
        <v>#N/A</v>
      </c>
    </row>
    <row r="22420" spans="28:28" x14ac:dyDescent="0.25">
      <c r="AB22420" s="3" t="e">
        <v>#N/A</v>
      </c>
    </row>
    <row r="22421" spans="28:28" x14ac:dyDescent="0.25">
      <c r="AB22421" s="3" t="e">
        <v>#N/A</v>
      </c>
    </row>
    <row r="22422" spans="28:28" x14ac:dyDescent="0.25">
      <c r="AB22422" s="3" t="e">
        <v>#N/A</v>
      </c>
    </row>
    <row r="22423" spans="28:28" x14ac:dyDescent="0.25">
      <c r="AB22423" s="3" t="e">
        <v>#N/A</v>
      </c>
    </row>
    <row r="22424" spans="28:28" x14ac:dyDescent="0.25">
      <c r="AB22424" s="3" t="e">
        <v>#N/A</v>
      </c>
    </row>
    <row r="22425" spans="28:28" x14ac:dyDescent="0.25">
      <c r="AB22425" s="3" t="e">
        <v>#N/A</v>
      </c>
    </row>
    <row r="22426" spans="28:28" x14ac:dyDescent="0.25">
      <c r="AB22426" s="3" t="e">
        <v>#N/A</v>
      </c>
    </row>
    <row r="22427" spans="28:28" x14ac:dyDescent="0.25">
      <c r="AB22427" s="3" t="e">
        <v>#N/A</v>
      </c>
    </row>
    <row r="22428" spans="28:28" x14ac:dyDescent="0.25">
      <c r="AB22428" s="3" t="e">
        <v>#N/A</v>
      </c>
    </row>
    <row r="22429" spans="28:28" x14ac:dyDescent="0.25">
      <c r="AB22429" s="3" t="e">
        <v>#N/A</v>
      </c>
    </row>
    <row r="22430" spans="28:28" x14ac:dyDescent="0.25">
      <c r="AB22430" s="3" t="e">
        <v>#N/A</v>
      </c>
    </row>
    <row r="22431" spans="28:28" x14ac:dyDescent="0.25">
      <c r="AB22431" s="3" t="e">
        <v>#N/A</v>
      </c>
    </row>
    <row r="22432" spans="28:28" x14ac:dyDescent="0.25">
      <c r="AB22432" s="3" t="e">
        <v>#N/A</v>
      </c>
    </row>
    <row r="22433" spans="28:28" x14ac:dyDescent="0.25">
      <c r="AB22433" s="3" t="e">
        <v>#N/A</v>
      </c>
    </row>
    <row r="22434" spans="28:28" x14ac:dyDescent="0.25">
      <c r="AB22434" s="3" t="e">
        <v>#N/A</v>
      </c>
    </row>
    <row r="22435" spans="28:28" x14ac:dyDescent="0.25">
      <c r="AB22435" s="3" t="e">
        <v>#N/A</v>
      </c>
    </row>
    <row r="22436" spans="28:28" x14ac:dyDescent="0.25">
      <c r="AB22436" s="3" t="e">
        <v>#N/A</v>
      </c>
    </row>
    <row r="22437" spans="28:28" x14ac:dyDescent="0.25">
      <c r="AB22437" s="3" t="e">
        <v>#N/A</v>
      </c>
    </row>
    <row r="22438" spans="28:28" x14ac:dyDescent="0.25">
      <c r="AB22438" s="3" t="e">
        <v>#N/A</v>
      </c>
    </row>
    <row r="22439" spans="28:28" x14ac:dyDescent="0.25">
      <c r="AB22439" s="3" t="e">
        <v>#N/A</v>
      </c>
    </row>
    <row r="22440" spans="28:28" x14ac:dyDescent="0.25">
      <c r="AB22440" s="3" t="e">
        <v>#N/A</v>
      </c>
    </row>
    <row r="22441" spans="28:28" x14ac:dyDescent="0.25">
      <c r="AB22441" s="3" t="e">
        <v>#N/A</v>
      </c>
    </row>
    <row r="22442" spans="28:28" x14ac:dyDescent="0.25">
      <c r="AB22442" s="3" t="e">
        <v>#N/A</v>
      </c>
    </row>
    <row r="22443" spans="28:28" x14ac:dyDescent="0.25">
      <c r="AB22443" s="3" t="e">
        <v>#N/A</v>
      </c>
    </row>
    <row r="22444" spans="28:28" x14ac:dyDescent="0.25">
      <c r="AB22444" s="3" t="e">
        <v>#N/A</v>
      </c>
    </row>
    <row r="22445" spans="28:28" x14ac:dyDescent="0.25">
      <c r="AB22445" s="3" t="e">
        <v>#N/A</v>
      </c>
    </row>
    <row r="22446" spans="28:28" x14ac:dyDescent="0.25">
      <c r="AB22446" s="3" t="e">
        <v>#N/A</v>
      </c>
    </row>
    <row r="22447" spans="28:28" x14ac:dyDescent="0.25">
      <c r="AB22447" s="3" t="e">
        <v>#N/A</v>
      </c>
    </row>
    <row r="22448" spans="28:28" x14ac:dyDescent="0.25">
      <c r="AB22448" s="3" t="e">
        <v>#N/A</v>
      </c>
    </row>
    <row r="22449" spans="28:28" x14ac:dyDescent="0.25">
      <c r="AB22449" s="3" t="e">
        <v>#N/A</v>
      </c>
    </row>
    <row r="22450" spans="28:28" x14ac:dyDescent="0.25">
      <c r="AB22450" s="3" t="e">
        <v>#N/A</v>
      </c>
    </row>
    <row r="22451" spans="28:28" x14ac:dyDescent="0.25">
      <c r="AB22451" s="3" t="e">
        <v>#N/A</v>
      </c>
    </row>
    <row r="22452" spans="28:28" x14ac:dyDescent="0.25">
      <c r="AB22452" s="3" t="e">
        <v>#N/A</v>
      </c>
    </row>
    <row r="22453" spans="28:28" x14ac:dyDescent="0.25">
      <c r="AB22453" s="3" t="e">
        <v>#N/A</v>
      </c>
    </row>
    <row r="22454" spans="28:28" x14ac:dyDescent="0.25">
      <c r="AB22454" s="3" t="e">
        <v>#N/A</v>
      </c>
    </row>
    <row r="22455" spans="28:28" x14ac:dyDescent="0.25">
      <c r="AB22455" s="3" t="e">
        <v>#N/A</v>
      </c>
    </row>
    <row r="22456" spans="28:28" x14ac:dyDescent="0.25">
      <c r="AB22456" s="3" t="e">
        <v>#N/A</v>
      </c>
    </row>
    <row r="22457" spans="28:28" x14ac:dyDescent="0.25">
      <c r="AB22457" s="3" t="e">
        <v>#N/A</v>
      </c>
    </row>
    <row r="22458" spans="28:28" x14ac:dyDescent="0.25">
      <c r="AB22458" s="3" t="e">
        <v>#N/A</v>
      </c>
    </row>
    <row r="22459" spans="28:28" x14ac:dyDescent="0.25">
      <c r="AB22459" s="3" t="e">
        <v>#N/A</v>
      </c>
    </row>
    <row r="22460" spans="28:28" x14ac:dyDescent="0.25">
      <c r="AB22460" s="3" t="e">
        <v>#N/A</v>
      </c>
    </row>
    <row r="22461" spans="28:28" x14ac:dyDescent="0.25">
      <c r="AB22461" s="3" t="e">
        <v>#N/A</v>
      </c>
    </row>
    <row r="22462" spans="28:28" x14ac:dyDescent="0.25">
      <c r="AB22462" s="3" t="e">
        <v>#N/A</v>
      </c>
    </row>
    <row r="22463" spans="28:28" x14ac:dyDescent="0.25">
      <c r="AB22463" s="3" t="e">
        <v>#N/A</v>
      </c>
    </row>
    <row r="22464" spans="28:28" x14ac:dyDescent="0.25">
      <c r="AB22464" s="3" t="e">
        <v>#N/A</v>
      </c>
    </row>
    <row r="22465" spans="28:28" x14ac:dyDescent="0.25">
      <c r="AB22465" s="3" t="e">
        <v>#N/A</v>
      </c>
    </row>
    <row r="22466" spans="28:28" x14ac:dyDescent="0.25">
      <c r="AB22466" s="3" t="e">
        <v>#N/A</v>
      </c>
    </row>
    <row r="22467" spans="28:28" x14ac:dyDescent="0.25">
      <c r="AB22467" s="3" t="e">
        <v>#N/A</v>
      </c>
    </row>
    <row r="22468" spans="28:28" x14ac:dyDescent="0.25">
      <c r="AB22468" s="3" t="e">
        <v>#N/A</v>
      </c>
    </row>
    <row r="22469" spans="28:28" x14ac:dyDescent="0.25">
      <c r="AB22469" s="3" t="e">
        <v>#N/A</v>
      </c>
    </row>
    <row r="22470" spans="28:28" x14ac:dyDescent="0.25">
      <c r="AB22470" s="3" t="e">
        <v>#N/A</v>
      </c>
    </row>
    <row r="22471" spans="28:28" x14ac:dyDescent="0.25">
      <c r="AB22471" s="3" t="e">
        <v>#N/A</v>
      </c>
    </row>
    <row r="22472" spans="28:28" x14ac:dyDescent="0.25">
      <c r="AB22472" s="3" t="e">
        <v>#N/A</v>
      </c>
    </row>
    <row r="22473" spans="28:28" x14ac:dyDescent="0.25">
      <c r="AB22473" s="3" t="e">
        <v>#N/A</v>
      </c>
    </row>
    <row r="22474" spans="28:28" x14ac:dyDescent="0.25">
      <c r="AB22474" s="3" t="e">
        <v>#N/A</v>
      </c>
    </row>
    <row r="22475" spans="28:28" x14ac:dyDescent="0.25">
      <c r="AB22475" s="3" t="e">
        <v>#N/A</v>
      </c>
    </row>
    <row r="22476" spans="28:28" x14ac:dyDescent="0.25">
      <c r="AB22476" s="3" t="e">
        <v>#N/A</v>
      </c>
    </row>
    <row r="22477" spans="28:28" x14ac:dyDescent="0.25">
      <c r="AB22477" s="3" t="e">
        <v>#N/A</v>
      </c>
    </row>
    <row r="22478" spans="28:28" x14ac:dyDescent="0.25">
      <c r="AB22478" s="3" t="e">
        <v>#N/A</v>
      </c>
    </row>
    <row r="22479" spans="28:28" x14ac:dyDescent="0.25">
      <c r="AB22479" s="3" t="e">
        <v>#N/A</v>
      </c>
    </row>
    <row r="22480" spans="28:28" x14ac:dyDescent="0.25">
      <c r="AB22480" s="3" t="e">
        <v>#N/A</v>
      </c>
    </row>
    <row r="22481" spans="28:28" x14ac:dyDescent="0.25">
      <c r="AB22481" s="3" t="e">
        <v>#N/A</v>
      </c>
    </row>
    <row r="22482" spans="28:28" x14ac:dyDescent="0.25">
      <c r="AB22482" s="3" t="e">
        <v>#N/A</v>
      </c>
    </row>
    <row r="22483" spans="28:28" x14ac:dyDescent="0.25">
      <c r="AB22483" s="3" t="e">
        <v>#N/A</v>
      </c>
    </row>
    <row r="22484" spans="28:28" x14ac:dyDescent="0.25">
      <c r="AB22484" s="3" t="e">
        <v>#N/A</v>
      </c>
    </row>
    <row r="22485" spans="28:28" x14ac:dyDescent="0.25">
      <c r="AB22485" s="3" t="e">
        <v>#N/A</v>
      </c>
    </row>
    <row r="22486" spans="28:28" x14ac:dyDescent="0.25">
      <c r="AB22486" s="3" t="e">
        <v>#N/A</v>
      </c>
    </row>
    <row r="22487" spans="28:28" x14ac:dyDescent="0.25">
      <c r="AB22487" s="3" t="e">
        <v>#N/A</v>
      </c>
    </row>
    <row r="22488" spans="28:28" x14ac:dyDescent="0.25">
      <c r="AB22488" s="3" t="e">
        <v>#N/A</v>
      </c>
    </row>
    <row r="22489" spans="28:28" x14ac:dyDescent="0.25">
      <c r="AB22489" s="3" t="e">
        <v>#N/A</v>
      </c>
    </row>
    <row r="22490" spans="28:28" x14ac:dyDescent="0.25">
      <c r="AB22490" s="3" t="e">
        <v>#N/A</v>
      </c>
    </row>
    <row r="22491" spans="28:28" x14ac:dyDescent="0.25">
      <c r="AB22491" s="3" t="e">
        <v>#N/A</v>
      </c>
    </row>
    <row r="22492" spans="28:28" x14ac:dyDescent="0.25">
      <c r="AB22492" s="3" t="e">
        <v>#N/A</v>
      </c>
    </row>
    <row r="22493" spans="28:28" x14ac:dyDescent="0.25">
      <c r="AB22493" s="3" t="e">
        <v>#N/A</v>
      </c>
    </row>
    <row r="22494" spans="28:28" x14ac:dyDescent="0.25">
      <c r="AB22494" s="3" t="e">
        <v>#N/A</v>
      </c>
    </row>
    <row r="22495" spans="28:28" x14ac:dyDescent="0.25">
      <c r="AB22495" s="3" t="e">
        <v>#N/A</v>
      </c>
    </row>
    <row r="22496" spans="28:28" x14ac:dyDescent="0.25">
      <c r="AB22496" s="3" t="e">
        <v>#N/A</v>
      </c>
    </row>
    <row r="22497" spans="28:28" x14ac:dyDescent="0.25">
      <c r="AB22497" s="3" t="e">
        <v>#N/A</v>
      </c>
    </row>
    <row r="22498" spans="28:28" x14ac:dyDescent="0.25">
      <c r="AB22498" s="3" t="e">
        <v>#N/A</v>
      </c>
    </row>
    <row r="22499" spans="28:28" x14ac:dyDescent="0.25">
      <c r="AB22499" s="3" t="e">
        <v>#N/A</v>
      </c>
    </row>
    <row r="22500" spans="28:28" x14ac:dyDescent="0.25">
      <c r="AB22500" s="3" t="e">
        <v>#N/A</v>
      </c>
    </row>
    <row r="22501" spans="28:28" x14ac:dyDescent="0.25">
      <c r="AB22501" s="3" t="e">
        <v>#N/A</v>
      </c>
    </row>
    <row r="22502" spans="28:28" x14ac:dyDescent="0.25">
      <c r="AB22502" s="3" t="e">
        <v>#N/A</v>
      </c>
    </row>
    <row r="22503" spans="28:28" x14ac:dyDescent="0.25">
      <c r="AB22503" s="3" t="e">
        <v>#N/A</v>
      </c>
    </row>
    <row r="22504" spans="28:28" x14ac:dyDescent="0.25">
      <c r="AB22504" s="3" t="e">
        <v>#N/A</v>
      </c>
    </row>
    <row r="22505" spans="28:28" x14ac:dyDescent="0.25">
      <c r="AB22505" s="3" t="e">
        <v>#N/A</v>
      </c>
    </row>
    <row r="22506" spans="28:28" x14ac:dyDescent="0.25">
      <c r="AB22506" s="3" t="e">
        <v>#N/A</v>
      </c>
    </row>
    <row r="22507" spans="28:28" x14ac:dyDescent="0.25">
      <c r="AB22507" s="3" t="e">
        <v>#N/A</v>
      </c>
    </row>
    <row r="22508" spans="28:28" x14ac:dyDescent="0.25">
      <c r="AB22508" s="3" t="e">
        <v>#N/A</v>
      </c>
    </row>
    <row r="22509" spans="28:28" x14ac:dyDescent="0.25">
      <c r="AB22509" s="3" t="e">
        <v>#N/A</v>
      </c>
    </row>
    <row r="22510" spans="28:28" x14ac:dyDescent="0.25">
      <c r="AB22510" s="3" t="e">
        <v>#N/A</v>
      </c>
    </row>
    <row r="22511" spans="28:28" x14ac:dyDescent="0.25">
      <c r="AB22511" s="3" t="e">
        <v>#N/A</v>
      </c>
    </row>
    <row r="22512" spans="28:28" x14ac:dyDescent="0.25">
      <c r="AB22512" s="3" t="e">
        <v>#N/A</v>
      </c>
    </row>
    <row r="22513" spans="28:28" x14ac:dyDescent="0.25">
      <c r="AB22513" s="3" t="e">
        <v>#N/A</v>
      </c>
    </row>
    <row r="22514" spans="28:28" x14ac:dyDescent="0.25">
      <c r="AB22514" s="3" t="e">
        <v>#N/A</v>
      </c>
    </row>
    <row r="22515" spans="28:28" x14ac:dyDescent="0.25">
      <c r="AB22515" s="3" t="e">
        <v>#N/A</v>
      </c>
    </row>
    <row r="22516" spans="28:28" x14ac:dyDescent="0.25">
      <c r="AB22516" s="3" t="e">
        <v>#N/A</v>
      </c>
    </row>
    <row r="22517" spans="28:28" x14ac:dyDescent="0.25">
      <c r="AB22517" s="3" t="e">
        <v>#N/A</v>
      </c>
    </row>
    <row r="22518" spans="28:28" x14ac:dyDescent="0.25">
      <c r="AB22518" s="3" t="e">
        <v>#N/A</v>
      </c>
    </row>
    <row r="22519" spans="28:28" x14ac:dyDescent="0.25">
      <c r="AB22519" s="3" t="e">
        <v>#N/A</v>
      </c>
    </row>
    <row r="22520" spans="28:28" x14ac:dyDescent="0.25">
      <c r="AB22520" s="3" t="e">
        <v>#N/A</v>
      </c>
    </row>
    <row r="22521" spans="28:28" x14ac:dyDescent="0.25">
      <c r="AB22521" s="3" t="e">
        <v>#N/A</v>
      </c>
    </row>
    <row r="22522" spans="28:28" x14ac:dyDescent="0.25">
      <c r="AB22522" s="3" t="e">
        <v>#N/A</v>
      </c>
    </row>
    <row r="22523" spans="28:28" x14ac:dyDescent="0.25">
      <c r="AB22523" s="3" t="e">
        <v>#N/A</v>
      </c>
    </row>
    <row r="22524" spans="28:28" x14ac:dyDescent="0.25">
      <c r="AB22524" s="3" t="e">
        <v>#N/A</v>
      </c>
    </row>
    <row r="22525" spans="28:28" x14ac:dyDescent="0.25">
      <c r="AB22525" s="3" t="e">
        <v>#N/A</v>
      </c>
    </row>
    <row r="22526" spans="28:28" x14ac:dyDescent="0.25">
      <c r="AB22526" s="3" t="e">
        <v>#N/A</v>
      </c>
    </row>
    <row r="22527" spans="28:28" x14ac:dyDescent="0.25">
      <c r="AB22527" s="3" t="e">
        <v>#N/A</v>
      </c>
    </row>
    <row r="22528" spans="28:28" x14ac:dyDescent="0.25">
      <c r="AB22528" s="3" t="e">
        <v>#N/A</v>
      </c>
    </row>
    <row r="22529" spans="28:28" x14ac:dyDescent="0.25">
      <c r="AB22529" s="3" t="e">
        <v>#N/A</v>
      </c>
    </row>
    <row r="22530" spans="28:28" x14ac:dyDescent="0.25">
      <c r="AB22530" s="3" t="e">
        <v>#N/A</v>
      </c>
    </row>
    <row r="22531" spans="28:28" x14ac:dyDescent="0.25">
      <c r="AB22531" s="3" t="e">
        <v>#N/A</v>
      </c>
    </row>
    <row r="22532" spans="28:28" x14ac:dyDescent="0.25">
      <c r="AB22532" s="3" t="e">
        <v>#N/A</v>
      </c>
    </row>
    <row r="22533" spans="28:28" x14ac:dyDescent="0.25">
      <c r="AB22533" s="3" t="e">
        <v>#N/A</v>
      </c>
    </row>
    <row r="22534" spans="28:28" x14ac:dyDescent="0.25">
      <c r="AB22534" s="3" t="e">
        <v>#N/A</v>
      </c>
    </row>
    <row r="22535" spans="28:28" x14ac:dyDescent="0.25">
      <c r="AB22535" s="3" t="e">
        <v>#N/A</v>
      </c>
    </row>
    <row r="22536" spans="28:28" x14ac:dyDescent="0.25">
      <c r="AB22536" s="3" t="e">
        <v>#N/A</v>
      </c>
    </row>
    <row r="22537" spans="28:28" x14ac:dyDescent="0.25">
      <c r="AB22537" s="3" t="e">
        <v>#N/A</v>
      </c>
    </row>
    <row r="22538" spans="28:28" x14ac:dyDescent="0.25">
      <c r="AB22538" s="3" t="e">
        <v>#N/A</v>
      </c>
    </row>
    <row r="22539" spans="28:28" x14ac:dyDescent="0.25">
      <c r="AB22539" s="3" t="e">
        <v>#N/A</v>
      </c>
    </row>
    <row r="22540" spans="28:28" x14ac:dyDescent="0.25">
      <c r="AB22540" s="3" t="e">
        <v>#N/A</v>
      </c>
    </row>
    <row r="22541" spans="28:28" x14ac:dyDescent="0.25">
      <c r="AB22541" s="3" t="e">
        <v>#N/A</v>
      </c>
    </row>
    <row r="22542" spans="28:28" x14ac:dyDescent="0.25">
      <c r="AB22542" s="3" t="e">
        <v>#N/A</v>
      </c>
    </row>
    <row r="22543" spans="28:28" x14ac:dyDescent="0.25">
      <c r="AB22543" s="3" t="e">
        <v>#N/A</v>
      </c>
    </row>
    <row r="22544" spans="28:28" x14ac:dyDescent="0.25">
      <c r="AB22544" s="3" t="e">
        <v>#N/A</v>
      </c>
    </row>
    <row r="22545" spans="28:28" x14ac:dyDescent="0.25">
      <c r="AB22545" s="3" t="e">
        <v>#N/A</v>
      </c>
    </row>
    <row r="22546" spans="28:28" x14ac:dyDescent="0.25">
      <c r="AB22546" s="3" t="e">
        <v>#N/A</v>
      </c>
    </row>
    <row r="22547" spans="28:28" x14ac:dyDescent="0.25">
      <c r="AB22547" s="3" t="e">
        <v>#N/A</v>
      </c>
    </row>
    <row r="22548" spans="28:28" x14ac:dyDescent="0.25">
      <c r="AB22548" s="3" t="e">
        <v>#N/A</v>
      </c>
    </row>
    <row r="22549" spans="28:28" x14ac:dyDescent="0.25">
      <c r="AB22549" s="3" t="e">
        <v>#N/A</v>
      </c>
    </row>
    <row r="22550" spans="28:28" x14ac:dyDescent="0.25">
      <c r="AB22550" s="3" t="e">
        <v>#N/A</v>
      </c>
    </row>
    <row r="22551" spans="28:28" x14ac:dyDescent="0.25">
      <c r="AB22551" s="3" t="e">
        <v>#N/A</v>
      </c>
    </row>
    <row r="22552" spans="28:28" x14ac:dyDescent="0.25">
      <c r="AB22552" s="3" t="e">
        <v>#N/A</v>
      </c>
    </row>
    <row r="22553" spans="28:28" x14ac:dyDescent="0.25">
      <c r="AB22553" s="3" t="e">
        <v>#N/A</v>
      </c>
    </row>
    <row r="22554" spans="28:28" x14ac:dyDescent="0.25">
      <c r="AB22554" s="3" t="e">
        <v>#N/A</v>
      </c>
    </row>
    <row r="22555" spans="28:28" x14ac:dyDescent="0.25">
      <c r="AB22555" s="3" t="e">
        <v>#N/A</v>
      </c>
    </row>
    <row r="22556" spans="28:28" x14ac:dyDescent="0.25">
      <c r="AB22556" s="3" t="e">
        <v>#N/A</v>
      </c>
    </row>
    <row r="22557" spans="28:28" x14ac:dyDescent="0.25">
      <c r="AB22557" s="3" t="e">
        <v>#N/A</v>
      </c>
    </row>
    <row r="22558" spans="28:28" x14ac:dyDescent="0.25">
      <c r="AB22558" s="3" t="e">
        <v>#N/A</v>
      </c>
    </row>
    <row r="22559" spans="28:28" x14ac:dyDescent="0.25">
      <c r="AB22559" s="3" t="e">
        <v>#N/A</v>
      </c>
    </row>
    <row r="22560" spans="28:28" x14ac:dyDescent="0.25">
      <c r="AB22560" s="3" t="e">
        <v>#N/A</v>
      </c>
    </row>
    <row r="22561" spans="28:28" x14ac:dyDescent="0.25">
      <c r="AB22561" s="3" t="e">
        <v>#N/A</v>
      </c>
    </row>
    <row r="22562" spans="28:28" x14ac:dyDescent="0.25">
      <c r="AB22562" s="3" t="e">
        <v>#N/A</v>
      </c>
    </row>
    <row r="22563" spans="28:28" x14ac:dyDescent="0.25">
      <c r="AB22563" s="3" t="e">
        <v>#N/A</v>
      </c>
    </row>
    <row r="22564" spans="28:28" x14ac:dyDescent="0.25">
      <c r="AB22564" s="3" t="e">
        <v>#N/A</v>
      </c>
    </row>
    <row r="22565" spans="28:28" x14ac:dyDescent="0.25">
      <c r="AB22565" s="3" t="e">
        <v>#N/A</v>
      </c>
    </row>
    <row r="22566" spans="28:28" x14ac:dyDescent="0.25">
      <c r="AB22566" s="3" t="e">
        <v>#N/A</v>
      </c>
    </row>
    <row r="22567" spans="28:28" x14ac:dyDescent="0.25">
      <c r="AB22567" s="3" t="e">
        <v>#N/A</v>
      </c>
    </row>
    <row r="22568" spans="28:28" x14ac:dyDescent="0.25">
      <c r="AB22568" s="3" t="e">
        <v>#N/A</v>
      </c>
    </row>
    <row r="22569" spans="28:28" x14ac:dyDescent="0.25">
      <c r="AB22569" s="3" t="e">
        <v>#N/A</v>
      </c>
    </row>
    <row r="22570" spans="28:28" x14ac:dyDescent="0.25">
      <c r="AB22570" s="3" t="e">
        <v>#N/A</v>
      </c>
    </row>
    <row r="22571" spans="28:28" x14ac:dyDescent="0.25">
      <c r="AB22571" s="3" t="e">
        <v>#N/A</v>
      </c>
    </row>
    <row r="22572" spans="28:28" x14ac:dyDescent="0.25">
      <c r="AB22572" s="3" t="e">
        <v>#N/A</v>
      </c>
    </row>
    <row r="22573" spans="28:28" x14ac:dyDescent="0.25">
      <c r="AB22573" s="3" t="e">
        <v>#N/A</v>
      </c>
    </row>
    <row r="22574" spans="28:28" x14ac:dyDescent="0.25">
      <c r="AB22574" s="3" t="e">
        <v>#N/A</v>
      </c>
    </row>
    <row r="22575" spans="28:28" x14ac:dyDescent="0.25">
      <c r="AB22575" s="3" t="e">
        <v>#N/A</v>
      </c>
    </row>
    <row r="22576" spans="28:28" x14ac:dyDescent="0.25">
      <c r="AB22576" s="3" t="e">
        <v>#N/A</v>
      </c>
    </row>
    <row r="22577" spans="28:28" x14ac:dyDescent="0.25">
      <c r="AB22577" s="3" t="e">
        <v>#N/A</v>
      </c>
    </row>
    <row r="22578" spans="28:28" x14ac:dyDescent="0.25">
      <c r="AB22578" s="3" t="e">
        <v>#N/A</v>
      </c>
    </row>
    <row r="22579" spans="28:28" x14ac:dyDescent="0.25">
      <c r="AB22579" s="3" t="e">
        <v>#N/A</v>
      </c>
    </row>
    <row r="22580" spans="28:28" x14ac:dyDescent="0.25">
      <c r="AB22580" s="3" t="e">
        <v>#N/A</v>
      </c>
    </row>
    <row r="22581" spans="28:28" x14ac:dyDescent="0.25">
      <c r="AB22581" s="3" t="e">
        <v>#N/A</v>
      </c>
    </row>
    <row r="22582" spans="28:28" x14ac:dyDescent="0.25">
      <c r="AB22582" s="3" t="e">
        <v>#N/A</v>
      </c>
    </row>
    <row r="22583" spans="28:28" x14ac:dyDescent="0.25">
      <c r="AB22583" s="3" t="e">
        <v>#N/A</v>
      </c>
    </row>
    <row r="22584" spans="28:28" x14ac:dyDescent="0.25">
      <c r="AB22584" s="3" t="e">
        <v>#N/A</v>
      </c>
    </row>
    <row r="22585" spans="28:28" x14ac:dyDescent="0.25">
      <c r="AB22585" s="3" t="e">
        <v>#N/A</v>
      </c>
    </row>
    <row r="22586" spans="28:28" x14ac:dyDescent="0.25">
      <c r="AB22586" s="3" t="e">
        <v>#N/A</v>
      </c>
    </row>
    <row r="22587" spans="28:28" x14ac:dyDescent="0.25">
      <c r="AB22587" s="3" t="e">
        <v>#N/A</v>
      </c>
    </row>
    <row r="22588" spans="28:28" x14ac:dyDescent="0.25">
      <c r="AB22588" s="3" t="e">
        <v>#N/A</v>
      </c>
    </row>
    <row r="22589" spans="28:28" x14ac:dyDescent="0.25">
      <c r="AB22589" s="3" t="e">
        <v>#N/A</v>
      </c>
    </row>
    <row r="22590" spans="28:28" x14ac:dyDescent="0.25">
      <c r="AB22590" s="3" t="e">
        <v>#N/A</v>
      </c>
    </row>
    <row r="22591" spans="28:28" x14ac:dyDescent="0.25">
      <c r="AB22591" s="3" t="e">
        <v>#N/A</v>
      </c>
    </row>
    <row r="22592" spans="28:28" x14ac:dyDescent="0.25">
      <c r="AB22592" s="3" t="e">
        <v>#N/A</v>
      </c>
    </row>
    <row r="22593" spans="28:28" x14ac:dyDescent="0.25">
      <c r="AB22593" s="3" t="e">
        <v>#N/A</v>
      </c>
    </row>
    <row r="22594" spans="28:28" x14ac:dyDescent="0.25">
      <c r="AB22594" s="3" t="e">
        <v>#N/A</v>
      </c>
    </row>
    <row r="22595" spans="28:28" x14ac:dyDescent="0.25">
      <c r="AB22595" s="3" t="e">
        <v>#N/A</v>
      </c>
    </row>
    <row r="22596" spans="28:28" x14ac:dyDescent="0.25">
      <c r="AB22596" s="3" t="e">
        <v>#N/A</v>
      </c>
    </row>
    <row r="22597" spans="28:28" x14ac:dyDescent="0.25">
      <c r="AB22597" s="3" t="e">
        <v>#N/A</v>
      </c>
    </row>
    <row r="22598" spans="28:28" x14ac:dyDescent="0.25">
      <c r="AB22598" s="3" t="e">
        <v>#N/A</v>
      </c>
    </row>
    <row r="22599" spans="28:28" x14ac:dyDescent="0.25">
      <c r="AB22599" s="3" t="e">
        <v>#N/A</v>
      </c>
    </row>
    <row r="22600" spans="28:28" x14ac:dyDescent="0.25">
      <c r="AB22600" s="3" t="e">
        <v>#N/A</v>
      </c>
    </row>
    <row r="22601" spans="28:28" x14ac:dyDescent="0.25">
      <c r="AB22601" s="3" t="e">
        <v>#N/A</v>
      </c>
    </row>
    <row r="22602" spans="28:28" x14ac:dyDescent="0.25">
      <c r="AB22602" s="3" t="e">
        <v>#N/A</v>
      </c>
    </row>
    <row r="22603" spans="28:28" x14ac:dyDescent="0.25">
      <c r="AB22603" s="3" t="e">
        <v>#N/A</v>
      </c>
    </row>
    <row r="22604" spans="28:28" x14ac:dyDescent="0.25">
      <c r="AB22604" s="3" t="e">
        <v>#N/A</v>
      </c>
    </row>
    <row r="22605" spans="28:28" x14ac:dyDescent="0.25">
      <c r="AB22605" s="3" t="e">
        <v>#N/A</v>
      </c>
    </row>
    <row r="22606" spans="28:28" x14ac:dyDescent="0.25">
      <c r="AB22606" s="3" t="e">
        <v>#N/A</v>
      </c>
    </row>
    <row r="22607" spans="28:28" x14ac:dyDescent="0.25">
      <c r="AB22607" s="3" t="e">
        <v>#N/A</v>
      </c>
    </row>
    <row r="22608" spans="28:28" x14ac:dyDescent="0.25">
      <c r="AB22608" s="3" t="e">
        <v>#N/A</v>
      </c>
    </row>
    <row r="22609" spans="28:28" x14ac:dyDescent="0.25">
      <c r="AB22609" s="3" t="e">
        <v>#N/A</v>
      </c>
    </row>
    <row r="22610" spans="28:28" x14ac:dyDescent="0.25">
      <c r="AB22610" s="3" t="e">
        <v>#N/A</v>
      </c>
    </row>
    <row r="22611" spans="28:28" x14ac:dyDescent="0.25">
      <c r="AB22611" s="3" t="e">
        <v>#N/A</v>
      </c>
    </row>
    <row r="22612" spans="28:28" x14ac:dyDescent="0.25">
      <c r="AB22612" s="3" t="e">
        <v>#N/A</v>
      </c>
    </row>
    <row r="22613" spans="28:28" x14ac:dyDescent="0.25">
      <c r="AB22613" s="3" t="e">
        <v>#N/A</v>
      </c>
    </row>
    <row r="22614" spans="28:28" x14ac:dyDescent="0.25">
      <c r="AB22614" s="3" t="e">
        <v>#N/A</v>
      </c>
    </row>
    <row r="22615" spans="28:28" x14ac:dyDescent="0.25">
      <c r="AB22615" s="3" t="e">
        <v>#N/A</v>
      </c>
    </row>
    <row r="22616" spans="28:28" x14ac:dyDescent="0.25">
      <c r="AB22616" s="3" t="e">
        <v>#N/A</v>
      </c>
    </row>
    <row r="22617" spans="28:28" x14ac:dyDescent="0.25">
      <c r="AB22617" s="3" t="e">
        <v>#N/A</v>
      </c>
    </row>
    <row r="22618" spans="28:28" x14ac:dyDescent="0.25">
      <c r="AB22618" s="3" t="e">
        <v>#N/A</v>
      </c>
    </row>
    <row r="22619" spans="28:28" x14ac:dyDescent="0.25">
      <c r="AB22619" s="3" t="e">
        <v>#N/A</v>
      </c>
    </row>
    <row r="22620" spans="28:28" x14ac:dyDescent="0.25">
      <c r="AB22620" s="3" t="e">
        <v>#N/A</v>
      </c>
    </row>
    <row r="22621" spans="28:28" x14ac:dyDescent="0.25">
      <c r="AB22621" s="3" t="e">
        <v>#N/A</v>
      </c>
    </row>
    <row r="22622" spans="28:28" x14ac:dyDescent="0.25">
      <c r="AB22622" s="3" t="e">
        <v>#N/A</v>
      </c>
    </row>
    <row r="22623" spans="28:28" x14ac:dyDescent="0.25">
      <c r="AB22623" s="3" t="e">
        <v>#N/A</v>
      </c>
    </row>
    <row r="22624" spans="28:28" x14ac:dyDescent="0.25">
      <c r="AB22624" s="3" t="e">
        <v>#N/A</v>
      </c>
    </row>
    <row r="22625" spans="28:28" x14ac:dyDescent="0.25">
      <c r="AB22625" s="3" t="e">
        <v>#N/A</v>
      </c>
    </row>
    <row r="22626" spans="28:28" x14ac:dyDescent="0.25">
      <c r="AB22626" s="3" t="e">
        <v>#N/A</v>
      </c>
    </row>
    <row r="22627" spans="28:28" x14ac:dyDescent="0.25">
      <c r="AB22627" s="3" t="e">
        <v>#N/A</v>
      </c>
    </row>
    <row r="22628" spans="28:28" x14ac:dyDescent="0.25">
      <c r="AB22628" s="3" t="e">
        <v>#N/A</v>
      </c>
    </row>
    <row r="22629" spans="28:28" x14ac:dyDescent="0.25">
      <c r="AB22629" s="3" t="e">
        <v>#N/A</v>
      </c>
    </row>
    <row r="22630" spans="28:28" x14ac:dyDescent="0.25">
      <c r="AB22630" s="3" t="e">
        <v>#N/A</v>
      </c>
    </row>
    <row r="22631" spans="28:28" x14ac:dyDescent="0.25">
      <c r="AB22631" s="3" t="e">
        <v>#N/A</v>
      </c>
    </row>
    <row r="22632" spans="28:28" x14ac:dyDescent="0.25">
      <c r="AB22632" s="3" t="e">
        <v>#N/A</v>
      </c>
    </row>
    <row r="22633" spans="28:28" x14ac:dyDescent="0.25">
      <c r="AB22633" s="3" t="e">
        <v>#N/A</v>
      </c>
    </row>
    <row r="22634" spans="28:28" x14ac:dyDescent="0.25">
      <c r="AB22634" s="3" t="e">
        <v>#N/A</v>
      </c>
    </row>
    <row r="22635" spans="28:28" x14ac:dyDescent="0.25">
      <c r="AB22635" s="3" t="e">
        <v>#N/A</v>
      </c>
    </row>
    <row r="22636" spans="28:28" x14ac:dyDescent="0.25">
      <c r="AB22636" s="3" t="e">
        <v>#N/A</v>
      </c>
    </row>
    <row r="22637" spans="28:28" x14ac:dyDescent="0.25">
      <c r="AB22637" s="3" t="e">
        <v>#N/A</v>
      </c>
    </row>
    <row r="22638" spans="28:28" x14ac:dyDescent="0.25">
      <c r="AB22638" s="3" t="e">
        <v>#N/A</v>
      </c>
    </row>
    <row r="22639" spans="28:28" x14ac:dyDescent="0.25">
      <c r="AB22639" s="3" t="e">
        <v>#N/A</v>
      </c>
    </row>
    <row r="22640" spans="28:28" x14ac:dyDescent="0.25">
      <c r="AB22640" s="3" t="e">
        <v>#N/A</v>
      </c>
    </row>
    <row r="22641" spans="28:28" x14ac:dyDescent="0.25">
      <c r="AB22641" s="3" t="e">
        <v>#N/A</v>
      </c>
    </row>
    <row r="22642" spans="28:28" x14ac:dyDescent="0.25">
      <c r="AB22642" s="3" t="e">
        <v>#N/A</v>
      </c>
    </row>
    <row r="22643" spans="28:28" x14ac:dyDescent="0.25">
      <c r="AB22643" s="3" t="e">
        <v>#N/A</v>
      </c>
    </row>
    <row r="22644" spans="28:28" x14ac:dyDescent="0.25">
      <c r="AB22644" s="3" t="e">
        <v>#N/A</v>
      </c>
    </row>
    <row r="22645" spans="28:28" x14ac:dyDescent="0.25">
      <c r="AB22645" s="3" t="e">
        <v>#N/A</v>
      </c>
    </row>
    <row r="22646" spans="28:28" x14ac:dyDescent="0.25">
      <c r="AB22646" s="3" t="e">
        <v>#N/A</v>
      </c>
    </row>
    <row r="22647" spans="28:28" x14ac:dyDescent="0.25">
      <c r="AB22647" s="3" t="e">
        <v>#N/A</v>
      </c>
    </row>
    <row r="22648" spans="28:28" x14ac:dyDescent="0.25">
      <c r="AB22648" s="3" t="e">
        <v>#N/A</v>
      </c>
    </row>
    <row r="22649" spans="28:28" x14ac:dyDescent="0.25">
      <c r="AB22649" s="3" t="e">
        <v>#N/A</v>
      </c>
    </row>
    <row r="22650" spans="28:28" x14ac:dyDescent="0.25">
      <c r="AB22650" s="3" t="e">
        <v>#N/A</v>
      </c>
    </row>
    <row r="22651" spans="28:28" x14ac:dyDescent="0.25">
      <c r="AB22651" s="3" t="e">
        <v>#N/A</v>
      </c>
    </row>
    <row r="22652" spans="28:28" x14ac:dyDescent="0.25">
      <c r="AB22652" s="3" t="e">
        <v>#N/A</v>
      </c>
    </row>
    <row r="22653" spans="28:28" x14ac:dyDescent="0.25">
      <c r="AB22653" s="3" t="e">
        <v>#N/A</v>
      </c>
    </row>
    <row r="22654" spans="28:28" x14ac:dyDescent="0.25">
      <c r="AB22654" s="3" t="e">
        <v>#N/A</v>
      </c>
    </row>
    <row r="22655" spans="28:28" x14ac:dyDescent="0.25">
      <c r="AB22655" s="3" t="e">
        <v>#N/A</v>
      </c>
    </row>
    <row r="22656" spans="28:28" x14ac:dyDescent="0.25">
      <c r="AB22656" s="3" t="e">
        <v>#N/A</v>
      </c>
    </row>
    <row r="22657" spans="28:28" x14ac:dyDescent="0.25">
      <c r="AB22657" s="3" t="e">
        <v>#N/A</v>
      </c>
    </row>
    <row r="22658" spans="28:28" x14ac:dyDescent="0.25">
      <c r="AB22658" s="3" t="e">
        <v>#N/A</v>
      </c>
    </row>
    <row r="22659" spans="28:28" x14ac:dyDescent="0.25">
      <c r="AB22659" s="3" t="e">
        <v>#N/A</v>
      </c>
    </row>
    <row r="22660" spans="28:28" x14ac:dyDescent="0.25">
      <c r="AB22660" s="3" t="e">
        <v>#N/A</v>
      </c>
    </row>
    <row r="22661" spans="28:28" x14ac:dyDescent="0.25">
      <c r="AB22661" s="3" t="e">
        <v>#N/A</v>
      </c>
    </row>
    <row r="22662" spans="28:28" x14ac:dyDescent="0.25">
      <c r="AB22662" s="3" t="e">
        <v>#N/A</v>
      </c>
    </row>
    <row r="22663" spans="28:28" x14ac:dyDescent="0.25">
      <c r="AB22663" s="3" t="e">
        <v>#N/A</v>
      </c>
    </row>
    <row r="22664" spans="28:28" x14ac:dyDescent="0.25">
      <c r="AB22664" s="3" t="e">
        <v>#N/A</v>
      </c>
    </row>
    <row r="22665" spans="28:28" x14ac:dyDescent="0.25">
      <c r="AB22665" s="3" t="e">
        <v>#N/A</v>
      </c>
    </row>
    <row r="22666" spans="28:28" x14ac:dyDescent="0.25">
      <c r="AB22666" s="3" t="e">
        <v>#N/A</v>
      </c>
    </row>
    <row r="22667" spans="28:28" x14ac:dyDescent="0.25">
      <c r="AB22667" s="3" t="e">
        <v>#N/A</v>
      </c>
    </row>
    <row r="22668" spans="28:28" x14ac:dyDescent="0.25">
      <c r="AB22668" s="3" t="e">
        <v>#N/A</v>
      </c>
    </row>
    <row r="22669" spans="28:28" x14ac:dyDescent="0.25">
      <c r="AB22669" s="3" t="e">
        <v>#N/A</v>
      </c>
    </row>
    <row r="22670" spans="28:28" x14ac:dyDescent="0.25">
      <c r="AB22670" s="3" t="e">
        <v>#N/A</v>
      </c>
    </row>
    <row r="22671" spans="28:28" x14ac:dyDescent="0.25">
      <c r="AB22671" s="3" t="e">
        <v>#N/A</v>
      </c>
    </row>
    <row r="22672" spans="28:28" x14ac:dyDescent="0.25">
      <c r="AB22672" s="3" t="e">
        <v>#N/A</v>
      </c>
    </row>
    <row r="22673" spans="28:28" x14ac:dyDescent="0.25">
      <c r="AB22673" s="3" t="e">
        <v>#N/A</v>
      </c>
    </row>
    <row r="22674" spans="28:28" x14ac:dyDescent="0.25">
      <c r="AB22674" s="3" t="e">
        <v>#N/A</v>
      </c>
    </row>
    <row r="22675" spans="28:28" x14ac:dyDescent="0.25">
      <c r="AB22675" s="3" t="e">
        <v>#N/A</v>
      </c>
    </row>
    <row r="22676" spans="28:28" x14ac:dyDescent="0.25">
      <c r="AB22676" s="3" t="e">
        <v>#N/A</v>
      </c>
    </row>
    <row r="22677" spans="28:28" x14ac:dyDescent="0.25">
      <c r="AB22677" s="3" t="e">
        <v>#N/A</v>
      </c>
    </row>
    <row r="22678" spans="28:28" x14ac:dyDescent="0.25">
      <c r="AB22678" s="3" t="e">
        <v>#N/A</v>
      </c>
    </row>
    <row r="22679" spans="28:28" x14ac:dyDescent="0.25">
      <c r="AB22679" s="3" t="e">
        <v>#N/A</v>
      </c>
    </row>
    <row r="22680" spans="28:28" x14ac:dyDescent="0.25">
      <c r="AB22680" s="3" t="e">
        <v>#N/A</v>
      </c>
    </row>
    <row r="22681" spans="28:28" x14ac:dyDescent="0.25">
      <c r="AB22681" s="3" t="e">
        <v>#N/A</v>
      </c>
    </row>
    <row r="22682" spans="28:28" x14ac:dyDescent="0.25">
      <c r="AB22682" s="3" t="e">
        <v>#N/A</v>
      </c>
    </row>
    <row r="22683" spans="28:28" x14ac:dyDescent="0.25">
      <c r="AB22683" s="3" t="e">
        <v>#N/A</v>
      </c>
    </row>
    <row r="22684" spans="28:28" x14ac:dyDescent="0.25">
      <c r="AB22684" s="3" t="e">
        <v>#N/A</v>
      </c>
    </row>
    <row r="22685" spans="28:28" x14ac:dyDescent="0.25">
      <c r="AB22685" s="3" t="e">
        <v>#N/A</v>
      </c>
    </row>
    <row r="22686" spans="28:28" x14ac:dyDescent="0.25">
      <c r="AB22686" s="3" t="e">
        <v>#N/A</v>
      </c>
    </row>
    <row r="22687" spans="28:28" x14ac:dyDescent="0.25">
      <c r="AB22687" s="3" t="e">
        <v>#N/A</v>
      </c>
    </row>
    <row r="22688" spans="28:28" x14ac:dyDescent="0.25">
      <c r="AB22688" s="3" t="e">
        <v>#N/A</v>
      </c>
    </row>
    <row r="22689" spans="28:28" x14ac:dyDescent="0.25">
      <c r="AB22689" s="3" t="e">
        <v>#N/A</v>
      </c>
    </row>
    <row r="22690" spans="28:28" x14ac:dyDescent="0.25">
      <c r="AB22690" s="3" t="e">
        <v>#N/A</v>
      </c>
    </row>
    <row r="22691" spans="28:28" x14ac:dyDescent="0.25">
      <c r="AB22691" s="3" t="e">
        <v>#N/A</v>
      </c>
    </row>
    <row r="22692" spans="28:28" x14ac:dyDescent="0.25">
      <c r="AB22692" s="3" t="e">
        <v>#N/A</v>
      </c>
    </row>
    <row r="22693" spans="28:28" x14ac:dyDescent="0.25">
      <c r="AB22693" s="3" t="e">
        <v>#N/A</v>
      </c>
    </row>
    <row r="22694" spans="28:28" x14ac:dyDescent="0.25">
      <c r="AB22694" s="3" t="e">
        <v>#N/A</v>
      </c>
    </row>
    <row r="22695" spans="28:28" x14ac:dyDescent="0.25">
      <c r="AB22695" s="3" t="e">
        <v>#N/A</v>
      </c>
    </row>
    <row r="22696" spans="28:28" x14ac:dyDescent="0.25">
      <c r="AB22696" s="3" t="e">
        <v>#N/A</v>
      </c>
    </row>
    <row r="22697" spans="28:28" x14ac:dyDescent="0.25">
      <c r="AB22697" s="3" t="e">
        <v>#N/A</v>
      </c>
    </row>
    <row r="22698" spans="28:28" x14ac:dyDescent="0.25">
      <c r="AB22698" s="3" t="e">
        <v>#N/A</v>
      </c>
    </row>
    <row r="22699" spans="28:28" x14ac:dyDescent="0.25">
      <c r="AB22699" s="3" t="e">
        <v>#N/A</v>
      </c>
    </row>
    <row r="22700" spans="28:28" x14ac:dyDescent="0.25">
      <c r="AB22700" s="3" t="e">
        <v>#N/A</v>
      </c>
    </row>
    <row r="22701" spans="28:28" x14ac:dyDescent="0.25">
      <c r="AB22701" s="3" t="e">
        <v>#N/A</v>
      </c>
    </row>
    <row r="22702" spans="28:28" x14ac:dyDescent="0.25">
      <c r="AB22702" s="3" t="e">
        <v>#N/A</v>
      </c>
    </row>
    <row r="22703" spans="28:28" x14ac:dyDescent="0.25">
      <c r="AB22703" s="3" t="e">
        <v>#N/A</v>
      </c>
    </row>
    <row r="22704" spans="28:28" x14ac:dyDescent="0.25">
      <c r="AB22704" s="3" t="e">
        <v>#N/A</v>
      </c>
    </row>
    <row r="22705" spans="28:28" x14ac:dyDescent="0.25">
      <c r="AB22705" s="3" t="e">
        <v>#N/A</v>
      </c>
    </row>
    <row r="22706" spans="28:28" x14ac:dyDescent="0.25">
      <c r="AB22706" s="3" t="e">
        <v>#N/A</v>
      </c>
    </row>
    <row r="22707" spans="28:28" x14ac:dyDescent="0.25">
      <c r="AB22707" s="3" t="e">
        <v>#N/A</v>
      </c>
    </row>
    <row r="22708" spans="28:28" x14ac:dyDescent="0.25">
      <c r="AB22708" s="3" t="e">
        <v>#N/A</v>
      </c>
    </row>
    <row r="22709" spans="28:28" x14ac:dyDescent="0.25">
      <c r="AB22709" s="3" t="e">
        <v>#N/A</v>
      </c>
    </row>
    <row r="22710" spans="28:28" x14ac:dyDescent="0.25">
      <c r="AB22710" s="3" t="e">
        <v>#N/A</v>
      </c>
    </row>
    <row r="22711" spans="28:28" x14ac:dyDescent="0.25">
      <c r="AB22711" s="3" t="e">
        <v>#N/A</v>
      </c>
    </row>
    <row r="22712" spans="28:28" x14ac:dyDescent="0.25">
      <c r="AB22712" s="3" t="e">
        <v>#N/A</v>
      </c>
    </row>
    <row r="22713" spans="28:28" x14ac:dyDescent="0.25">
      <c r="AB22713" s="3" t="e">
        <v>#N/A</v>
      </c>
    </row>
    <row r="22714" spans="28:28" x14ac:dyDescent="0.25">
      <c r="AB22714" s="3" t="e">
        <v>#N/A</v>
      </c>
    </row>
    <row r="22715" spans="28:28" x14ac:dyDescent="0.25">
      <c r="AB22715" s="3" t="e">
        <v>#N/A</v>
      </c>
    </row>
    <row r="22716" spans="28:28" x14ac:dyDescent="0.25">
      <c r="AB22716" s="3" t="e">
        <v>#N/A</v>
      </c>
    </row>
    <row r="22717" spans="28:28" x14ac:dyDescent="0.25">
      <c r="AB22717" s="3" t="e">
        <v>#N/A</v>
      </c>
    </row>
    <row r="22718" spans="28:28" x14ac:dyDescent="0.25">
      <c r="AB22718" s="3" t="e">
        <v>#N/A</v>
      </c>
    </row>
    <row r="22719" spans="28:28" x14ac:dyDescent="0.25">
      <c r="AB22719" s="3" t="e">
        <v>#N/A</v>
      </c>
    </row>
    <row r="22720" spans="28:28" x14ac:dyDescent="0.25">
      <c r="AB22720" s="3" t="e">
        <v>#N/A</v>
      </c>
    </row>
    <row r="22721" spans="28:28" x14ac:dyDescent="0.25">
      <c r="AB22721" s="3" t="e">
        <v>#N/A</v>
      </c>
    </row>
    <row r="22722" spans="28:28" x14ac:dyDescent="0.25">
      <c r="AB22722" s="3" t="e">
        <v>#N/A</v>
      </c>
    </row>
    <row r="22723" spans="28:28" x14ac:dyDescent="0.25">
      <c r="AB22723" s="3" t="e">
        <v>#N/A</v>
      </c>
    </row>
    <row r="22724" spans="28:28" x14ac:dyDescent="0.25">
      <c r="AB22724" s="3" t="e">
        <v>#N/A</v>
      </c>
    </row>
    <row r="22725" spans="28:28" x14ac:dyDescent="0.25">
      <c r="AB22725" s="3" t="e">
        <v>#N/A</v>
      </c>
    </row>
    <row r="22726" spans="28:28" x14ac:dyDescent="0.25">
      <c r="AB22726" s="3" t="e">
        <v>#N/A</v>
      </c>
    </row>
    <row r="22727" spans="28:28" x14ac:dyDescent="0.25">
      <c r="AB22727" s="3" t="e">
        <v>#N/A</v>
      </c>
    </row>
    <row r="22728" spans="28:28" x14ac:dyDescent="0.25">
      <c r="AB22728" s="3" t="e">
        <v>#N/A</v>
      </c>
    </row>
    <row r="22729" spans="28:28" x14ac:dyDescent="0.25">
      <c r="AB22729" s="3" t="e">
        <v>#N/A</v>
      </c>
    </row>
    <row r="22730" spans="28:28" x14ac:dyDescent="0.25">
      <c r="AB22730" s="3" t="e">
        <v>#N/A</v>
      </c>
    </row>
    <row r="22731" spans="28:28" x14ac:dyDescent="0.25">
      <c r="AB22731" s="3" t="e">
        <v>#N/A</v>
      </c>
    </row>
    <row r="22732" spans="28:28" x14ac:dyDescent="0.25">
      <c r="AB22732" s="3" t="e">
        <v>#N/A</v>
      </c>
    </row>
    <row r="22733" spans="28:28" x14ac:dyDescent="0.25">
      <c r="AB22733" s="3" t="e">
        <v>#N/A</v>
      </c>
    </row>
    <row r="22734" spans="28:28" x14ac:dyDescent="0.25">
      <c r="AB22734" s="3" t="e">
        <v>#N/A</v>
      </c>
    </row>
    <row r="22735" spans="28:28" x14ac:dyDescent="0.25">
      <c r="AB22735" s="3" t="e">
        <v>#N/A</v>
      </c>
    </row>
    <row r="22736" spans="28:28" x14ac:dyDescent="0.25">
      <c r="AB22736" s="3" t="e">
        <v>#N/A</v>
      </c>
    </row>
    <row r="22737" spans="28:28" x14ac:dyDescent="0.25">
      <c r="AB22737" s="3" t="e">
        <v>#N/A</v>
      </c>
    </row>
    <row r="22738" spans="28:28" x14ac:dyDescent="0.25">
      <c r="AB22738" s="3" t="e">
        <v>#N/A</v>
      </c>
    </row>
    <row r="22739" spans="28:28" x14ac:dyDescent="0.25">
      <c r="AB22739" s="3" t="e">
        <v>#N/A</v>
      </c>
    </row>
    <row r="22740" spans="28:28" x14ac:dyDescent="0.25">
      <c r="AB22740" s="3" t="e">
        <v>#N/A</v>
      </c>
    </row>
    <row r="22741" spans="28:28" x14ac:dyDescent="0.25">
      <c r="AB22741" s="3" t="e">
        <v>#N/A</v>
      </c>
    </row>
    <row r="22742" spans="28:28" x14ac:dyDescent="0.25">
      <c r="AB22742" s="3" t="e">
        <v>#N/A</v>
      </c>
    </row>
    <row r="22743" spans="28:28" x14ac:dyDescent="0.25">
      <c r="AB22743" s="3" t="e">
        <v>#N/A</v>
      </c>
    </row>
    <row r="22744" spans="28:28" x14ac:dyDescent="0.25">
      <c r="AB22744" s="3" t="e">
        <v>#N/A</v>
      </c>
    </row>
    <row r="22745" spans="28:28" x14ac:dyDescent="0.25">
      <c r="AB22745" s="3" t="e">
        <v>#N/A</v>
      </c>
    </row>
    <row r="22746" spans="28:28" x14ac:dyDescent="0.25">
      <c r="AB22746" s="3" t="e">
        <v>#N/A</v>
      </c>
    </row>
    <row r="22747" spans="28:28" x14ac:dyDescent="0.25">
      <c r="AB22747" s="3" t="e">
        <v>#N/A</v>
      </c>
    </row>
    <row r="22748" spans="28:28" x14ac:dyDescent="0.25">
      <c r="AB22748" s="3" t="e">
        <v>#N/A</v>
      </c>
    </row>
    <row r="22749" spans="28:28" x14ac:dyDescent="0.25">
      <c r="AB22749" s="3" t="e">
        <v>#N/A</v>
      </c>
    </row>
    <row r="22750" spans="28:28" x14ac:dyDescent="0.25">
      <c r="AB22750" s="3" t="e">
        <v>#N/A</v>
      </c>
    </row>
    <row r="22751" spans="28:28" x14ac:dyDescent="0.25">
      <c r="AB22751" s="3" t="e">
        <v>#N/A</v>
      </c>
    </row>
    <row r="22752" spans="28:28" x14ac:dyDescent="0.25">
      <c r="AB22752" s="3" t="e">
        <v>#N/A</v>
      </c>
    </row>
    <row r="22753" spans="28:28" x14ac:dyDescent="0.25">
      <c r="AB22753" s="3" t="e">
        <v>#N/A</v>
      </c>
    </row>
    <row r="22754" spans="28:28" x14ac:dyDescent="0.25">
      <c r="AB22754" s="3" t="e">
        <v>#N/A</v>
      </c>
    </row>
    <row r="22755" spans="28:28" x14ac:dyDescent="0.25">
      <c r="AB22755" s="3" t="e">
        <v>#N/A</v>
      </c>
    </row>
    <row r="22756" spans="28:28" x14ac:dyDescent="0.25">
      <c r="AB22756" s="3" t="e">
        <v>#N/A</v>
      </c>
    </row>
    <row r="22757" spans="28:28" x14ac:dyDescent="0.25">
      <c r="AB22757" s="3" t="e">
        <v>#N/A</v>
      </c>
    </row>
    <row r="22758" spans="28:28" x14ac:dyDescent="0.25">
      <c r="AB22758" s="3" t="e">
        <v>#N/A</v>
      </c>
    </row>
    <row r="22759" spans="28:28" x14ac:dyDescent="0.25">
      <c r="AB22759" s="3" t="e">
        <v>#N/A</v>
      </c>
    </row>
    <row r="22760" spans="28:28" x14ac:dyDescent="0.25">
      <c r="AB22760" s="3" t="e">
        <v>#N/A</v>
      </c>
    </row>
    <row r="22761" spans="28:28" x14ac:dyDescent="0.25">
      <c r="AB22761" s="3" t="e">
        <v>#N/A</v>
      </c>
    </row>
    <row r="22762" spans="28:28" x14ac:dyDescent="0.25">
      <c r="AB22762" s="3" t="e">
        <v>#N/A</v>
      </c>
    </row>
    <row r="22763" spans="28:28" x14ac:dyDescent="0.25">
      <c r="AB22763" s="3" t="e">
        <v>#N/A</v>
      </c>
    </row>
    <row r="22764" spans="28:28" x14ac:dyDescent="0.25">
      <c r="AB22764" s="3" t="e">
        <v>#N/A</v>
      </c>
    </row>
    <row r="22765" spans="28:28" x14ac:dyDescent="0.25">
      <c r="AB22765" s="3" t="e">
        <v>#N/A</v>
      </c>
    </row>
    <row r="22766" spans="28:28" x14ac:dyDescent="0.25">
      <c r="AB22766" s="3" t="e">
        <v>#N/A</v>
      </c>
    </row>
    <row r="22767" spans="28:28" x14ac:dyDescent="0.25">
      <c r="AB22767" s="3" t="e">
        <v>#N/A</v>
      </c>
    </row>
    <row r="22768" spans="28:28" x14ac:dyDescent="0.25">
      <c r="AB22768" s="3" t="e">
        <v>#N/A</v>
      </c>
    </row>
    <row r="22769" spans="28:28" x14ac:dyDescent="0.25">
      <c r="AB22769" s="3" t="e">
        <v>#N/A</v>
      </c>
    </row>
    <row r="22770" spans="28:28" x14ac:dyDescent="0.25">
      <c r="AB22770" s="3" t="e">
        <v>#N/A</v>
      </c>
    </row>
    <row r="22771" spans="28:28" x14ac:dyDescent="0.25">
      <c r="AB22771" s="3" t="e">
        <v>#N/A</v>
      </c>
    </row>
    <row r="22772" spans="28:28" x14ac:dyDescent="0.25">
      <c r="AB22772" s="3" t="e">
        <v>#N/A</v>
      </c>
    </row>
    <row r="22773" spans="28:28" x14ac:dyDescent="0.25">
      <c r="AB22773" s="3" t="e">
        <v>#N/A</v>
      </c>
    </row>
    <row r="22774" spans="28:28" x14ac:dyDescent="0.25">
      <c r="AB22774" s="3" t="e">
        <v>#N/A</v>
      </c>
    </row>
    <row r="22775" spans="28:28" x14ac:dyDescent="0.25">
      <c r="AB22775" s="3" t="e">
        <v>#N/A</v>
      </c>
    </row>
    <row r="22776" spans="28:28" x14ac:dyDescent="0.25">
      <c r="AB22776" s="3" t="e">
        <v>#N/A</v>
      </c>
    </row>
    <row r="22777" spans="28:28" x14ac:dyDescent="0.25">
      <c r="AB22777" s="3" t="e">
        <v>#N/A</v>
      </c>
    </row>
    <row r="22778" spans="28:28" x14ac:dyDescent="0.25">
      <c r="AB22778" s="3" t="e">
        <v>#N/A</v>
      </c>
    </row>
    <row r="22779" spans="28:28" x14ac:dyDescent="0.25">
      <c r="AB22779" s="3" t="e">
        <v>#N/A</v>
      </c>
    </row>
    <row r="22780" spans="28:28" x14ac:dyDescent="0.25">
      <c r="AB22780" s="3" t="e">
        <v>#N/A</v>
      </c>
    </row>
    <row r="22781" spans="28:28" x14ac:dyDescent="0.25">
      <c r="AB22781" s="3" t="e">
        <v>#N/A</v>
      </c>
    </row>
    <row r="22782" spans="28:28" x14ac:dyDescent="0.25">
      <c r="AB22782" s="3" t="e">
        <v>#N/A</v>
      </c>
    </row>
    <row r="22783" spans="28:28" x14ac:dyDescent="0.25">
      <c r="AB22783" s="3" t="e">
        <v>#N/A</v>
      </c>
    </row>
    <row r="22784" spans="28:28" x14ac:dyDescent="0.25">
      <c r="AB22784" s="3" t="e">
        <v>#N/A</v>
      </c>
    </row>
    <row r="22785" spans="28:28" x14ac:dyDescent="0.25">
      <c r="AB22785" s="3" t="e">
        <v>#N/A</v>
      </c>
    </row>
    <row r="22786" spans="28:28" x14ac:dyDescent="0.25">
      <c r="AB22786" s="3" t="e">
        <v>#N/A</v>
      </c>
    </row>
    <row r="22787" spans="28:28" x14ac:dyDescent="0.25">
      <c r="AB22787" s="3" t="e">
        <v>#N/A</v>
      </c>
    </row>
    <row r="22788" spans="28:28" x14ac:dyDescent="0.25">
      <c r="AB22788" s="3" t="e">
        <v>#N/A</v>
      </c>
    </row>
    <row r="22789" spans="28:28" x14ac:dyDescent="0.25">
      <c r="AB22789" s="3" t="e">
        <v>#N/A</v>
      </c>
    </row>
    <row r="22790" spans="28:28" x14ac:dyDescent="0.25">
      <c r="AB22790" s="3" t="e">
        <v>#N/A</v>
      </c>
    </row>
    <row r="22791" spans="28:28" x14ac:dyDescent="0.25">
      <c r="AB22791" s="3" t="e">
        <v>#N/A</v>
      </c>
    </row>
    <row r="22792" spans="28:28" x14ac:dyDescent="0.25">
      <c r="AB22792" s="3" t="e">
        <v>#N/A</v>
      </c>
    </row>
    <row r="22793" spans="28:28" x14ac:dyDescent="0.25">
      <c r="AB22793" s="3" t="e">
        <v>#N/A</v>
      </c>
    </row>
    <row r="22794" spans="28:28" x14ac:dyDescent="0.25">
      <c r="AB22794" s="3" t="e">
        <v>#N/A</v>
      </c>
    </row>
    <row r="22795" spans="28:28" x14ac:dyDescent="0.25">
      <c r="AB22795" s="3" t="e">
        <v>#N/A</v>
      </c>
    </row>
    <row r="22796" spans="28:28" x14ac:dyDescent="0.25">
      <c r="AB22796" s="3" t="e">
        <v>#N/A</v>
      </c>
    </row>
    <row r="22797" spans="28:28" x14ac:dyDescent="0.25">
      <c r="AB22797" s="3" t="e">
        <v>#N/A</v>
      </c>
    </row>
    <row r="22798" spans="28:28" x14ac:dyDescent="0.25">
      <c r="AB22798" s="3" t="e">
        <v>#N/A</v>
      </c>
    </row>
    <row r="22799" spans="28:28" x14ac:dyDescent="0.25">
      <c r="AB22799" s="3" t="e">
        <v>#N/A</v>
      </c>
    </row>
    <row r="22800" spans="28:28" x14ac:dyDescent="0.25">
      <c r="AB22800" s="3" t="e">
        <v>#N/A</v>
      </c>
    </row>
    <row r="22801" spans="28:28" x14ac:dyDescent="0.25">
      <c r="AB22801" s="3" t="e">
        <v>#N/A</v>
      </c>
    </row>
    <row r="22802" spans="28:28" x14ac:dyDescent="0.25">
      <c r="AB22802" s="3" t="e">
        <v>#N/A</v>
      </c>
    </row>
    <row r="22803" spans="28:28" x14ac:dyDescent="0.25">
      <c r="AB22803" s="3" t="e">
        <v>#N/A</v>
      </c>
    </row>
    <row r="22804" spans="28:28" x14ac:dyDescent="0.25">
      <c r="AB22804" s="3" t="e">
        <v>#N/A</v>
      </c>
    </row>
    <row r="22805" spans="28:28" x14ac:dyDescent="0.25">
      <c r="AB22805" s="3" t="e">
        <v>#N/A</v>
      </c>
    </row>
    <row r="22806" spans="28:28" x14ac:dyDescent="0.25">
      <c r="AB22806" s="3" t="e">
        <v>#N/A</v>
      </c>
    </row>
    <row r="22807" spans="28:28" x14ac:dyDescent="0.25">
      <c r="AB22807" s="3" t="e">
        <v>#N/A</v>
      </c>
    </row>
    <row r="22808" spans="28:28" x14ac:dyDescent="0.25">
      <c r="AB22808" s="3" t="e">
        <v>#N/A</v>
      </c>
    </row>
    <row r="22809" spans="28:28" x14ac:dyDescent="0.25">
      <c r="AB22809" s="3" t="e">
        <v>#N/A</v>
      </c>
    </row>
    <row r="22810" spans="28:28" x14ac:dyDescent="0.25">
      <c r="AB22810" s="3" t="e">
        <v>#N/A</v>
      </c>
    </row>
    <row r="22811" spans="28:28" x14ac:dyDescent="0.25">
      <c r="AB22811" s="3" t="e">
        <v>#N/A</v>
      </c>
    </row>
    <row r="22812" spans="28:28" x14ac:dyDescent="0.25">
      <c r="AB22812" s="3" t="e">
        <v>#N/A</v>
      </c>
    </row>
    <row r="22813" spans="28:28" x14ac:dyDescent="0.25">
      <c r="AB22813" s="3" t="e">
        <v>#N/A</v>
      </c>
    </row>
    <row r="22814" spans="28:28" x14ac:dyDescent="0.25">
      <c r="AB22814" s="3" t="e">
        <v>#N/A</v>
      </c>
    </row>
    <row r="22815" spans="28:28" x14ac:dyDescent="0.25">
      <c r="AB22815" s="3" t="e">
        <v>#N/A</v>
      </c>
    </row>
    <row r="22816" spans="28:28" x14ac:dyDescent="0.25">
      <c r="AB22816" s="3" t="e">
        <v>#N/A</v>
      </c>
    </row>
    <row r="22817" spans="28:28" x14ac:dyDescent="0.25">
      <c r="AB22817" s="3" t="e">
        <v>#N/A</v>
      </c>
    </row>
    <row r="22818" spans="28:28" x14ac:dyDescent="0.25">
      <c r="AB22818" s="3" t="e">
        <v>#N/A</v>
      </c>
    </row>
    <row r="22819" spans="28:28" x14ac:dyDescent="0.25">
      <c r="AB22819" s="3" t="e">
        <v>#N/A</v>
      </c>
    </row>
    <row r="22820" spans="28:28" x14ac:dyDescent="0.25">
      <c r="AB22820" s="3" t="e">
        <v>#N/A</v>
      </c>
    </row>
    <row r="22821" spans="28:28" x14ac:dyDescent="0.25">
      <c r="AB22821" s="3" t="e">
        <v>#N/A</v>
      </c>
    </row>
    <row r="22822" spans="28:28" x14ac:dyDescent="0.25">
      <c r="AB22822" s="3" t="e">
        <v>#N/A</v>
      </c>
    </row>
    <row r="22823" spans="28:28" x14ac:dyDescent="0.25">
      <c r="AB22823" s="3" t="e">
        <v>#N/A</v>
      </c>
    </row>
    <row r="22824" spans="28:28" x14ac:dyDescent="0.25">
      <c r="AB22824" s="3" t="e">
        <v>#N/A</v>
      </c>
    </row>
    <row r="22825" spans="28:28" x14ac:dyDescent="0.25">
      <c r="AB22825" s="3" t="e">
        <v>#N/A</v>
      </c>
    </row>
    <row r="22826" spans="28:28" x14ac:dyDescent="0.25">
      <c r="AB22826" s="3" t="e">
        <v>#N/A</v>
      </c>
    </row>
    <row r="22827" spans="28:28" x14ac:dyDescent="0.25">
      <c r="AB22827" s="3" t="e">
        <v>#N/A</v>
      </c>
    </row>
    <row r="22828" spans="28:28" x14ac:dyDescent="0.25">
      <c r="AB22828" s="3" t="e">
        <v>#N/A</v>
      </c>
    </row>
    <row r="22829" spans="28:28" x14ac:dyDescent="0.25">
      <c r="AB22829" s="3" t="e">
        <v>#N/A</v>
      </c>
    </row>
    <row r="22830" spans="28:28" x14ac:dyDescent="0.25">
      <c r="AB22830" s="3" t="e">
        <v>#N/A</v>
      </c>
    </row>
    <row r="22831" spans="28:28" x14ac:dyDescent="0.25">
      <c r="AB22831" s="3" t="e">
        <v>#N/A</v>
      </c>
    </row>
    <row r="22832" spans="28:28" x14ac:dyDescent="0.25">
      <c r="AB22832" s="3" t="e">
        <v>#N/A</v>
      </c>
    </row>
    <row r="22833" spans="28:28" x14ac:dyDescent="0.25">
      <c r="AB22833" s="3" t="e">
        <v>#N/A</v>
      </c>
    </row>
    <row r="22834" spans="28:28" x14ac:dyDescent="0.25">
      <c r="AB22834" s="3" t="e">
        <v>#N/A</v>
      </c>
    </row>
    <row r="22835" spans="28:28" x14ac:dyDescent="0.25">
      <c r="AB22835" s="3" t="e">
        <v>#N/A</v>
      </c>
    </row>
    <row r="22836" spans="28:28" x14ac:dyDescent="0.25">
      <c r="AB22836" s="3" t="e">
        <v>#N/A</v>
      </c>
    </row>
    <row r="22837" spans="28:28" x14ac:dyDescent="0.25">
      <c r="AB22837" s="3" t="e">
        <v>#N/A</v>
      </c>
    </row>
    <row r="22838" spans="28:28" x14ac:dyDescent="0.25">
      <c r="AB22838" s="3" t="e">
        <v>#N/A</v>
      </c>
    </row>
    <row r="22839" spans="28:28" x14ac:dyDescent="0.25">
      <c r="AB22839" s="3" t="e">
        <v>#N/A</v>
      </c>
    </row>
    <row r="22840" spans="28:28" x14ac:dyDescent="0.25">
      <c r="AB22840" s="3" t="e">
        <v>#N/A</v>
      </c>
    </row>
    <row r="22841" spans="28:28" x14ac:dyDescent="0.25">
      <c r="AB22841" s="3" t="e">
        <v>#N/A</v>
      </c>
    </row>
    <row r="22842" spans="28:28" x14ac:dyDescent="0.25">
      <c r="AB22842" s="3" t="e">
        <v>#N/A</v>
      </c>
    </row>
    <row r="22843" spans="28:28" x14ac:dyDescent="0.25">
      <c r="AB22843" s="3" t="e">
        <v>#N/A</v>
      </c>
    </row>
    <row r="22844" spans="28:28" x14ac:dyDescent="0.25">
      <c r="AB22844" s="3" t="e">
        <v>#N/A</v>
      </c>
    </row>
    <row r="22845" spans="28:28" x14ac:dyDescent="0.25">
      <c r="AB22845" s="3" t="e">
        <v>#N/A</v>
      </c>
    </row>
    <row r="22846" spans="28:28" x14ac:dyDescent="0.25">
      <c r="AB22846" s="3" t="e">
        <v>#N/A</v>
      </c>
    </row>
    <row r="22847" spans="28:28" x14ac:dyDescent="0.25">
      <c r="AB22847" s="3" t="e">
        <v>#N/A</v>
      </c>
    </row>
    <row r="22848" spans="28:28" x14ac:dyDescent="0.25">
      <c r="AB22848" s="3" t="e">
        <v>#N/A</v>
      </c>
    </row>
    <row r="22849" spans="28:28" x14ac:dyDescent="0.25">
      <c r="AB22849" s="3" t="e">
        <v>#N/A</v>
      </c>
    </row>
    <row r="22850" spans="28:28" x14ac:dyDescent="0.25">
      <c r="AB22850" s="3" t="e">
        <v>#N/A</v>
      </c>
    </row>
    <row r="22851" spans="28:28" x14ac:dyDescent="0.25">
      <c r="AB22851" s="3" t="e">
        <v>#N/A</v>
      </c>
    </row>
    <row r="22852" spans="28:28" x14ac:dyDescent="0.25">
      <c r="AB22852" s="3" t="e">
        <v>#N/A</v>
      </c>
    </row>
    <row r="22853" spans="28:28" x14ac:dyDescent="0.25">
      <c r="AB22853" s="3" t="e">
        <v>#N/A</v>
      </c>
    </row>
    <row r="22854" spans="28:28" x14ac:dyDescent="0.25">
      <c r="AB22854" s="3" t="e">
        <v>#N/A</v>
      </c>
    </row>
    <row r="22855" spans="28:28" x14ac:dyDescent="0.25">
      <c r="AB22855" s="3" t="e">
        <v>#N/A</v>
      </c>
    </row>
    <row r="22856" spans="28:28" x14ac:dyDescent="0.25">
      <c r="AB22856" s="3" t="e">
        <v>#N/A</v>
      </c>
    </row>
    <row r="22857" spans="28:28" x14ac:dyDescent="0.25">
      <c r="AB22857" s="3" t="e">
        <v>#N/A</v>
      </c>
    </row>
    <row r="22858" spans="28:28" x14ac:dyDescent="0.25">
      <c r="AB22858" s="3" t="e">
        <v>#N/A</v>
      </c>
    </row>
    <row r="22859" spans="28:28" x14ac:dyDescent="0.25">
      <c r="AB22859" s="3" t="e">
        <v>#N/A</v>
      </c>
    </row>
    <row r="22860" spans="28:28" x14ac:dyDescent="0.25">
      <c r="AB22860" s="3" t="e">
        <v>#N/A</v>
      </c>
    </row>
    <row r="22861" spans="28:28" x14ac:dyDescent="0.25">
      <c r="AB22861" s="3" t="e">
        <v>#N/A</v>
      </c>
    </row>
    <row r="22862" spans="28:28" x14ac:dyDescent="0.25">
      <c r="AB22862" s="3" t="e">
        <v>#N/A</v>
      </c>
    </row>
    <row r="22863" spans="28:28" x14ac:dyDescent="0.25">
      <c r="AB22863" s="3" t="e">
        <v>#N/A</v>
      </c>
    </row>
    <row r="22864" spans="28:28" x14ac:dyDescent="0.25">
      <c r="AB22864" s="3" t="e">
        <v>#N/A</v>
      </c>
    </row>
    <row r="22865" spans="28:28" x14ac:dyDescent="0.25">
      <c r="AB22865" s="3" t="e">
        <v>#N/A</v>
      </c>
    </row>
    <row r="22866" spans="28:28" x14ac:dyDescent="0.25">
      <c r="AB22866" s="3" t="e">
        <v>#N/A</v>
      </c>
    </row>
    <row r="22867" spans="28:28" x14ac:dyDescent="0.25">
      <c r="AB22867" s="3" t="e">
        <v>#N/A</v>
      </c>
    </row>
    <row r="22868" spans="28:28" x14ac:dyDescent="0.25">
      <c r="AB22868" s="3" t="e">
        <v>#N/A</v>
      </c>
    </row>
    <row r="22869" spans="28:28" x14ac:dyDescent="0.25">
      <c r="AB22869" s="3" t="e">
        <v>#N/A</v>
      </c>
    </row>
    <row r="22870" spans="28:28" x14ac:dyDescent="0.25">
      <c r="AB22870" s="3" t="e">
        <v>#N/A</v>
      </c>
    </row>
    <row r="22871" spans="28:28" x14ac:dyDescent="0.25">
      <c r="AB22871" s="3" t="e">
        <v>#N/A</v>
      </c>
    </row>
    <row r="22872" spans="28:28" x14ac:dyDescent="0.25">
      <c r="AB22872" s="3" t="e">
        <v>#N/A</v>
      </c>
    </row>
    <row r="22873" spans="28:28" x14ac:dyDescent="0.25">
      <c r="AB22873" s="3" t="e">
        <v>#N/A</v>
      </c>
    </row>
    <row r="22874" spans="28:28" x14ac:dyDescent="0.25">
      <c r="AB22874" s="3" t="e">
        <v>#N/A</v>
      </c>
    </row>
    <row r="22875" spans="28:28" x14ac:dyDescent="0.25">
      <c r="AB22875" s="3" t="e">
        <v>#N/A</v>
      </c>
    </row>
    <row r="22876" spans="28:28" x14ac:dyDescent="0.25">
      <c r="AB22876" s="3" t="e">
        <v>#N/A</v>
      </c>
    </row>
    <row r="22877" spans="28:28" x14ac:dyDescent="0.25">
      <c r="AB22877" s="3" t="e">
        <v>#N/A</v>
      </c>
    </row>
    <row r="22878" spans="28:28" x14ac:dyDescent="0.25">
      <c r="AB22878" s="3" t="e">
        <v>#N/A</v>
      </c>
    </row>
    <row r="22879" spans="28:28" x14ac:dyDescent="0.25">
      <c r="AB22879" s="3" t="e">
        <v>#N/A</v>
      </c>
    </row>
    <row r="22880" spans="28:28" x14ac:dyDescent="0.25">
      <c r="AB22880" s="3" t="e">
        <v>#N/A</v>
      </c>
    </row>
    <row r="22881" spans="28:28" x14ac:dyDescent="0.25">
      <c r="AB22881" s="3" t="e">
        <v>#N/A</v>
      </c>
    </row>
    <row r="22882" spans="28:28" x14ac:dyDescent="0.25">
      <c r="AB22882" s="3" t="e">
        <v>#N/A</v>
      </c>
    </row>
    <row r="22883" spans="28:28" x14ac:dyDescent="0.25">
      <c r="AB22883" s="3" t="e">
        <v>#N/A</v>
      </c>
    </row>
    <row r="22884" spans="28:28" x14ac:dyDescent="0.25">
      <c r="AB22884" s="3" t="e">
        <v>#N/A</v>
      </c>
    </row>
    <row r="22885" spans="28:28" x14ac:dyDescent="0.25">
      <c r="AB22885" s="3" t="e">
        <v>#N/A</v>
      </c>
    </row>
    <row r="22886" spans="28:28" x14ac:dyDescent="0.25">
      <c r="AB22886" s="3" t="e">
        <v>#N/A</v>
      </c>
    </row>
    <row r="22887" spans="28:28" x14ac:dyDescent="0.25">
      <c r="AB22887" s="3" t="e">
        <v>#N/A</v>
      </c>
    </row>
    <row r="22888" spans="28:28" x14ac:dyDescent="0.25">
      <c r="AB22888" s="3" t="e">
        <v>#N/A</v>
      </c>
    </row>
    <row r="22889" spans="28:28" x14ac:dyDescent="0.25">
      <c r="AB22889" s="3" t="e">
        <v>#N/A</v>
      </c>
    </row>
    <row r="22890" spans="28:28" x14ac:dyDescent="0.25">
      <c r="AB22890" s="3" t="e">
        <v>#N/A</v>
      </c>
    </row>
    <row r="22891" spans="28:28" x14ac:dyDescent="0.25">
      <c r="AB22891" s="3" t="e">
        <v>#N/A</v>
      </c>
    </row>
    <row r="22892" spans="28:28" x14ac:dyDescent="0.25">
      <c r="AB22892" s="3" t="e">
        <v>#N/A</v>
      </c>
    </row>
    <row r="22893" spans="28:28" x14ac:dyDescent="0.25">
      <c r="AB22893" s="3" t="e">
        <v>#N/A</v>
      </c>
    </row>
    <row r="22894" spans="28:28" x14ac:dyDescent="0.25">
      <c r="AB22894" s="3" t="e">
        <v>#N/A</v>
      </c>
    </row>
    <row r="22895" spans="28:28" x14ac:dyDescent="0.25">
      <c r="AB22895" s="3" t="e">
        <v>#N/A</v>
      </c>
    </row>
    <row r="22896" spans="28:28" x14ac:dyDescent="0.25">
      <c r="AB22896" s="3" t="e">
        <v>#N/A</v>
      </c>
    </row>
    <row r="22897" spans="28:28" x14ac:dyDescent="0.25">
      <c r="AB22897" s="3" t="e">
        <v>#N/A</v>
      </c>
    </row>
    <row r="22898" spans="28:28" x14ac:dyDescent="0.25">
      <c r="AB22898" s="3" t="e">
        <v>#N/A</v>
      </c>
    </row>
    <row r="22899" spans="28:28" x14ac:dyDescent="0.25">
      <c r="AB22899" s="3" t="e">
        <v>#N/A</v>
      </c>
    </row>
    <row r="22900" spans="28:28" x14ac:dyDescent="0.25">
      <c r="AB22900" s="3" t="e">
        <v>#N/A</v>
      </c>
    </row>
    <row r="22901" spans="28:28" x14ac:dyDescent="0.25">
      <c r="AB22901" s="3" t="e">
        <v>#N/A</v>
      </c>
    </row>
    <row r="22902" spans="28:28" x14ac:dyDescent="0.25">
      <c r="AB22902" s="3" t="e">
        <v>#N/A</v>
      </c>
    </row>
    <row r="22903" spans="28:28" x14ac:dyDescent="0.25">
      <c r="AB22903" s="3" t="e">
        <v>#N/A</v>
      </c>
    </row>
    <row r="22904" spans="28:28" x14ac:dyDescent="0.25">
      <c r="AB22904" s="3" t="e">
        <v>#N/A</v>
      </c>
    </row>
    <row r="22905" spans="28:28" x14ac:dyDescent="0.25">
      <c r="AB22905" s="3" t="e">
        <v>#N/A</v>
      </c>
    </row>
    <row r="22906" spans="28:28" x14ac:dyDescent="0.25">
      <c r="AB22906" s="3" t="e">
        <v>#N/A</v>
      </c>
    </row>
    <row r="22907" spans="28:28" x14ac:dyDescent="0.25">
      <c r="AB22907" s="3" t="e">
        <v>#N/A</v>
      </c>
    </row>
    <row r="22908" spans="28:28" x14ac:dyDescent="0.25">
      <c r="AB22908" s="3" t="e">
        <v>#N/A</v>
      </c>
    </row>
    <row r="22909" spans="28:28" x14ac:dyDescent="0.25">
      <c r="AB22909" s="3" t="e">
        <v>#N/A</v>
      </c>
    </row>
    <row r="22910" spans="28:28" x14ac:dyDescent="0.25">
      <c r="AB22910" s="3" t="e">
        <v>#N/A</v>
      </c>
    </row>
    <row r="22911" spans="28:28" x14ac:dyDescent="0.25">
      <c r="AB22911" s="3" t="e">
        <v>#N/A</v>
      </c>
    </row>
    <row r="22912" spans="28:28" x14ac:dyDescent="0.25">
      <c r="AB22912" s="3" t="e">
        <v>#N/A</v>
      </c>
    </row>
    <row r="22913" spans="28:28" x14ac:dyDescent="0.25">
      <c r="AB22913" s="3" t="e">
        <v>#N/A</v>
      </c>
    </row>
    <row r="22914" spans="28:28" x14ac:dyDescent="0.25">
      <c r="AB22914" s="3" t="e">
        <v>#N/A</v>
      </c>
    </row>
    <row r="22915" spans="28:28" x14ac:dyDescent="0.25">
      <c r="AB22915" s="3" t="e">
        <v>#N/A</v>
      </c>
    </row>
    <row r="22916" spans="28:28" x14ac:dyDescent="0.25">
      <c r="AB22916" s="3" t="e">
        <v>#N/A</v>
      </c>
    </row>
    <row r="22917" spans="28:28" x14ac:dyDescent="0.25">
      <c r="AB22917" s="3" t="e">
        <v>#N/A</v>
      </c>
    </row>
    <row r="22918" spans="28:28" x14ac:dyDescent="0.25">
      <c r="AB22918" s="3" t="e">
        <v>#N/A</v>
      </c>
    </row>
    <row r="22919" spans="28:28" x14ac:dyDescent="0.25">
      <c r="AB22919" s="3" t="e">
        <v>#N/A</v>
      </c>
    </row>
    <row r="22920" spans="28:28" x14ac:dyDescent="0.25">
      <c r="AB22920" s="3" t="e">
        <v>#N/A</v>
      </c>
    </row>
    <row r="22921" spans="28:28" x14ac:dyDescent="0.25">
      <c r="AB22921" s="3" t="e">
        <v>#N/A</v>
      </c>
    </row>
    <row r="22922" spans="28:28" x14ac:dyDescent="0.25">
      <c r="AB22922" s="3" t="e">
        <v>#N/A</v>
      </c>
    </row>
    <row r="22923" spans="28:28" x14ac:dyDescent="0.25">
      <c r="AB22923" s="3" t="e">
        <v>#N/A</v>
      </c>
    </row>
    <row r="22924" spans="28:28" x14ac:dyDescent="0.25">
      <c r="AB22924" s="3" t="e">
        <v>#N/A</v>
      </c>
    </row>
    <row r="22925" spans="28:28" x14ac:dyDescent="0.25">
      <c r="AB22925" s="3" t="e">
        <v>#N/A</v>
      </c>
    </row>
    <row r="22926" spans="28:28" x14ac:dyDescent="0.25">
      <c r="AB22926" s="3" t="e">
        <v>#N/A</v>
      </c>
    </row>
    <row r="22927" spans="28:28" x14ac:dyDescent="0.25">
      <c r="AB22927" s="3" t="e">
        <v>#N/A</v>
      </c>
    </row>
    <row r="22928" spans="28:28" x14ac:dyDescent="0.25">
      <c r="AB22928" s="3" t="e">
        <v>#N/A</v>
      </c>
    </row>
    <row r="22929" spans="28:28" x14ac:dyDescent="0.25">
      <c r="AB22929" s="3" t="e">
        <v>#N/A</v>
      </c>
    </row>
    <row r="22930" spans="28:28" x14ac:dyDescent="0.25">
      <c r="AB22930" s="3" t="e">
        <v>#N/A</v>
      </c>
    </row>
    <row r="22931" spans="28:28" x14ac:dyDescent="0.25">
      <c r="AB22931" s="3" t="e">
        <v>#N/A</v>
      </c>
    </row>
    <row r="22932" spans="28:28" x14ac:dyDescent="0.25">
      <c r="AB22932" s="3" t="e">
        <v>#N/A</v>
      </c>
    </row>
    <row r="22933" spans="28:28" x14ac:dyDescent="0.25">
      <c r="AB22933" s="3" t="e">
        <v>#N/A</v>
      </c>
    </row>
    <row r="22934" spans="28:28" x14ac:dyDescent="0.25">
      <c r="AB22934" s="3" t="e">
        <v>#N/A</v>
      </c>
    </row>
    <row r="22935" spans="28:28" x14ac:dyDescent="0.25">
      <c r="AB22935" s="3" t="e">
        <v>#N/A</v>
      </c>
    </row>
    <row r="22936" spans="28:28" x14ac:dyDescent="0.25">
      <c r="AB22936" s="3" t="e">
        <v>#N/A</v>
      </c>
    </row>
    <row r="22937" spans="28:28" x14ac:dyDescent="0.25">
      <c r="AB22937" s="3" t="e">
        <v>#N/A</v>
      </c>
    </row>
    <row r="22938" spans="28:28" x14ac:dyDescent="0.25">
      <c r="AB22938" s="3" t="e">
        <v>#N/A</v>
      </c>
    </row>
    <row r="22939" spans="28:28" x14ac:dyDescent="0.25">
      <c r="AB22939" s="3" t="e">
        <v>#N/A</v>
      </c>
    </row>
    <row r="22940" spans="28:28" x14ac:dyDescent="0.25">
      <c r="AB22940" s="3" t="e">
        <v>#N/A</v>
      </c>
    </row>
    <row r="22941" spans="28:28" x14ac:dyDescent="0.25">
      <c r="AB22941" s="3" t="e">
        <v>#N/A</v>
      </c>
    </row>
    <row r="22942" spans="28:28" x14ac:dyDescent="0.25">
      <c r="AB22942" s="3" t="e">
        <v>#N/A</v>
      </c>
    </row>
    <row r="22943" spans="28:28" x14ac:dyDescent="0.25">
      <c r="AB22943" s="3" t="e">
        <v>#N/A</v>
      </c>
    </row>
    <row r="22944" spans="28:28" x14ac:dyDescent="0.25">
      <c r="AB22944" s="3" t="e">
        <v>#N/A</v>
      </c>
    </row>
    <row r="22945" spans="28:28" x14ac:dyDescent="0.25">
      <c r="AB22945" s="3" t="e">
        <v>#N/A</v>
      </c>
    </row>
    <row r="22946" spans="28:28" x14ac:dyDescent="0.25">
      <c r="AB22946" s="3" t="e">
        <v>#N/A</v>
      </c>
    </row>
    <row r="22947" spans="28:28" x14ac:dyDescent="0.25">
      <c r="AB22947" s="3" t="e">
        <v>#N/A</v>
      </c>
    </row>
    <row r="22948" spans="28:28" x14ac:dyDescent="0.25">
      <c r="AB22948" s="3" t="e">
        <v>#N/A</v>
      </c>
    </row>
    <row r="22949" spans="28:28" x14ac:dyDescent="0.25">
      <c r="AB22949" s="3" t="e">
        <v>#N/A</v>
      </c>
    </row>
    <row r="22950" spans="28:28" x14ac:dyDescent="0.25">
      <c r="AB22950" s="3" t="e">
        <v>#N/A</v>
      </c>
    </row>
    <row r="22951" spans="28:28" x14ac:dyDescent="0.25">
      <c r="AB22951" s="3" t="e">
        <v>#N/A</v>
      </c>
    </row>
    <row r="22952" spans="28:28" x14ac:dyDescent="0.25">
      <c r="AB22952" s="3" t="e">
        <v>#N/A</v>
      </c>
    </row>
    <row r="22953" spans="28:28" x14ac:dyDescent="0.25">
      <c r="AB22953" s="3" t="e">
        <v>#N/A</v>
      </c>
    </row>
    <row r="22954" spans="28:28" x14ac:dyDescent="0.25">
      <c r="AB22954" s="3" t="e">
        <v>#N/A</v>
      </c>
    </row>
    <row r="22955" spans="28:28" x14ac:dyDescent="0.25">
      <c r="AB22955" s="3" t="e">
        <v>#N/A</v>
      </c>
    </row>
    <row r="22956" spans="28:28" x14ac:dyDescent="0.25">
      <c r="AB22956" s="3" t="e">
        <v>#N/A</v>
      </c>
    </row>
    <row r="22957" spans="28:28" x14ac:dyDescent="0.25">
      <c r="AB22957" s="3" t="e">
        <v>#N/A</v>
      </c>
    </row>
    <row r="22958" spans="28:28" x14ac:dyDescent="0.25">
      <c r="AB22958" s="3" t="e">
        <v>#N/A</v>
      </c>
    </row>
    <row r="22959" spans="28:28" x14ac:dyDescent="0.25">
      <c r="AB22959" s="3" t="e">
        <v>#N/A</v>
      </c>
    </row>
    <row r="22960" spans="28:28" x14ac:dyDescent="0.25">
      <c r="AB22960" s="3" t="e">
        <v>#N/A</v>
      </c>
    </row>
    <row r="22961" spans="28:28" x14ac:dyDescent="0.25">
      <c r="AB22961" s="3" t="e">
        <v>#N/A</v>
      </c>
    </row>
    <row r="22962" spans="28:28" x14ac:dyDescent="0.25">
      <c r="AB22962" s="3" t="e">
        <v>#N/A</v>
      </c>
    </row>
    <row r="22963" spans="28:28" x14ac:dyDescent="0.25">
      <c r="AB22963" s="3" t="e">
        <v>#N/A</v>
      </c>
    </row>
    <row r="22964" spans="28:28" x14ac:dyDescent="0.25">
      <c r="AB22964" s="3" t="e">
        <v>#N/A</v>
      </c>
    </row>
    <row r="22965" spans="28:28" x14ac:dyDescent="0.25">
      <c r="AB22965" s="3" t="e">
        <v>#N/A</v>
      </c>
    </row>
    <row r="22966" spans="28:28" x14ac:dyDescent="0.25">
      <c r="AB22966" s="3" t="e">
        <v>#N/A</v>
      </c>
    </row>
    <row r="22967" spans="28:28" x14ac:dyDescent="0.25">
      <c r="AB22967" s="3" t="e">
        <v>#N/A</v>
      </c>
    </row>
    <row r="22968" spans="28:28" x14ac:dyDescent="0.25">
      <c r="AB22968" s="3" t="e">
        <v>#N/A</v>
      </c>
    </row>
    <row r="22969" spans="28:28" x14ac:dyDescent="0.25">
      <c r="AB22969" s="3" t="e">
        <v>#N/A</v>
      </c>
    </row>
    <row r="22970" spans="28:28" x14ac:dyDescent="0.25">
      <c r="AB22970" s="3" t="e">
        <v>#N/A</v>
      </c>
    </row>
    <row r="22971" spans="28:28" x14ac:dyDescent="0.25">
      <c r="AB22971" s="3" t="e">
        <v>#N/A</v>
      </c>
    </row>
    <row r="22972" spans="28:28" x14ac:dyDescent="0.25">
      <c r="AB22972" s="3" t="e">
        <v>#N/A</v>
      </c>
    </row>
    <row r="22973" spans="28:28" x14ac:dyDescent="0.25">
      <c r="AB22973" s="3" t="e">
        <v>#N/A</v>
      </c>
    </row>
    <row r="22974" spans="28:28" x14ac:dyDescent="0.25">
      <c r="AB22974" s="3" t="e">
        <v>#N/A</v>
      </c>
    </row>
    <row r="22975" spans="28:28" x14ac:dyDescent="0.25">
      <c r="AB22975" s="3" t="e">
        <v>#N/A</v>
      </c>
    </row>
    <row r="22976" spans="28:28" x14ac:dyDescent="0.25">
      <c r="AB22976" s="3" t="e">
        <v>#N/A</v>
      </c>
    </row>
    <row r="22977" spans="28:28" x14ac:dyDescent="0.25">
      <c r="AB22977" s="3" t="e">
        <v>#N/A</v>
      </c>
    </row>
    <row r="22978" spans="28:28" x14ac:dyDescent="0.25">
      <c r="AB22978" s="3" t="e">
        <v>#N/A</v>
      </c>
    </row>
    <row r="22979" spans="28:28" x14ac:dyDescent="0.25">
      <c r="AB22979" s="3" t="e">
        <v>#N/A</v>
      </c>
    </row>
    <row r="22980" spans="28:28" x14ac:dyDescent="0.25">
      <c r="AB22980" s="3" t="e">
        <v>#N/A</v>
      </c>
    </row>
    <row r="22981" spans="28:28" x14ac:dyDescent="0.25">
      <c r="AB22981" s="3" t="e">
        <v>#N/A</v>
      </c>
    </row>
    <row r="22982" spans="28:28" x14ac:dyDescent="0.25">
      <c r="AB22982" s="3" t="e">
        <v>#N/A</v>
      </c>
    </row>
    <row r="22983" spans="28:28" x14ac:dyDescent="0.25">
      <c r="AB22983" s="3" t="e">
        <v>#N/A</v>
      </c>
    </row>
    <row r="22984" spans="28:28" x14ac:dyDescent="0.25">
      <c r="AB22984" s="3" t="e">
        <v>#N/A</v>
      </c>
    </row>
    <row r="22985" spans="28:28" x14ac:dyDescent="0.25">
      <c r="AB22985" s="3" t="e">
        <v>#N/A</v>
      </c>
    </row>
    <row r="22986" spans="28:28" x14ac:dyDescent="0.25">
      <c r="AB22986" s="3" t="e">
        <v>#N/A</v>
      </c>
    </row>
    <row r="22987" spans="28:28" x14ac:dyDescent="0.25">
      <c r="AB22987" s="3" t="e">
        <v>#N/A</v>
      </c>
    </row>
    <row r="22988" spans="28:28" x14ac:dyDescent="0.25">
      <c r="AB22988" s="3" t="e">
        <v>#N/A</v>
      </c>
    </row>
    <row r="22989" spans="28:28" x14ac:dyDescent="0.25">
      <c r="AB22989" s="3" t="e">
        <v>#N/A</v>
      </c>
    </row>
    <row r="22990" spans="28:28" x14ac:dyDescent="0.25">
      <c r="AB22990" s="3" t="e">
        <v>#N/A</v>
      </c>
    </row>
    <row r="22991" spans="28:28" x14ac:dyDescent="0.25">
      <c r="AB22991" s="3" t="e">
        <v>#N/A</v>
      </c>
    </row>
    <row r="22992" spans="28:28" x14ac:dyDescent="0.25">
      <c r="AB22992" s="3" t="e">
        <v>#N/A</v>
      </c>
    </row>
    <row r="22993" spans="28:28" x14ac:dyDescent="0.25">
      <c r="AB22993" s="3" t="e">
        <v>#N/A</v>
      </c>
    </row>
    <row r="22994" spans="28:28" x14ac:dyDescent="0.25">
      <c r="AB22994" s="3" t="e">
        <v>#N/A</v>
      </c>
    </row>
    <row r="22995" spans="28:28" x14ac:dyDescent="0.25">
      <c r="AB22995" s="3" t="e">
        <v>#N/A</v>
      </c>
    </row>
    <row r="22996" spans="28:28" x14ac:dyDescent="0.25">
      <c r="AB22996" s="3" t="e">
        <v>#N/A</v>
      </c>
    </row>
    <row r="22997" spans="28:28" x14ac:dyDescent="0.25">
      <c r="AB22997" s="3" t="e">
        <v>#N/A</v>
      </c>
    </row>
    <row r="22998" spans="28:28" x14ac:dyDescent="0.25">
      <c r="AB22998" s="3" t="e">
        <v>#N/A</v>
      </c>
    </row>
    <row r="22999" spans="28:28" x14ac:dyDescent="0.25">
      <c r="AB22999" s="3" t="e">
        <v>#N/A</v>
      </c>
    </row>
    <row r="23000" spans="28:28" x14ac:dyDescent="0.25">
      <c r="AB23000" s="3" t="e">
        <v>#N/A</v>
      </c>
    </row>
    <row r="23001" spans="28:28" x14ac:dyDescent="0.25">
      <c r="AB23001" s="3" t="e">
        <v>#N/A</v>
      </c>
    </row>
    <row r="23002" spans="28:28" x14ac:dyDescent="0.25">
      <c r="AB23002" s="3" t="e">
        <v>#N/A</v>
      </c>
    </row>
    <row r="23003" spans="28:28" x14ac:dyDescent="0.25">
      <c r="AB23003" s="3" t="e">
        <v>#N/A</v>
      </c>
    </row>
    <row r="23004" spans="28:28" x14ac:dyDescent="0.25">
      <c r="AB23004" s="3" t="e">
        <v>#N/A</v>
      </c>
    </row>
    <row r="23005" spans="28:28" x14ac:dyDescent="0.25">
      <c r="AB23005" s="3" t="e">
        <v>#N/A</v>
      </c>
    </row>
    <row r="23006" spans="28:28" x14ac:dyDescent="0.25">
      <c r="AB23006" s="3" t="e">
        <v>#N/A</v>
      </c>
    </row>
    <row r="23007" spans="28:28" x14ac:dyDescent="0.25">
      <c r="AB23007" s="3" t="e">
        <v>#N/A</v>
      </c>
    </row>
    <row r="23008" spans="28:28" x14ac:dyDescent="0.25">
      <c r="AB23008" s="3" t="e">
        <v>#N/A</v>
      </c>
    </row>
    <row r="23009" spans="28:28" x14ac:dyDescent="0.25">
      <c r="AB23009" s="3" t="e">
        <v>#N/A</v>
      </c>
    </row>
    <row r="23010" spans="28:28" x14ac:dyDescent="0.25">
      <c r="AB23010" s="3" t="e">
        <v>#N/A</v>
      </c>
    </row>
    <row r="23011" spans="28:28" x14ac:dyDescent="0.25">
      <c r="AB23011" s="3" t="e">
        <v>#N/A</v>
      </c>
    </row>
    <row r="23012" spans="28:28" x14ac:dyDescent="0.25">
      <c r="AB23012" s="3" t="e">
        <v>#N/A</v>
      </c>
    </row>
    <row r="23013" spans="28:28" x14ac:dyDescent="0.25">
      <c r="AB23013" s="3" t="e">
        <v>#N/A</v>
      </c>
    </row>
    <row r="23014" spans="28:28" x14ac:dyDescent="0.25">
      <c r="AB23014" s="3" t="e">
        <v>#N/A</v>
      </c>
    </row>
    <row r="23015" spans="28:28" x14ac:dyDescent="0.25">
      <c r="AB23015" s="3" t="e">
        <v>#N/A</v>
      </c>
    </row>
    <row r="23016" spans="28:28" x14ac:dyDescent="0.25">
      <c r="AB23016" s="3" t="e">
        <v>#N/A</v>
      </c>
    </row>
    <row r="23017" spans="28:28" x14ac:dyDescent="0.25">
      <c r="AB23017" s="3" t="e">
        <v>#N/A</v>
      </c>
    </row>
    <row r="23018" spans="28:28" x14ac:dyDescent="0.25">
      <c r="AB23018" s="3" t="e">
        <v>#N/A</v>
      </c>
    </row>
    <row r="23019" spans="28:28" x14ac:dyDescent="0.25">
      <c r="AB23019" s="3" t="e">
        <v>#N/A</v>
      </c>
    </row>
    <row r="23020" spans="28:28" x14ac:dyDescent="0.25">
      <c r="AB23020" s="3" t="e">
        <v>#N/A</v>
      </c>
    </row>
    <row r="23021" spans="28:28" x14ac:dyDescent="0.25">
      <c r="AB23021" s="3" t="e">
        <v>#N/A</v>
      </c>
    </row>
    <row r="23022" spans="28:28" x14ac:dyDescent="0.25">
      <c r="AB23022" s="3" t="e">
        <v>#N/A</v>
      </c>
    </row>
    <row r="23023" spans="28:28" x14ac:dyDescent="0.25">
      <c r="AB23023" s="3" t="e">
        <v>#N/A</v>
      </c>
    </row>
    <row r="23024" spans="28:28" x14ac:dyDescent="0.25">
      <c r="AB23024" s="3" t="e">
        <v>#N/A</v>
      </c>
    </row>
    <row r="23025" spans="28:28" x14ac:dyDescent="0.25">
      <c r="AB23025" s="3" t="e">
        <v>#N/A</v>
      </c>
    </row>
    <row r="23026" spans="28:28" x14ac:dyDescent="0.25">
      <c r="AB23026" s="3" t="e">
        <v>#N/A</v>
      </c>
    </row>
    <row r="23027" spans="28:28" x14ac:dyDescent="0.25">
      <c r="AB23027" s="3" t="e">
        <v>#N/A</v>
      </c>
    </row>
    <row r="23028" spans="28:28" x14ac:dyDescent="0.25">
      <c r="AB23028" s="3" t="e">
        <v>#N/A</v>
      </c>
    </row>
    <row r="23029" spans="28:28" x14ac:dyDescent="0.25">
      <c r="AB23029" s="3" t="e">
        <v>#N/A</v>
      </c>
    </row>
    <row r="23030" spans="28:28" x14ac:dyDescent="0.25">
      <c r="AB23030" s="3" t="e">
        <v>#N/A</v>
      </c>
    </row>
    <row r="23031" spans="28:28" x14ac:dyDescent="0.25">
      <c r="AB23031" s="3" t="e">
        <v>#N/A</v>
      </c>
    </row>
    <row r="23032" spans="28:28" x14ac:dyDescent="0.25">
      <c r="AB23032" s="3" t="e">
        <v>#N/A</v>
      </c>
    </row>
    <row r="23033" spans="28:28" x14ac:dyDescent="0.25">
      <c r="AB23033" s="3" t="e">
        <v>#N/A</v>
      </c>
    </row>
    <row r="23034" spans="28:28" x14ac:dyDescent="0.25">
      <c r="AB23034" s="3" t="e">
        <v>#N/A</v>
      </c>
    </row>
    <row r="23035" spans="28:28" x14ac:dyDescent="0.25">
      <c r="AB23035" s="3" t="e">
        <v>#N/A</v>
      </c>
    </row>
    <row r="23036" spans="28:28" x14ac:dyDescent="0.25">
      <c r="AB23036" s="3" t="e">
        <v>#N/A</v>
      </c>
    </row>
    <row r="23037" spans="28:28" x14ac:dyDescent="0.25">
      <c r="AB23037" s="3" t="e">
        <v>#N/A</v>
      </c>
    </row>
    <row r="23038" spans="28:28" x14ac:dyDescent="0.25">
      <c r="AB23038" s="3" t="e">
        <v>#N/A</v>
      </c>
    </row>
    <row r="23039" spans="28:28" x14ac:dyDescent="0.25">
      <c r="AB23039" s="3" t="e">
        <v>#N/A</v>
      </c>
    </row>
    <row r="23040" spans="28:28" x14ac:dyDescent="0.25">
      <c r="AB23040" s="3" t="e">
        <v>#N/A</v>
      </c>
    </row>
    <row r="23041" spans="28:28" x14ac:dyDescent="0.25">
      <c r="AB23041" s="3" t="e">
        <v>#N/A</v>
      </c>
    </row>
    <row r="23042" spans="28:28" x14ac:dyDescent="0.25">
      <c r="AB23042" s="3" t="e">
        <v>#N/A</v>
      </c>
    </row>
    <row r="23043" spans="28:28" x14ac:dyDescent="0.25">
      <c r="AB23043" s="3" t="e">
        <v>#N/A</v>
      </c>
    </row>
    <row r="23044" spans="28:28" x14ac:dyDescent="0.25">
      <c r="AB23044" s="3" t="e">
        <v>#N/A</v>
      </c>
    </row>
    <row r="23045" spans="28:28" x14ac:dyDescent="0.25">
      <c r="AB23045" s="3" t="e">
        <v>#N/A</v>
      </c>
    </row>
    <row r="23046" spans="28:28" x14ac:dyDescent="0.25">
      <c r="AB23046" s="3" t="e">
        <v>#N/A</v>
      </c>
    </row>
    <row r="23047" spans="28:28" x14ac:dyDescent="0.25">
      <c r="AB23047" s="3" t="e">
        <v>#N/A</v>
      </c>
    </row>
    <row r="23048" spans="28:28" x14ac:dyDescent="0.25">
      <c r="AB23048" s="3" t="e">
        <v>#N/A</v>
      </c>
    </row>
    <row r="23049" spans="28:28" x14ac:dyDescent="0.25">
      <c r="AB23049" s="3" t="e">
        <v>#N/A</v>
      </c>
    </row>
    <row r="23050" spans="28:28" x14ac:dyDescent="0.25">
      <c r="AB23050" s="3" t="e">
        <v>#N/A</v>
      </c>
    </row>
    <row r="23051" spans="28:28" x14ac:dyDescent="0.25">
      <c r="AB23051" s="3" t="e">
        <v>#N/A</v>
      </c>
    </row>
    <row r="23052" spans="28:28" x14ac:dyDescent="0.25">
      <c r="AB23052" s="3" t="e">
        <v>#N/A</v>
      </c>
    </row>
    <row r="23053" spans="28:28" x14ac:dyDescent="0.25">
      <c r="AB23053" s="3" t="e">
        <v>#N/A</v>
      </c>
    </row>
    <row r="23054" spans="28:28" x14ac:dyDescent="0.25">
      <c r="AB23054" s="3" t="e">
        <v>#N/A</v>
      </c>
    </row>
    <row r="23055" spans="28:28" x14ac:dyDescent="0.25">
      <c r="AB23055" s="3" t="e">
        <v>#N/A</v>
      </c>
    </row>
    <row r="23056" spans="28:28" x14ac:dyDescent="0.25">
      <c r="AB23056" s="3" t="e">
        <v>#N/A</v>
      </c>
    </row>
    <row r="23057" spans="28:28" x14ac:dyDescent="0.25">
      <c r="AB23057" s="3" t="e">
        <v>#N/A</v>
      </c>
    </row>
    <row r="23058" spans="28:28" x14ac:dyDescent="0.25">
      <c r="AB23058" s="3" t="e">
        <v>#N/A</v>
      </c>
    </row>
    <row r="23059" spans="28:28" x14ac:dyDescent="0.25">
      <c r="AB23059" s="3" t="e">
        <v>#N/A</v>
      </c>
    </row>
    <row r="23060" spans="28:28" x14ac:dyDescent="0.25">
      <c r="AB23060" s="3" t="e">
        <v>#N/A</v>
      </c>
    </row>
    <row r="23061" spans="28:28" x14ac:dyDescent="0.25">
      <c r="AB23061" s="3" t="e">
        <v>#N/A</v>
      </c>
    </row>
    <row r="23062" spans="28:28" x14ac:dyDescent="0.25">
      <c r="AB23062" s="3" t="e">
        <v>#N/A</v>
      </c>
    </row>
    <row r="23063" spans="28:28" x14ac:dyDescent="0.25">
      <c r="AB23063" s="3" t="e">
        <v>#N/A</v>
      </c>
    </row>
    <row r="23064" spans="28:28" x14ac:dyDescent="0.25">
      <c r="AB23064" s="3" t="e">
        <v>#N/A</v>
      </c>
    </row>
    <row r="23065" spans="28:28" x14ac:dyDescent="0.25">
      <c r="AB23065" s="3" t="e">
        <v>#N/A</v>
      </c>
    </row>
    <row r="23066" spans="28:28" x14ac:dyDescent="0.25">
      <c r="AB23066" s="3" t="e">
        <v>#N/A</v>
      </c>
    </row>
    <row r="23067" spans="28:28" x14ac:dyDescent="0.25">
      <c r="AB23067" s="3" t="e">
        <v>#N/A</v>
      </c>
    </row>
    <row r="23068" spans="28:28" x14ac:dyDescent="0.25">
      <c r="AB23068" s="3" t="e">
        <v>#N/A</v>
      </c>
    </row>
    <row r="23069" spans="28:28" x14ac:dyDescent="0.25">
      <c r="AB23069" s="3" t="e">
        <v>#N/A</v>
      </c>
    </row>
    <row r="23070" spans="28:28" x14ac:dyDescent="0.25">
      <c r="AB23070" s="3" t="e">
        <v>#N/A</v>
      </c>
    </row>
    <row r="23071" spans="28:28" x14ac:dyDescent="0.25">
      <c r="AB23071" s="3" t="e">
        <v>#N/A</v>
      </c>
    </row>
    <row r="23072" spans="28:28" x14ac:dyDescent="0.25">
      <c r="AB23072" s="3" t="e">
        <v>#N/A</v>
      </c>
    </row>
    <row r="23073" spans="28:28" x14ac:dyDescent="0.25">
      <c r="AB23073" s="3" t="e">
        <v>#N/A</v>
      </c>
    </row>
    <row r="23074" spans="28:28" x14ac:dyDescent="0.25">
      <c r="AB23074" s="3" t="e">
        <v>#N/A</v>
      </c>
    </row>
    <row r="23075" spans="28:28" x14ac:dyDescent="0.25">
      <c r="AB23075" s="3" t="e">
        <v>#N/A</v>
      </c>
    </row>
    <row r="23076" spans="28:28" x14ac:dyDescent="0.25">
      <c r="AB23076" s="3" t="e">
        <v>#N/A</v>
      </c>
    </row>
    <row r="23077" spans="28:28" x14ac:dyDescent="0.25">
      <c r="AB23077" s="3" t="e">
        <v>#N/A</v>
      </c>
    </row>
    <row r="23078" spans="28:28" x14ac:dyDescent="0.25">
      <c r="AB23078" s="3" t="e">
        <v>#N/A</v>
      </c>
    </row>
    <row r="23079" spans="28:28" x14ac:dyDescent="0.25">
      <c r="AB23079" s="3" t="e">
        <v>#N/A</v>
      </c>
    </row>
    <row r="23080" spans="28:28" x14ac:dyDescent="0.25">
      <c r="AB23080" s="3" t="e">
        <v>#N/A</v>
      </c>
    </row>
    <row r="23081" spans="28:28" x14ac:dyDescent="0.25">
      <c r="AB23081" s="3" t="e">
        <v>#N/A</v>
      </c>
    </row>
    <row r="23082" spans="28:28" x14ac:dyDescent="0.25">
      <c r="AB23082" s="3" t="e">
        <v>#N/A</v>
      </c>
    </row>
    <row r="23083" spans="28:28" x14ac:dyDescent="0.25">
      <c r="AB23083" s="3" t="e">
        <v>#N/A</v>
      </c>
    </row>
    <row r="23084" spans="28:28" x14ac:dyDescent="0.25">
      <c r="AB23084" s="3" t="e">
        <v>#N/A</v>
      </c>
    </row>
    <row r="23085" spans="28:28" x14ac:dyDescent="0.25">
      <c r="AB23085" s="3" t="e">
        <v>#N/A</v>
      </c>
    </row>
    <row r="23086" spans="28:28" x14ac:dyDescent="0.25">
      <c r="AB23086" s="3" t="e">
        <v>#N/A</v>
      </c>
    </row>
    <row r="23087" spans="28:28" x14ac:dyDescent="0.25">
      <c r="AB23087" s="3" t="e">
        <v>#N/A</v>
      </c>
    </row>
    <row r="23088" spans="28:28" x14ac:dyDescent="0.25">
      <c r="AB23088" s="3" t="e">
        <v>#N/A</v>
      </c>
    </row>
    <row r="23089" spans="28:28" x14ac:dyDescent="0.25">
      <c r="AB23089" s="3" t="e">
        <v>#N/A</v>
      </c>
    </row>
    <row r="23090" spans="28:28" x14ac:dyDescent="0.25">
      <c r="AB23090" s="3" t="e">
        <v>#N/A</v>
      </c>
    </row>
    <row r="23091" spans="28:28" x14ac:dyDescent="0.25">
      <c r="AB23091" s="3" t="e">
        <v>#N/A</v>
      </c>
    </row>
    <row r="23092" spans="28:28" x14ac:dyDescent="0.25">
      <c r="AB23092" s="3" t="e">
        <v>#N/A</v>
      </c>
    </row>
    <row r="23093" spans="28:28" x14ac:dyDescent="0.25">
      <c r="AB23093" s="3" t="e">
        <v>#N/A</v>
      </c>
    </row>
    <row r="23094" spans="28:28" x14ac:dyDescent="0.25">
      <c r="AB23094" s="3" t="e">
        <v>#N/A</v>
      </c>
    </row>
    <row r="23095" spans="28:28" x14ac:dyDescent="0.25">
      <c r="AB23095" s="3" t="e">
        <v>#N/A</v>
      </c>
    </row>
    <row r="23096" spans="28:28" x14ac:dyDescent="0.25">
      <c r="AB23096" s="3" t="e">
        <v>#N/A</v>
      </c>
    </row>
    <row r="23097" spans="28:28" x14ac:dyDescent="0.25">
      <c r="AB23097" s="3" t="e">
        <v>#N/A</v>
      </c>
    </row>
    <row r="23098" spans="28:28" x14ac:dyDescent="0.25">
      <c r="AB23098" s="3" t="e">
        <v>#N/A</v>
      </c>
    </row>
    <row r="23099" spans="28:28" x14ac:dyDescent="0.25">
      <c r="AB23099" s="3" t="e">
        <v>#N/A</v>
      </c>
    </row>
    <row r="23100" spans="28:28" x14ac:dyDescent="0.25">
      <c r="AB23100" s="3" t="e">
        <v>#N/A</v>
      </c>
    </row>
    <row r="23101" spans="28:28" x14ac:dyDescent="0.25">
      <c r="AB23101" s="3" t="e">
        <v>#N/A</v>
      </c>
    </row>
    <row r="23102" spans="28:28" x14ac:dyDescent="0.25">
      <c r="AB23102" s="3" t="e">
        <v>#N/A</v>
      </c>
    </row>
    <row r="23103" spans="28:28" x14ac:dyDescent="0.25">
      <c r="AB23103" s="3" t="e">
        <v>#N/A</v>
      </c>
    </row>
    <row r="23104" spans="28:28" x14ac:dyDescent="0.25">
      <c r="AB23104" s="3" t="e">
        <v>#N/A</v>
      </c>
    </row>
    <row r="23105" spans="28:28" x14ac:dyDescent="0.25">
      <c r="AB23105" s="3" t="e">
        <v>#N/A</v>
      </c>
    </row>
    <row r="23106" spans="28:28" x14ac:dyDescent="0.25">
      <c r="AB23106" s="3" t="e">
        <v>#N/A</v>
      </c>
    </row>
    <row r="23107" spans="28:28" x14ac:dyDescent="0.25">
      <c r="AB23107" s="3" t="e">
        <v>#N/A</v>
      </c>
    </row>
    <row r="23108" spans="28:28" x14ac:dyDescent="0.25">
      <c r="AB23108" s="3" t="e">
        <v>#N/A</v>
      </c>
    </row>
    <row r="23109" spans="28:28" x14ac:dyDescent="0.25">
      <c r="AB23109" s="3" t="e">
        <v>#N/A</v>
      </c>
    </row>
    <row r="23110" spans="28:28" x14ac:dyDescent="0.25">
      <c r="AB23110" s="3" t="e">
        <v>#N/A</v>
      </c>
    </row>
    <row r="23111" spans="28:28" x14ac:dyDescent="0.25">
      <c r="AB23111" s="3" t="e">
        <v>#N/A</v>
      </c>
    </row>
    <row r="23112" spans="28:28" x14ac:dyDescent="0.25">
      <c r="AB23112" s="3" t="e">
        <v>#N/A</v>
      </c>
    </row>
    <row r="23113" spans="28:28" x14ac:dyDescent="0.25">
      <c r="AB23113" s="3" t="e">
        <v>#N/A</v>
      </c>
    </row>
    <row r="23114" spans="28:28" x14ac:dyDescent="0.25">
      <c r="AB23114" s="3" t="e">
        <v>#N/A</v>
      </c>
    </row>
    <row r="23115" spans="28:28" x14ac:dyDescent="0.25">
      <c r="AB23115" s="3" t="e">
        <v>#N/A</v>
      </c>
    </row>
    <row r="23116" spans="28:28" x14ac:dyDescent="0.25">
      <c r="AB23116" s="3" t="e">
        <v>#N/A</v>
      </c>
    </row>
    <row r="23117" spans="28:28" x14ac:dyDescent="0.25">
      <c r="AB23117" s="3" t="e">
        <v>#N/A</v>
      </c>
    </row>
    <row r="23118" spans="28:28" x14ac:dyDescent="0.25">
      <c r="AB23118" s="3" t="e">
        <v>#N/A</v>
      </c>
    </row>
    <row r="23119" spans="28:28" x14ac:dyDescent="0.25">
      <c r="AB23119" s="3" t="e">
        <v>#N/A</v>
      </c>
    </row>
    <row r="23120" spans="28:28" x14ac:dyDescent="0.25">
      <c r="AB23120" s="3" t="e">
        <v>#N/A</v>
      </c>
    </row>
    <row r="23121" spans="28:28" x14ac:dyDescent="0.25">
      <c r="AB23121" s="3" t="e">
        <v>#N/A</v>
      </c>
    </row>
    <row r="23122" spans="28:28" x14ac:dyDescent="0.25">
      <c r="AB23122" s="3" t="e">
        <v>#N/A</v>
      </c>
    </row>
    <row r="23123" spans="28:28" x14ac:dyDescent="0.25">
      <c r="AB23123" s="3" t="e">
        <v>#N/A</v>
      </c>
    </row>
    <row r="23124" spans="28:28" x14ac:dyDescent="0.25">
      <c r="AB23124" s="3" t="e">
        <v>#N/A</v>
      </c>
    </row>
    <row r="23125" spans="28:28" x14ac:dyDescent="0.25">
      <c r="AB23125" s="3" t="e">
        <v>#N/A</v>
      </c>
    </row>
    <row r="23126" spans="28:28" x14ac:dyDescent="0.25">
      <c r="AB23126" s="3" t="e">
        <v>#N/A</v>
      </c>
    </row>
    <row r="23127" spans="28:28" x14ac:dyDescent="0.25">
      <c r="AB23127" s="3" t="e">
        <v>#N/A</v>
      </c>
    </row>
    <row r="23128" spans="28:28" x14ac:dyDescent="0.25">
      <c r="AB23128" s="3" t="e">
        <v>#N/A</v>
      </c>
    </row>
    <row r="23129" spans="28:28" x14ac:dyDescent="0.25">
      <c r="AB23129" s="3" t="e">
        <v>#N/A</v>
      </c>
    </row>
    <row r="23130" spans="28:28" x14ac:dyDescent="0.25">
      <c r="AB23130" s="3" t="e">
        <v>#N/A</v>
      </c>
    </row>
    <row r="23131" spans="28:28" x14ac:dyDescent="0.25">
      <c r="AB23131" s="3" t="e">
        <v>#N/A</v>
      </c>
    </row>
    <row r="23132" spans="28:28" x14ac:dyDescent="0.25">
      <c r="AB23132" s="3" t="e">
        <v>#N/A</v>
      </c>
    </row>
    <row r="23133" spans="28:28" x14ac:dyDescent="0.25">
      <c r="AB23133" s="3" t="e">
        <v>#N/A</v>
      </c>
    </row>
    <row r="23134" spans="28:28" x14ac:dyDescent="0.25">
      <c r="AB23134" s="3" t="e">
        <v>#N/A</v>
      </c>
    </row>
    <row r="23135" spans="28:28" x14ac:dyDescent="0.25">
      <c r="AB23135" s="3" t="e">
        <v>#N/A</v>
      </c>
    </row>
    <row r="23136" spans="28:28" x14ac:dyDescent="0.25">
      <c r="AB23136" s="3" t="e">
        <v>#N/A</v>
      </c>
    </row>
    <row r="23137" spans="28:28" x14ac:dyDescent="0.25">
      <c r="AB23137" s="3" t="e">
        <v>#N/A</v>
      </c>
    </row>
    <row r="23138" spans="28:28" x14ac:dyDescent="0.25">
      <c r="AB23138" s="3" t="e">
        <v>#N/A</v>
      </c>
    </row>
    <row r="23139" spans="28:28" x14ac:dyDescent="0.25">
      <c r="AB23139" s="3" t="e">
        <v>#N/A</v>
      </c>
    </row>
    <row r="23140" spans="28:28" x14ac:dyDescent="0.25">
      <c r="AB23140" s="3" t="e">
        <v>#N/A</v>
      </c>
    </row>
    <row r="23141" spans="28:28" x14ac:dyDescent="0.25">
      <c r="AB23141" s="3" t="e">
        <v>#N/A</v>
      </c>
    </row>
    <row r="23142" spans="28:28" x14ac:dyDescent="0.25">
      <c r="AB23142" s="3" t="e">
        <v>#N/A</v>
      </c>
    </row>
    <row r="23143" spans="28:28" x14ac:dyDescent="0.25">
      <c r="AB23143" s="3" t="e">
        <v>#N/A</v>
      </c>
    </row>
    <row r="23144" spans="28:28" x14ac:dyDescent="0.25">
      <c r="AB23144" s="3" t="e">
        <v>#N/A</v>
      </c>
    </row>
    <row r="23145" spans="28:28" x14ac:dyDescent="0.25">
      <c r="AB23145" s="3" t="e">
        <v>#N/A</v>
      </c>
    </row>
    <row r="23146" spans="28:28" x14ac:dyDescent="0.25">
      <c r="AB23146" s="3" t="e">
        <v>#N/A</v>
      </c>
    </row>
    <row r="23147" spans="28:28" x14ac:dyDescent="0.25">
      <c r="AB23147" s="3" t="e">
        <v>#N/A</v>
      </c>
    </row>
    <row r="23148" spans="28:28" x14ac:dyDescent="0.25">
      <c r="AB23148" s="3" t="e">
        <v>#N/A</v>
      </c>
    </row>
    <row r="23149" spans="28:28" x14ac:dyDescent="0.25">
      <c r="AB23149" s="3" t="e">
        <v>#N/A</v>
      </c>
    </row>
    <row r="23150" spans="28:28" x14ac:dyDescent="0.25">
      <c r="AB23150" s="3" t="e">
        <v>#N/A</v>
      </c>
    </row>
    <row r="23151" spans="28:28" x14ac:dyDescent="0.25">
      <c r="AB23151" s="3" t="e">
        <v>#N/A</v>
      </c>
    </row>
    <row r="23152" spans="28:28" x14ac:dyDescent="0.25">
      <c r="AB23152" s="3" t="e">
        <v>#N/A</v>
      </c>
    </row>
    <row r="23153" spans="28:28" x14ac:dyDescent="0.25">
      <c r="AB23153" s="3" t="e">
        <v>#N/A</v>
      </c>
    </row>
    <row r="23154" spans="28:28" x14ac:dyDescent="0.25">
      <c r="AB23154" s="3" t="e">
        <v>#N/A</v>
      </c>
    </row>
    <row r="23155" spans="28:28" x14ac:dyDescent="0.25">
      <c r="AB23155" s="3" t="e">
        <v>#N/A</v>
      </c>
    </row>
    <row r="23156" spans="28:28" x14ac:dyDescent="0.25">
      <c r="AB23156" s="3" t="e">
        <v>#N/A</v>
      </c>
    </row>
    <row r="23157" spans="28:28" x14ac:dyDescent="0.25">
      <c r="AB23157" s="3" t="e">
        <v>#N/A</v>
      </c>
    </row>
    <row r="23158" spans="28:28" x14ac:dyDescent="0.25">
      <c r="AB23158" s="3" t="e">
        <v>#N/A</v>
      </c>
    </row>
    <row r="23159" spans="28:28" x14ac:dyDescent="0.25">
      <c r="AB23159" s="3" t="e">
        <v>#N/A</v>
      </c>
    </row>
    <row r="23160" spans="28:28" x14ac:dyDescent="0.25">
      <c r="AB23160" s="3" t="e">
        <v>#N/A</v>
      </c>
    </row>
    <row r="23161" spans="28:28" x14ac:dyDescent="0.25">
      <c r="AB23161" s="3" t="e">
        <v>#N/A</v>
      </c>
    </row>
    <row r="23162" spans="28:28" x14ac:dyDescent="0.25">
      <c r="AB23162" s="3" t="e">
        <v>#N/A</v>
      </c>
    </row>
    <row r="23163" spans="28:28" x14ac:dyDescent="0.25">
      <c r="AB23163" s="3" t="e">
        <v>#N/A</v>
      </c>
    </row>
    <row r="23164" spans="28:28" x14ac:dyDescent="0.25">
      <c r="AB23164" s="3" t="e">
        <v>#N/A</v>
      </c>
    </row>
    <row r="23165" spans="28:28" x14ac:dyDescent="0.25">
      <c r="AB23165" s="3" t="e">
        <v>#N/A</v>
      </c>
    </row>
    <row r="23166" spans="28:28" x14ac:dyDescent="0.25">
      <c r="AB23166" s="3" t="e">
        <v>#N/A</v>
      </c>
    </row>
    <row r="23167" spans="28:28" x14ac:dyDescent="0.25">
      <c r="AB23167" s="3" t="e">
        <v>#N/A</v>
      </c>
    </row>
    <row r="23168" spans="28:28" x14ac:dyDescent="0.25">
      <c r="AB23168" s="3" t="e">
        <v>#N/A</v>
      </c>
    </row>
    <row r="23169" spans="28:28" x14ac:dyDescent="0.25">
      <c r="AB23169" s="3" t="e">
        <v>#N/A</v>
      </c>
    </row>
    <row r="23170" spans="28:28" x14ac:dyDescent="0.25">
      <c r="AB23170" s="3" t="e">
        <v>#N/A</v>
      </c>
    </row>
    <row r="23171" spans="28:28" x14ac:dyDescent="0.25">
      <c r="AB23171" s="3" t="e">
        <v>#N/A</v>
      </c>
    </row>
    <row r="23172" spans="28:28" x14ac:dyDescent="0.25">
      <c r="AB23172" s="3" t="e">
        <v>#N/A</v>
      </c>
    </row>
    <row r="23173" spans="28:28" x14ac:dyDescent="0.25">
      <c r="AB23173" s="3" t="e">
        <v>#N/A</v>
      </c>
    </row>
    <row r="23174" spans="28:28" x14ac:dyDescent="0.25">
      <c r="AB23174" s="3" t="e">
        <v>#N/A</v>
      </c>
    </row>
    <row r="23175" spans="28:28" x14ac:dyDescent="0.25">
      <c r="AB23175" s="3" t="e">
        <v>#N/A</v>
      </c>
    </row>
    <row r="23176" spans="28:28" x14ac:dyDescent="0.25">
      <c r="AB23176" s="3" t="e">
        <v>#N/A</v>
      </c>
    </row>
    <row r="23177" spans="28:28" x14ac:dyDescent="0.25">
      <c r="AB23177" s="3" t="e">
        <v>#N/A</v>
      </c>
    </row>
    <row r="23178" spans="28:28" x14ac:dyDescent="0.25">
      <c r="AB23178" s="3" t="e">
        <v>#N/A</v>
      </c>
    </row>
    <row r="23179" spans="28:28" x14ac:dyDescent="0.25">
      <c r="AB23179" s="3" t="e">
        <v>#N/A</v>
      </c>
    </row>
    <row r="23180" spans="28:28" x14ac:dyDescent="0.25">
      <c r="AB23180" s="3" t="e">
        <v>#N/A</v>
      </c>
    </row>
    <row r="23181" spans="28:28" x14ac:dyDescent="0.25">
      <c r="AB23181" s="3" t="e">
        <v>#N/A</v>
      </c>
    </row>
    <row r="23182" spans="28:28" x14ac:dyDescent="0.25">
      <c r="AB23182" s="3" t="e">
        <v>#N/A</v>
      </c>
    </row>
    <row r="23183" spans="28:28" x14ac:dyDescent="0.25">
      <c r="AB23183" s="3" t="e">
        <v>#N/A</v>
      </c>
    </row>
    <row r="23184" spans="28:28" x14ac:dyDescent="0.25">
      <c r="AB23184" s="3" t="e">
        <v>#N/A</v>
      </c>
    </row>
    <row r="23185" spans="28:28" x14ac:dyDescent="0.25">
      <c r="AB23185" s="3" t="e">
        <v>#N/A</v>
      </c>
    </row>
    <row r="23186" spans="28:28" x14ac:dyDescent="0.25">
      <c r="AB23186" s="3" t="e">
        <v>#N/A</v>
      </c>
    </row>
    <row r="23187" spans="28:28" x14ac:dyDescent="0.25">
      <c r="AB23187" s="3" t="e">
        <v>#N/A</v>
      </c>
    </row>
    <row r="23188" spans="28:28" x14ac:dyDescent="0.25">
      <c r="AB23188" s="3" t="e">
        <v>#N/A</v>
      </c>
    </row>
    <row r="23189" spans="28:28" x14ac:dyDescent="0.25">
      <c r="AB23189" s="3" t="e">
        <v>#N/A</v>
      </c>
    </row>
    <row r="23190" spans="28:28" x14ac:dyDescent="0.25">
      <c r="AB23190" s="3" t="e">
        <v>#N/A</v>
      </c>
    </row>
    <row r="23191" spans="28:28" x14ac:dyDescent="0.25">
      <c r="AB23191" s="3" t="e">
        <v>#N/A</v>
      </c>
    </row>
    <row r="23192" spans="28:28" x14ac:dyDescent="0.25">
      <c r="AB23192" s="3" t="e">
        <v>#N/A</v>
      </c>
    </row>
    <row r="23193" spans="28:28" x14ac:dyDescent="0.25">
      <c r="AB23193" s="3" t="e">
        <v>#N/A</v>
      </c>
    </row>
    <row r="23194" spans="28:28" x14ac:dyDescent="0.25">
      <c r="AB23194" s="3" t="e">
        <v>#N/A</v>
      </c>
    </row>
    <row r="23195" spans="28:28" x14ac:dyDescent="0.25">
      <c r="AB23195" s="3" t="e">
        <v>#N/A</v>
      </c>
    </row>
    <row r="23196" spans="28:28" x14ac:dyDescent="0.25">
      <c r="AB23196" s="3" t="e">
        <v>#N/A</v>
      </c>
    </row>
    <row r="23197" spans="28:28" x14ac:dyDescent="0.25">
      <c r="AB23197" s="3" t="e">
        <v>#N/A</v>
      </c>
    </row>
    <row r="23198" spans="28:28" x14ac:dyDescent="0.25">
      <c r="AB23198" s="3" t="e">
        <v>#N/A</v>
      </c>
    </row>
    <row r="23199" spans="28:28" x14ac:dyDescent="0.25">
      <c r="AB23199" s="3" t="e">
        <v>#N/A</v>
      </c>
    </row>
    <row r="23200" spans="28:28" x14ac:dyDescent="0.25">
      <c r="AB23200" s="3" t="e">
        <v>#N/A</v>
      </c>
    </row>
    <row r="23201" spans="28:28" x14ac:dyDescent="0.25">
      <c r="AB23201" s="3" t="e">
        <v>#N/A</v>
      </c>
    </row>
    <row r="23202" spans="28:28" x14ac:dyDescent="0.25">
      <c r="AB23202" s="3" t="e">
        <v>#N/A</v>
      </c>
    </row>
    <row r="23203" spans="28:28" x14ac:dyDescent="0.25">
      <c r="AB23203" s="3" t="e">
        <v>#N/A</v>
      </c>
    </row>
    <row r="23204" spans="28:28" x14ac:dyDescent="0.25">
      <c r="AB23204" s="3" t="e">
        <v>#N/A</v>
      </c>
    </row>
    <row r="23205" spans="28:28" x14ac:dyDescent="0.25">
      <c r="AB23205" s="3" t="e">
        <v>#N/A</v>
      </c>
    </row>
    <row r="23206" spans="28:28" x14ac:dyDescent="0.25">
      <c r="AB23206" s="3" t="e">
        <v>#N/A</v>
      </c>
    </row>
    <row r="23207" spans="28:28" x14ac:dyDescent="0.25">
      <c r="AB23207" s="3" t="e">
        <v>#N/A</v>
      </c>
    </row>
    <row r="23208" spans="28:28" x14ac:dyDescent="0.25">
      <c r="AB23208" s="3" t="e">
        <v>#N/A</v>
      </c>
    </row>
    <row r="23209" spans="28:28" x14ac:dyDescent="0.25">
      <c r="AB23209" s="3" t="e">
        <v>#N/A</v>
      </c>
    </row>
    <row r="23210" spans="28:28" x14ac:dyDescent="0.25">
      <c r="AB23210" s="3" t="e">
        <v>#N/A</v>
      </c>
    </row>
    <row r="23211" spans="28:28" x14ac:dyDescent="0.25">
      <c r="AB23211" s="3" t="e">
        <v>#N/A</v>
      </c>
    </row>
    <row r="23212" spans="28:28" x14ac:dyDescent="0.25">
      <c r="AB23212" s="3" t="e">
        <v>#N/A</v>
      </c>
    </row>
    <row r="23213" spans="28:28" x14ac:dyDescent="0.25">
      <c r="AB23213" s="3" t="e">
        <v>#N/A</v>
      </c>
    </row>
    <row r="23214" spans="28:28" x14ac:dyDescent="0.25">
      <c r="AB23214" s="3" t="e">
        <v>#N/A</v>
      </c>
    </row>
    <row r="23215" spans="28:28" x14ac:dyDescent="0.25">
      <c r="AB23215" s="3" t="e">
        <v>#N/A</v>
      </c>
    </row>
    <row r="23216" spans="28:28" x14ac:dyDescent="0.25">
      <c r="AB23216" s="3" t="e">
        <v>#N/A</v>
      </c>
    </row>
    <row r="23217" spans="28:28" x14ac:dyDescent="0.25">
      <c r="AB23217" s="3" t="e">
        <v>#N/A</v>
      </c>
    </row>
    <row r="23218" spans="28:28" x14ac:dyDescent="0.25">
      <c r="AB23218" s="3" t="e">
        <v>#N/A</v>
      </c>
    </row>
    <row r="23219" spans="28:28" x14ac:dyDescent="0.25">
      <c r="AB23219" s="3" t="e">
        <v>#N/A</v>
      </c>
    </row>
    <row r="23220" spans="28:28" x14ac:dyDescent="0.25">
      <c r="AB23220" s="3" t="e">
        <v>#N/A</v>
      </c>
    </row>
    <row r="23221" spans="28:28" x14ac:dyDescent="0.25">
      <c r="AB23221" s="3" t="e">
        <v>#N/A</v>
      </c>
    </row>
    <row r="23222" spans="28:28" x14ac:dyDescent="0.25">
      <c r="AB23222" s="3" t="e">
        <v>#N/A</v>
      </c>
    </row>
    <row r="23223" spans="28:28" x14ac:dyDescent="0.25">
      <c r="AB23223" s="3" t="e">
        <v>#N/A</v>
      </c>
    </row>
    <row r="23224" spans="28:28" x14ac:dyDescent="0.25">
      <c r="AB23224" s="3" t="e">
        <v>#N/A</v>
      </c>
    </row>
    <row r="23225" spans="28:28" x14ac:dyDescent="0.25">
      <c r="AB23225" s="3" t="e">
        <v>#N/A</v>
      </c>
    </row>
    <row r="23226" spans="28:28" x14ac:dyDescent="0.25">
      <c r="AB23226" s="3" t="e">
        <v>#N/A</v>
      </c>
    </row>
    <row r="23227" spans="28:28" x14ac:dyDescent="0.25">
      <c r="AB23227" s="3" t="e">
        <v>#N/A</v>
      </c>
    </row>
    <row r="23228" spans="28:28" x14ac:dyDescent="0.25">
      <c r="AB23228" s="3" t="e">
        <v>#N/A</v>
      </c>
    </row>
    <row r="23229" spans="28:28" x14ac:dyDescent="0.25">
      <c r="AB23229" s="3" t="e">
        <v>#N/A</v>
      </c>
    </row>
    <row r="23230" spans="28:28" x14ac:dyDescent="0.25">
      <c r="AB23230" s="3" t="e">
        <v>#N/A</v>
      </c>
    </row>
    <row r="23231" spans="28:28" x14ac:dyDescent="0.25">
      <c r="AB23231" s="3" t="e">
        <v>#N/A</v>
      </c>
    </row>
    <row r="23232" spans="28:28" x14ac:dyDescent="0.25">
      <c r="AB23232" s="3" t="e">
        <v>#N/A</v>
      </c>
    </row>
    <row r="23233" spans="28:28" x14ac:dyDescent="0.25">
      <c r="AB23233" s="3" t="e">
        <v>#N/A</v>
      </c>
    </row>
    <row r="23234" spans="28:28" x14ac:dyDescent="0.25">
      <c r="AB23234" s="3" t="e">
        <v>#N/A</v>
      </c>
    </row>
    <row r="23235" spans="28:28" x14ac:dyDescent="0.25">
      <c r="AB23235" s="3" t="e">
        <v>#N/A</v>
      </c>
    </row>
    <row r="23236" spans="28:28" x14ac:dyDescent="0.25">
      <c r="AB23236" s="3" t="e">
        <v>#N/A</v>
      </c>
    </row>
    <row r="23237" spans="28:28" x14ac:dyDescent="0.25">
      <c r="AB23237" s="3" t="e">
        <v>#N/A</v>
      </c>
    </row>
    <row r="23238" spans="28:28" x14ac:dyDescent="0.25">
      <c r="AB23238" s="3" t="e">
        <v>#N/A</v>
      </c>
    </row>
    <row r="23239" spans="28:28" x14ac:dyDescent="0.25">
      <c r="AB23239" s="3" t="e">
        <v>#N/A</v>
      </c>
    </row>
    <row r="23240" spans="28:28" x14ac:dyDescent="0.25">
      <c r="AB23240" s="3" t="e">
        <v>#N/A</v>
      </c>
    </row>
    <row r="23241" spans="28:28" x14ac:dyDescent="0.25">
      <c r="AB23241" s="3" t="e">
        <v>#N/A</v>
      </c>
    </row>
    <row r="23242" spans="28:28" x14ac:dyDescent="0.25">
      <c r="AB23242" s="3" t="e">
        <v>#N/A</v>
      </c>
    </row>
    <row r="23243" spans="28:28" x14ac:dyDescent="0.25">
      <c r="AB23243" s="3" t="e">
        <v>#N/A</v>
      </c>
    </row>
    <row r="23244" spans="28:28" x14ac:dyDescent="0.25">
      <c r="AB23244" s="3" t="e">
        <v>#N/A</v>
      </c>
    </row>
    <row r="23245" spans="28:28" x14ac:dyDescent="0.25">
      <c r="AB23245" s="3" t="e">
        <v>#N/A</v>
      </c>
    </row>
    <row r="23246" spans="28:28" x14ac:dyDescent="0.25">
      <c r="AB23246" s="3" t="e">
        <v>#N/A</v>
      </c>
    </row>
    <row r="23247" spans="28:28" x14ac:dyDescent="0.25">
      <c r="AB23247" s="3" t="e">
        <v>#N/A</v>
      </c>
    </row>
    <row r="23248" spans="28:28" x14ac:dyDescent="0.25">
      <c r="AB23248" s="3" t="e">
        <v>#N/A</v>
      </c>
    </row>
    <row r="23249" spans="28:28" x14ac:dyDescent="0.25">
      <c r="AB23249" s="3" t="e">
        <v>#N/A</v>
      </c>
    </row>
    <row r="23250" spans="28:28" x14ac:dyDescent="0.25">
      <c r="AB23250" s="3" t="e">
        <v>#N/A</v>
      </c>
    </row>
    <row r="23251" spans="28:28" x14ac:dyDescent="0.25">
      <c r="AB23251" s="3" t="e">
        <v>#N/A</v>
      </c>
    </row>
    <row r="23252" spans="28:28" x14ac:dyDescent="0.25">
      <c r="AB23252" s="3" t="e">
        <v>#N/A</v>
      </c>
    </row>
    <row r="23253" spans="28:28" x14ac:dyDescent="0.25">
      <c r="AB23253" s="3" t="e">
        <v>#N/A</v>
      </c>
    </row>
    <row r="23254" spans="28:28" x14ac:dyDescent="0.25">
      <c r="AB23254" s="3" t="e">
        <v>#N/A</v>
      </c>
    </row>
    <row r="23255" spans="28:28" x14ac:dyDescent="0.25">
      <c r="AB23255" s="3" t="e">
        <v>#N/A</v>
      </c>
    </row>
    <row r="23256" spans="28:28" x14ac:dyDescent="0.25">
      <c r="AB23256" s="3" t="e">
        <v>#N/A</v>
      </c>
    </row>
    <row r="23257" spans="28:28" x14ac:dyDescent="0.25">
      <c r="AB23257" s="3" t="e">
        <v>#N/A</v>
      </c>
    </row>
    <row r="23258" spans="28:28" x14ac:dyDescent="0.25">
      <c r="AB23258" s="3" t="e">
        <v>#N/A</v>
      </c>
    </row>
    <row r="23259" spans="28:28" x14ac:dyDescent="0.25">
      <c r="AB23259" s="3" t="e">
        <v>#N/A</v>
      </c>
    </row>
    <row r="23260" spans="28:28" x14ac:dyDescent="0.25">
      <c r="AB23260" s="3" t="e">
        <v>#N/A</v>
      </c>
    </row>
    <row r="23261" spans="28:28" x14ac:dyDescent="0.25">
      <c r="AB23261" s="3" t="e">
        <v>#N/A</v>
      </c>
    </row>
    <row r="23262" spans="28:28" x14ac:dyDescent="0.25">
      <c r="AB23262" s="3" t="e">
        <v>#N/A</v>
      </c>
    </row>
    <row r="23263" spans="28:28" x14ac:dyDescent="0.25">
      <c r="AB23263" s="3" t="e">
        <v>#N/A</v>
      </c>
    </row>
    <row r="23264" spans="28:28" x14ac:dyDescent="0.25">
      <c r="AB23264" s="3" t="e">
        <v>#N/A</v>
      </c>
    </row>
    <row r="23265" spans="28:28" x14ac:dyDescent="0.25">
      <c r="AB23265" s="3" t="e">
        <v>#N/A</v>
      </c>
    </row>
    <row r="23266" spans="28:28" x14ac:dyDescent="0.25">
      <c r="AB23266" s="3" t="e">
        <v>#N/A</v>
      </c>
    </row>
    <row r="23267" spans="28:28" x14ac:dyDescent="0.25">
      <c r="AB23267" s="3" t="e">
        <v>#N/A</v>
      </c>
    </row>
    <row r="23268" spans="28:28" x14ac:dyDescent="0.25">
      <c r="AB23268" s="3" t="e">
        <v>#N/A</v>
      </c>
    </row>
    <row r="23269" spans="28:28" x14ac:dyDescent="0.25">
      <c r="AB23269" s="3" t="e">
        <v>#N/A</v>
      </c>
    </row>
    <row r="23270" spans="28:28" x14ac:dyDescent="0.25">
      <c r="AB23270" s="3" t="e">
        <v>#N/A</v>
      </c>
    </row>
    <row r="23271" spans="28:28" x14ac:dyDescent="0.25">
      <c r="AB23271" s="3" t="e">
        <v>#N/A</v>
      </c>
    </row>
    <row r="23272" spans="28:28" x14ac:dyDescent="0.25">
      <c r="AB23272" s="3" t="e">
        <v>#N/A</v>
      </c>
    </row>
    <row r="23273" spans="28:28" x14ac:dyDescent="0.25">
      <c r="AB23273" s="3" t="e">
        <v>#N/A</v>
      </c>
    </row>
    <row r="23274" spans="28:28" x14ac:dyDescent="0.25">
      <c r="AB23274" s="3" t="e">
        <v>#N/A</v>
      </c>
    </row>
    <row r="23275" spans="28:28" x14ac:dyDescent="0.25">
      <c r="AB23275" s="3" t="e">
        <v>#N/A</v>
      </c>
    </row>
    <row r="23276" spans="28:28" x14ac:dyDescent="0.25">
      <c r="AB23276" s="3" t="e">
        <v>#N/A</v>
      </c>
    </row>
    <row r="23277" spans="28:28" x14ac:dyDescent="0.25">
      <c r="AB23277" s="3" t="e">
        <v>#N/A</v>
      </c>
    </row>
    <row r="23278" spans="28:28" x14ac:dyDescent="0.25">
      <c r="AB23278" s="3" t="e">
        <v>#N/A</v>
      </c>
    </row>
    <row r="23279" spans="28:28" x14ac:dyDescent="0.25">
      <c r="AB23279" s="3" t="e">
        <v>#N/A</v>
      </c>
    </row>
    <row r="23280" spans="28:28" x14ac:dyDescent="0.25">
      <c r="AB23280" s="3" t="e">
        <v>#N/A</v>
      </c>
    </row>
    <row r="23281" spans="28:28" x14ac:dyDescent="0.25">
      <c r="AB23281" s="3" t="e">
        <v>#N/A</v>
      </c>
    </row>
    <row r="23282" spans="28:28" x14ac:dyDescent="0.25">
      <c r="AB23282" s="3" t="e">
        <v>#N/A</v>
      </c>
    </row>
    <row r="23283" spans="28:28" x14ac:dyDescent="0.25">
      <c r="AB23283" s="3" t="e">
        <v>#N/A</v>
      </c>
    </row>
    <row r="23284" spans="28:28" x14ac:dyDescent="0.25">
      <c r="AB23284" s="3" t="e">
        <v>#N/A</v>
      </c>
    </row>
    <row r="23285" spans="28:28" x14ac:dyDescent="0.25">
      <c r="AB23285" s="3" t="e">
        <v>#N/A</v>
      </c>
    </row>
    <row r="23286" spans="28:28" x14ac:dyDescent="0.25">
      <c r="AB23286" s="3" t="e">
        <v>#N/A</v>
      </c>
    </row>
    <row r="23287" spans="28:28" x14ac:dyDescent="0.25">
      <c r="AB23287" s="3" t="e">
        <v>#N/A</v>
      </c>
    </row>
    <row r="23288" spans="28:28" x14ac:dyDescent="0.25">
      <c r="AB23288" s="3" t="e">
        <v>#N/A</v>
      </c>
    </row>
    <row r="23289" spans="28:28" x14ac:dyDescent="0.25">
      <c r="AB23289" s="3" t="e">
        <v>#N/A</v>
      </c>
    </row>
    <row r="23290" spans="28:28" x14ac:dyDescent="0.25">
      <c r="AB23290" s="3" t="e">
        <v>#N/A</v>
      </c>
    </row>
    <row r="23291" spans="28:28" x14ac:dyDescent="0.25">
      <c r="AB23291" s="3" t="e">
        <v>#N/A</v>
      </c>
    </row>
    <row r="23292" spans="28:28" x14ac:dyDescent="0.25">
      <c r="AB23292" s="3" t="e">
        <v>#N/A</v>
      </c>
    </row>
    <row r="23293" spans="28:28" x14ac:dyDescent="0.25">
      <c r="AB23293" s="3" t="e">
        <v>#N/A</v>
      </c>
    </row>
    <row r="23294" spans="28:28" x14ac:dyDescent="0.25">
      <c r="AB23294" s="3" t="e">
        <v>#N/A</v>
      </c>
    </row>
    <row r="23295" spans="28:28" x14ac:dyDescent="0.25">
      <c r="AB23295" s="3" t="e">
        <v>#N/A</v>
      </c>
    </row>
    <row r="23296" spans="28:28" x14ac:dyDescent="0.25">
      <c r="AB23296" s="3" t="e">
        <v>#N/A</v>
      </c>
    </row>
    <row r="23297" spans="28:28" x14ac:dyDescent="0.25">
      <c r="AB23297" s="3" t="e">
        <v>#N/A</v>
      </c>
    </row>
    <row r="23298" spans="28:28" x14ac:dyDescent="0.25">
      <c r="AB23298" s="3" t="e">
        <v>#N/A</v>
      </c>
    </row>
    <row r="23299" spans="28:28" x14ac:dyDescent="0.25">
      <c r="AB23299" s="3" t="e">
        <v>#N/A</v>
      </c>
    </row>
    <row r="23300" spans="28:28" x14ac:dyDescent="0.25">
      <c r="AB23300" s="3" t="e">
        <v>#N/A</v>
      </c>
    </row>
    <row r="23301" spans="28:28" x14ac:dyDescent="0.25">
      <c r="AB23301" s="3" t="e">
        <v>#N/A</v>
      </c>
    </row>
    <row r="23302" spans="28:28" x14ac:dyDescent="0.25">
      <c r="AB23302" s="3" t="e">
        <v>#N/A</v>
      </c>
    </row>
    <row r="23303" spans="28:28" x14ac:dyDescent="0.25">
      <c r="AB23303" s="3" t="e">
        <v>#N/A</v>
      </c>
    </row>
    <row r="23304" spans="28:28" x14ac:dyDescent="0.25">
      <c r="AB23304" s="3" t="e">
        <v>#N/A</v>
      </c>
    </row>
    <row r="23305" spans="28:28" x14ac:dyDescent="0.25">
      <c r="AB23305" s="3" t="e">
        <v>#N/A</v>
      </c>
    </row>
    <row r="23306" spans="28:28" x14ac:dyDescent="0.25">
      <c r="AB23306" s="3" t="e">
        <v>#N/A</v>
      </c>
    </row>
    <row r="23307" spans="28:28" x14ac:dyDescent="0.25">
      <c r="AB23307" s="3" t="e">
        <v>#N/A</v>
      </c>
    </row>
    <row r="23308" spans="28:28" x14ac:dyDescent="0.25">
      <c r="AB23308" s="3" t="e">
        <v>#N/A</v>
      </c>
    </row>
    <row r="23309" spans="28:28" x14ac:dyDescent="0.25">
      <c r="AB23309" s="3" t="e">
        <v>#N/A</v>
      </c>
    </row>
    <row r="23310" spans="28:28" x14ac:dyDescent="0.25">
      <c r="AB23310" s="3" t="e">
        <v>#N/A</v>
      </c>
    </row>
    <row r="23311" spans="28:28" x14ac:dyDescent="0.25">
      <c r="AB23311" s="3" t="e">
        <v>#N/A</v>
      </c>
    </row>
    <row r="23312" spans="28:28" x14ac:dyDescent="0.25">
      <c r="AB23312" s="3" t="e">
        <v>#N/A</v>
      </c>
    </row>
    <row r="23313" spans="28:28" x14ac:dyDescent="0.25">
      <c r="AB23313" s="3" t="e">
        <v>#N/A</v>
      </c>
    </row>
    <row r="23314" spans="28:28" x14ac:dyDescent="0.25">
      <c r="AB23314" s="3" t="e">
        <v>#N/A</v>
      </c>
    </row>
    <row r="23315" spans="28:28" x14ac:dyDescent="0.25">
      <c r="AB23315" s="3" t="e">
        <v>#N/A</v>
      </c>
    </row>
    <row r="23316" spans="28:28" x14ac:dyDescent="0.25">
      <c r="AB23316" s="3" t="e">
        <v>#N/A</v>
      </c>
    </row>
    <row r="23317" spans="28:28" x14ac:dyDescent="0.25">
      <c r="AB23317" s="3" t="e">
        <v>#N/A</v>
      </c>
    </row>
    <row r="23318" spans="28:28" x14ac:dyDescent="0.25">
      <c r="AB23318" s="3" t="e">
        <v>#N/A</v>
      </c>
    </row>
    <row r="23319" spans="28:28" x14ac:dyDescent="0.25">
      <c r="AB23319" s="3" t="e">
        <v>#N/A</v>
      </c>
    </row>
    <row r="23320" spans="28:28" x14ac:dyDescent="0.25">
      <c r="AB23320" s="3" t="e">
        <v>#N/A</v>
      </c>
    </row>
    <row r="23321" spans="28:28" x14ac:dyDescent="0.25">
      <c r="AB23321" s="3" t="e">
        <v>#N/A</v>
      </c>
    </row>
    <row r="23322" spans="28:28" x14ac:dyDescent="0.25">
      <c r="AB23322" s="3" t="e">
        <v>#N/A</v>
      </c>
    </row>
    <row r="23323" spans="28:28" x14ac:dyDescent="0.25">
      <c r="AB23323" s="3" t="e">
        <v>#N/A</v>
      </c>
    </row>
    <row r="23324" spans="28:28" x14ac:dyDescent="0.25">
      <c r="AB23324" s="3" t="e">
        <v>#N/A</v>
      </c>
    </row>
    <row r="23325" spans="28:28" x14ac:dyDescent="0.25">
      <c r="AB23325" s="3" t="e">
        <v>#N/A</v>
      </c>
    </row>
    <row r="23326" spans="28:28" x14ac:dyDescent="0.25">
      <c r="AB23326" s="3" t="e">
        <v>#N/A</v>
      </c>
    </row>
    <row r="23327" spans="28:28" x14ac:dyDescent="0.25">
      <c r="AB23327" s="3" t="e">
        <v>#N/A</v>
      </c>
    </row>
    <row r="23328" spans="28:28" x14ac:dyDescent="0.25">
      <c r="AB23328" s="3" t="e">
        <v>#N/A</v>
      </c>
    </row>
    <row r="23329" spans="28:28" x14ac:dyDescent="0.25">
      <c r="AB23329" s="3" t="e">
        <v>#N/A</v>
      </c>
    </row>
    <row r="23330" spans="28:28" x14ac:dyDescent="0.25">
      <c r="AB23330" s="3" t="e">
        <v>#N/A</v>
      </c>
    </row>
    <row r="23331" spans="28:28" x14ac:dyDescent="0.25">
      <c r="AB23331" s="3" t="e">
        <v>#N/A</v>
      </c>
    </row>
    <row r="23332" spans="28:28" x14ac:dyDescent="0.25">
      <c r="AB23332" s="3" t="e">
        <v>#N/A</v>
      </c>
    </row>
    <row r="23333" spans="28:28" x14ac:dyDescent="0.25">
      <c r="AB23333" s="3" t="e">
        <v>#N/A</v>
      </c>
    </row>
    <row r="23334" spans="28:28" x14ac:dyDescent="0.25">
      <c r="AB23334" s="3" t="e">
        <v>#N/A</v>
      </c>
    </row>
    <row r="23335" spans="28:28" x14ac:dyDescent="0.25">
      <c r="AB23335" s="3" t="e">
        <v>#N/A</v>
      </c>
    </row>
    <row r="23336" spans="28:28" x14ac:dyDescent="0.25">
      <c r="AB23336" s="3" t="e">
        <v>#N/A</v>
      </c>
    </row>
    <row r="23337" spans="28:28" x14ac:dyDescent="0.25">
      <c r="AB23337" s="3" t="e">
        <v>#N/A</v>
      </c>
    </row>
    <row r="23338" spans="28:28" x14ac:dyDescent="0.25">
      <c r="AB23338" s="3" t="e">
        <v>#N/A</v>
      </c>
    </row>
    <row r="23339" spans="28:28" x14ac:dyDescent="0.25">
      <c r="AB23339" s="3" t="e">
        <v>#N/A</v>
      </c>
    </row>
    <row r="23340" spans="28:28" x14ac:dyDescent="0.25">
      <c r="AB23340" s="3" t="e">
        <v>#N/A</v>
      </c>
    </row>
    <row r="23341" spans="28:28" x14ac:dyDescent="0.25">
      <c r="AB23341" s="3" t="e">
        <v>#N/A</v>
      </c>
    </row>
    <row r="23342" spans="28:28" x14ac:dyDescent="0.25">
      <c r="AB23342" s="3" t="e">
        <v>#N/A</v>
      </c>
    </row>
    <row r="23343" spans="28:28" x14ac:dyDescent="0.25">
      <c r="AB23343" s="3" t="e">
        <v>#N/A</v>
      </c>
    </row>
    <row r="23344" spans="28:28" x14ac:dyDescent="0.25">
      <c r="AB23344" s="3" t="e">
        <v>#N/A</v>
      </c>
    </row>
    <row r="23345" spans="28:28" x14ac:dyDescent="0.25">
      <c r="AB23345" s="3" t="e">
        <v>#N/A</v>
      </c>
    </row>
    <row r="23346" spans="28:28" x14ac:dyDescent="0.25">
      <c r="AB23346" s="3" t="e">
        <v>#N/A</v>
      </c>
    </row>
    <row r="23347" spans="28:28" x14ac:dyDescent="0.25">
      <c r="AB23347" s="3" t="e">
        <v>#N/A</v>
      </c>
    </row>
    <row r="23348" spans="28:28" x14ac:dyDescent="0.25">
      <c r="AB23348" s="3" t="e">
        <v>#N/A</v>
      </c>
    </row>
    <row r="23349" spans="28:28" x14ac:dyDescent="0.25">
      <c r="AB23349" s="3" t="e">
        <v>#N/A</v>
      </c>
    </row>
    <row r="23350" spans="28:28" x14ac:dyDescent="0.25">
      <c r="AB23350" s="3" t="e">
        <v>#N/A</v>
      </c>
    </row>
    <row r="23351" spans="28:28" x14ac:dyDescent="0.25">
      <c r="AB23351" s="3" t="e">
        <v>#N/A</v>
      </c>
    </row>
    <row r="23352" spans="28:28" x14ac:dyDescent="0.25">
      <c r="AB23352" s="3" t="e">
        <v>#N/A</v>
      </c>
    </row>
    <row r="23353" spans="28:28" x14ac:dyDescent="0.25">
      <c r="AB23353" s="3" t="e">
        <v>#N/A</v>
      </c>
    </row>
    <row r="23354" spans="28:28" x14ac:dyDescent="0.25">
      <c r="AB23354" s="3" t="e">
        <v>#N/A</v>
      </c>
    </row>
    <row r="23355" spans="28:28" x14ac:dyDescent="0.25">
      <c r="AB23355" s="3" t="e">
        <v>#N/A</v>
      </c>
    </row>
    <row r="23356" spans="28:28" x14ac:dyDescent="0.25">
      <c r="AB23356" s="3" t="e">
        <v>#N/A</v>
      </c>
    </row>
    <row r="23357" spans="28:28" x14ac:dyDescent="0.25">
      <c r="AB23357" s="3" t="e">
        <v>#N/A</v>
      </c>
    </row>
    <row r="23358" spans="28:28" x14ac:dyDescent="0.25">
      <c r="AB23358" s="3" t="e">
        <v>#N/A</v>
      </c>
    </row>
    <row r="23359" spans="28:28" x14ac:dyDescent="0.25">
      <c r="AB23359" s="3" t="e">
        <v>#N/A</v>
      </c>
    </row>
    <row r="23360" spans="28:28" x14ac:dyDescent="0.25">
      <c r="AB23360" s="3" t="e">
        <v>#N/A</v>
      </c>
    </row>
    <row r="23361" spans="28:28" x14ac:dyDescent="0.25">
      <c r="AB23361" s="3" t="e">
        <v>#N/A</v>
      </c>
    </row>
    <row r="23362" spans="28:28" x14ac:dyDescent="0.25">
      <c r="AB23362" s="3" t="e">
        <v>#N/A</v>
      </c>
    </row>
    <row r="23363" spans="28:28" x14ac:dyDescent="0.25">
      <c r="AB23363" s="3" t="e">
        <v>#N/A</v>
      </c>
    </row>
    <row r="23364" spans="28:28" x14ac:dyDescent="0.25">
      <c r="AB23364" s="3" t="e">
        <v>#N/A</v>
      </c>
    </row>
    <row r="23365" spans="28:28" x14ac:dyDescent="0.25">
      <c r="AB23365" s="3" t="e">
        <v>#N/A</v>
      </c>
    </row>
    <row r="23366" spans="28:28" x14ac:dyDescent="0.25">
      <c r="AB23366" s="3" t="e">
        <v>#N/A</v>
      </c>
    </row>
    <row r="23367" spans="28:28" x14ac:dyDescent="0.25">
      <c r="AB23367" s="3" t="e">
        <v>#N/A</v>
      </c>
    </row>
    <row r="23368" spans="28:28" x14ac:dyDescent="0.25">
      <c r="AB23368" s="3" t="e">
        <v>#N/A</v>
      </c>
    </row>
    <row r="23369" spans="28:28" x14ac:dyDescent="0.25">
      <c r="AB23369" s="3" t="e">
        <v>#N/A</v>
      </c>
    </row>
    <row r="23370" spans="28:28" x14ac:dyDescent="0.25">
      <c r="AB23370" s="3" t="e">
        <v>#N/A</v>
      </c>
    </row>
    <row r="23371" spans="28:28" x14ac:dyDescent="0.25">
      <c r="AB23371" s="3" t="e">
        <v>#N/A</v>
      </c>
    </row>
    <row r="23372" spans="28:28" x14ac:dyDescent="0.25">
      <c r="AB23372" s="3" t="e">
        <v>#N/A</v>
      </c>
    </row>
    <row r="23373" spans="28:28" x14ac:dyDescent="0.25">
      <c r="AB23373" s="3" t="e">
        <v>#N/A</v>
      </c>
    </row>
    <row r="23374" spans="28:28" x14ac:dyDescent="0.25">
      <c r="AB23374" s="3" t="e">
        <v>#N/A</v>
      </c>
    </row>
    <row r="23375" spans="28:28" x14ac:dyDescent="0.25">
      <c r="AB23375" s="3" t="e">
        <v>#N/A</v>
      </c>
    </row>
    <row r="23376" spans="28:28" x14ac:dyDescent="0.25">
      <c r="AB23376" s="3" t="e">
        <v>#N/A</v>
      </c>
    </row>
    <row r="23377" spans="28:28" x14ac:dyDescent="0.25">
      <c r="AB23377" s="3" t="e">
        <v>#N/A</v>
      </c>
    </row>
    <row r="23378" spans="28:28" x14ac:dyDescent="0.25">
      <c r="AB23378" s="3" t="e">
        <v>#N/A</v>
      </c>
    </row>
    <row r="23379" spans="28:28" x14ac:dyDescent="0.25">
      <c r="AB23379" s="3" t="e">
        <v>#N/A</v>
      </c>
    </row>
    <row r="23380" spans="28:28" x14ac:dyDescent="0.25">
      <c r="AB23380" s="3" t="e">
        <v>#N/A</v>
      </c>
    </row>
    <row r="23381" spans="28:28" x14ac:dyDescent="0.25">
      <c r="AB23381" s="3" t="e">
        <v>#N/A</v>
      </c>
    </row>
    <row r="23382" spans="28:28" x14ac:dyDescent="0.25">
      <c r="AB23382" s="3" t="e">
        <v>#N/A</v>
      </c>
    </row>
    <row r="23383" spans="28:28" x14ac:dyDescent="0.25">
      <c r="AB23383" s="3" t="e">
        <v>#N/A</v>
      </c>
    </row>
    <row r="23384" spans="28:28" x14ac:dyDescent="0.25">
      <c r="AB23384" s="3" t="e">
        <v>#N/A</v>
      </c>
    </row>
    <row r="23385" spans="28:28" x14ac:dyDescent="0.25">
      <c r="AB23385" s="3" t="e">
        <v>#N/A</v>
      </c>
    </row>
    <row r="23386" spans="28:28" x14ac:dyDescent="0.25">
      <c r="AB23386" s="3" t="e">
        <v>#N/A</v>
      </c>
    </row>
    <row r="23387" spans="28:28" x14ac:dyDescent="0.25">
      <c r="AB23387" s="3" t="e">
        <v>#N/A</v>
      </c>
    </row>
    <row r="23388" spans="28:28" x14ac:dyDescent="0.25">
      <c r="AB23388" s="3" t="e">
        <v>#N/A</v>
      </c>
    </row>
    <row r="23389" spans="28:28" x14ac:dyDescent="0.25">
      <c r="AB23389" s="3" t="e">
        <v>#N/A</v>
      </c>
    </row>
    <row r="23390" spans="28:28" x14ac:dyDescent="0.25">
      <c r="AB23390" s="3" t="e">
        <v>#N/A</v>
      </c>
    </row>
    <row r="23391" spans="28:28" x14ac:dyDescent="0.25">
      <c r="AB23391" s="3" t="e">
        <v>#N/A</v>
      </c>
    </row>
    <row r="23392" spans="28:28" x14ac:dyDescent="0.25">
      <c r="AB23392" s="3" t="e">
        <v>#N/A</v>
      </c>
    </row>
    <row r="23393" spans="28:28" x14ac:dyDescent="0.25">
      <c r="AB23393" s="3" t="e">
        <v>#N/A</v>
      </c>
    </row>
    <row r="23394" spans="28:28" x14ac:dyDescent="0.25">
      <c r="AB23394" s="3" t="e">
        <v>#N/A</v>
      </c>
    </row>
    <row r="23395" spans="28:28" x14ac:dyDescent="0.25">
      <c r="AB23395" s="3" t="e">
        <v>#N/A</v>
      </c>
    </row>
    <row r="23396" spans="28:28" x14ac:dyDescent="0.25">
      <c r="AB23396" s="3" t="e">
        <v>#N/A</v>
      </c>
    </row>
    <row r="23397" spans="28:28" x14ac:dyDescent="0.25">
      <c r="AB23397" s="3" t="e">
        <v>#N/A</v>
      </c>
    </row>
    <row r="23398" spans="28:28" x14ac:dyDescent="0.25">
      <c r="AB23398" s="3" t="e">
        <v>#N/A</v>
      </c>
    </row>
    <row r="23399" spans="28:28" x14ac:dyDescent="0.25">
      <c r="AB23399" s="3" t="e">
        <v>#N/A</v>
      </c>
    </row>
    <row r="23400" spans="28:28" x14ac:dyDescent="0.25">
      <c r="AB23400" s="3" t="e">
        <v>#N/A</v>
      </c>
    </row>
    <row r="23401" spans="28:28" x14ac:dyDescent="0.25">
      <c r="AB23401" s="3" t="e">
        <v>#N/A</v>
      </c>
    </row>
    <row r="23402" spans="28:28" x14ac:dyDescent="0.25">
      <c r="AB23402" s="3" t="e">
        <v>#N/A</v>
      </c>
    </row>
    <row r="23403" spans="28:28" x14ac:dyDescent="0.25">
      <c r="AB23403" s="3" t="e">
        <v>#N/A</v>
      </c>
    </row>
    <row r="23404" spans="28:28" x14ac:dyDescent="0.25">
      <c r="AB23404" s="3" t="e">
        <v>#N/A</v>
      </c>
    </row>
    <row r="23405" spans="28:28" x14ac:dyDescent="0.25">
      <c r="AB23405" s="3" t="e">
        <v>#N/A</v>
      </c>
    </row>
    <row r="23406" spans="28:28" x14ac:dyDescent="0.25">
      <c r="AB23406" s="3" t="e">
        <v>#N/A</v>
      </c>
    </row>
    <row r="23407" spans="28:28" x14ac:dyDescent="0.25">
      <c r="AB23407" s="3" t="e">
        <v>#N/A</v>
      </c>
    </row>
    <row r="23408" spans="28:28" x14ac:dyDescent="0.25">
      <c r="AB23408" s="3" t="e">
        <v>#N/A</v>
      </c>
    </row>
    <row r="23409" spans="28:28" x14ac:dyDescent="0.25">
      <c r="AB23409" s="3" t="e">
        <v>#N/A</v>
      </c>
    </row>
    <row r="23410" spans="28:28" x14ac:dyDescent="0.25">
      <c r="AB23410" s="3" t="e">
        <v>#N/A</v>
      </c>
    </row>
    <row r="23411" spans="28:28" x14ac:dyDescent="0.25">
      <c r="AB23411" s="3" t="e">
        <v>#N/A</v>
      </c>
    </row>
    <row r="23412" spans="28:28" x14ac:dyDescent="0.25">
      <c r="AB23412" s="3" t="e">
        <v>#N/A</v>
      </c>
    </row>
    <row r="23413" spans="28:28" x14ac:dyDescent="0.25">
      <c r="AB23413" s="3" t="e">
        <v>#N/A</v>
      </c>
    </row>
    <row r="23414" spans="28:28" x14ac:dyDescent="0.25">
      <c r="AB23414" s="3" t="e">
        <v>#N/A</v>
      </c>
    </row>
    <row r="23415" spans="28:28" x14ac:dyDescent="0.25">
      <c r="AB23415" s="3" t="e">
        <v>#N/A</v>
      </c>
    </row>
    <row r="23416" spans="28:28" x14ac:dyDescent="0.25">
      <c r="AB23416" s="3" t="e">
        <v>#N/A</v>
      </c>
    </row>
    <row r="23417" spans="28:28" x14ac:dyDescent="0.25">
      <c r="AB23417" s="3" t="e">
        <v>#N/A</v>
      </c>
    </row>
    <row r="23418" spans="28:28" x14ac:dyDescent="0.25">
      <c r="AB23418" s="3" t="e">
        <v>#N/A</v>
      </c>
    </row>
    <row r="23419" spans="28:28" x14ac:dyDescent="0.25">
      <c r="AB23419" s="3" t="e">
        <v>#N/A</v>
      </c>
    </row>
    <row r="23420" spans="28:28" x14ac:dyDescent="0.25">
      <c r="AB23420" s="3" t="e">
        <v>#N/A</v>
      </c>
    </row>
    <row r="23421" spans="28:28" x14ac:dyDescent="0.25">
      <c r="AB23421" s="3" t="e">
        <v>#N/A</v>
      </c>
    </row>
    <row r="23422" spans="28:28" x14ac:dyDescent="0.25">
      <c r="AB23422" s="3" t="e">
        <v>#N/A</v>
      </c>
    </row>
    <row r="23423" spans="28:28" x14ac:dyDescent="0.25">
      <c r="AB23423" s="3" t="e">
        <v>#N/A</v>
      </c>
    </row>
    <row r="23424" spans="28:28" x14ac:dyDescent="0.25">
      <c r="AB23424" s="3" t="e">
        <v>#N/A</v>
      </c>
    </row>
    <row r="23425" spans="28:28" x14ac:dyDescent="0.25">
      <c r="AB23425" s="3" t="e">
        <v>#N/A</v>
      </c>
    </row>
    <row r="23426" spans="28:28" x14ac:dyDescent="0.25">
      <c r="AB23426" s="3" t="e">
        <v>#N/A</v>
      </c>
    </row>
    <row r="23427" spans="28:28" x14ac:dyDescent="0.25">
      <c r="AB23427" s="3" t="e">
        <v>#N/A</v>
      </c>
    </row>
    <row r="23428" spans="28:28" x14ac:dyDescent="0.25">
      <c r="AB23428" s="3" t="e">
        <v>#N/A</v>
      </c>
    </row>
    <row r="23429" spans="28:28" x14ac:dyDescent="0.25">
      <c r="AB23429" s="3" t="e">
        <v>#N/A</v>
      </c>
    </row>
    <row r="23430" spans="28:28" x14ac:dyDescent="0.25">
      <c r="AB23430" s="3" t="e">
        <v>#N/A</v>
      </c>
    </row>
    <row r="23431" spans="28:28" x14ac:dyDescent="0.25">
      <c r="AB23431" s="3" t="e">
        <v>#N/A</v>
      </c>
    </row>
    <row r="23432" spans="28:28" x14ac:dyDescent="0.25">
      <c r="AB23432" s="3" t="e">
        <v>#N/A</v>
      </c>
    </row>
    <row r="23433" spans="28:28" x14ac:dyDescent="0.25">
      <c r="AB23433" s="3" t="e">
        <v>#N/A</v>
      </c>
    </row>
    <row r="23434" spans="28:28" x14ac:dyDescent="0.25">
      <c r="AB23434" s="3" t="e">
        <v>#N/A</v>
      </c>
    </row>
    <row r="23435" spans="28:28" x14ac:dyDescent="0.25">
      <c r="AB23435" s="3" t="e">
        <v>#N/A</v>
      </c>
    </row>
    <row r="23436" spans="28:28" x14ac:dyDescent="0.25">
      <c r="AB23436" s="3" t="e">
        <v>#N/A</v>
      </c>
    </row>
    <row r="23437" spans="28:28" x14ac:dyDescent="0.25">
      <c r="AB23437" s="3" t="e">
        <v>#N/A</v>
      </c>
    </row>
    <row r="23438" spans="28:28" x14ac:dyDescent="0.25">
      <c r="AB23438" s="3" t="e">
        <v>#N/A</v>
      </c>
    </row>
    <row r="23439" spans="28:28" x14ac:dyDescent="0.25">
      <c r="AB23439" s="3" t="e">
        <v>#N/A</v>
      </c>
    </row>
    <row r="23440" spans="28:28" x14ac:dyDescent="0.25">
      <c r="AB23440" s="3" t="e">
        <v>#N/A</v>
      </c>
    </row>
    <row r="23441" spans="28:28" x14ac:dyDescent="0.25">
      <c r="AB23441" s="3" t="e">
        <v>#N/A</v>
      </c>
    </row>
    <row r="23442" spans="28:28" x14ac:dyDescent="0.25">
      <c r="AB23442" s="3" t="e">
        <v>#N/A</v>
      </c>
    </row>
    <row r="23443" spans="28:28" x14ac:dyDescent="0.25">
      <c r="AB23443" s="3" t="e">
        <v>#N/A</v>
      </c>
    </row>
    <row r="23444" spans="28:28" x14ac:dyDescent="0.25">
      <c r="AB23444" s="3" t="e">
        <v>#N/A</v>
      </c>
    </row>
    <row r="23445" spans="28:28" x14ac:dyDescent="0.25">
      <c r="AB23445" s="3" t="e">
        <v>#N/A</v>
      </c>
    </row>
    <row r="23446" spans="28:28" x14ac:dyDescent="0.25">
      <c r="AB23446" s="3" t="e">
        <v>#N/A</v>
      </c>
    </row>
    <row r="23447" spans="28:28" x14ac:dyDescent="0.25">
      <c r="AB23447" s="3" t="e">
        <v>#N/A</v>
      </c>
    </row>
    <row r="23448" spans="28:28" x14ac:dyDescent="0.25">
      <c r="AB23448" s="3" t="e">
        <v>#N/A</v>
      </c>
    </row>
    <row r="23449" spans="28:28" x14ac:dyDescent="0.25">
      <c r="AB23449" s="3" t="e">
        <v>#N/A</v>
      </c>
    </row>
    <row r="23450" spans="28:28" x14ac:dyDescent="0.25">
      <c r="AB23450" s="3" t="e">
        <v>#N/A</v>
      </c>
    </row>
    <row r="23451" spans="28:28" x14ac:dyDescent="0.25">
      <c r="AB23451" s="3" t="e">
        <v>#N/A</v>
      </c>
    </row>
    <row r="23452" spans="28:28" x14ac:dyDescent="0.25">
      <c r="AB23452" s="3" t="e">
        <v>#N/A</v>
      </c>
    </row>
    <row r="23453" spans="28:28" x14ac:dyDescent="0.25">
      <c r="AB23453" s="3" t="e">
        <v>#N/A</v>
      </c>
    </row>
    <row r="23454" spans="28:28" x14ac:dyDescent="0.25">
      <c r="AB23454" s="3" t="e">
        <v>#N/A</v>
      </c>
    </row>
    <row r="23455" spans="28:28" x14ac:dyDescent="0.25">
      <c r="AB23455" s="3" t="e">
        <v>#N/A</v>
      </c>
    </row>
    <row r="23456" spans="28:28" x14ac:dyDescent="0.25">
      <c r="AB23456" s="3" t="e">
        <v>#N/A</v>
      </c>
    </row>
    <row r="23457" spans="28:28" x14ac:dyDescent="0.25">
      <c r="AB23457" s="3" t="e">
        <v>#N/A</v>
      </c>
    </row>
    <row r="23458" spans="28:28" x14ac:dyDescent="0.25">
      <c r="AB23458" s="3" t="e">
        <v>#N/A</v>
      </c>
    </row>
    <row r="23459" spans="28:28" x14ac:dyDescent="0.25">
      <c r="AB23459" s="3" t="e">
        <v>#N/A</v>
      </c>
    </row>
    <row r="23460" spans="28:28" x14ac:dyDescent="0.25">
      <c r="AB23460" s="3" t="e">
        <v>#N/A</v>
      </c>
    </row>
    <row r="23461" spans="28:28" x14ac:dyDescent="0.25">
      <c r="AB23461" s="3" t="e">
        <v>#N/A</v>
      </c>
    </row>
    <row r="23462" spans="28:28" x14ac:dyDescent="0.25">
      <c r="AB23462" s="3" t="e">
        <v>#N/A</v>
      </c>
    </row>
    <row r="23463" spans="28:28" x14ac:dyDescent="0.25">
      <c r="AB23463" s="3" t="e">
        <v>#N/A</v>
      </c>
    </row>
    <row r="23464" spans="28:28" x14ac:dyDescent="0.25">
      <c r="AB23464" s="3" t="e">
        <v>#N/A</v>
      </c>
    </row>
    <row r="23465" spans="28:28" x14ac:dyDescent="0.25">
      <c r="AB23465" s="3" t="e">
        <v>#N/A</v>
      </c>
    </row>
    <row r="23466" spans="28:28" x14ac:dyDescent="0.25">
      <c r="AB23466" s="3" t="e">
        <v>#N/A</v>
      </c>
    </row>
    <row r="23467" spans="28:28" x14ac:dyDescent="0.25">
      <c r="AB23467" s="3" t="e">
        <v>#N/A</v>
      </c>
    </row>
    <row r="23468" spans="28:28" x14ac:dyDescent="0.25">
      <c r="AB23468" s="3" t="e">
        <v>#N/A</v>
      </c>
    </row>
    <row r="23469" spans="28:28" x14ac:dyDescent="0.25">
      <c r="AB23469" s="3" t="e">
        <v>#N/A</v>
      </c>
    </row>
    <row r="23470" spans="28:28" x14ac:dyDescent="0.25">
      <c r="AB23470" s="3" t="e">
        <v>#N/A</v>
      </c>
    </row>
    <row r="23471" spans="28:28" x14ac:dyDescent="0.25">
      <c r="AB23471" s="3" t="e">
        <v>#N/A</v>
      </c>
    </row>
    <row r="23472" spans="28:28" x14ac:dyDescent="0.25">
      <c r="AB23472" s="3" t="e">
        <v>#N/A</v>
      </c>
    </row>
    <row r="23473" spans="28:28" x14ac:dyDescent="0.25">
      <c r="AB23473" s="3" t="e">
        <v>#N/A</v>
      </c>
    </row>
    <row r="23474" spans="28:28" x14ac:dyDescent="0.25">
      <c r="AB23474" s="3" t="e">
        <v>#N/A</v>
      </c>
    </row>
    <row r="23475" spans="28:28" x14ac:dyDescent="0.25">
      <c r="AB23475" s="3" t="e">
        <v>#N/A</v>
      </c>
    </row>
    <row r="23476" spans="28:28" x14ac:dyDescent="0.25">
      <c r="AB23476" s="3" t="e">
        <v>#N/A</v>
      </c>
    </row>
    <row r="23477" spans="28:28" x14ac:dyDescent="0.25">
      <c r="AB23477" s="3" t="e">
        <v>#N/A</v>
      </c>
    </row>
    <row r="23478" spans="28:28" x14ac:dyDescent="0.25">
      <c r="AB23478" s="3" t="e">
        <v>#N/A</v>
      </c>
    </row>
    <row r="23479" spans="28:28" x14ac:dyDescent="0.25">
      <c r="AB23479" s="3" t="e">
        <v>#N/A</v>
      </c>
    </row>
    <row r="23480" spans="28:28" x14ac:dyDescent="0.25">
      <c r="AB23480" s="3" t="e">
        <v>#N/A</v>
      </c>
    </row>
    <row r="23481" spans="28:28" x14ac:dyDescent="0.25">
      <c r="AB23481" s="3" t="e">
        <v>#N/A</v>
      </c>
    </row>
    <row r="23482" spans="28:28" x14ac:dyDescent="0.25">
      <c r="AB23482" s="3" t="e">
        <v>#N/A</v>
      </c>
    </row>
    <row r="23483" spans="28:28" x14ac:dyDescent="0.25">
      <c r="AB23483" s="3" t="e">
        <v>#N/A</v>
      </c>
    </row>
    <row r="23484" spans="28:28" x14ac:dyDescent="0.25">
      <c r="AB23484" s="3" t="e">
        <v>#N/A</v>
      </c>
    </row>
    <row r="23485" spans="28:28" x14ac:dyDescent="0.25">
      <c r="AB23485" s="3" t="e">
        <v>#N/A</v>
      </c>
    </row>
    <row r="23486" spans="28:28" x14ac:dyDescent="0.25">
      <c r="AB23486" s="3" t="e">
        <v>#N/A</v>
      </c>
    </row>
    <row r="23487" spans="28:28" x14ac:dyDescent="0.25">
      <c r="AB23487" s="3" t="e">
        <v>#N/A</v>
      </c>
    </row>
    <row r="23488" spans="28:28" x14ac:dyDescent="0.25">
      <c r="AB23488" s="3" t="e">
        <v>#N/A</v>
      </c>
    </row>
    <row r="23489" spans="28:28" x14ac:dyDescent="0.25">
      <c r="AB23489" s="3" t="e">
        <v>#N/A</v>
      </c>
    </row>
    <row r="23490" spans="28:28" x14ac:dyDescent="0.25">
      <c r="AB23490" s="3" t="e">
        <v>#N/A</v>
      </c>
    </row>
    <row r="23491" spans="28:28" x14ac:dyDescent="0.25">
      <c r="AB23491" s="3" t="e">
        <v>#N/A</v>
      </c>
    </row>
    <row r="23492" spans="28:28" x14ac:dyDescent="0.25">
      <c r="AB23492" s="3" t="e">
        <v>#N/A</v>
      </c>
    </row>
    <row r="23493" spans="28:28" x14ac:dyDescent="0.25">
      <c r="AB23493" s="3" t="e">
        <v>#N/A</v>
      </c>
    </row>
    <row r="23494" spans="28:28" x14ac:dyDescent="0.25">
      <c r="AB23494" s="3" t="e">
        <v>#N/A</v>
      </c>
    </row>
    <row r="23495" spans="28:28" x14ac:dyDescent="0.25">
      <c r="AB23495" s="3" t="e">
        <v>#N/A</v>
      </c>
    </row>
    <row r="23496" spans="28:28" x14ac:dyDescent="0.25">
      <c r="AB23496" s="3" t="e">
        <v>#N/A</v>
      </c>
    </row>
    <row r="23497" spans="28:28" x14ac:dyDescent="0.25">
      <c r="AB23497" s="3" t="e">
        <v>#N/A</v>
      </c>
    </row>
    <row r="23498" spans="28:28" x14ac:dyDescent="0.25">
      <c r="AB23498" s="3" t="e">
        <v>#N/A</v>
      </c>
    </row>
    <row r="23499" spans="28:28" x14ac:dyDescent="0.25">
      <c r="AB23499" s="3" t="e">
        <v>#N/A</v>
      </c>
    </row>
    <row r="23500" spans="28:28" x14ac:dyDescent="0.25">
      <c r="AB23500" s="3" t="e">
        <v>#N/A</v>
      </c>
    </row>
    <row r="23501" spans="28:28" x14ac:dyDescent="0.25">
      <c r="AB23501" s="3" t="e">
        <v>#N/A</v>
      </c>
    </row>
    <row r="23502" spans="28:28" x14ac:dyDescent="0.25">
      <c r="AB23502" s="3" t="e">
        <v>#N/A</v>
      </c>
    </row>
    <row r="23503" spans="28:28" x14ac:dyDescent="0.25">
      <c r="AB23503" s="3" t="e">
        <v>#N/A</v>
      </c>
    </row>
    <row r="23504" spans="28:28" x14ac:dyDescent="0.25">
      <c r="AB23504" s="3" t="e">
        <v>#N/A</v>
      </c>
    </row>
    <row r="23505" spans="28:28" x14ac:dyDescent="0.25">
      <c r="AB23505" s="3" t="e">
        <v>#N/A</v>
      </c>
    </row>
    <row r="23506" spans="28:28" x14ac:dyDescent="0.25">
      <c r="AB23506" s="3" t="e">
        <v>#N/A</v>
      </c>
    </row>
    <row r="23507" spans="28:28" x14ac:dyDescent="0.25">
      <c r="AB23507" s="3" t="e">
        <v>#N/A</v>
      </c>
    </row>
    <row r="23508" spans="28:28" x14ac:dyDescent="0.25">
      <c r="AB23508" s="3" t="e">
        <v>#N/A</v>
      </c>
    </row>
    <row r="23509" spans="28:28" x14ac:dyDescent="0.25">
      <c r="AB23509" s="3" t="e">
        <v>#N/A</v>
      </c>
    </row>
    <row r="23510" spans="28:28" x14ac:dyDescent="0.25">
      <c r="AB23510" s="3" t="e">
        <v>#N/A</v>
      </c>
    </row>
    <row r="23511" spans="28:28" x14ac:dyDescent="0.25">
      <c r="AB23511" s="3" t="e">
        <v>#N/A</v>
      </c>
    </row>
    <row r="23512" spans="28:28" x14ac:dyDescent="0.25">
      <c r="AB23512" s="3" t="e">
        <v>#N/A</v>
      </c>
    </row>
    <row r="23513" spans="28:28" x14ac:dyDescent="0.25">
      <c r="AB23513" s="3" t="e">
        <v>#N/A</v>
      </c>
    </row>
    <row r="23514" spans="28:28" x14ac:dyDescent="0.25">
      <c r="AB23514" s="3" t="e">
        <v>#N/A</v>
      </c>
    </row>
    <row r="23515" spans="28:28" x14ac:dyDescent="0.25">
      <c r="AB23515" s="3" t="e">
        <v>#N/A</v>
      </c>
    </row>
    <row r="23516" spans="28:28" x14ac:dyDescent="0.25">
      <c r="AB23516" s="3" t="e">
        <v>#N/A</v>
      </c>
    </row>
    <row r="23517" spans="28:28" x14ac:dyDescent="0.25">
      <c r="AB23517" s="3" t="e">
        <v>#N/A</v>
      </c>
    </row>
    <row r="23518" spans="28:28" x14ac:dyDescent="0.25">
      <c r="AB23518" s="3" t="e">
        <v>#N/A</v>
      </c>
    </row>
    <row r="23519" spans="28:28" x14ac:dyDescent="0.25">
      <c r="AB23519" s="3" t="e">
        <v>#N/A</v>
      </c>
    </row>
    <row r="23520" spans="28:28" x14ac:dyDescent="0.25">
      <c r="AB23520" s="3" t="e">
        <v>#N/A</v>
      </c>
    </row>
    <row r="23521" spans="28:28" x14ac:dyDescent="0.25">
      <c r="AB23521" s="3" t="e">
        <v>#N/A</v>
      </c>
    </row>
    <row r="23522" spans="28:28" x14ac:dyDescent="0.25">
      <c r="AB23522" s="3" t="e">
        <v>#N/A</v>
      </c>
    </row>
    <row r="23523" spans="28:28" x14ac:dyDescent="0.25">
      <c r="AB23523" s="3" t="e">
        <v>#N/A</v>
      </c>
    </row>
    <row r="23524" spans="28:28" x14ac:dyDescent="0.25">
      <c r="AB23524" s="3" t="e">
        <v>#N/A</v>
      </c>
    </row>
    <row r="23525" spans="28:28" x14ac:dyDescent="0.25">
      <c r="AB23525" s="3" t="e">
        <v>#N/A</v>
      </c>
    </row>
    <row r="23526" spans="28:28" x14ac:dyDescent="0.25">
      <c r="AB23526" s="3" t="e">
        <v>#N/A</v>
      </c>
    </row>
    <row r="23527" spans="28:28" x14ac:dyDescent="0.25">
      <c r="AB23527" s="3" t="e">
        <v>#N/A</v>
      </c>
    </row>
    <row r="23528" spans="28:28" x14ac:dyDescent="0.25">
      <c r="AB23528" s="3" t="e">
        <v>#N/A</v>
      </c>
    </row>
    <row r="23529" spans="28:28" x14ac:dyDescent="0.25">
      <c r="AB23529" s="3" t="e">
        <v>#N/A</v>
      </c>
    </row>
    <row r="23530" spans="28:28" x14ac:dyDescent="0.25">
      <c r="AB23530" s="3" t="e">
        <v>#N/A</v>
      </c>
    </row>
    <row r="23531" spans="28:28" x14ac:dyDescent="0.25">
      <c r="AB23531" s="3" t="e">
        <v>#N/A</v>
      </c>
    </row>
    <row r="23532" spans="28:28" x14ac:dyDescent="0.25">
      <c r="AB23532" s="3" t="e">
        <v>#N/A</v>
      </c>
    </row>
    <row r="23533" spans="28:28" x14ac:dyDescent="0.25">
      <c r="AB23533" s="3" t="e">
        <v>#N/A</v>
      </c>
    </row>
    <row r="23534" spans="28:28" x14ac:dyDescent="0.25">
      <c r="AB23534" s="3" t="e">
        <v>#N/A</v>
      </c>
    </row>
    <row r="23535" spans="28:28" x14ac:dyDescent="0.25">
      <c r="AB23535" s="3" t="e">
        <v>#N/A</v>
      </c>
    </row>
    <row r="23536" spans="28:28" x14ac:dyDescent="0.25">
      <c r="AB23536" s="3" t="e">
        <v>#N/A</v>
      </c>
    </row>
    <row r="23537" spans="28:28" x14ac:dyDescent="0.25">
      <c r="AB23537" s="3" t="e">
        <v>#N/A</v>
      </c>
    </row>
    <row r="23538" spans="28:28" x14ac:dyDescent="0.25">
      <c r="AB23538" s="3" t="e">
        <v>#N/A</v>
      </c>
    </row>
    <row r="23539" spans="28:28" x14ac:dyDescent="0.25">
      <c r="AB23539" s="3" t="e">
        <v>#N/A</v>
      </c>
    </row>
    <row r="23540" spans="28:28" x14ac:dyDescent="0.25">
      <c r="AB23540" s="3" t="e">
        <v>#N/A</v>
      </c>
    </row>
    <row r="23541" spans="28:28" x14ac:dyDescent="0.25">
      <c r="AB23541" s="3" t="e">
        <v>#N/A</v>
      </c>
    </row>
    <row r="23542" spans="28:28" x14ac:dyDescent="0.25">
      <c r="AB23542" s="3" t="e">
        <v>#N/A</v>
      </c>
    </row>
    <row r="23543" spans="28:28" x14ac:dyDescent="0.25">
      <c r="AB23543" s="3" t="e">
        <v>#N/A</v>
      </c>
    </row>
    <row r="23544" spans="28:28" x14ac:dyDescent="0.25">
      <c r="AB23544" s="3" t="e">
        <v>#N/A</v>
      </c>
    </row>
    <row r="23545" spans="28:28" x14ac:dyDescent="0.25">
      <c r="AB23545" s="3" t="e">
        <v>#N/A</v>
      </c>
    </row>
    <row r="23546" spans="28:28" x14ac:dyDescent="0.25">
      <c r="AB23546" s="3" t="e">
        <v>#N/A</v>
      </c>
    </row>
    <row r="23547" spans="28:28" x14ac:dyDescent="0.25">
      <c r="AB23547" s="3" t="e">
        <v>#N/A</v>
      </c>
    </row>
    <row r="23548" spans="28:28" x14ac:dyDescent="0.25">
      <c r="AB23548" s="3" t="e">
        <v>#N/A</v>
      </c>
    </row>
    <row r="23549" spans="28:28" x14ac:dyDescent="0.25">
      <c r="AB23549" s="3" t="e">
        <v>#N/A</v>
      </c>
    </row>
    <row r="23550" spans="28:28" x14ac:dyDescent="0.25">
      <c r="AB23550" s="3" t="e">
        <v>#N/A</v>
      </c>
    </row>
    <row r="23551" spans="28:28" x14ac:dyDescent="0.25">
      <c r="AB23551" s="3" t="e">
        <v>#N/A</v>
      </c>
    </row>
    <row r="23552" spans="28:28" x14ac:dyDescent="0.25">
      <c r="AB23552" s="3" t="e">
        <v>#N/A</v>
      </c>
    </row>
    <row r="23553" spans="28:28" x14ac:dyDescent="0.25">
      <c r="AB23553" s="3" t="e">
        <v>#N/A</v>
      </c>
    </row>
    <row r="23554" spans="28:28" x14ac:dyDescent="0.25">
      <c r="AB23554" s="3" t="e">
        <v>#N/A</v>
      </c>
    </row>
    <row r="23555" spans="28:28" x14ac:dyDescent="0.25">
      <c r="AB23555" s="3" t="e">
        <v>#N/A</v>
      </c>
    </row>
    <row r="23556" spans="28:28" x14ac:dyDescent="0.25">
      <c r="AB23556" s="3" t="e">
        <v>#N/A</v>
      </c>
    </row>
    <row r="23557" spans="28:28" x14ac:dyDescent="0.25">
      <c r="AB23557" s="3" t="e">
        <v>#N/A</v>
      </c>
    </row>
    <row r="23558" spans="28:28" x14ac:dyDescent="0.25">
      <c r="AB23558" s="3" t="e">
        <v>#N/A</v>
      </c>
    </row>
    <row r="23559" spans="28:28" x14ac:dyDescent="0.25">
      <c r="AB23559" s="3" t="e">
        <v>#N/A</v>
      </c>
    </row>
    <row r="23560" spans="28:28" x14ac:dyDescent="0.25">
      <c r="AB23560" s="3" t="e">
        <v>#N/A</v>
      </c>
    </row>
    <row r="23561" spans="28:28" x14ac:dyDescent="0.25">
      <c r="AB23561" s="3" t="e">
        <v>#N/A</v>
      </c>
    </row>
    <row r="23562" spans="28:28" x14ac:dyDescent="0.25">
      <c r="AB23562" s="3" t="e">
        <v>#N/A</v>
      </c>
    </row>
    <row r="23563" spans="28:28" x14ac:dyDescent="0.25">
      <c r="AB23563" s="3" t="e">
        <v>#N/A</v>
      </c>
    </row>
    <row r="23564" spans="28:28" x14ac:dyDescent="0.25">
      <c r="AB23564" s="3" t="e">
        <v>#N/A</v>
      </c>
    </row>
    <row r="23565" spans="28:28" x14ac:dyDescent="0.25">
      <c r="AB23565" s="3" t="e">
        <v>#N/A</v>
      </c>
    </row>
    <row r="23566" spans="28:28" x14ac:dyDescent="0.25">
      <c r="AB23566" s="3" t="e">
        <v>#N/A</v>
      </c>
    </row>
    <row r="23567" spans="28:28" x14ac:dyDescent="0.25">
      <c r="AB23567" s="3" t="e">
        <v>#N/A</v>
      </c>
    </row>
    <row r="23568" spans="28:28" x14ac:dyDescent="0.25">
      <c r="AB23568" s="3" t="e">
        <v>#N/A</v>
      </c>
    </row>
    <row r="23569" spans="28:28" x14ac:dyDescent="0.25">
      <c r="AB23569" s="3" t="e">
        <v>#N/A</v>
      </c>
    </row>
    <row r="23570" spans="28:28" x14ac:dyDescent="0.25">
      <c r="AB23570" s="3" t="e">
        <v>#N/A</v>
      </c>
    </row>
    <row r="23571" spans="28:28" x14ac:dyDescent="0.25">
      <c r="AB23571" s="3" t="e">
        <v>#N/A</v>
      </c>
    </row>
    <row r="23572" spans="28:28" x14ac:dyDescent="0.25">
      <c r="AB23572" s="3" t="e">
        <v>#N/A</v>
      </c>
    </row>
    <row r="23573" spans="28:28" x14ac:dyDescent="0.25">
      <c r="AB23573" s="3" t="e">
        <v>#N/A</v>
      </c>
    </row>
    <row r="23574" spans="28:28" x14ac:dyDescent="0.25">
      <c r="AB23574" s="3" t="e">
        <v>#N/A</v>
      </c>
    </row>
    <row r="23575" spans="28:28" x14ac:dyDescent="0.25">
      <c r="AB23575" s="3" t="e">
        <v>#N/A</v>
      </c>
    </row>
    <row r="23576" spans="28:28" x14ac:dyDescent="0.25">
      <c r="AB23576" s="3" t="e">
        <v>#N/A</v>
      </c>
    </row>
    <row r="23577" spans="28:28" x14ac:dyDescent="0.25">
      <c r="AB23577" s="3" t="e">
        <v>#N/A</v>
      </c>
    </row>
    <row r="23578" spans="28:28" x14ac:dyDescent="0.25">
      <c r="AB23578" s="3" t="e">
        <v>#N/A</v>
      </c>
    </row>
    <row r="23579" spans="28:28" x14ac:dyDescent="0.25">
      <c r="AB23579" s="3" t="e">
        <v>#N/A</v>
      </c>
    </row>
    <row r="23580" spans="28:28" x14ac:dyDescent="0.25">
      <c r="AB23580" s="3" t="e">
        <v>#N/A</v>
      </c>
    </row>
    <row r="23581" spans="28:28" x14ac:dyDescent="0.25">
      <c r="AB23581" s="3" t="e">
        <v>#N/A</v>
      </c>
    </row>
    <row r="23582" spans="28:28" x14ac:dyDescent="0.25">
      <c r="AB23582" s="3" t="e">
        <v>#N/A</v>
      </c>
    </row>
    <row r="23583" spans="28:28" x14ac:dyDescent="0.25">
      <c r="AB23583" s="3" t="e">
        <v>#N/A</v>
      </c>
    </row>
    <row r="23584" spans="28:28" x14ac:dyDescent="0.25">
      <c r="AB23584" s="3" t="e">
        <v>#N/A</v>
      </c>
    </row>
    <row r="23585" spans="28:28" x14ac:dyDescent="0.25">
      <c r="AB23585" s="3" t="e">
        <v>#N/A</v>
      </c>
    </row>
    <row r="23586" spans="28:28" x14ac:dyDescent="0.25">
      <c r="AB23586" s="3" t="e">
        <v>#N/A</v>
      </c>
    </row>
    <row r="23587" spans="28:28" x14ac:dyDescent="0.25">
      <c r="AB23587" s="3" t="e">
        <v>#N/A</v>
      </c>
    </row>
    <row r="23588" spans="28:28" x14ac:dyDescent="0.25">
      <c r="AB23588" s="3" t="e">
        <v>#N/A</v>
      </c>
    </row>
    <row r="23589" spans="28:28" x14ac:dyDescent="0.25">
      <c r="AB23589" s="3" t="e">
        <v>#N/A</v>
      </c>
    </row>
    <row r="23590" spans="28:28" x14ac:dyDescent="0.25">
      <c r="AB23590" s="3" t="e">
        <v>#N/A</v>
      </c>
    </row>
    <row r="23591" spans="28:28" x14ac:dyDescent="0.25">
      <c r="AB23591" s="3" t="e">
        <v>#N/A</v>
      </c>
    </row>
    <row r="23592" spans="28:28" x14ac:dyDescent="0.25">
      <c r="AB23592" s="3" t="e">
        <v>#N/A</v>
      </c>
    </row>
    <row r="23593" spans="28:28" x14ac:dyDescent="0.25">
      <c r="AB23593" s="3" t="e">
        <v>#N/A</v>
      </c>
    </row>
    <row r="23594" spans="28:28" x14ac:dyDescent="0.25">
      <c r="AB23594" s="3" t="e">
        <v>#N/A</v>
      </c>
    </row>
    <row r="23595" spans="28:28" x14ac:dyDescent="0.25">
      <c r="AB23595" s="3" t="e">
        <v>#N/A</v>
      </c>
    </row>
    <row r="23596" spans="28:28" x14ac:dyDescent="0.25">
      <c r="AB23596" s="3" t="e">
        <v>#N/A</v>
      </c>
    </row>
    <row r="23597" spans="28:28" x14ac:dyDescent="0.25">
      <c r="AB23597" s="3" t="e">
        <v>#N/A</v>
      </c>
    </row>
    <row r="23598" spans="28:28" x14ac:dyDescent="0.25">
      <c r="AB23598" s="3" t="e">
        <v>#N/A</v>
      </c>
    </row>
    <row r="23599" spans="28:28" x14ac:dyDescent="0.25">
      <c r="AB23599" s="3" t="e">
        <v>#N/A</v>
      </c>
    </row>
    <row r="23600" spans="28:28" x14ac:dyDescent="0.25">
      <c r="AB23600" s="3" t="e">
        <v>#N/A</v>
      </c>
    </row>
    <row r="23601" spans="28:28" x14ac:dyDescent="0.25">
      <c r="AB23601" s="3" t="e">
        <v>#N/A</v>
      </c>
    </row>
    <row r="23602" spans="28:28" x14ac:dyDescent="0.25">
      <c r="AB23602" s="3" t="e">
        <v>#N/A</v>
      </c>
    </row>
    <row r="23603" spans="28:28" x14ac:dyDescent="0.25">
      <c r="AB23603" s="3" t="e">
        <v>#N/A</v>
      </c>
    </row>
    <row r="23604" spans="28:28" x14ac:dyDescent="0.25">
      <c r="AB23604" s="3" t="e">
        <v>#N/A</v>
      </c>
    </row>
    <row r="23605" spans="28:28" x14ac:dyDescent="0.25">
      <c r="AB23605" s="3" t="e">
        <v>#N/A</v>
      </c>
    </row>
    <row r="23606" spans="28:28" x14ac:dyDescent="0.25">
      <c r="AB23606" s="3" t="e">
        <v>#N/A</v>
      </c>
    </row>
    <row r="23607" spans="28:28" x14ac:dyDescent="0.25">
      <c r="AB23607" s="3" t="e">
        <v>#N/A</v>
      </c>
    </row>
    <row r="23608" spans="28:28" x14ac:dyDescent="0.25">
      <c r="AB23608" s="3" t="e">
        <v>#N/A</v>
      </c>
    </row>
    <row r="23609" spans="28:28" x14ac:dyDescent="0.25">
      <c r="AB23609" s="3" t="e">
        <v>#N/A</v>
      </c>
    </row>
    <row r="23610" spans="28:28" x14ac:dyDescent="0.25">
      <c r="AB23610" s="3" t="e">
        <v>#N/A</v>
      </c>
    </row>
    <row r="23611" spans="28:28" x14ac:dyDescent="0.25">
      <c r="AB23611" s="3" t="e">
        <v>#N/A</v>
      </c>
    </row>
    <row r="23612" spans="28:28" x14ac:dyDescent="0.25">
      <c r="AB23612" s="3" t="e">
        <v>#N/A</v>
      </c>
    </row>
    <row r="23613" spans="28:28" x14ac:dyDescent="0.25">
      <c r="AB23613" s="3" t="e">
        <v>#N/A</v>
      </c>
    </row>
    <row r="23614" spans="28:28" x14ac:dyDescent="0.25">
      <c r="AB23614" s="3" t="e">
        <v>#N/A</v>
      </c>
    </row>
    <row r="23615" spans="28:28" x14ac:dyDescent="0.25">
      <c r="AB23615" s="3" t="e">
        <v>#N/A</v>
      </c>
    </row>
    <row r="23616" spans="28:28" x14ac:dyDescent="0.25">
      <c r="AB23616" s="3" t="e">
        <v>#N/A</v>
      </c>
    </row>
    <row r="23617" spans="28:28" x14ac:dyDescent="0.25">
      <c r="AB23617" s="3" t="e">
        <v>#N/A</v>
      </c>
    </row>
    <row r="23618" spans="28:28" x14ac:dyDescent="0.25">
      <c r="AB23618" s="3" t="e">
        <v>#N/A</v>
      </c>
    </row>
    <row r="23619" spans="28:28" x14ac:dyDescent="0.25">
      <c r="AB23619" s="3" t="e">
        <v>#N/A</v>
      </c>
    </row>
    <row r="23620" spans="28:28" x14ac:dyDescent="0.25">
      <c r="AB23620" s="3" t="e">
        <v>#N/A</v>
      </c>
    </row>
    <row r="23621" spans="28:28" x14ac:dyDescent="0.25">
      <c r="AB23621" s="3" t="e">
        <v>#N/A</v>
      </c>
    </row>
    <row r="23622" spans="28:28" x14ac:dyDescent="0.25">
      <c r="AB23622" s="3" t="e">
        <v>#N/A</v>
      </c>
    </row>
    <row r="23623" spans="28:28" x14ac:dyDescent="0.25">
      <c r="AB23623" s="3" t="e">
        <v>#N/A</v>
      </c>
    </row>
    <row r="23624" spans="28:28" x14ac:dyDescent="0.25">
      <c r="AB23624" s="3" t="e">
        <v>#N/A</v>
      </c>
    </row>
    <row r="23625" spans="28:28" x14ac:dyDescent="0.25">
      <c r="AB23625" s="3" t="e">
        <v>#N/A</v>
      </c>
    </row>
    <row r="23626" spans="28:28" x14ac:dyDescent="0.25">
      <c r="AB23626" s="3" t="e">
        <v>#N/A</v>
      </c>
    </row>
    <row r="23627" spans="28:28" x14ac:dyDescent="0.25">
      <c r="AB23627" s="3" t="e">
        <v>#N/A</v>
      </c>
    </row>
    <row r="23628" spans="28:28" x14ac:dyDescent="0.25">
      <c r="AB23628" s="3" t="e">
        <v>#N/A</v>
      </c>
    </row>
    <row r="23629" spans="28:28" x14ac:dyDescent="0.25">
      <c r="AB23629" s="3" t="e">
        <v>#N/A</v>
      </c>
    </row>
    <row r="23630" spans="28:28" x14ac:dyDescent="0.25">
      <c r="AB23630" s="3" t="e">
        <v>#N/A</v>
      </c>
    </row>
    <row r="23631" spans="28:28" x14ac:dyDescent="0.25">
      <c r="AB23631" s="3" t="e">
        <v>#N/A</v>
      </c>
    </row>
    <row r="23632" spans="28:28" x14ac:dyDescent="0.25">
      <c r="AB23632" s="3" t="e">
        <v>#N/A</v>
      </c>
    </row>
    <row r="23633" spans="28:28" x14ac:dyDescent="0.25">
      <c r="AB23633" s="3" t="e">
        <v>#N/A</v>
      </c>
    </row>
    <row r="23634" spans="28:28" x14ac:dyDescent="0.25">
      <c r="AB23634" s="3" t="e">
        <v>#N/A</v>
      </c>
    </row>
    <row r="23635" spans="28:28" x14ac:dyDescent="0.25">
      <c r="AB23635" s="3" t="e">
        <v>#N/A</v>
      </c>
    </row>
    <row r="23636" spans="28:28" x14ac:dyDescent="0.25">
      <c r="AB23636" s="3" t="e">
        <v>#N/A</v>
      </c>
    </row>
    <row r="23637" spans="28:28" x14ac:dyDescent="0.25">
      <c r="AB23637" s="3" t="e">
        <v>#N/A</v>
      </c>
    </row>
    <row r="23638" spans="28:28" x14ac:dyDescent="0.25">
      <c r="AB23638" s="3" t="e">
        <v>#N/A</v>
      </c>
    </row>
    <row r="23639" spans="28:28" x14ac:dyDescent="0.25">
      <c r="AB23639" s="3" t="e">
        <v>#N/A</v>
      </c>
    </row>
    <row r="23640" spans="28:28" x14ac:dyDescent="0.25">
      <c r="AB23640" s="3" t="e">
        <v>#N/A</v>
      </c>
    </row>
    <row r="23641" spans="28:28" x14ac:dyDescent="0.25">
      <c r="AB23641" s="3" t="e">
        <v>#N/A</v>
      </c>
    </row>
    <row r="23642" spans="28:28" x14ac:dyDescent="0.25">
      <c r="AB23642" s="3" t="e">
        <v>#N/A</v>
      </c>
    </row>
    <row r="23643" spans="28:28" x14ac:dyDescent="0.25">
      <c r="AB23643" s="3" t="e">
        <v>#N/A</v>
      </c>
    </row>
    <row r="23644" spans="28:28" x14ac:dyDescent="0.25">
      <c r="AB23644" s="3" t="e">
        <v>#N/A</v>
      </c>
    </row>
    <row r="23645" spans="28:28" x14ac:dyDescent="0.25">
      <c r="AB23645" s="3" t="e">
        <v>#N/A</v>
      </c>
    </row>
    <row r="23646" spans="28:28" x14ac:dyDescent="0.25">
      <c r="AB23646" s="3" t="e">
        <v>#N/A</v>
      </c>
    </row>
    <row r="23647" spans="28:28" x14ac:dyDescent="0.25">
      <c r="AB23647" s="3" t="e">
        <v>#N/A</v>
      </c>
    </row>
    <row r="23648" spans="28:28" x14ac:dyDescent="0.25">
      <c r="AB23648" s="3" t="e">
        <v>#N/A</v>
      </c>
    </row>
    <row r="23649" spans="28:28" x14ac:dyDescent="0.25">
      <c r="AB23649" s="3" t="e">
        <v>#N/A</v>
      </c>
    </row>
    <row r="23650" spans="28:28" x14ac:dyDescent="0.25">
      <c r="AB23650" s="3" t="e">
        <v>#N/A</v>
      </c>
    </row>
    <row r="23651" spans="28:28" x14ac:dyDescent="0.25">
      <c r="AB23651" s="3" t="e">
        <v>#N/A</v>
      </c>
    </row>
    <row r="23652" spans="28:28" x14ac:dyDescent="0.25">
      <c r="AB23652" s="3" t="e">
        <v>#N/A</v>
      </c>
    </row>
    <row r="23653" spans="28:28" x14ac:dyDescent="0.25">
      <c r="AB23653" s="3" t="e">
        <v>#N/A</v>
      </c>
    </row>
    <row r="23654" spans="28:28" x14ac:dyDescent="0.25">
      <c r="AB23654" s="3" t="e">
        <v>#N/A</v>
      </c>
    </row>
    <row r="23655" spans="28:28" x14ac:dyDescent="0.25">
      <c r="AB23655" s="3" t="e">
        <v>#N/A</v>
      </c>
    </row>
    <row r="23656" spans="28:28" x14ac:dyDescent="0.25">
      <c r="AB23656" s="3" t="e">
        <v>#N/A</v>
      </c>
    </row>
    <row r="23657" spans="28:28" x14ac:dyDescent="0.25">
      <c r="AB23657" s="3" t="e">
        <v>#N/A</v>
      </c>
    </row>
    <row r="23658" spans="28:28" x14ac:dyDescent="0.25">
      <c r="AB23658" s="3" t="e">
        <v>#N/A</v>
      </c>
    </row>
    <row r="23659" spans="28:28" x14ac:dyDescent="0.25">
      <c r="AB23659" s="3" t="e">
        <v>#N/A</v>
      </c>
    </row>
    <row r="23660" spans="28:28" x14ac:dyDescent="0.25">
      <c r="AB23660" s="3" t="e">
        <v>#N/A</v>
      </c>
    </row>
    <row r="23661" spans="28:28" x14ac:dyDescent="0.25">
      <c r="AB23661" s="3" t="e">
        <v>#N/A</v>
      </c>
    </row>
    <row r="23662" spans="28:28" x14ac:dyDescent="0.25">
      <c r="AB23662" s="3" t="e">
        <v>#N/A</v>
      </c>
    </row>
    <row r="23663" spans="28:28" x14ac:dyDescent="0.25">
      <c r="AB23663" s="3" t="e">
        <v>#N/A</v>
      </c>
    </row>
    <row r="23664" spans="28:28" x14ac:dyDescent="0.25">
      <c r="AB23664" s="3" t="e">
        <v>#N/A</v>
      </c>
    </row>
    <row r="23665" spans="28:28" x14ac:dyDescent="0.25">
      <c r="AB23665" s="3" t="e">
        <v>#N/A</v>
      </c>
    </row>
    <row r="23666" spans="28:28" x14ac:dyDescent="0.25">
      <c r="AB23666" s="3" t="e">
        <v>#N/A</v>
      </c>
    </row>
    <row r="23667" spans="28:28" x14ac:dyDescent="0.25">
      <c r="AB23667" s="3" t="e">
        <v>#N/A</v>
      </c>
    </row>
    <row r="23668" spans="28:28" x14ac:dyDescent="0.25">
      <c r="AB23668" s="3" t="e">
        <v>#N/A</v>
      </c>
    </row>
    <row r="23669" spans="28:28" x14ac:dyDescent="0.25">
      <c r="AB23669" s="3" t="e">
        <v>#N/A</v>
      </c>
    </row>
    <row r="23670" spans="28:28" x14ac:dyDescent="0.25">
      <c r="AB23670" s="3" t="e">
        <v>#N/A</v>
      </c>
    </row>
    <row r="23671" spans="28:28" x14ac:dyDescent="0.25">
      <c r="AB23671" s="3" t="e">
        <v>#N/A</v>
      </c>
    </row>
    <row r="23672" spans="28:28" x14ac:dyDescent="0.25">
      <c r="AB23672" s="3" t="e">
        <v>#N/A</v>
      </c>
    </row>
    <row r="23673" spans="28:28" x14ac:dyDescent="0.25">
      <c r="AB23673" s="3" t="e">
        <v>#N/A</v>
      </c>
    </row>
    <row r="23674" spans="28:28" x14ac:dyDescent="0.25">
      <c r="AB23674" s="3" t="e">
        <v>#N/A</v>
      </c>
    </row>
    <row r="23675" spans="28:28" x14ac:dyDescent="0.25">
      <c r="AB23675" s="3" t="e">
        <v>#N/A</v>
      </c>
    </row>
    <row r="23676" spans="28:28" x14ac:dyDescent="0.25">
      <c r="AB23676" s="3" t="e">
        <v>#N/A</v>
      </c>
    </row>
    <row r="23677" spans="28:28" x14ac:dyDescent="0.25">
      <c r="AB23677" s="3" t="e">
        <v>#N/A</v>
      </c>
    </row>
    <row r="23678" spans="28:28" x14ac:dyDescent="0.25">
      <c r="AB23678" s="3" t="e">
        <v>#N/A</v>
      </c>
    </row>
    <row r="23679" spans="28:28" x14ac:dyDescent="0.25">
      <c r="AB23679" s="3" t="e">
        <v>#N/A</v>
      </c>
    </row>
    <row r="23680" spans="28:28" x14ac:dyDescent="0.25">
      <c r="AB23680" s="3" t="e">
        <v>#N/A</v>
      </c>
    </row>
    <row r="23681" spans="28:28" x14ac:dyDescent="0.25">
      <c r="AB23681" s="3" t="e">
        <v>#N/A</v>
      </c>
    </row>
    <row r="23682" spans="28:28" x14ac:dyDescent="0.25">
      <c r="AB23682" s="3" t="e">
        <v>#N/A</v>
      </c>
    </row>
    <row r="23683" spans="28:28" x14ac:dyDescent="0.25">
      <c r="AB23683" s="3" t="e">
        <v>#N/A</v>
      </c>
    </row>
    <row r="23684" spans="28:28" x14ac:dyDescent="0.25">
      <c r="AB23684" s="3" t="e">
        <v>#N/A</v>
      </c>
    </row>
    <row r="23685" spans="28:28" x14ac:dyDescent="0.25">
      <c r="AB23685" s="3" t="e">
        <v>#N/A</v>
      </c>
    </row>
    <row r="23686" spans="28:28" x14ac:dyDescent="0.25">
      <c r="AB23686" s="3" t="e">
        <v>#N/A</v>
      </c>
    </row>
    <row r="23687" spans="28:28" x14ac:dyDescent="0.25">
      <c r="AB23687" s="3" t="e">
        <v>#N/A</v>
      </c>
    </row>
    <row r="23688" spans="28:28" x14ac:dyDescent="0.25">
      <c r="AB23688" s="3" t="e">
        <v>#N/A</v>
      </c>
    </row>
    <row r="23689" spans="28:28" x14ac:dyDescent="0.25">
      <c r="AB23689" s="3" t="e">
        <v>#N/A</v>
      </c>
    </row>
    <row r="23690" spans="28:28" x14ac:dyDescent="0.25">
      <c r="AB23690" s="3" t="e">
        <v>#N/A</v>
      </c>
    </row>
    <row r="23691" spans="28:28" x14ac:dyDescent="0.25">
      <c r="AB23691" s="3" t="e">
        <v>#N/A</v>
      </c>
    </row>
    <row r="23692" spans="28:28" x14ac:dyDescent="0.25">
      <c r="AB23692" s="3" t="e">
        <v>#N/A</v>
      </c>
    </row>
    <row r="23693" spans="28:28" x14ac:dyDescent="0.25">
      <c r="AB23693" s="3" t="e">
        <v>#N/A</v>
      </c>
    </row>
    <row r="23694" spans="28:28" x14ac:dyDescent="0.25">
      <c r="AB23694" s="3" t="e">
        <v>#N/A</v>
      </c>
    </row>
    <row r="23695" spans="28:28" x14ac:dyDescent="0.25">
      <c r="AB23695" s="3" t="e">
        <v>#N/A</v>
      </c>
    </row>
    <row r="23696" spans="28:28" x14ac:dyDescent="0.25">
      <c r="AB23696" s="3" t="e">
        <v>#N/A</v>
      </c>
    </row>
    <row r="23697" spans="28:28" x14ac:dyDescent="0.25">
      <c r="AB23697" s="3" t="e">
        <v>#N/A</v>
      </c>
    </row>
    <row r="23698" spans="28:28" x14ac:dyDescent="0.25">
      <c r="AB23698" s="3" t="e">
        <v>#N/A</v>
      </c>
    </row>
    <row r="23699" spans="28:28" x14ac:dyDescent="0.25">
      <c r="AB23699" s="3" t="e">
        <v>#N/A</v>
      </c>
    </row>
    <row r="23700" spans="28:28" x14ac:dyDescent="0.25">
      <c r="AB23700" s="3" t="e">
        <v>#N/A</v>
      </c>
    </row>
    <row r="23701" spans="28:28" x14ac:dyDescent="0.25">
      <c r="AB23701" s="3" t="e">
        <v>#N/A</v>
      </c>
    </row>
    <row r="23702" spans="28:28" x14ac:dyDescent="0.25">
      <c r="AB23702" s="3" t="e">
        <v>#N/A</v>
      </c>
    </row>
    <row r="23703" spans="28:28" x14ac:dyDescent="0.25">
      <c r="AB23703" s="3" t="e">
        <v>#N/A</v>
      </c>
    </row>
    <row r="23704" spans="28:28" x14ac:dyDescent="0.25">
      <c r="AB23704" s="3" t="e">
        <v>#N/A</v>
      </c>
    </row>
    <row r="23705" spans="28:28" x14ac:dyDescent="0.25">
      <c r="AB23705" s="3" t="e">
        <v>#N/A</v>
      </c>
    </row>
    <row r="23706" spans="28:28" x14ac:dyDescent="0.25">
      <c r="AB23706" s="3" t="e">
        <v>#N/A</v>
      </c>
    </row>
    <row r="23707" spans="28:28" x14ac:dyDescent="0.25">
      <c r="AB23707" s="3" t="e">
        <v>#N/A</v>
      </c>
    </row>
    <row r="23708" spans="28:28" x14ac:dyDescent="0.25">
      <c r="AB23708" s="3" t="e">
        <v>#N/A</v>
      </c>
    </row>
    <row r="23709" spans="28:28" x14ac:dyDescent="0.25">
      <c r="AB23709" s="3" t="e">
        <v>#N/A</v>
      </c>
    </row>
    <row r="23710" spans="28:28" x14ac:dyDescent="0.25">
      <c r="AB23710" s="3" t="e">
        <v>#N/A</v>
      </c>
    </row>
    <row r="23711" spans="28:28" x14ac:dyDescent="0.25">
      <c r="AB23711" s="3" t="e">
        <v>#N/A</v>
      </c>
    </row>
    <row r="23712" spans="28:28" x14ac:dyDescent="0.25">
      <c r="AB23712" s="3" t="e">
        <v>#N/A</v>
      </c>
    </row>
    <row r="23713" spans="28:28" x14ac:dyDescent="0.25">
      <c r="AB23713" s="3" t="e">
        <v>#N/A</v>
      </c>
    </row>
    <row r="23714" spans="28:28" x14ac:dyDescent="0.25">
      <c r="AB23714" s="3" t="e">
        <v>#N/A</v>
      </c>
    </row>
    <row r="23715" spans="28:28" x14ac:dyDescent="0.25">
      <c r="AB23715" s="3" t="e">
        <v>#N/A</v>
      </c>
    </row>
    <row r="23716" spans="28:28" x14ac:dyDescent="0.25">
      <c r="AB23716" s="3" t="e">
        <v>#N/A</v>
      </c>
    </row>
    <row r="23717" spans="28:28" x14ac:dyDescent="0.25">
      <c r="AB23717" s="3" t="e">
        <v>#N/A</v>
      </c>
    </row>
    <row r="23718" spans="28:28" x14ac:dyDescent="0.25">
      <c r="AB23718" s="3" t="e">
        <v>#N/A</v>
      </c>
    </row>
    <row r="23719" spans="28:28" x14ac:dyDescent="0.25">
      <c r="AB23719" s="3" t="e">
        <v>#N/A</v>
      </c>
    </row>
    <row r="23720" spans="28:28" x14ac:dyDescent="0.25">
      <c r="AB23720" s="3" t="e">
        <v>#N/A</v>
      </c>
    </row>
    <row r="23721" spans="28:28" x14ac:dyDescent="0.25">
      <c r="AB23721" s="3" t="e">
        <v>#N/A</v>
      </c>
    </row>
    <row r="23722" spans="28:28" x14ac:dyDescent="0.25">
      <c r="AB23722" s="3" t="e">
        <v>#N/A</v>
      </c>
    </row>
    <row r="23723" spans="28:28" x14ac:dyDescent="0.25">
      <c r="AB23723" s="3" t="e">
        <v>#N/A</v>
      </c>
    </row>
    <row r="23724" spans="28:28" x14ac:dyDescent="0.25">
      <c r="AB23724" s="3" t="e">
        <v>#N/A</v>
      </c>
    </row>
    <row r="23725" spans="28:28" x14ac:dyDescent="0.25">
      <c r="AB23725" s="3" t="e">
        <v>#N/A</v>
      </c>
    </row>
    <row r="23726" spans="28:28" x14ac:dyDescent="0.25">
      <c r="AB23726" s="3" t="e">
        <v>#N/A</v>
      </c>
    </row>
    <row r="23727" spans="28:28" x14ac:dyDescent="0.25">
      <c r="AB23727" s="3" t="e">
        <v>#N/A</v>
      </c>
    </row>
    <row r="23728" spans="28:28" x14ac:dyDescent="0.25">
      <c r="AB23728" s="3" t="e">
        <v>#N/A</v>
      </c>
    </row>
    <row r="23729" spans="28:28" x14ac:dyDescent="0.25">
      <c r="AB23729" s="3" t="e">
        <v>#N/A</v>
      </c>
    </row>
    <row r="23730" spans="28:28" x14ac:dyDescent="0.25">
      <c r="AB23730" s="3" t="e">
        <v>#N/A</v>
      </c>
    </row>
    <row r="23731" spans="28:28" x14ac:dyDescent="0.25">
      <c r="AB23731" s="3" t="e">
        <v>#N/A</v>
      </c>
    </row>
    <row r="23732" spans="28:28" x14ac:dyDescent="0.25">
      <c r="AB23732" s="3" t="e">
        <v>#N/A</v>
      </c>
    </row>
    <row r="23733" spans="28:28" x14ac:dyDescent="0.25">
      <c r="AB23733" s="3" t="e">
        <v>#N/A</v>
      </c>
    </row>
    <row r="23734" spans="28:28" x14ac:dyDescent="0.25">
      <c r="AB23734" s="3" t="e">
        <v>#N/A</v>
      </c>
    </row>
    <row r="23735" spans="28:28" x14ac:dyDescent="0.25">
      <c r="AB23735" s="3" t="e">
        <v>#N/A</v>
      </c>
    </row>
    <row r="23736" spans="28:28" x14ac:dyDescent="0.25">
      <c r="AB23736" s="3" t="e">
        <v>#N/A</v>
      </c>
    </row>
    <row r="23737" spans="28:28" x14ac:dyDescent="0.25">
      <c r="AB23737" s="3" t="e">
        <v>#N/A</v>
      </c>
    </row>
    <row r="23738" spans="28:28" x14ac:dyDescent="0.25">
      <c r="AB23738" s="3" t="e">
        <v>#N/A</v>
      </c>
    </row>
    <row r="23739" spans="28:28" x14ac:dyDescent="0.25">
      <c r="AB23739" s="3" t="e">
        <v>#N/A</v>
      </c>
    </row>
    <row r="23740" spans="28:28" x14ac:dyDescent="0.25">
      <c r="AB23740" s="3" t="e">
        <v>#N/A</v>
      </c>
    </row>
    <row r="23741" spans="28:28" x14ac:dyDescent="0.25">
      <c r="AB23741" s="3" t="e">
        <v>#N/A</v>
      </c>
    </row>
    <row r="23742" spans="28:28" x14ac:dyDescent="0.25">
      <c r="AB23742" s="3" t="e">
        <v>#N/A</v>
      </c>
    </row>
    <row r="23743" spans="28:28" x14ac:dyDescent="0.25">
      <c r="AB23743" s="3" t="e">
        <v>#N/A</v>
      </c>
    </row>
    <row r="23744" spans="28:28" x14ac:dyDescent="0.25">
      <c r="AB23744" s="3" t="e">
        <v>#N/A</v>
      </c>
    </row>
    <row r="23745" spans="28:28" x14ac:dyDescent="0.25">
      <c r="AB23745" s="3" t="e">
        <v>#N/A</v>
      </c>
    </row>
    <row r="23746" spans="28:28" x14ac:dyDescent="0.25">
      <c r="AB23746" s="3" t="e">
        <v>#N/A</v>
      </c>
    </row>
    <row r="23747" spans="28:28" x14ac:dyDescent="0.25">
      <c r="AB23747" s="3" t="e">
        <v>#N/A</v>
      </c>
    </row>
    <row r="23748" spans="28:28" x14ac:dyDescent="0.25">
      <c r="AB23748" s="3" t="e">
        <v>#N/A</v>
      </c>
    </row>
    <row r="23749" spans="28:28" x14ac:dyDescent="0.25">
      <c r="AB23749" s="3" t="e">
        <v>#N/A</v>
      </c>
    </row>
    <row r="23750" spans="28:28" x14ac:dyDescent="0.25">
      <c r="AB23750" s="3" t="e">
        <v>#N/A</v>
      </c>
    </row>
    <row r="23751" spans="28:28" x14ac:dyDescent="0.25">
      <c r="AB23751" s="3" t="e">
        <v>#N/A</v>
      </c>
    </row>
    <row r="23752" spans="28:28" x14ac:dyDescent="0.25">
      <c r="AB23752" s="3" t="e">
        <v>#N/A</v>
      </c>
    </row>
    <row r="23753" spans="28:28" x14ac:dyDescent="0.25">
      <c r="AB23753" s="3" t="e">
        <v>#N/A</v>
      </c>
    </row>
    <row r="23754" spans="28:28" x14ac:dyDescent="0.25">
      <c r="AB23754" s="3" t="e">
        <v>#N/A</v>
      </c>
    </row>
    <row r="23755" spans="28:28" x14ac:dyDescent="0.25">
      <c r="AB23755" s="3" t="e">
        <v>#N/A</v>
      </c>
    </row>
    <row r="23756" spans="28:28" x14ac:dyDescent="0.25">
      <c r="AB23756" s="3" t="e">
        <v>#N/A</v>
      </c>
    </row>
    <row r="23757" spans="28:28" x14ac:dyDescent="0.25">
      <c r="AB23757" s="3" t="e">
        <v>#N/A</v>
      </c>
    </row>
    <row r="23758" spans="28:28" x14ac:dyDescent="0.25">
      <c r="AB23758" s="3" t="e">
        <v>#N/A</v>
      </c>
    </row>
    <row r="23759" spans="28:28" x14ac:dyDescent="0.25">
      <c r="AB23759" s="3" t="e">
        <v>#N/A</v>
      </c>
    </row>
    <row r="23760" spans="28:28" x14ac:dyDescent="0.25">
      <c r="AB23760" s="3" t="e">
        <v>#N/A</v>
      </c>
    </row>
    <row r="23761" spans="28:28" x14ac:dyDescent="0.25">
      <c r="AB23761" s="3" t="e">
        <v>#N/A</v>
      </c>
    </row>
    <row r="23762" spans="28:28" x14ac:dyDescent="0.25">
      <c r="AB23762" s="3" t="e">
        <v>#N/A</v>
      </c>
    </row>
    <row r="23763" spans="28:28" x14ac:dyDescent="0.25">
      <c r="AB23763" s="3" t="e">
        <v>#N/A</v>
      </c>
    </row>
    <row r="23764" spans="28:28" x14ac:dyDescent="0.25">
      <c r="AB23764" s="3" t="e">
        <v>#N/A</v>
      </c>
    </row>
    <row r="23765" spans="28:28" x14ac:dyDescent="0.25">
      <c r="AB23765" s="3" t="e">
        <v>#N/A</v>
      </c>
    </row>
    <row r="23766" spans="28:28" x14ac:dyDescent="0.25">
      <c r="AB23766" s="3" t="e">
        <v>#N/A</v>
      </c>
    </row>
    <row r="23767" spans="28:28" x14ac:dyDescent="0.25">
      <c r="AB23767" s="3" t="e">
        <v>#N/A</v>
      </c>
    </row>
    <row r="23768" spans="28:28" x14ac:dyDescent="0.25">
      <c r="AB23768" s="3" t="e">
        <v>#N/A</v>
      </c>
    </row>
    <row r="23769" spans="28:28" x14ac:dyDescent="0.25">
      <c r="AB23769" s="3" t="e">
        <v>#N/A</v>
      </c>
    </row>
    <row r="23770" spans="28:28" x14ac:dyDescent="0.25">
      <c r="AB23770" s="3" t="e">
        <v>#N/A</v>
      </c>
    </row>
    <row r="23771" spans="28:28" x14ac:dyDescent="0.25">
      <c r="AB23771" s="3" t="e">
        <v>#N/A</v>
      </c>
    </row>
    <row r="23772" spans="28:28" x14ac:dyDescent="0.25">
      <c r="AB23772" s="3" t="e">
        <v>#N/A</v>
      </c>
    </row>
    <row r="23773" spans="28:28" x14ac:dyDescent="0.25">
      <c r="AB23773" s="3" t="e">
        <v>#N/A</v>
      </c>
    </row>
    <row r="23774" spans="28:28" x14ac:dyDescent="0.25">
      <c r="AB23774" s="3" t="e">
        <v>#N/A</v>
      </c>
    </row>
    <row r="23775" spans="28:28" x14ac:dyDescent="0.25">
      <c r="AB23775" s="3" t="e">
        <v>#N/A</v>
      </c>
    </row>
    <row r="23776" spans="28:28" x14ac:dyDescent="0.25">
      <c r="AB23776" s="3" t="e">
        <v>#N/A</v>
      </c>
    </row>
    <row r="23777" spans="28:28" x14ac:dyDescent="0.25">
      <c r="AB23777" s="3" t="e">
        <v>#N/A</v>
      </c>
    </row>
    <row r="23778" spans="28:28" x14ac:dyDescent="0.25">
      <c r="AB23778" s="3" t="e">
        <v>#N/A</v>
      </c>
    </row>
    <row r="23779" spans="28:28" x14ac:dyDescent="0.25">
      <c r="AB23779" s="3" t="e">
        <v>#N/A</v>
      </c>
    </row>
    <row r="23780" spans="28:28" x14ac:dyDescent="0.25">
      <c r="AB23780" s="3" t="e">
        <v>#N/A</v>
      </c>
    </row>
    <row r="23781" spans="28:28" x14ac:dyDescent="0.25">
      <c r="AB23781" s="3" t="e">
        <v>#N/A</v>
      </c>
    </row>
    <row r="23782" spans="28:28" x14ac:dyDescent="0.25">
      <c r="AB23782" s="3" t="e">
        <v>#N/A</v>
      </c>
    </row>
    <row r="23783" spans="28:28" x14ac:dyDescent="0.25">
      <c r="AB23783" s="3" t="e">
        <v>#N/A</v>
      </c>
    </row>
    <row r="23784" spans="28:28" x14ac:dyDescent="0.25">
      <c r="AB23784" s="3" t="e">
        <v>#N/A</v>
      </c>
    </row>
    <row r="23785" spans="28:28" x14ac:dyDescent="0.25">
      <c r="AB23785" s="3" t="e">
        <v>#N/A</v>
      </c>
    </row>
    <row r="23786" spans="28:28" x14ac:dyDescent="0.25">
      <c r="AB23786" s="3" t="e">
        <v>#N/A</v>
      </c>
    </row>
    <row r="23787" spans="28:28" x14ac:dyDescent="0.25">
      <c r="AB23787" s="3" t="e">
        <v>#N/A</v>
      </c>
    </row>
    <row r="23788" spans="28:28" x14ac:dyDescent="0.25">
      <c r="AB23788" s="3" t="e">
        <v>#N/A</v>
      </c>
    </row>
    <row r="23789" spans="28:28" x14ac:dyDescent="0.25">
      <c r="AB23789" s="3" t="e">
        <v>#N/A</v>
      </c>
    </row>
    <row r="23790" spans="28:28" x14ac:dyDescent="0.25">
      <c r="AB23790" s="3" t="e">
        <v>#N/A</v>
      </c>
    </row>
    <row r="23791" spans="28:28" x14ac:dyDescent="0.25">
      <c r="AB23791" s="3" t="e">
        <v>#N/A</v>
      </c>
    </row>
    <row r="23792" spans="28:28" x14ac:dyDescent="0.25">
      <c r="AB23792" s="3" t="e">
        <v>#N/A</v>
      </c>
    </row>
    <row r="23793" spans="28:28" x14ac:dyDescent="0.25">
      <c r="AB23793" s="3" t="e">
        <v>#N/A</v>
      </c>
    </row>
    <row r="23794" spans="28:28" x14ac:dyDescent="0.25">
      <c r="AB23794" s="3" t="e">
        <v>#N/A</v>
      </c>
    </row>
    <row r="23795" spans="28:28" x14ac:dyDescent="0.25">
      <c r="AB23795" s="3" t="e">
        <v>#N/A</v>
      </c>
    </row>
    <row r="23796" spans="28:28" x14ac:dyDescent="0.25">
      <c r="AB23796" s="3" t="e">
        <v>#N/A</v>
      </c>
    </row>
    <row r="23797" spans="28:28" x14ac:dyDescent="0.25">
      <c r="AB23797" s="3" t="e">
        <v>#N/A</v>
      </c>
    </row>
    <row r="23798" spans="28:28" x14ac:dyDescent="0.25">
      <c r="AB23798" s="3" t="e">
        <v>#N/A</v>
      </c>
    </row>
    <row r="23799" spans="28:28" x14ac:dyDescent="0.25">
      <c r="AB23799" s="3" t="e">
        <v>#N/A</v>
      </c>
    </row>
    <row r="23800" spans="28:28" x14ac:dyDescent="0.25">
      <c r="AB23800" s="3" t="e">
        <v>#N/A</v>
      </c>
    </row>
    <row r="23801" spans="28:28" x14ac:dyDescent="0.25">
      <c r="AB23801" s="3" t="e">
        <v>#N/A</v>
      </c>
    </row>
    <row r="23802" spans="28:28" x14ac:dyDescent="0.25">
      <c r="AB23802" s="3" t="e">
        <v>#N/A</v>
      </c>
    </row>
    <row r="23803" spans="28:28" x14ac:dyDescent="0.25">
      <c r="AB23803" s="3" t="e">
        <v>#N/A</v>
      </c>
    </row>
    <row r="23804" spans="28:28" x14ac:dyDescent="0.25">
      <c r="AB23804" s="3" t="e">
        <v>#N/A</v>
      </c>
    </row>
    <row r="23805" spans="28:28" x14ac:dyDescent="0.25">
      <c r="AB23805" s="3" t="e">
        <v>#N/A</v>
      </c>
    </row>
    <row r="23806" spans="28:28" x14ac:dyDescent="0.25">
      <c r="AB23806" s="3" t="e">
        <v>#N/A</v>
      </c>
    </row>
    <row r="23807" spans="28:28" x14ac:dyDescent="0.25">
      <c r="AB23807" s="3" t="e">
        <v>#N/A</v>
      </c>
    </row>
    <row r="23808" spans="28:28" x14ac:dyDescent="0.25">
      <c r="AB23808" s="3" t="e">
        <v>#N/A</v>
      </c>
    </row>
    <row r="23809" spans="28:28" x14ac:dyDescent="0.25">
      <c r="AB23809" s="3" t="e">
        <v>#N/A</v>
      </c>
    </row>
    <row r="23810" spans="28:28" x14ac:dyDescent="0.25">
      <c r="AB23810" s="3" t="e">
        <v>#N/A</v>
      </c>
    </row>
    <row r="23811" spans="28:28" x14ac:dyDescent="0.25">
      <c r="AB23811" s="3" t="e">
        <v>#N/A</v>
      </c>
    </row>
    <row r="23812" spans="28:28" x14ac:dyDescent="0.25">
      <c r="AB23812" s="3" t="e">
        <v>#N/A</v>
      </c>
    </row>
    <row r="23813" spans="28:28" x14ac:dyDescent="0.25">
      <c r="AB23813" s="3" t="e">
        <v>#N/A</v>
      </c>
    </row>
    <row r="23814" spans="28:28" x14ac:dyDescent="0.25">
      <c r="AB23814" s="3" t="e">
        <v>#N/A</v>
      </c>
    </row>
    <row r="23815" spans="28:28" x14ac:dyDescent="0.25">
      <c r="AB23815" s="3" t="e">
        <v>#N/A</v>
      </c>
    </row>
    <row r="23816" spans="28:28" x14ac:dyDescent="0.25">
      <c r="AB23816" s="3" t="e">
        <v>#N/A</v>
      </c>
    </row>
    <row r="23817" spans="28:28" x14ac:dyDescent="0.25">
      <c r="AB23817" s="3" t="e">
        <v>#N/A</v>
      </c>
    </row>
    <row r="23818" spans="28:28" x14ac:dyDescent="0.25">
      <c r="AB23818" s="3" t="e">
        <v>#N/A</v>
      </c>
    </row>
    <row r="23819" spans="28:28" x14ac:dyDescent="0.25">
      <c r="AB23819" s="3" t="e">
        <v>#N/A</v>
      </c>
    </row>
    <row r="23820" spans="28:28" x14ac:dyDescent="0.25">
      <c r="AB23820" s="3" t="e">
        <v>#N/A</v>
      </c>
    </row>
    <row r="23821" spans="28:28" x14ac:dyDescent="0.25">
      <c r="AB23821" s="3" t="e">
        <v>#N/A</v>
      </c>
    </row>
    <row r="23822" spans="28:28" x14ac:dyDescent="0.25">
      <c r="AB23822" s="3" t="e">
        <v>#N/A</v>
      </c>
    </row>
    <row r="23823" spans="28:28" x14ac:dyDescent="0.25">
      <c r="AB23823" s="3" t="e">
        <v>#N/A</v>
      </c>
    </row>
    <row r="23824" spans="28:28" x14ac:dyDescent="0.25">
      <c r="AB23824" s="3" t="e">
        <v>#N/A</v>
      </c>
    </row>
    <row r="23825" spans="28:28" x14ac:dyDescent="0.25">
      <c r="AB23825" s="3" t="e">
        <v>#N/A</v>
      </c>
    </row>
    <row r="23826" spans="28:28" x14ac:dyDescent="0.25">
      <c r="AB23826" s="3" t="e">
        <v>#N/A</v>
      </c>
    </row>
    <row r="23827" spans="28:28" x14ac:dyDescent="0.25">
      <c r="AB23827" s="3" t="e">
        <v>#N/A</v>
      </c>
    </row>
    <row r="23828" spans="28:28" x14ac:dyDescent="0.25">
      <c r="AB23828" s="3" t="e">
        <v>#N/A</v>
      </c>
    </row>
    <row r="23829" spans="28:28" x14ac:dyDescent="0.25">
      <c r="AB23829" s="3" t="e">
        <v>#N/A</v>
      </c>
    </row>
    <row r="23830" spans="28:28" x14ac:dyDescent="0.25">
      <c r="AB23830" s="3" t="e">
        <v>#N/A</v>
      </c>
    </row>
    <row r="23831" spans="28:28" x14ac:dyDescent="0.25">
      <c r="AB23831" s="3" t="e">
        <v>#N/A</v>
      </c>
    </row>
    <row r="23832" spans="28:28" x14ac:dyDescent="0.25">
      <c r="AB23832" s="3" t="e">
        <v>#N/A</v>
      </c>
    </row>
    <row r="23833" spans="28:28" x14ac:dyDescent="0.25">
      <c r="AB23833" s="3" t="e">
        <v>#N/A</v>
      </c>
    </row>
    <row r="23834" spans="28:28" x14ac:dyDescent="0.25">
      <c r="AB23834" s="3" t="e">
        <v>#N/A</v>
      </c>
    </row>
    <row r="23835" spans="28:28" x14ac:dyDescent="0.25">
      <c r="AB23835" s="3" t="e">
        <v>#N/A</v>
      </c>
    </row>
    <row r="23836" spans="28:28" x14ac:dyDescent="0.25">
      <c r="AB23836" s="3" t="e">
        <v>#N/A</v>
      </c>
    </row>
    <row r="23837" spans="28:28" x14ac:dyDescent="0.25">
      <c r="AB23837" s="3" t="e">
        <v>#N/A</v>
      </c>
    </row>
    <row r="23838" spans="28:28" x14ac:dyDescent="0.25">
      <c r="AB23838" s="3" t="e">
        <v>#N/A</v>
      </c>
    </row>
    <row r="23839" spans="28:28" x14ac:dyDescent="0.25">
      <c r="AB23839" s="3" t="e">
        <v>#N/A</v>
      </c>
    </row>
    <row r="23840" spans="28:28" x14ac:dyDescent="0.25">
      <c r="AB23840" s="3" t="e">
        <v>#N/A</v>
      </c>
    </row>
    <row r="23841" spans="28:28" x14ac:dyDescent="0.25">
      <c r="AB23841" s="3" t="e">
        <v>#N/A</v>
      </c>
    </row>
    <row r="23842" spans="28:28" x14ac:dyDescent="0.25">
      <c r="AB23842" s="3" t="e">
        <v>#N/A</v>
      </c>
    </row>
    <row r="23843" spans="28:28" x14ac:dyDescent="0.25">
      <c r="AB23843" s="3" t="e">
        <v>#N/A</v>
      </c>
    </row>
    <row r="23844" spans="28:28" x14ac:dyDescent="0.25">
      <c r="AB23844" s="3" t="e">
        <v>#N/A</v>
      </c>
    </row>
    <row r="23845" spans="28:28" x14ac:dyDescent="0.25">
      <c r="AB23845" s="3" t="e">
        <v>#N/A</v>
      </c>
    </row>
    <row r="23846" spans="28:28" x14ac:dyDescent="0.25">
      <c r="AB23846" s="3" t="e">
        <v>#N/A</v>
      </c>
    </row>
    <row r="23847" spans="28:28" x14ac:dyDescent="0.25">
      <c r="AB23847" s="3" t="e">
        <v>#N/A</v>
      </c>
    </row>
    <row r="23848" spans="28:28" x14ac:dyDescent="0.25">
      <c r="AB23848" s="3" t="e">
        <v>#N/A</v>
      </c>
    </row>
    <row r="23849" spans="28:28" x14ac:dyDescent="0.25">
      <c r="AB23849" s="3" t="e">
        <v>#N/A</v>
      </c>
    </row>
    <row r="23850" spans="28:28" x14ac:dyDescent="0.25">
      <c r="AB23850" s="3" t="e">
        <v>#N/A</v>
      </c>
    </row>
    <row r="23851" spans="28:28" x14ac:dyDescent="0.25">
      <c r="AB23851" s="3" t="e">
        <v>#N/A</v>
      </c>
    </row>
    <row r="23852" spans="28:28" x14ac:dyDescent="0.25">
      <c r="AB23852" s="3" t="e">
        <v>#N/A</v>
      </c>
    </row>
    <row r="23853" spans="28:28" x14ac:dyDescent="0.25">
      <c r="AB23853" s="3" t="e">
        <v>#N/A</v>
      </c>
    </row>
    <row r="23854" spans="28:28" x14ac:dyDescent="0.25">
      <c r="AB23854" s="3" t="e">
        <v>#N/A</v>
      </c>
    </row>
    <row r="23855" spans="28:28" x14ac:dyDescent="0.25">
      <c r="AB23855" s="3" t="e">
        <v>#N/A</v>
      </c>
    </row>
    <row r="23856" spans="28:28" x14ac:dyDescent="0.25">
      <c r="AB23856" s="3" t="e">
        <v>#N/A</v>
      </c>
    </row>
    <row r="23857" spans="28:28" x14ac:dyDescent="0.25">
      <c r="AB23857" s="3" t="e">
        <v>#N/A</v>
      </c>
    </row>
    <row r="23858" spans="28:28" x14ac:dyDescent="0.25">
      <c r="AB23858" s="3" t="e">
        <v>#N/A</v>
      </c>
    </row>
    <row r="23859" spans="28:28" x14ac:dyDescent="0.25">
      <c r="AB23859" s="3" t="e">
        <v>#N/A</v>
      </c>
    </row>
    <row r="23860" spans="28:28" x14ac:dyDescent="0.25">
      <c r="AB23860" s="3" t="e">
        <v>#N/A</v>
      </c>
    </row>
    <row r="23861" spans="28:28" x14ac:dyDescent="0.25">
      <c r="AB23861" s="3" t="e">
        <v>#N/A</v>
      </c>
    </row>
    <row r="23862" spans="28:28" x14ac:dyDescent="0.25">
      <c r="AB23862" s="3" t="e">
        <v>#N/A</v>
      </c>
    </row>
    <row r="23863" spans="28:28" x14ac:dyDescent="0.25">
      <c r="AB23863" s="3" t="e">
        <v>#N/A</v>
      </c>
    </row>
    <row r="23864" spans="28:28" x14ac:dyDescent="0.25">
      <c r="AB23864" s="3" t="e">
        <v>#N/A</v>
      </c>
    </row>
    <row r="23865" spans="28:28" x14ac:dyDescent="0.25">
      <c r="AB23865" s="3" t="e">
        <v>#N/A</v>
      </c>
    </row>
    <row r="23866" spans="28:28" x14ac:dyDescent="0.25">
      <c r="AB23866" s="3" t="e">
        <v>#N/A</v>
      </c>
    </row>
    <row r="23867" spans="28:28" x14ac:dyDescent="0.25">
      <c r="AB23867" s="3" t="e">
        <v>#N/A</v>
      </c>
    </row>
    <row r="23868" spans="28:28" x14ac:dyDescent="0.25">
      <c r="AB23868" s="3" t="e">
        <v>#N/A</v>
      </c>
    </row>
    <row r="23869" spans="28:28" x14ac:dyDescent="0.25">
      <c r="AB23869" s="3" t="e">
        <v>#N/A</v>
      </c>
    </row>
    <row r="23870" spans="28:28" x14ac:dyDescent="0.25">
      <c r="AB23870" s="3" t="e">
        <v>#N/A</v>
      </c>
    </row>
    <row r="23871" spans="28:28" x14ac:dyDescent="0.25">
      <c r="AB23871" s="3" t="e">
        <v>#N/A</v>
      </c>
    </row>
    <row r="23872" spans="28:28" x14ac:dyDescent="0.25">
      <c r="AB23872" s="3" t="e">
        <v>#N/A</v>
      </c>
    </row>
    <row r="23873" spans="28:28" x14ac:dyDescent="0.25">
      <c r="AB23873" s="3" t="e">
        <v>#N/A</v>
      </c>
    </row>
    <row r="23874" spans="28:28" x14ac:dyDescent="0.25">
      <c r="AB23874" s="3" t="e">
        <v>#N/A</v>
      </c>
    </row>
    <row r="23875" spans="28:28" x14ac:dyDescent="0.25">
      <c r="AB23875" s="3" t="e">
        <v>#N/A</v>
      </c>
    </row>
    <row r="23876" spans="28:28" x14ac:dyDescent="0.25">
      <c r="AB23876" s="3" t="e">
        <v>#N/A</v>
      </c>
    </row>
    <row r="23877" spans="28:28" x14ac:dyDescent="0.25">
      <c r="AB23877" s="3" t="e">
        <v>#N/A</v>
      </c>
    </row>
    <row r="23878" spans="28:28" x14ac:dyDescent="0.25">
      <c r="AB23878" s="3" t="e">
        <v>#N/A</v>
      </c>
    </row>
    <row r="23879" spans="28:28" x14ac:dyDescent="0.25">
      <c r="AB23879" s="3" t="e">
        <v>#N/A</v>
      </c>
    </row>
    <row r="23880" spans="28:28" x14ac:dyDescent="0.25">
      <c r="AB23880" s="3" t="e">
        <v>#N/A</v>
      </c>
    </row>
    <row r="23881" spans="28:28" x14ac:dyDescent="0.25">
      <c r="AB23881" s="3" t="e">
        <v>#N/A</v>
      </c>
    </row>
    <row r="23882" spans="28:28" x14ac:dyDescent="0.25">
      <c r="AB23882" s="3" t="e">
        <v>#N/A</v>
      </c>
    </row>
    <row r="23883" spans="28:28" x14ac:dyDescent="0.25">
      <c r="AB23883" s="3" t="e">
        <v>#N/A</v>
      </c>
    </row>
    <row r="23884" spans="28:28" x14ac:dyDescent="0.25">
      <c r="AB23884" s="3" t="e">
        <v>#N/A</v>
      </c>
    </row>
    <row r="23885" spans="28:28" x14ac:dyDescent="0.25">
      <c r="AB23885" s="3" t="e">
        <v>#N/A</v>
      </c>
    </row>
    <row r="23886" spans="28:28" x14ac:dyDescent="0.25">
      <c r="AB23886" s="3" t="e">
        <v>#N/A</v>
      </c>
    </row>
    <row r="23887" spans="28:28" x14ac:dyDescent="0.25">
      <c r="AB23887" s="3" t="e">
        <v>#N/A</v>
      </c>
    </row>
    <row r="23888" spans="28:28" x14ac:dyDescent="0.25">
      <c r="AB23888" s="3" t="e">
        <v>#N/A</v>
      </c>
    </row>
    <row r="23889" spans="28:28" x14ac:dyDescent="0.25">
      <c r="AB23889" s="3" t="e">
        <v>#N/A</v>
      </c>
    </row>
    <row r="23890" spans="28:28" x14ac:dyDescent="0.25">
      <c r="AB23890" s="3" t="e">
        <v>#N/A</v>
      </c>
    </row>
    <row r="23891" spans="28:28" x14ac:dyDescent="0.25">
      <c r="AB23891" s="3" t="e">
        <v>#N/A</v>
      </c>
    </row>
    <row r="23892" spans="28:28" x14ac:dyDescent="0.25">
      <c r="AB23892" s="3" t="e">
        <v>#N/A</v>
      </c>
    </row>
    <row r="23893" spans="28:28" x14ac:dyDescent="0.25">
      <c r="AB23893" s="3" t="e">
        <v>#N/A</v>
      </c>
    </row>
    <row r="23894" spans="28:28" x14ac:dyDescent="0.25">
      <c r="AB23894" s="3" t="e">
        <v>#N/A</v>
      </c>
    </row>
    <row r="23895" spans="28:28" x14ac:dyDescent="0.25">
      <c r="AB23895" s="3" t="e">
        <v>#N/A</v>
      </c>
    </row>
    <row r="23896" spans="28:28" x14ac:dyDescent="0.25">
      <c r="AB23896" s="3" t="e">
        <v>#N/A</v>
      </c>
    </row>
    <row r="23897" spans="28:28" x14ac:dyDescent="0.25">
      <c r="AB23897" s="3" t="e">
        <v>#N/A</v>
      </c>
    </row>
    <row r="23898" spans="28:28" x14ac:dyDescent="0.25">
      <c r="AB23898" s="3" t="e">
        <v>#N/A</v>
      </c>
    </row>
    <row r="23899" spans="28:28" x14ac:dyDescent="0.25">
      <c r="AB23899" s="3" t="e">
        <v>#N/A</v>
      </c>
    </row>
    <row r="23900" spans="28:28" x14ac:dyDescent="0.25">
      <c r="AB23900" s="3" t="e">
        <v>#N/A</v>
      </c>
    </row>
    <row r="23901" spans="28:28" x14ac:dyDescent="0.25">
      <c r="AB23901" s="3" t="e">
        <v>#N/A</v>
      </c>
    </row>
    <row r="23902" spans="28:28" x14ac:dyDescent="0.25">
      <c r="AB23902" s="3" t="e">
        <v>#N/A</v>
      </c>
    </row>
    <row r="23903" spans="28:28" x14ac:dyDescent="0.25">
      <c r="AB23903" s="3" t="e">
        <v>#N/A</v>
      </c>
    </row>
    <row r="23904" spans="28:28" x14ac:dyDescent="0.25">
      <c r="AB23904" s="3" t="e">
        <v>#N/A</v>
      </c>
    </row>
    <row r="23905" spans="28:28" x14ac:dyDescent="0.25">
      <c r="AB23905" s="3" t="e">
        <v>#N/A</v>
      </c>
    </row>
    <row r="23906" spans="28:28" x14ac:dyDescent="0.25">
      <c r="AB23906" s="3" t="e">
        <v>#N/A</v>
      </c>
    </row>
    <row r="23907" spans="28:28" x14ac:dyDescent="0.25">
      <c r="AB23907" s="3" t="e">
        <v>#N/A</v>
      </c>
    </row>
    <row r="23908" spans="28:28" x14ac:dyDescent="0.25">
      <c r="AB23908" s="3" t="e">
        <v>#N/A</v>
      </c>
    </row>
    <row r="23909" spans="28:28" x14ac:dyDescent="0.25">
      <c r="AB23909" s="3" t="e">
        <v>#N/A</v>
      </c>
    </row>
    <row r="23910" spans="28:28" x14ac:dyDescent="0.25">
      <c r="AB23910" s="3" t="e">
        <v>#N/A</v>
      </c>
    </row>
    <row r="23911" spans="28:28" x14ac:dyDescent="0.25">
      <c r="AB23911" s="3" t="e">
        <v>#N/A</v>
      </c>
    </row>
    <row r="23912" spans="28:28" x14ac:dyDescent="0.25">
      <c r="AB23912" s="3" t="e">
        <v>#N/A</v>
      </c>
    </row>
    <row r="23913" spans="28:28" x14ac:dyDescent="0.25">
      <c r="AB23913" s="3" t="e">
        <v>#N/A</v>
      </c>
    </row>
    <row r="23914" spans="28:28" x14ac:dyDescent="0.25">
      <c r="AB23914" s="3" t="e">
        <v>#N/A</v>
      </c>
    </row>
    <row r="23915" spans="28:28" x14ac:dyDescent="0.25">
      <c r="AB23915" s="3" t="e">
        <v>#N/A</v>
      </c>
    </row>
    <row r="23916" spans="28:28" x14ac:dyDescent="0.25">
      <c r="AB23916" s="3" t="e">
        <v>#N/A</v>
      </c>
    </row>
    <row r="23917" spans="28:28" x14ac:dyDescent="0.25">
      <c r="AB23917" s="3" t="e">
        <v>#N/A</v>
      </c>
    </row>
    <row r="23918" spans="28:28" x14ac:dyDescent="0.25">
      <c r="AB23918" s="3" t="e">
        <v>#N/A</v>
      </c>
    </row>
    <row r="23919" spans="28:28" x14ac:dyDescent="0.25">
      <c r="AB23919" s="3" t="e">
        <v>#N/A</v>
      </c>
    </row>
    <row r="23920" spans="28:28" x14ac:dyDescent="0.25">
      <c r="AB23920" s="3" t="e">
        <v>#N/A</v>
      </c>
    </row>
    <row r="23921" spans="28:28" x14ac:dyDescent="0.25">
      <c r="AB23921" s="3" t="e">
        <v>#N/A</v>
      </c>
    </row>
    <row r="23922" spans="28:28" x14ac:dyDescent="0.25">
      <c r="AB23922" s="3" t="e">
        <v>#N/A</v>
      </c>
    </row>
    <row r="23923" spans="28:28" x14ac:dyDescent="0.25">
      <c r="AB23923" s="3" t="e">
        <v>#N/A</v>
      </c>
    </row>
    <row r="23924" spans="28:28" x14ac:dyDescent="0.25">
      <c r="AB23924" s="3" t="e">
        <v>#N/A</v>
      </c>
    </row>
    <row r="23925" spans="28:28" x14ac:dyDescent="0.25">
      <c r="AB23925" s="3" t="e">
        <v>#N/A</v>
      </c>
    </row>
    <row r="23926" spans="28:28" x14ac:dyDescent="0.25">
      <c r="AB23926" s="3" t="e">
        <v>#N/A</v>
      </c>
    </row>
    <row r="23927" spans="28:28" x14ac:dyDescent="0.25">
      <c r="AB23927" s="3" t="e">
        <v>#N/A</v>
      </c>
    </row>
    <row r="23928" spans="28:28" x14ac:dyDescent="0.25">
      <c r="AB23928" s="3" t="e">
        <v>#N/A</v>
      </c>
    </row>
    <row r="23929" spans="28:28" x14ac:dyDescent="0.25">
      <c r="AB23929" s="3" t="e">
        <v>#N/A</v>
      </c>
    </row>
    <row r="23930" spans="28:28" x14ac:dyDescent="0.25">
      <c r="AB23930" s="3" t="e">
        <v>#N/A</v>
      </c>
    </row>
    <row r="23931" spans="28:28" x14ac:dyDescent="0.25">
      <c r="AB23931" s="3" t="e">
        <v>#N/A</v>
      </c>
    </row>
    <row r="23932" spans="28:28" x14ac:dyDescent="0.25">
      <c r="AB23932" s="3" t="e">
        <v>#N/A</v>
      </c>
    </row>
    <row r="23933" spans="28:28" x14ac:dyDescent="0.25">
      <c r="AB23933" s="3" t="e">
        <v>#N/A</v>
      </c>
    </row>
    <row r="23934" spans="28:28" x14ac:dyDescent="0.25">
      <c r="AB23934" s="3" t="e">
        <v>#N/A</v>
      </c>
    </row>
    <row r="23935" spans="28:28" x14ac:dyDescent="0.25">
      <c r="AB23935" s="3" t="e">
        <v>#N/A</v>
      </c>
    </row>
    <row r="23936" spans="28:28" x14ac:dyDescent="0.25">
      <c r="AB23936" s="3" t="e">
        <v>#N/A</v>
      </c>
    </row>
    <row r="23937" spans="28:28" x14ac:dyDescent="0.25">
      <c r="AB23937" s="3" t="e">
        <v>#N/A</v>
      </c>
    </row>
    <row r="23938" spans="28:28" x14ac:dyDescent="0.25">
      <c r="AB23938" s="3" t="e">
        <v>#N/A</v>
      </c>
    </row>
    <row r="23939" spans="28:28" x14ac:dyDescent="0.25">
      <c r="AB23939" s="3" t="e">
        <v>#N/A</v>
      </c>
    </row>
    <row r="23940" spans="28:28" x14ac:dyDescent="0.25">
      <c r="AB23940" s="3" t="e">
        <v>#N/A</v>
      </c>
    </row>
    <row r="23941" spans="28:28" x14ac:dyDescent="0.25">
      <c r="AB23941" s="3" t="e">
        <v>#N/A</v>
      </c>
    </row>
    <row r="23942" spans="28:28" x14ac:dyDescent="0.25">
      <c r="AB23942" s="3" t="e">
        <v>#N/A</v>
      </c>
    </row>
    <row r="23943" spans="28:28" x14ac:dyDescent="0.25">
      <c r="AB23943" s="3" t="e">
        <v>#N/A</v>
      </c>
    </row>
    <row r="23944" spans="28:28" x14ac:dyDescent="0.25">
      <c r="AB23944" s="3" t="e">
        <v>#N/A</v>
      </c>
    </row>
    <row r="23945" spans="28:28" x14ac:dyDescent="0.25">
      <c r="AB23945" s="3" t="e">
        <v>#N/A</v>
      </c>
    </row>
    <row r="23946" spans="28:28" x14ac:dyDescent="0.25">
      <c r="AB23946" s="3" t="e">
        <v>#N/A</v>
      </c>
    </row>
    <row r="23947" spans="28:28" x14ac:dyDescent="0.25">
      <c r="AB23947" s="3" t="e">
        <v>#N/A</v>
      </c>
    </row>
    <row r="23948" spans="28:28" x14ac:dyDescent="0.25">
      <c r="AB23948" s="3" t="e">
        <v>#N/A</v>
      </c>
    </row>
    <row r="23949" spans="28:28" x14ac:dyDescent="0.25">
      <c r="AB23949" s="3" t="e">
        <v>#N/A</v>
      </c>
    </row>
    <row r="23950" spans="28:28" x14ac:dyDescent="0.25">
      <c r="AB23950" s="3" t="e">
        <v>#N/A</v>
      </c>
    </row>
    <row r="23951" spans="28:28" x14ac:dyDescent="0.25">
      <c r="AB23951" s="3" t="e">
        <v>#N/A</v>
      </c>
    </row>
    <row r="23952" spans="28:28" x14ac:dyDescent="0.25">
      <c r="AB23952" s="3" t="e">
        <v>#N/A</v>
      </c>
    </row>
    <row r="23953" spans="28:28" x14ac:dyDescent="0.25">
      <c r="AB23953" s="3" t="e">
        <v>#N/A</v>
      </c>
    </row>
    <row r="23954" spans="28:28" x14ac:dyDescent="0.25">
      <c r="AB23954" s="3" t="e">
        <v>#N/A</v>
      </c>
    </row>
    <row r="23955" spans="28:28" x14ac:dyDescent="0.25">
      <c r="AB23955" s="3" t="e">
        <v>#N/A</v>
      </c>
    </row>
    <row r="23956" spans="28:28" x14ac:dyDescent="0.25">
      <c r="AB23956" s="3" t="e">
        <v>#N/A</v>
      </c>
    </row>
    <row r="23957" spans="28:28" x14ac:dyDescent="0.25">
      <c r="AB23957" s="3" t="e">
        <v>#N/A</v>
      </c>
    </row>
    <row r="23958" spans="28:28" x14ac:dyDescent="0.25">
      <c r="AB23958" s="3" t="e">
        <v>#N/A</v>
      </c>
    </row>
    <row r="23959" spans="28:28" x14ac:dyDescent="0.25">
      <c r="AB23959" s="3" t="e">
        <v>#N/A</v>
      </c>
    </row>
    <row r="23960" spans="28:28" x14ac:dyDescent="0.25">
      <c r="AB23960" s="3" t="e">
        <v>#N/A</v>
      </c>
    </row>
    <row r="23961" spans="28:28" x14ac:dyDescent="0.25">
      <c r="AB23961" s="3" t="e">
        <v>#N/A</v>
      </c>
    </row>
    <row r="23962" spans="28:28" x14ac:dyDescent="0.25">
      <c r="AB23962" s="3" t="e">
        <v>#N/A</v>
      </c>
    </row>
    <row r="23963" spans="28:28" x14ac:dyDescent="0.25">
      <c r="AB23963" s="3" t="e">
        <v>#N/A</v>
      </c>
    </row>
    <row r="23964" spans="28:28" x14ac:dyDescent="0.25">
      <c r="AB23964" s="3" t="e">
        <v>#N/A</v>
      </c>
    </row>
    <row r="23965" spans="28:28" x14ac:dyDescent="0.25">
      <c r="AB23965" s="3" t="e">
        <v>#N/A</v>
      </c>
    </row>
    <row r="23966" spans="28:28" x14ac:dyDescent="0.25">
      <c r="AB23966" s="3" t="e">
        <v>#N/A</v>
      </c>
    </row>
    <row r="23967" spans="28:28" x14ac:dyDescent="0.25">
      <c r="AB23967" s="3" t="e">
        <v>#N/A</v>
      </c>
    </row>
    <row r="23968" spans="28:28" x14ac:dyDescent="0.25">
      <c r="AB23968" s="3" t="e">
        <v>#N/A</v>
      </c>
    </row>
    <row r="23969" spans="28:28" x14ac:dyDescent="0.25">
      <c r="AB23969" s="3" t="e">
        <v>#N/A</v>
      </c>
    </row>
    <row r="23970" spans="28:28" x14ac:dyDescent="0.25">
      <c r="AB23970" s="3" t="e">
        <v>#N/A</v>
      </c>
    </row>
    <row r="23971" spans="28:28" x14ac:dyDescent="0.25">
      <c r="AB23971" s="3" t="e">
        <v>#N/A</v>
      </c>
    </row>
    <row r="23972" spans="28:28" x14ac:dyDescent="0.25">
      <c r="AB23972" s="3" t="e">
        <v>#N/A</v>
      </c>
    </row>
    <row r="23973" spans="28:28" x14ac:dyDescent="0.25">
      <c r="AB23973" s="3" t="e">
        <v>#N/A</v>
      </c>
    </row>
    <row r="23974" spans="28:28" x14ac:dyDescent="0.25">
      <c r="AB23974" s="3" t="e">
        <v>#N/A</v>
      </c>
    </row>
    <row r="23975" spans="28:28" x14ac:dyDescent="0.25">
      <c r="AB23975" s="3" t="e">
        <v>#N/A</v>
      </c>
    </row>
    <row r="23976" spans="28:28" x14ac:dyDescent="0.25">
      <c r="AB23976" s="3" t="e">
        <v>#N/A</v>
      </c>
    </row>
    <row r="23977" spans="28:28" x14ac:dyDescent="0.25">
      <c r="AB23977" s="3" t="e">
        <v>#N/A</v>
      </c>
    </row>
    <row r="23978" spans="28:28" x14ac:dyDescent="0.25">
      <c r="AB23978" s="3" t="e">
        <v>#N/A</v>
      </c>
    </row>
    <row r="23979" spans="28:28" x14ac:dyDescent="0.25">
      <c r="AB23979" s="3" t="e">
        <v>#N/A</v>
      </c>
    </row>
    <row r="23980" spans="28:28" x14ac:dyDescent="0.25">
      <c r="AB23980" s="3" t="e">
        <v>#N/A</v>
      </c>
    </row>
    <row r="23981" spans="28:28" x14ac:dyDescent="0.25">
      <c r="AB23981" s="3" t="e">
        <v>#N/A</v>
      </c>
    </row>
    <row r="23982" spans="28:28" x14ac:dyDescent="0.25">
      <c r="AB23982" s="3" t="e">
        <v>#N/A</v>
      </c>
    </row>
    <row r="23983" spans="28:28" x14ac:dyDescent="0.25">
      <c r="AB23983" s="3" t="e">
        <v>#N/A</v>
      </c>
    </row>
    <row r="23984" spans="28:28" x14ac:dyDescent="0.25">
      <c r="AB23984" s="3" t="e">
        <v>#N/A</v>
      </c>
    </row>
    <row r="23985" spans="28:28" x14ac:dyDescent="0.25">
      <c r="AB23985" s="3" t="e">
        <v>#N/A</v>
      </c>
    </row>
    <row r="23986" spans="28:28" x14ac:dyDescent="0.25">
      <c r="AB23986" s="3" t="e">
        <v>#N/A</v>
      </c>
    </row>
    <row r="23987" spans="28:28" x14ac:dyDescent="0.25">
      <c r="AB23987" s="3" t="e">
        <v>#N/A</v>
      </c>
    </row>
    <row r="23988" spans="28:28" x14ac:dyDescent="0.25">
      <c r="AB23988" s="3" t="e">
        <v>#N/A</v>
      </c>
    </row>
    <row r="23989" spans="28:28" x14ac:dyDescent="0.25">
      <c r="AB23989" s="3" t="e">
        <v>#N/A</v>
      </c>
    </row>
    <row r="23990" spans="28:28" x14ac:dyDescent="0.25">
      <c r="AB23990" s="3" t="e">
        <v>#N/A</v>
      </c>
    </row>
    <row r="23991" spans="28:28" x14ac:dyDescent="0.25">
      <c r="AB23991" s="3" t="e">
        <v>#N/A</v>
      </c>
    </row>
    <row r="23992" spans="28:28" x14ac:dyDescent="0.25">
      <c r="AB23992" s="3" t="e">
        <v>#N/A</v>
      </c>
    </row>
    <row r="23993" spans="28:28" x14ac:dyDescent="0.25">
      <c r="AB23993" s="3" t="e">
        <v>#N/A</v>
      </c>
    </row>
    <row r="23994" spans="28:28" x14ac:dyDescent="0.25">
      <c r="AB23994" s="3" t="e">
        <v>#N/A</v>
      </c>
    </row>
    <row r="23995" spans="28:28" x14ac:dyDescent="0.25">
      <c r="AB23995" s="3" t="e">
        <v>#N/A</v>
      </c>
    </row>
    <row r="23996" spans="28:28" x14ac:dyDescent="0.25">
      <c r="AB23996" s="3" t="e">
        <v>#N/A</v>
      </c>
    </row>
    <row r="23997" spans="28:28" x14ac:dyDescent="0.25">
      <c r="AB23997" s="3" t="e">
        <v>#N/A</v>
      </c>
    </row>
    <row r="23998" spans="28:28" x14ac:dyDescent="0.25">
      <c r="AB23998" s="3" t="e">
        <v>#N/A</v>
      </c>
    </row>
    <row r="23999" spans="28:28" x14ac:dyDescent="0.25">
      <c r="AB23999" s="3" t="e">
        <v>#N/A</v>
      </c>
    </row>
    <row r="24000" spans="28:28" x14ac:dyDescent="0.25">
      <c r="AB24000" s="3" t="e">
        <v>#N/A</v>
      </c>
    </row>
    <row r="24001" spans="28:28" x14ac:dyDescent="0.25">
      <c r="AB24001" s="3" t="e">
        <v>#N/A</v>
      </c>
    </row>
    <row r="24002" spans="28:28" x14ac:dyDescent="0.25">
      <c r="AB24002" s="3" t="e">
        <v>#N/A</v>
      </c>
    </row>
    <row r="24003" spans="28:28" x14ac:dyDescent="0.25">
      <c r="AB24003" s="3" t="e">
        <v>#N/A</v>
      </c>
    </row>
    <row r="24004" spans="28:28" x14ac:dyDescent="0.25">
      <c r="AB24004" s="3" t="e">
        <v>#N/A</v>
      </c>
    </row>
    <row r="24005" spans="28:28" x14ac:dyDescent="0.25">
      <c r="AB24005" s="3" t="e">
        <v>#N/A</v>
      </c>
    </row>
    <row r="24006" spans="28:28" x14ac:dyDescent="0.25">
      <c r="AB24006" s="3" t="e">
        <v>#N/A</v>
      </c>
    </row>
    <row r="24007" spans="28:28" x14ac:dyDescent="0.25">
      <c r="AB24007" s="3" t="e">
        <v>#N/A</v>
      </c>
    </row>
    <row r="24008" spans="28:28" x14ac:dyDescent="0.25">
      <c r="AB24008" s="3" t="e">
        <v>#N/A</v>
      </c>
    </row>
    <row r="24009" spans="28:28" x14ac:dyDescent="0.25">
      <c r="AB24009" s="3" t="e">
        <v>#N/A</v>
      </c>
    </row>
    <row r="24010" spans="28:28" x14ac:dyDescent="0.25">
      <c r="AB24010" s="3" t="e">
        <v>#N/A</v>
      </c>
    </row>
    <row r="24011" spans="28:28" x14ac:dyDescent="0.25">
      <c r="AB24011" s="3" t="e">
        <v>#N/A</v>
      </c>
    </row>
    <row r="24012" spans="28:28" x14ac:dyDescent="0.25">
      <c r="AB24012" s="3" t="e">
        <v>#N/A</v>
      </c>
    </row>
    <row r="24013" spans="28:28" x14ac:dyDescent="0.25">
      <c r="AB24013" s="3" t="e">
        <v>#N/A</v>
      </c>
    </row>
    <row r="24014" spans="28:28" x14ac:dyDescent="0.25">
      <c r="AB24014" s="3" t="e">
        <v>#N/A</v>
      </c>
    </row>
    <row r="24015" spans="28:28" x14ac:dyDescent="0.25">
      <c r="AB24015" s="3" t="e">
        <v>#N/A</v>
      </c>
    </row>
    <row r="24016" spans="28:28" x14ac:dyDescent="0.25">
      <c r="AB24016" s="3" t="e">
        <v>#N/A</v>
      </c>
    </row>
    <row r="24017" spans="28:28" x14ac:dyDescent="0.25">
      <c r="AB24017" s="3" t="e">
        <v>#N/A</v>
      </c>
    </row>
    <row r="24018" spans="28:28" x14ac:dyDescent="0.25">
      <c r="AB24018" s="3" t="e">
        <v>#N/A</v>
      </c>
    </row>
    <row r="24019" spans="28:28" x14ac:dyDescent="0.25">
      <c r="AB24019" s="3" t="e">
        <v>#N/A</v>
      </c>
    </row>
    <row r="24020" spans="28:28" x14ac:dyDescent="0.25">
      <c r="AB24020" s="3" t="e">
        <v>#N/A</v>
      </c>
    </row>
    <row r="24021" spans="28:28" x14ac:dyDescent="0.25">
      <c r="AB24021" s="3" t="e">
        <v>#N/A</v>
      </c>
    </row>
    <row r="24022" spans="28:28" x14ac:dyDescent="0.25">
      <c r="AB24022" s="3" t="e">
        <v>#N/A</v>
      </c>
    </row>
    <row r="24023" spans="28:28" x14ac:dyDescent="0.25">
      <c r="AB24023" s="3" t="e">
        <v>#N/A</v>
      </c>
    </row>
    <row r="24024" spans="28:28" x14ac:dyDescent="0.25">
      <c r="AB24024" s="3" t="e">
        <v>#N/A</v>
      </c>
    </row>
    <row r="24025" spans="28:28" x14ac:dyDescent="0.25">
      <c r="AB24025" s="3" t="e">
        <v>#N/A</v>
      </c>
    </row>
    <row r="24026" spans="28:28" x14ac:dyDescent="0.25">
      <c r="AB24026" s="3" t="e">
        <v>#N/A</v>
      </c>
    </row>
    <row r="24027" spans="28:28" x14ac:dyDescent="0.25">
      <c r="AB24027" s="3" t="e">
        <v>#N/A</v>
      </c>
    </row>
    <row r="24028" spans="28:28" x14ac:dyDescent="0.25">
      <c r="AB24028" s="3" t="e">
        <v>#N/A</v>
      </c>
    </row>
    <row r="24029" spans="28:28" x14ac:dyDescent="0.25">
      <c r="AB24029" s="3" t="e">
        <v>#N/A</v>
      </c>
    </row>
    <row r="24030" spans="28:28" x14ac:dyDescent="0.25">
      <c r="AB24030" s="3" t="e">
        <v>#N/A</v>
      </c>
    </row>
    <row r="24031" spans="28:28" x14ac:dyDescent="0.25">
      <c r="AB24031" s="3" t="e">
        <v>#N/A</v>
      </c>
    </row>
    <row r="24032" spans="28:28" x14ac:dyDescent="0.25">
      <c r="AB24032" s="3" t="e">
        <v>#N/A</v>
      </c>
    </row>
    <row r="24033" spans="28:28" x14ac:dyDescent="0.25">
      <c r="AB24033" s="3" t="e">
        <v>#N/A</v>
      </c>
    </row>
    <row r="24034" spans="28:28" x14ac:dyDescent="0.25">
      <c r="AB24034" s="3" t="e">
        <v>#N/A</v>
      </c>
    </row>
    <row r="24035" spans="28:28" x14ac:dyDescent="0.25">
      <c r="AB24035" s="3" t="e">
        <v>#N/A</v>
      </c>
    </row>
    <row r="24036" spans="28:28" x14ac:dyDescent="0.25">
      <c r="AB24036" s="3" t="e">
        <v>#N/A</v>
      </c>
    </row>
    <row r="24037" spans="28:28" x14ac:dyDescent="0.25">
      <c r="AB24037" s="3" t="e">
        <v>#N/A</v>
      </c>
    </row>
    <row r="24038" spans="28:28" x14ac:dyDescent="0.25">
      <c r="AB24038" s="3" t="e">
        <v>#N/A</v>
      </c>
    </row>
    <row r="24039" spans="28:28" x14ac:dyDescent="0.25">
      <c r="AB24039" s="3" t="e">
        <v>#N/A</v>
      </c>
    </row>
    <row r="24040" spans="28:28" x14ac:dyDescent="0.25">
      <c r="AB24040" s="3" t="e">
        <v>#N/A</v>
      </c>
    </row>
    <row r="24041" spans="28:28" x14ac:dyDescent="0.25">
      <c r="AB24041" s="3" t="e">
        <v>#N/A</v>
      </c>
    </row>
    <row r="24042" spans="28:28" x14ac:dyDescent="0.25">
      <c r="AB24042" s="3" t="e">
        <v>#N/A</v>
      </c>
    </row>
    <row r="24043" spans="28:28" x14ac:dyDescent="0.25">
      <c r="AB24043" s="3" t="e">
        <v>#N/A</v>
      </c>
    </row>
    <row r="24044" spans="28:28" x14ac:dyDescent="0.25">
      <c r="AB24044" s="3" t="e">
        <v>#N/A</v>
      </c>
    </row>
    <row r="24045" spans="28:28" x14ac:dyDescent="0.25">
      <c r="AB24045" s="3" t="e">
        <v>#N/A</v>
      </c>
    </row>
    <row r="24046" spans="28:28" x14ac:dyDescent="0.25">
      <c r="AB24046" s="3" t="e">
        <v>#N/A</v>
      </c>
    </row>
    <row r="24047" spans="28:28" x14ac:dyDescent="0.25">
      <c r="AB24047" s="3" t="e">
        <v>#N/A</v>
      </c>
    </row>
    <row r="24048" spans="28:28" x14ac:dyDescent="0.25">
      <c r="AB24048" s="3" t="e">
        <v>#N/A</v>
      </c>
    </row>
    <row r="24049" spans="28:28" x14ac:dyDescent="0.25">
      <c r="AB24049" s="3" t="e">
        <v>#N/A</v>
      </c>
    </row>
    <row r="24050" spans="28:28" x14ac:dyDescent="0.25">
      <c r="AB24050" s="3" t="e">
        <v>#N/A</v>
      </c>
    </row>
    <row r="24051" spans="28:28" x14ac:dyDescent="0.25">
      <c r="AB24051" s="3" t="e">
        <v>#N/A</v>
      </c>
    </row>
    <row r="24052" spans="28:28" x14ac:dyDescent="0.25">
      <c r="AB24052" s="3" t="e">
        <v>#N/A</v>
      </c>
    </row>
    <row r="24053" spans="28:28" x14ac:dyDescent="0.25">
      <c r="AB24053" s="3" t="e">
        <v>#N/A</v>
      </c>
    </row>
    <row r="24054" spans="28:28" x14ac:dyDescent="0.25">
      <c r="AB24054" s="3" t="e">
        <v>#N/A</v>
      </c>
    </row>
    <row r="24055" spans="28:28" x14ac:dyDescent="0.25">
      <c r="AB24055" s="3" t="e">
        <v>#N/A</v>
      </c>
    </row>
    <row r="24056" spans="28:28" x14ac:dyDescent="0.25">
      <c r="AB24056" s="3" t="e">
        <v>#N/A</v>
      </c>
    </row>
    <row r="24057" spans="28:28" x14ac:dyDescent="0.25">
      <c r="AB24057" s="3" t="e">
        <v>#N/A</v>
      </c>
    </row>
    <row r="24058" spans="28:28" x14ac:dyDescent="0.25">
      <c r="AB24058" s="3" t="e">
        <v>#N/A</v>
      </c>
    </row>
    <row r="24059" spans="28:28" x14ac:dyDescent="0.25">
      <c r="AB24059" s="3" t="e">
        <v>#N/A</v>
      </c>
    </row>
    <row r="24060" spans="28:28" x14ac:dyDescent="0.25">
      <c r="AB24060" s="3" t="e">
        <v>#N/A</v>
      </c>
    </row>
    <row r="24061" spans="28:28" x14ac:dyDescent="0.25">
      <c r="AB24061" s="3" t="e">
        <v>#N/A</v>
      </c>
    </row>
    <row r="24062" spans="28:28" x14ac:dyDescent="0.25">
      <c r="AB24062" s="3" t="e">
        <v>#N/A</v>
      </c>
    </row>
    <row r="24063" spans="28:28" x14ac:dyDescent="0.25">
      <c r="AB24063" s="3" t="e">
        <v>#N/A</v>
      </c>
    </row>
    <row r="24064" spans="28:28" x14ac:dyDescent="0.25">
      <c r="AB24064" s="3" t="e">
        <v>#N/A</v>
      </c>
    </row>
    <row r="24065" spans="28:28" x14ac:dyDescent="0.25">
      <c r="AB24065" s="3" t="e">
        <v>#N/A</v>
      </c>
    </row>
    <row r="24066" spans="28:28" x14ac:dyDescent="0.25">
      <c r="AB24066" s="3" t="e">
        <v>#N/A</v>
      </c>
    </row>
    <row r="24067" spans="28:28" x14ac:dyDescent="0.25">
      <c r="AB24067" s="3" t="e">
        <v>#N/A</v>
      </c>
    </row>
    <row r="24068" spans="28:28" x14ac:dyDescent="0.25">
      <c r="AB24068" s="3" t="e">
        <v>#N/A</v>
      </c>
    </row>
    <row r="24069" spans="28:28" x14ac:dyDescent="0.25">
      <c r="AB24069" s="3" t="e">
        <v>#N/A</v>
      </c>
    </row>
    <row r="24070" spans="28:28" x14ac:dyDescent="0.25">
      <c r="AB24070" s="3" t="e">
        <v>#N/A</v>
      </c>
    </row>
    <row r="24071" spans="28:28" x14ac:dyDescent="0.25">
      <c r="AB24071" s="3" t="e">
        <v>#N/A</v>
      </c>
    </row>
    <row r="24072" spans="28:28" x14ac:dyDescent="0.25">
      <c r="AB24072" s="3" t="e">
        <v>#N/A</v>
      </c>
    </row>
    <row r="24073" spans="28:28" x14ac:dyDescent="0.25">
      <c r="AB24073" s="3" t="e">
        <v>#N/A</v>
      </c>
    </row>
    <row r="24074" spans="28:28" x14ac:dyDescent="0.25">
      <c r="AB24074" s="3" t="e">
        <v>#N/A</v>
      </c>
    </row>
    <row r="24075" spans="28:28" x14ac:dyDescent="0.25">
      <c r="AB24075" s="3" t="e">
        <v>#N/A</v>
      </c>
    </row>
    <row r="24076" spans="28:28" x14ac:dyDescent="0.25">
      <c r="AB24076" s="3" t="e">
        <v>#N/A</v>
      </c>
    </row>
    <row r="24077" spans="28:28" x14ac:dyDescent="0.25">
      <c r="AB24077" s="3" t="e">
        <v>#N/A</v>
      </c>
    </row>
    <row r="24078" spans="28:28" x14ac:dyDescent="0.25">
      <c r="AB24078" s="3" t="e">
        <v>#N/A</v>
      </c>
    </row>
    <row r="24079" spans="28:28" x14ac:dyDescent="0.25">
      <c r="AB24079" s="3" t="e">
        <v>#N/A</v>
      </c>
    </row>
    <row r="24080" spans="28:28" x14ac:dyDescent="0.25">
      <c r="AB24080" s="3" t="e">
        <v>#N/A</v>
      </c>
    </row>
    <row r="24081" spans="28:28" x14ac:dyDescent="0.25">
      <c r="AB24081" s="3" t="e">
        <v>#N/A</v>
      </c>
    </row>
    <row r="24082" spans="28:28" x14ac:dyDescent="0.25">
      <c r="AB24082" s="3" t="e">
        <v>#N/A</v>
      </c>
    </row>
    <row r="24083" spans="28:28" x14ac:dyDescent="0.25">
      <c r="AB24083" s="3" t="e">
        <v>#N/A</v>
      </c>
    </row>
    <row r="24084" spans="28:28" x14ac:dyDescent="0.25">
      <c r="AB24084" s="3" t="e">
        <v>#N/A</v>
      </c>
    </row>
    <row r="24085" spans="28:28" x14ac:dyDescent="0.25">
      <c r="AB24085" s="3" t="e">
        <v>#N/A</v>
      </c>
    </row>
    <row r="24086" spans="28:28" x14ac:dyDescent="0.25">
      <c r="AB24086" s="3" t="e">
        <v>#N/A</v>
      </c>
    </row>
    <row r="24087" spans="28:28" x14ac:dyDescent="0.25">
      <c r="AB24087" s="3" t="e">
        <v>#N/A</v>
      </c>
    </row>
    <row r="24088" spans="28:28" x14ac:dyDescent="0.25">
      <c r="AB24088" s="3" t="e">
        <v>#N/A</v>
      </c>
    </row>
    <row r="24089" spans="28:28" x14ac:dyDescent="0.25">
      <c r="AB24089" s="3" t="e">
        <v>#N/A</v>
      </c>
    </row>
    <row r="24090" spans="28:28" x14ac:dyDescent="0.25">
      <c r="AB24090" s="3" t="e">
        <v>#N/A</v>
      </c>
    </row>
    <row r="24091" spans="28:28" x14ac:dyDescent="0.25">
      <c r="AB24091" s="3" t="e">
        <v>#N/A</v>
      </c>
    </row>
    <row r="24092" spans="28:28" x14ac:dyDescent="0.25">
      <c r="AB24092" s="3" t="e">
        <v>#N/A</v>
      </c>
    </row>
    <row r="24093" spans="28:28" x14ac:dyDescent="0.25">
      <c r="AB24093" s="3" t="e">
        <v>#N/A</v>
      </c>
    </row>
    <row r="24094" spans="28:28" x14ac:dyDescent="0.25">
      <c r="AB24094" s="3" t="e">
        <v>#N/A</v>
      </c>
    </row>
    <row r="24095" spans="28:28" x14ac:dyDescent="0.25">
      <c r="AB24095" s="3" t="e">
        <v>#N/A</v>
      </c>
    </row>
    <row r="24096" spans="28:28" x14ac:dyDescent="0.25">
      <c r="AB24096" s="3" t="e">
        <v>#N/A</v>
      </c>
    </row>
    <row r="24097" spans="28:28" x14ac:dyDescent="0.25">
      <c r="AB24097" s="3" t="e">
        <v>#N/A</v>
      </c>
    </row>
    <row r="24098" spans="28:28" x14ac:dyDescent="0.25">
      <c r="AB24098" s="3" t="e">
        <v>#N/A</v>
      </c>
    </row>
    <row r="24099" spans="28:28" x14ac:dyDescent="0.25">
      <c r="AB24099" s="3" t="e">
        <v>#N/A</v>
      </c>
    </row>
    <row r="24100" spans="28:28" x14ac:dyDescent="0.25">
      <c r="AB24100" s="3" t="e">
        <v>#N/A</v>
      </c>
    </row>
    <row r="24101" spans="28:28" x14ac:dyDescent="0.25">
      <c r="AB24101" s="3" t="e">
        <v>#N/A</v>
      </c>
    </row>
    <row r="24102" spans="28:28" x14ac:dyDescent="0.25">
      <c r="AB24102" s="3" t="e">
        <v>#N/A</v>
      </c>
    </row>
    <row r="24103" spans="28:28" x14ac:dyDescent="0.25">
      <c r="AB24103" s="3" t="e">
        <v>#N/A</v>
      </c>
    </row>
    <row r="24104" spans="28:28" x14ac:dyDescent="0.25">
      <c r="AB24104" s="3" t="e">
        <v>#N/A</v>
      </c>
    </row>
    <row r="24105" spans="28:28" x14ac:dyDescent="0.25">
      <c r="AB24105" s="3" t="e">
        <v>#N/A</v>
      </c>
    </row>
    <row r="24106" spans="28:28" x14ac:dyDescent="0.25">
      <c r="AB24106" s="3" t="e">
        <v>#N/A</v>
      </c>
    </row>
    <row r="24107" spans="28:28" x14ac:dyDescent="0.25">
      <c r="AB24107" s="3" t="e">
        <v>#N/A</v>
      </c>
    </row>
    <row r="24108" spans="28:28" x14ac:dyDescent="0.25">
      <c r="AB24108" s="3" t="e">
        <v>#N/A</v>
      </c>
    </row>
    <row r="24109" spans="28:28" x14ac:dyDescent="0.25">
      <c r="AB24109" s="3" t="e">
        <v>#N/A</v>
      </c>
    </row>
    <row r="24110" spans="28:28" x14ac:dyDescent="0.25">
      <c r="AB24110" s="3" t="e">
        <v>#N/A</v>
      </c>
    </row>
    <row r="24111" spans="28:28" x14ac:dyDescent="0.25">
      <c r="AB24111" s="3" t="e">
        <v>#N/A</v>
      </c>
    </row>
    <row r="24112" spans="28:28" x14ac:dyDescent="0.25">
      <c r="AB24112" s="3" t="e">
        <v>#N/A</v>
      </c>
    </row>
    <row r="24113" spans="28:28" x14ac:dyDescent="0.25">
      <c r="AB24113" s="3" t="e">
        <v>#N/A</v>
      </c>
    </row>
    <row r="24114" spans="28:28" x14ac:dyDescent="0.25">
      <c r="AB24114" s="3" t="e">
        <v>#N/A</v>
      </c>
    </row>
    <row r="24115" spans="28:28" x14ac:dyDescent="0.25">
      <c r="AB24115" s="3" t="e">
        <v>#N/A</v>
      </c>
    </row>
    <row r="24116" spans="28:28" x14ac:dyDescent="0.25">
      <c r="AB24116" s="3" t="e">
        <v>#N/A</v>
      </c>
    </row>
    <row r="24117" spans="28:28" x14ac:dyDescent="0.25">
      <c r="AB24117" s="3" t="e">
        <v>#N/A</v>
      </c>
    </row>
    <row r="24118" spans="28:28" x14ac:dyDescent="0.25">
      <c r="AB24118" s="3" t="e">
        <v>#N/A</v>
      </c>
    </row>
    <row r="24119" spans="28:28" x14ac:dyDescent="0.25">
      <c r="AB24119" s="3" t="e">
        <v>#N/A</v>
      </c>
    </row>
    <row r="24120" spans="28:28" x14ac:dyDescent="0.25">
      <c r="AB24120" s="3" t="e">
        <v>#N/A</v>
      </c>
    </row>
    <row r="24121" spans="28:28" x14ac:dyDescent="0.25">
      <c r="AB24121" s="3" t="e">
        <v>#N/A</v>
      </c>
    </row>
    <row r="24122" spans="28:28" x14ac:dyDescent="0.25">
      <c r="AB24122" s="3" t="e">
        <v>#N/A</v>
      </c>
    </row>
    <row r="24123" spans="28:28" x14ac:dyDescent="0.25">
      <c r="AB24123" s="3" t="e">
        <v>#N/A</v>
      </c>
    </row>
    <row r="24124" spans="28:28" x14ac:dyDescent="0.25">
      <c r="AB24124" s="3" t="e">
        <v>#N/A</v>
      </c>
    </row>
    <row r="24125" spans="28:28" x14ac:dyDescent="0.25">
      <c r="AB24125" s="3" t="e">
        <v>#N/A</v>
      </c>
    </row>
    <row r="24126" spans="28:28" x14ac:dyDescent="0.25">
      <c r="AB24126" s="3" t="e">
        <v>#N/A</v>
      </c>
    </row>
    <row r="24127" spans="28:28" x14ac:dyDescent="0.25">
      <c r="AB24127" s="3" t="e">
        <v>#N/A</v>
      </c>
    </row>
    <row r="24128" spans="28:28" x14ac:dyDescent="0.25">
      <c r="AB24128" s="3" t="e">
        <v>#N/A</v>
      </c>
    </row>
    <row r="24129" spans="28:28" x14ac:dyDescent="0.25">
      <c r="AB24129" s="3" t="e">
        <v>#N/A</v>
      </c>
    </row>
    <row r="24130" spans="28:28" x14ac:dyDescent="0.25">
      <c r="AB24130" s="3" t="e">
        <v>#N/A</v>
      </c>
    </row>
    <row r="24131" spans="28:28" x14ac:dyDescent="0.25">
      <c r="AB24131" s="3" t="e">
        <v>#N/A</v>
      </c>
    </row>
    <row r="24132" spans="28:28" x14ac:dyDescent="0.25">
      <c r="AB24132" s="3" t="e">
        <v>#N/A</v>
      </c>
    </row>
    <row r="24133" spans="28:28" x14ac:dyDescent="0.25">
      <c r="AB24133" s="3" t="e">
        <v>#N/A</v>
      </c>
    </row>
    <row r="24134" spans="28:28" x14ac:dyDescent="0.25">
      <c r="AB24134" s="3" t="e">
        <v>#N/A</v>
      </c>
    </row>
    <row r="24135" spans="28:28" x14ac:dyDescent="0.25">
      <c r="AB24135" s="3" t="e">
        <v>#N/A</v>
      </c>
    </row>
    <row r="24136" spans="28:28" x14ac:dyDescent="0.25">
      <c r="AB24136" s="3" t="e">
        <v>#N/A</v>
      </c>
    </row>
    <row r="24137" spans="28:28" x14ac:dyDescent="0.25">
      <c r="AB24137" s="3" t="e">
        <v>#N/A</v>
      </c>
    </row>
    <row r="24138" spans="28:28" x14ac:dyDescent="0.25">
      <c r="AB24138" s="3" t="e">
        <v>#N/A</v>
      </c>
    </row>
    <row r="24139" spans="28:28" x14ac:dyDescent="0.25">
      <c r="AB24139" s="3" t="e">
        <v>#N/A</v>
      </c>
    </row>
    <row r="24140" spans="28:28" x14ac:dyDescent="0.25">
      <c r="AB24140" s="3" t="e">
        <v>#N/A</v>
      </c>
    </row>
    <row r="24141" spans="28:28" x14ac:dyDescent="0.25">
      <c r="AB24141" s="3" t="e">
        <v>#N/A</v>
      </c>
    </row>
    <row r="24142" spans="28:28" x14ac:dyDescent="0.25">
      <c r="AB24142" s="3" t="e">
        <v>#N/A</v>
      </c>
    </row>
    <row r="24143" spans="28:28" x14ac:dyDescent="0.25">
      <c r="AB24143" s="3" t="e">
        <v>#N/A</v>
      </c>
    </row>
    <row r="24144" spans="28:28" x14ac:dyDescent="0.25">
      <c r="AB24144" s="3" t="e">
        <v>#N/A</v>
      </c>
    </row>
    <row r="24145" spans="28:28" x14ac:dyDescent="0.25">
      <c r="AB24145" s="3" t="e">
        <v>#N/A</v>
      </c>
    </row>
    <row r="24146" spans="28:28" x14ac:dyDescent="0.25">
      <c r="AB24146" s="3" t="e">
        <v>#N/A</v>
      </c>
    </row>
    <row r="24147" spans="28:28" x14ac:dyDescent="0.25">
      <c r="AB24147" s="3" t="e">
        <v>#N/A</v>
      </c>
    </row>
    <row r="24148" spans="28:28" x14ac:dyDescent="0.25">
      <c r="AB24148" s="3" t="e">
        <v>#N/A</v>
      </c>
    </row>
    <row r="24149" spans="28:28" x14ac:dyDescent="0.25">
      <c r="AB24149" s="3" t="e">
        <v>#N/A</v>
      </c>
    </row>
    <row r="24150" spans="28:28" x14ac:dyDescent="0.25">
      <c r="AB24150" s="3" t="e">
        <v>#N/A</v>
      </c>
    </row>
    <row r="24151" spans="28:28" x14ac:dyDescent="0.25">
      <c r="AB24151" s="3" t="e">
        <v>#N/A</v>
      </c>
    </row>
    <row r="24152" spans="28:28" x14ac:dyDescent="0.25">
      <c r="AB24152" s="3" t="e">
        <v>#N/A</v>
      </c>
    </row>
    <row r="24153" spans="28:28" x14ac:dyDescent="0.25">
      <c r="AB24153" s="3" t="e">
        <v>#N/A</v>
      </c>
    </row>
    <row r="24154" spans="28:28" x14ac:dyDescent="0.25">
      <c r="AB24154" s="3" t="e">
        <v>#N/A</v>
      </c>
    </row>
    <row r="24155" spans="28:28" x14ac:dyDescent="0.25">
      <c r="AB24155" s="3" t="e">
        <v>#N/A</v>
      </c>
    </row>
    <row r="24156" spans="28:28" x14ac:dyDescent="0.25">
      <c r="AB24156" s="3" t="e">
        <v>#N/A</v>
      </c>
    </row>
    <row r="24157" spans="28:28" x14ac:dyDescent="0.25">
      <c r="AB24157" s="3" t="e">
        <v>#N/A</v>
      </c>
    </row>
    <row r="24158" spans="28:28" x14ac:dyDescent="0.25">
      <c r="AB24158" s="3" t="e">
        <v>#N/A</v>
      </c>
    </row>
    <row r="24159" spans="28:28" x14ac:dyDescent="0.25">
      <c r="AB24159" s="3" t="e">
        <v>#N/A</v>
      </c>
    </row>
    <row r="24160" spans="28:28" x14ac:dyDescent="0.25">
      <c r="AB24160" s="3" t="e">
        <v>#N/A</v>
      </c>
    </row>
    <row r="24161" spans="28:28" x14ac:dyDescent="0.25">
      <c r="AB24161" s="3" t="e">
        <v>#N/A</v>
      </c>
    </row>
    <row r="24162" spans="28:28" x14ac:dyDescent="0.25">
      <c r="AB24162" s="3" t="e">
        <v>#N/A</v>
      </c>
    </row>
    <row r="24163" spans="28:28" x14ac:dyDescent="0.25">
      <c r="AB24163" s="3" t="e">
        <v>#N/A</v>
      </c>
    </row>
    <row r="24164" spans="28:28" x14ac:dyDescent="0.25">
      <c r="AB24164" s="3" t="e">
        <v>#N/A</v>
      </c>
    </row>
    <row r="24165" spans="28:28" x14ac:dyDescent="0.25">
      <c r="AB24165" s="3" t="e">
        <v>#N/A</v>
      </c>
    </row>
    <row r="24166" spans="28:28" x14ac:dyDescent="0.25">
      <c r="AB24166" s="3" t="e">
        <v>#N/A</v>
      </c>
    </row>
    <row r="24167" spans="28:28" x14ac:dyDescent="0.25">
      <c r="AB24167" s="3" t="e">
        <v>#N/A</v>
      </c>
    </row>
    <row r="24168" spans="28:28" x14ac:dyDescent="0.25">
      <c r="AB24168" s="3" t="e">
        <v>#N/A</v>
      </c>
    </row>
    <row r="24169" spans="28:28" x14ac:dyDescent="0.25">
      <c r="AB24169" s="3" t="e">
        <v>#N/A</v>
      </c>
    </row>
    <row r="24170" spans="28:28" x14ac:dyDescent="0.25">
      <c r="AB24170" s="3" t="e">
        <v>#N/A</v>
      </c>
    </row>
    <row r="24171" spans="28:28" x14ac:dyDescent="0.25">
      <c r="AB24171" s="3" t="e">
        <v>#N/A</v>
      </c>
    </row>
    <row r="24172" spans="28:28" x14ac:dyDescent="0.25">
      <c r="AB24172" s="3" t="e">
        <v>#N/A</v>
      </c>
    </row>
    <row r="24173" spans="28:28" x14ac:dyDescent="0.25">
      <c r="AB24173" s="3" t="e">
        <v>#N/A</v>
      </c>
    </row>
    <row r="24174" spans="28:28" x14ac:dyDescent="0.25">
      <c r="AB24174" s="3" t="e">
        <v>#N/A</v>
      </c>
    </row>
    <row r="24175" spans="28:28" x14ac:dyDescent="0.25">
      <c r="AB24175" s="3" t="e">
        <v>#N/A</v>
      </c>
    </row>
    <row r="24176" spans="28:28" x14ac:dyDescent="0.25">
      <c r="AB24176" s="3" t="e">
        <v>#N/A</v>
      </c>
    </row>
    <row r="24177" spans="28:28" x14ac:dyDescent="0.25">
      <c r="AB24177" s="3" t="e">
        <v>#N/A</v>
      </c>
    </row>
    <row r="24178" spans="28:28" x14ac:dyDescent="0.25">
      <c r="AB24178" s="3" t="e">
        <v>#N/A</v>
      </c>
    </row>
    <row r="24179" spans="28:28" x14ac:dyDescent="0.25">
      <c r="AB24179" s="3" t="e">
        <v>#N/A</v>
      </c>
    </row>
    <row r="24180" spans="28:28" x14ac:dyDescent="0.25">
      <c r="AB24180" s="3" t="e">
        <v>#N/A</v>
      </c>
    </row>
    <row r="24181" spans="28:28" x14ac:dyDescent="0.25">
      <c r="AB24181" s="3" t="e">
        <v>#N/A</v>
      </c>
    </row>
    <row r="24182" spans="28:28" x14ac:dyDescent="0.25">
      <c r="AB24182" s="3" t="e">
        <v>#N/A</v>
      </c>
    </row>
    <row r="24183" spans="28:28" x14ac:dyDescent="0.25">
      <c r="AB24183" s="3" t="e">
        <v>#N/A</v>
      </c>
    </row>
    <row r="24184" spans="28:28" x14ac:dyDescent="0.25">
      <c r="AB24184" s="3" t="e">
        <v>#N/A</v>
      </c>
    </row>
    <row r="24185" spans="28:28" x14ac:dyDescent="0.25">
      <c r="AB24185" s="3" t="e">
        <v>#N/A</v>
      </c>
    </row>
    <row r="24186" spans="28:28" x14ac:dyDescent="0.25">
      <c r="AB24186" s="3" t="e">
        <v>#N/A</v>
      </c>
    </row>
    <row r="24187" spans="28:28" x14ac:dyDescent="0.25">
      <c r="AB24187" s="3" t="e">
        <v>#N/A</v>
      </c>
    </row>
    <row r="24188" spans="28:28" x14ac:dyDescent="0.25">
      <c r="AB24188" s="3" t="e">
        <v>#N/A</v>
      </c>
    </row>
    <row r="24189" spans="28:28" x14ac:dyDescent="0.25">
      <c r="AB24189" s="3" t="e">
        <v>#N/A</v>
      </c>
    </row>
    <row r="24190" spans="28:28" x14ac:dyDescent="0.25">
      <c r="AB24190" s="3" t="e">
        <v>#N/A</v>
      </c>
    </row>
    <row r="24191" spans="28:28" x14ac:dyDescent="0.25">
      <c r="AB24191" s="3" t="e">
        <v>#N/A</v>
      </c>
    </row>
    <row r="24192" spans="28:28" x14ac:dyDescent="0.25">
      <c r="AB24192" s="3" t="e">
        <v>#N/A</v>
      </c>
    </row>
    <row r="24193" spans="28:28" x14ac:dyDescent="0.25">
      <c r="AB24193" s="3" t="e">
        <v>#N/A</v>
      </c>
    </row>
    <row r="24194" spans="28:28" x14ac:dyDescent="0.25">
      <c r="AB24194" s="3" t="e">
        <v>#N/A</v>
      </c>
    </row>
    <row r="24195" spans="28:28" x14ac:dyDescent="0.25">
      <c r="AB24195" s="3" t="e">
        <v>#N/A</v>
      </c>
    </row>
    <row r="24196" spans="28:28" x14ac:dyDescent="0.25">
      <c r="AB24196" s="3" t="e">
        <v>#N/A</v>
      </c>
    </row>
    <row r="24197" spans="28:28" x14ac:dyDescent="0.25">
      <c r="AB24197" s="3" t="e">
        <v>#N/A</v>
      </c>
    </row>
    <row r="24198" spans="28:28" x14ac:dyDescent="0.25">
      <c r="AB24198" s="3" t="e">
        <v>#N/A</v>
      </c>
    </row>
    <row r="24199" spans="28:28" x14ac:dyDescent="0.25">
      <c r="AB24199" s="3" t="e">
        <v>#N/A</v>
      </c>
    </row>
    <row r="24200" spans="28:28" x14ac:dyDescent="0.25">
      <c r="AB24200" s="3" t="e">
        <v>#N/A</v>
      </c>
    </row>
    <row r="24201" spans="28:28" x14ac:dyDescent="0.25">
      <c r="AB24201" s="3" t="e">
        <v>#N/A</v>
      </c>
    </row>
    <row r="24202" spans="28:28" x14ac:dyDescent="0.25">
      <c r="AB24202" s="3" t="e">
        <v>#N/A</v>
      </c>
    </row>
    <row r="24203" spans="28:28" x14ac:dyDescent="0.25">
      <c r="AB24203" s="3" t="e">
        <v>#N/A</v>
      </c>
    </row>
    <row r="24204" spans="28:28" x14ac:dyDescent="0.25">
      <c r="AB24204" s="3" t="e">
        <v>#N/A</v>
      </c>
    </row>
    <row r="24205" spans="28:28" x14ac:dyDescent="0.25">
      <c r="AB24205" s="3" t="e">
        <v>#N/A</v>
      </c>
    </row>
    <row r="24206" spans="28:28" x14ac:dyDescent="0.25">
      <c r="AB24206" s="3" t="e">
        <v>#N/A</v>
      </c>
    </row>
    <row r="24207" spans="28:28" x14ac:dyDescent="0.25">
      <c r="AB24207" s="3" t="e">
        <v>#N/A</v>
      </c>
    </row>
    <row r="24208" spans="28:28" x14ac:dyDescent="0.25">
      <c r="AB24208" s="3" t="e">
        <v>#N/A</v>
      </c>
    </row>
    <row r="24209" spans="28:28" x14ac:dyDescent="0.25">
      <c r="AB24209" s="3" t="e">
        <v>#N/A</v>
      </c>
    </row>
    <row r="24210" spans="28:28" x14ac:dyDescent="0.25">
      <c r="AB24210" s="3" t="e">
        <v>#N/A</v>
      </c>
    </row>
    <row r="24211" spans="28:28" x14ac:dyDescent="0.25">
      <c r="AB24211" s="3" t="e">
        <v>#N/A</v>
      </c>
    </row>
    <row r="24212" spans="28:28" x14ac:dyDescent="0.25">
      <c r="AB24212" s="3" t="e">
        <v>#N/A</v>
      </c>
    </row>
    <row r="24213" spans="28:28" x14ac:dyDescent="0.25">
      <c r="AB24213" s="3" t="e">
        <v>#N/A</v>
      </c>
    </row>
    <row r="24214" spans="28:28" x14ac:dyDescent="0.25">
      <c r="AB24214" s="3" t="e">
        <v>#N/A</v>
      </c>
    </row>
    <row r="24215" spans="28:28" x14ac:dyDescent="0.25">
      <c r="AB24215" s="3" t="e">
        <v>#N/A</v>
      </c>
    </row>
    <row r="24216" spans="28:28" x14ac:dyDescent="0.25">
      <c r="AB24216" s="3" t="e">
        <v>#N/A</v>
      </c>
    </row>
    <row r="24217" spans="28:28" x14ac:dyDescent="0.25">
      <c r="AB24217" s="3" t="e">
        <v>#N/A</v>
      </c>
    </row>
    <row r="24218" spans="28:28" x14ac:dyDescent="0.25">
      <c r="AB24218" s="3" t="e">
        <v>#N/A</v>
      </c>
    </row>
    <row r="24219" spans="28:28" x14ac:dyDescent="0.25">
      <c r="AB24219" s="3" t="e">
        <v>#N/A</v>
      </c>
    </row>
    <row r="24220" spans="28:28" x14ac:dyDescent="0.25">
      <c r="AB24220" s="3" t="e">
        <v>#N/A</v>
      </c>
    </row>
    <row r="24221" spans="28:28" x14ac:dyDescent="0.25">
      <c r="AB24221" s="3" t="e">
        <v>#N/A</v>
      </c>
    </row>
    <row r="24222" spans="28:28" x14ac:dyDescent="0.25">
      <c r="AB24222" s="3" t="e">
        <v>#N/A</v>
      </c>
    </row>
    <row r="24223" spans="28:28" x14ac:dyDescent="0.25">
      <c r="AB24223" s="3" t="e">
        <v>#N/A</v>
      </c>
    </row>
    <row r="24224" spans="28:28" x14ac:dyDescent="0.25">
      <c r="AB24224" s="3" t="e">
        <v>#N/A</v>
      </c>
    </row>
    <row r="24225" spans="28:28" x14ac:dyDescent="0.25">
      <c r="AB24225" s="3" t="e">
        <v>#N/A</v>
      </c>
    </row>
    <row r="24226" spans="28:28" x14ac:dyDescent="0.25">
      <c r="AB24226" s="3" t="e">
        <v>#N/A</v>
      </c>
    </row>
    <row r="24227" spans="28:28" x14ac:dyDescent="0.25">
      <c r="AB24227" s="3" t="e">
        <v>#N/A</v>
      </c>
    </row>
    <row r="24228" spans="28:28" x14ac:dyDescent="0.25">
      <c r="AB24228" s="3" t="e">
        <v>#N/A</v>
      </c>
    </row>
    <row r="24229" spans="28:28" x14ac:dyDescent="0.25">
      <c r="AB24229" s="3" t="e">
        <v>#N/A</v>
      </c>
    </row>
    <row r="24230" spans="28:28" x14ac:dyDescent="0.25">
      <c r="AB24230" s="3" t="e">
        <v>#N/A</v>
      </c>
    </row>
    <row r="24231" spans="28:28" x14ac:dyDescent="0.25">
      <c r="AB24231" s="3" t="e">
        <v>#N/A</v>
      </c>
    </row>
    <row r="24232" spans="28:28" x14ac:dyDescent="0.25">
      <c r="AB24232" s="3" t="e">
        <v>#N/A</v>
      </c>
    </row>
    <row r="24233" spans="28:28" x14ac:dyDescent="0.25">
      <c r="AB24233" s="3" t="e">
        <v>#N/A</v>
      </c>
    </row>
    <row r="24234" spans="28:28" x14ac:dyDescent="0.25">
      <c r="AB24234" s="3" t="e">
        <v>#N/A</v>
      </c>
    </row>
    <row r="24235" spans="28:28" x14ac:dyDescent="0.25">
      <c r="AB24235" s="3" t="e">
        <v>#N/A</v>
      </c>
    </row>
    <row r="24236" spans="28:28" x14ac:dyDescent="0.25">
      <c r="AB24236" s="3" t="e">
        <v>#N/A</v>
      </c>
    </row>
    <row r="24237" spans="28:28" x14ac:dyDescent="0.25">
      <c r="AB24237" s="3" t="e">
        <v>#N/A</v>
      </c>
    </row>
    <row r="24238" spans="28:28" x14ac:dyDescent="0.25">
      <c r="AB24238" s="3" t="e">
        <v>#N/A</v>
      </c>
    </row>
    <row r="24239" spans="28:28" x14ac:dyDescent="0.25">
      <c r="AB24239" s="3" t="e">
        <v>#N/A</v>
      </c>
    </row>
    <row r="24240" spans="28:28" x14ac:dyDescent="0.25">
      <c r="AB24240" s="3" t="e">
        <v>#N/A</v>
      </c>
    </row>
    <row r="24241" spans="28:28" x14ac:dyDescent="0.25">
      <c r="AB24241" s="3" t="e">
        <v>#N/A</v>
      </c>
    </row>
    <row r="24242" spans="28:28" x14ac:dyDescent="0.25">
      <c r="AB24242" s="3" t="e">
        <v>#N/A</v>
      </c>
    </row>
    <row r="24243" spans="28:28" x14ac:dyDescent="0.25">
      <c r="AB24243" s="3" t="e">
        <v>#N/A</v>
      </c>
    </row>
    <row r="24244" spans="28:28" x14ac:dyDescent="0.25">
      <c r="AB24244" s="3" t="e">
        <v>#N/A</v>
      </c>
    </row>
    <row r="24245" spans="28:28" x14ac:dyDescent="0.25">
      <c r="AB24245" s="3" t="e">
        <v>#N/A</v>
      </c>
    </row>
    <row r="24246" spans="28:28" x14ac:dyDescent="0.25">
      <c r="AB24246" s="3" t="e">
        <v>#N/A</v>
      </c>
    </row>
    <row r="24247" spans="28:28" x14ac:dyDescent="0.25">
      <c r="AB24247" s="3" t="e">
        <v>#N/A</v>
      </c>
    </row>
    <row r="24248" spans="28:28" x14ac:dyDescent="0.25">
      <c r="AB24248" s="3" t="e">
        <v>#N/A</v>
      </c>
    </row>
    <row r="24249" spans="28:28" x14ac:dyDescent="0.25">
      <c r="AB24249" s="3" t="e">
        <v>#N/A</v>
      </c>
    </row>
    <row r="24250" spans="28:28" x14ac:dyDescent="0.25">
      <c r="AB24250" s="3" t="e">
        <v>#N/A</v>
      </c>
    </row>
    <row r="24251" spans="28:28" x14ac:dyDescent="0.25">
      <c r="AB24251" s="3" t="e">
        <v>#N/A</v>
      </c>
    </row>
    <row r="24252" spans="28:28" x14ac:dyDescent="0.25">
      <c r="AB24252" s="3" t="e">
        <v>#N/A</v>
      </c>
    </row>
    <row r="24253" spans="28:28" x14ac:dyDescent="0.25">
      <c r="AB24253" s="3" t="e">
        <v>#N/A</v>
      </c>
    </row>
    <row r="24254" spans="28:28" x14ac:dyDescent="0.25">
      <c r="AB24254" s="3" t="e">
        <v>#N/A</v>
      </c>
    </row>
    <row r="24255" spans="28:28" x14ac:dyDescent="0.25">
      <c r="AB24255" s="3" t="e">
        <v>#N/A</v>
      </c>
    </row>
    <row r="24256" spans="28:28" x14ac:dyDescent="0.25">
      <c r="AB24256" s="3" t="e">
        <v>#N/A</v>
      </c>
    </row>
    <row r="24257" spans="28:28" x14ac:dyDescent="0.25">
      <c r="AB24257" s="3" t="e">
        <v>#N/A</v>
      </c>
    </row>
    <row r="24258" spans="28:28" x14ac:dyDescent="0.25">
      <c r="AB24258" s="3" t="e">
        <v>#N/A</v>
      </c>
    </row>
    <row r="24259" spans="28:28" x14ac:dyDescent="0.25">
      <c r="AB24259" s="3" t="e">
        <v>#N/A</v>
      </c>
    </row>
    <row r="24260" spans="28:28" x14ac:dyDescent="0.25">
      <c r="AB24260" s="3" t="e">
        <v>#N/A</v>
      </c>
    </row>
    <row r="24261" spans="28:28" x14ac:dyDescent="0.25">
      <c r="AB24261" s="3" t="e">
        <v>#N/A</v>
      </c>
    </row>
    <row r="24262" spans="28:28" x14ac:dyDescent="0.25">
      <c r="AB24262" s="3" t="e">
        <v>#N/A</v>
      </c>
    </row>
    <row r="24263" spans="28:28" x14ac:dyDescent="0.25">
      <c r="AB24263" s="3" t="e">
        <v>#N/A</v>
      </c>
    </row>
    <row r="24264" spans="28:28" x14ac:dyDescent="0.25">
      <c r="AB24264" s="3" t="e">
        <v>#N/A</v>
      </c>
    </row>
    <row r="24265" spans="28:28" x14ac:dyDescent="0.25">
      <c r="AB24265" s="3" t="e">
        <v>#N/A</v>
      </c>
    </row>
    <row r="24266" spans="28:28" x14ac:dyDescent="0.25">
      <c r="AB24266" s="3" t="e">
        <v>#N/A</v>
      </c>
    </row>
    <row r="24267" spans="28:28" x14ac:dyDescent="0.25">
      <c r="AB24267" s="3" t="e">
        <v>#N/A</v>
      </c>
    </row>
    <row r="24268" spans="28:28" x14ac:dyDescent="0.25">
      <c r="AB24268" s="3" t="e">
        <v>#N/A</v>
      </c>
    </row>
    <row r="24269" spans="28:28" x14ac:dyDescent="0.25">
      <c r="AB24269" s="3" t="e">
        <v>#N/A</v>
      </c>
    </row>
    <row r="24270" spans="28:28" x14ac:dyDescent="0.25">
      <c r="AB24270" s="3" t="e">
        <v>#N/A</v>
      </c>
    </row>
    <row r="24271" spans="28:28" x14ac:dyDescent="0.25">
      <c r="AB24271" s="3" t="e">
        <v>#N/A</v>
      </c>
    </row>
    <row r="24272" spans="28:28" x14ac:dyDescent="0.25">
      <c r="AB24272" s="3" t="e">
        <v>#N/A</v>
      </c>
    </row>
    <row r="24273" spans="28:28" x14ac:dyDescent="0.25">
      <c r="AB24273" s="3" t="e">
        <v>#N/A</v>
      </c>
    </row>
    <row r="24274" spans="28:28" x14ac:dyDescent="0.25">
      <c r="AB24274" s="3" t="e">
        <v>#N/A</v>
      </c>
    </row>
    <row r="24275" spans="28:28" x14ac:dyDescent="0.25">
      <c r="AB24275" s="3" t="e">
        <v>#N/A</v>
      </c>
    </row>
    <row r="24276" spans="28:28" x14ac:dyDescent="0.25">
      <c r="AB24276" s="3" t="e">
        <v>#N/A</v>
      </c>
    </row>
    <row r="24277" spans="28:28" x14ac:dyDescent="0.25">
      <c r="AB24277" s="3" t="e">
        <v>#N/A</v>
      </c>
    </row>
    <row r="24278" spans="28:28" x14ac:dyDescent="0.25">
      <c r="AB24278" s="3" t="e">
        <v>#N/A</v>
      </c>
    </row>
    <row r="24279" spans="28:28" x14ac:dyDescent="0.25">
      <c r="AB24279" s="3" t="e">
        <v>#N/A</v>
      </c>
    </row>
    <row r="24280" spans="28:28" x14ac:dyDescent="0.25">
      <c r="AB24280" s="3" t="e">
        <v>#N/A</v>
      </c>
    </row>
    <row r="24281" spans="28:28" x14ac:dyDescent="0.25">
      <c r="AB24281" s="3" t="e">
        <v>#N/A</v>
      </c>
    </row>
    <row r="24282" spans="28:28" x14ac:dyDescent="0.25">
      <c r="AB24282" s="3" t="e">
        <v>#N/A</v>
      </c>
    </row>
    <row r="24283" spans="28:28" x14ac:dyDescent="0.25">
      <c r="AB24283" s="3" t="e">
        <v>#N/A</v>
      </c>
    </row>
    <row r="24284" spans="28:28" x14ac:dyDescent="0.25">
      <c r="AB24284" s="3" t="e">
        <v>#N/A</v>
      </c>
    </row>
    <row r="24285" spans="28:28" x14ac:dyDescent="0.25">
      <c r="AB24285" s="3" t="e">
        <v>#N/A</v>
      </c>
    </row>
    <row r="24286" spans="28:28" x14ac:dyDescent="0.25">
      <c r="AB24286" s="3" t="e">
        <v>#N/A</v>
      </c>
    </row>
    <row r="24287" spans="28:28" x14ac:dyDescent="0.25">
      <c r="AB24287" s="3" t="e">
        <v>#N/A</v>
      </c>
    </row>
    <row r="24288" spans="28:28" x14ac:dyDescent="0.25">
      <c r="AB24288" s="3" t="e">
        <v>#N/A</v>
      </c>
    </row>
    <row r="24289" spans="28:28" x14ac:dyDescent="0.25">
      <c r="AB24289" s="3" t="e">
        <v>#N/A</v>
      </c>
    </row>
    <row r="24290" spans="28:28" x14ac:dyDescent="0.25">
      <c r="AB24290" s="3" t="e">
        <v>#N/A</v>
      </c>
    </row>
    <row r="24291" spans="28:28" x14ac:dyDescent="0.25">
      <c r="AB24291" s="3" t="e">
        <v>#N/A</v>
      </c>
    </row>
    <row r="24292" spans="28:28" x14ac:dyDescent="0.25">
      <c r="AB24292" s="3" t="e">
        <v>#N/A</v>
      </c>
    </row>
    <row r="24293" spans="28:28" x14ac:dyDescent="0.25">
      <c r="AB24293" s="3" t="e">
        <v>#N/A</v>
      </c>
    </row>
    <row r="24294" spans="28:28" x14ac:dyDescent="0.25">
      <c r="AB24294" s="3" t="e">
        <v>#N/A</v>
      </c>
    </row>
    <row r="24295" spans="28:28" x14ac:dyDescent="0.25">
      <c r="AB24295" s="3" t="e">
        <v>#N/A</v>
      </c>
    </row>
    <row r="24296" spans="28:28" x14ac:dyDescent="0.25">
      <c r="AB24296" s="3" t="e">
        <v>#N/A</v>
      </c>
    </row>
    <row r="24297" spans="28:28" x14ac:dyDescent="0.25">
      <c r="AB24297" s="3" t="e">
        <v>#N/A</v>
      </c>
    </row>
    <row r="24298" spans="28:28" x14ac:dyDescent="0.25">
      <c r="AB24298" s="3" t="e">
        <v>#N/A</v>
      </c>
    </row>
    <row r="24299" spans="28:28" x14ac:dyDescent="0.25">
      <c r="AB24299" s="3" t="e">
        <v>#N/A</v>
      </c>
    </row>
    <row r="24300" spans="28:28" x14ac:dyDescent="0.25">
      <c r="AB24300" s="3" t="e">
        <v>#N/A</v>
      </c>
    </row>
    <row r="24301" spans="28:28" x14ac:dyDescent="0.25">
      <c r="AB24301" s="3" t="e">
        <v>#N/A</v>
      </c>
    </row>
    <row r="24302" spans="28:28" x14ac:dyDescent="0.25">
      <c r="AB24302" s="3" t="e">
        <v>#N/A</v>
      </c>
    </row>
    <row r="24303" spans="28:28" x14ac:dyDescent="0.25">
      <c r="AB24303" s="3" t="e">
        <v>#N/A</v>
      </c>
    </row>
    <row r="24304" spans="28:28" x14ac:dyDescent="0.25">
      <c r="AB24304" s="3" t="e">
        <v>#N/A</v>
      </c>
    </row>
    <row r="24305" spans="28:28" x14ac:dyDescent="0.25">
      <c r="AB24305" s="3" t="e">
        <v>#N/A</v>
      </c>
    </row>
    <row r="24306" spans="28:28" x14ac:dyDescent="0.25">
      <c r="AB24306" s="3" t="e">
        <v>#N/A</v>
      </c>
    </row>
    <row r="24307" spans="28:28" x14ac:dyDescent="0.25">
      <c r="AB24307" s="3" t="e">
        <v>#N/A</v>
      </c>
    </row>
    <row r="24308" spans="28:28" x14ac:dyDescent="0.25">
      <c r="AB24308" s="3" t="e">
        <v>#N/A</v>
      </c>
    </row>
    <row r="24309" spans="28:28" x14ac:dyDescent="0.25">
      <c r="AB24309" s="3" t="e">
        <v>#N/A</v>
      </c>
    </row>
    <row r="24310" spans="28:28" x14ac:dyDescent="0.25">
      <c r="AB24310" s="3" t="e">
        <v>#N/A</v>
      </c>
    </row>
    <row r="24311" spans="28:28" x14ac:dyDescent="0.25">
      <c r="AB24311" s="3" t="e">
        <v>#N/A</v>
      </c>
    </row>
    <row r="24312" spans="28:28" x14ac:dyDescent="0.25">
      <c r="AB24312" s="3" t="e">
        <v>#N/A</v>
      </c>
    </row>
    <row r="24313" spans="28:28" x14ac:dyDescent="0.25">
      <c r="AB24313" s="3" t="e">
        <v>#N/A</v>
      </c>
    </row>
    <row r="24314" spans="28:28" x14ac:dyDescent="0.25">
      <c r="AB24314" s="3" t="e">
        <v>#N/A</v>
      </c>
    </row>
    <row r="24315" spans="28:28" x14ac:dyDescent="0.25">
      <c r="AB24315" s="3" t="e">
        <v>#N/A</v>
      </c>
    </row>
    <row r="24316" spans="28:28" x14ac:dyDescent="0.25">
      <c r="AB24316" s="3" t="e">
        <v>#N/A</v>
      </c>
    </row>
    <row r="24317" spans="28:28" x14ac:dyDescent="0.25">
      <c r="AB24317" s="3" t="e">
        <v>#N/A</v>
      </c>
    </row>
    <row r="24318" spans="28:28" x14ac:dyDescent="0.25">
      <c r="AB24318" s="3" t="e">
        <v>#N/A</v>
      </c>
    </row>
    <row r="24319" spans="28:28" x14ac:dyDescent="0.25">
      <c r="AB24319" s="3" t="e">
        <v>#N/A</v>
      </c>
    </row>
    <row r="24320" spans="28:28" x14ac:dyDescent="0.25">
      <c r="AB24320" s="3" t="e">
        <v>#N/A</v>
      </c>
    </row>
    <row r="24321" spans="28:28" x14ac:dyDescent="0.25">
      <c r="AB24321" s="3" t="e">
        <v>#N/A</v>
      </c>
    </row>
    <row r="24322" spans="28:28" x14ac:dyDescent="0.25">
      <c r="AB24322" s="3" t="e">
        <v>#N/A</v>
      </c>
    </row>
    <row r="24323" spans="28:28" x14ac:dyDescent="0.25">
      <c r="AB24323" s="3" t="e">
        <v>#N/A</v>
      </c>
    </row>
    <row r="24324" spans="28:28" x14ac:dyDescent="0.25">
      <c r="AB24324" s="3" t="e">
        <v>#N/A</v>
      </c>
    </row>
    <row r="24325" spans="28:28" x14ac:dyDescent="0.25">
      <c r="AB24325" s="3" t="e">
        <v>#N/A</v>
      </c>
    </row>
    <row r="24326" spans="28:28" x14ac:dyDescent="0.25">
      <c r="AB24326" s="3" t="e">
        <v>#N/A</v>
      </c>
    </row>
    <row r="24327" spans="28:28" x14ac:dyDescent="0.25">
      <c r="AB24327" s="3" t="e">
        <v>#N/A</v>
      </c>
    </row>
    <row r="24328" spans="28:28" x14ac:dyDescent="0.25">
      <c r="AB24328" s="3" t="e">
        <v>#N/A</v>
      </c>
    </row>
    <row r="24329" spans="28:28" x14ac:dyDescent="0.25">
      <c r="AB24329" s="3" t="e">
        <v>#N/A</v>
      </c>
    </row>
    <row r="24330" spans="28:28" x14ac:dyDescent="0.25">
      <c r="AB24330" s="3" t="e">
        <v>#N/A</v>
      </c>
    </row>
    <row r="24331" spans="28:28" x14ac:dyDescent="0.25">
      <c r="AB24331" s="3" t="e">
        <v>#N/A</v>
      </c>
    </row>
    <row r="24332" spans="28:28" x14ac:dyDescent="0.25">
      <c r="AB24332" s="3" t="e">
        <v>#N/A</v>
      </c>
    </row>
    <row r="24333" spans="28:28" x14ac:dyDescent="0.25">
      <c r="AB24333" s="3" t="e">
        <v>#N/A</v>
      </c>
    </row>
    <row r="24334" spans="28:28" x14ac:dyDescent="0.25">
      <c r="AB24334" s="3" t="e">
        <v>#N/A</v>
      </c>
    </row>
    <row r="24335" spans="28:28" x14ac:dyDescent="0.25">
      <c r="AB24335" s="3" t="e">
        <v>#N/A</v>
      </c>
    </row>
    <row r="24336" spans="28:28" x14ac:dyDescent="0.25">
      <c r="AB24336" s="3" t="e">
        <v>#N/A</v>
      </c>
    </row>
    <row r="24337" spans="28:28" x14ac:dyDescent="0.25">
      <c r="AB24337" s="3" t="e">
        <v>#N/A</v>
      </c>
    </row>
    <row r="24338" spans="28:28" x14ac:dyDescent="0.25">
      <c r="AB24338" s="3" t="e">
        <v>#N/A</v>
      </c>
    </row>
    <row r="24339" spans="28:28" x14ac:dyDescent="0.25">
      <c r="AB24339" s="3" t="e">
        <v>#N/A</v>
      </c>
    </row>
    <row r="24340" spans="28:28" x14ac:dyDescent="0.25">
      <c r="AB24340" s="3" t="e">
        <v>#N/A</v>
      </c>
    </row>
    <row r="24341" spans="28:28" x14ac:dyDescent="0.25">
      <c r="AB24341" s="3" t="e">
        <v>#N/A</v>
      </c>
    </row>
    <row r="24342" spans="28:28" x14ac:dyDescent="0.25">
      <c r="AB24342" s="3" t="e">
        <v>#N/A</v>
      </c>
    </row>
    <row r="24343" spans="28:28" x14ac:dyDescent="0.25">
      <c r="AB24343" s="3" t="e">
        <v>#N/A</v>
      </c>
    </row>
    <row r="24344" spans="28:28" x14ac:dyDescent="0.25">
      <c r="AB24344" s="3" t="e">
        <v>#N/A</v>
      </c>
    </row>
    <row r="24345" spans="28:28" x14ac:dyDescent="0.25">
      <c r="AB24345" s="3" t="e">
        <v>#N/A</v>
      </c>
    </row>
    <row r="24346" spans="28:28" x14ac:dyDescent="0.25">
      <c r="AB24346" s="3" t="e">
        <v>#N/A</v>
      </c>
    </row>
    <row r="24347" spans="28:28" x14ac:dyDescent="0.25">
      <c r="AB24347" s="3" t="e">
        <v>#N/A</v>
      </c>
    </row>
    <row r="24348" spans="28:28" x14ac:dyDescent="0.25">
      <c r="AB24348" s="3" t="e">
        <v>#N/A</v>
      </c>
    </row>
    <row r="24349" spans="28:28" x14ac:dyDescent="0.25">
      <c r="AB24349" s="3" t="e">
        <v>#N/A</v>
      </c>
    </row>
    <row r="24350" spans="28:28" x14ac:dyDescent="0.25">
      <c r="AB24350" s="3" t="e">
        <v>#N/A</v>
      </c>
    </row>
    <row r="24351" spans="28:28" x14ac:dyDescent="0.25">
      <c r="AB24351" s="3" t="e">
        <v>#N/A</v>
      </c>
    </row>
    <row r="24352" spans="28:28" x14ac:dyDescent="0.25">
      <c r="AB24352" s="3" t="e">
        <v>#N/A</v>
      </c>
    </row>
    <row r="24353" spans="28:28" x14ac:dyDescent="0.25">
      <c r="AB24353" s="3" t="e">
        <v>#N/A</v>
      </c>
    </row>
    <row r="24354" spans="28:28" x14ac:dyDescent="0.25">
      <c r="AB24354" s="3" t="e">
        <v>#N/A</v>
      </c>
    </row>
    <row r="24355" spans="28:28" x14ac:dyDescent="0.25">
      <c r="AB24355" s="3" t="e">
        <v>#N/A</v>
      </c>
    </row>
    <row r="24356" spans="28:28" x14ac:dyDescent="0.25">
      <c r="AB24356" s="3" t="e">
        <v>#N/A</v>
      </c>
    </row>
    <row r="24357" spans="28:28" x14ac:dyDescent="0.25">
      <c r="AB24357" s="3" t="e">
        <v>#N/A</v>
      </c>
    </row>
    <row r="24358" spans="28:28" x14ac:dyDescent="0.25">
      <c r="AB24358" s="3" t="e">
        <v>#N/A</v>
      </c>
    </row>
    <row r="24359" spans="28:28" x14ac:dyDescent="0.25">
      <c r="AB24359" s="3" t="e">
        <v>#N/A</v>
      </c>
    </row>
    <row r="24360" spans="28:28" x14ac:dyDescent="0.25">
      <c r="AB24360" s="3" t="e">
        <v>#N/A</v>
      </c>
    </row>
    <row r="24361" spans="28:28" x14ac:dyDescent="0.25">
      <c r="AB24361" s="3" t="e">
        <v>#N/A</v>
      </c>
    </row>
    <row r="24362" spans="28:28" x14ac:dyDescent="0.25">
      <c r="AB24362" s="3" t="e">
        <v>#N/A</v>
      </c>
    </row>
    <row r="24363" spans="28:28" x14ac:dyDescent="0.25">
      <c r="AB24363" s="3" t="e">
        <v>#N/A</v>
      </c>
    </row>
    <row r="24364" spans="28:28" x14ac:dyDescent="0.25">
      <c r="AB24364" s="3" t="e">
        <v>#N/A</v>
      </c>
    </row>
    <row r="24365" spans="28:28" x14ac:dyDescent="0.25">
      <c r="AB24365" s="3" t="e">
        <v>#N/A</v>
      </c>
    </row>
    <row r="24366" spans="28:28" x14ac:dyDescent="0.25">
      <c r="AB24366" s="3" t="e">
        <v>#N/A</v>
      </c>
    </row>
    <row r="24367" spans="28:28" x14ac:dyDescent="0.25">
      <c r="AB24367" s="3" t="e">
        <v>#N/A</v>
      </c>
    </row>
    <row r="24368" spans="28:28" x14ac:dyDescent="0.25">
      <c r="AB24368" s="3" t="e">
        <v>#N/A</v>
      </c>
    </row>
    <row r="24369" spans="28:28" x14ac:dyDescent="0.25">
      <c r="AB24369" s="3" t="e">
        <v>#N/A</v>
      </c>
    </row>
    <row r="24370" spans="28:28" x14ac:dyDescent="0.25">
      <c r="AB24370" s="3" t="e">
        <v>#N/A</v>
      </c>
    </row>
    <row r="24371" spans="28:28" x14ac:dyDescent="0.25">
      <c r="AB24371" s="3" t="e">
        <v>#N/A</v>
      </c>
    </row>
    <row r="24372" spans="28:28" x14ac:dyDescent="0.25">
      <c r="AB24372" s="3" t="e">
        <v>#N/A</v>
      </c>
    </row>
    <row r="24373" spans="28:28" x14ac:dyDescent="0.25">
      <c r="AB24373" s="3" t="e">
        <v>#N/A</v>
      </c>
    </row>
    <row r="24374" spans="28:28" x14ac:dyDescent="0.25">
      <c r="AB24374" s="3" t="e">
        <v>#N/A</v>
      </c>
    </row>
    <row r="24375" spans="28:28" x14ac:dyDescent="0.25">
      <c r="AB24375" s="3" t="e">
        <v>#N/A</v>
      </c>
    </row>
    <row r="24376" spans="28:28" x14ac:dyDescent="0.25">
      <c r="AB24376" s="3" t="e">
        <v>#N/A</v>
      </c>
    </row>
    <row r="24377" spans="28:28" x14ac:dyDescent="0.25">
      <c r="AB24377" s="3" t="e">
        <v>#N/A</v>
      </c>
    </row>
    <row r="24378" spans="28:28" x14ac:dyDescent="0.25">
      <c r="AB24378" s="3" t="e">
        <v>#N/A</v>
      </c>
    </row>
    <row r="24379" spans="28:28" x14ac:dyDescent="0.25">
      <c r="AB24379" s="3" t="e">
        <v>#N/A</v>
      </c>
    </row>
    <row r="24380" spans="28:28" x14ac:dyDescent="0.25">
      <c r="AB24380" s="3" t="e">
        <v>#N/A</v>
      </c>
    </row>
    <row r="24381" spans="28:28" x14ac:dyDescent="0.25">
      <c r="AB24381" s="3" t="e">
        <v>#N/A</v>
      </c>
    </row>
    <row r="24382" spans="28:28" x14ac:dyDescent="0.25">
      <c r="AB24382" s="3" t="e">
        <v>#N/A</v>
      </c>
    </row>
    <row r="24383" spans="28:28" x14ac:dyDescent="0.25">
      <c r="AB24383" s="3" t="e">
        <v>#N/A</v>
      </c>
    </row>
    <row r="24384" spans="28:28" x14ac:dyDescent="0.25">
      <c r="AB24384" s="3" t="e">
        <v>#N/A</v>
      </c>
    </row>
    <row r="24385" spans="28:28" x14ac:dyDescent="0.25">
      <c r="AB24385" s="3" t="e">
        <v>#N/A</v>
      </c>
    </row>
    <row r="24386" spans="28:28" x14ac:dyDescent="0.25">
      <c r="AB24386" s="3" t="e">
        <v>#N/A</v>
      </c>
    </row>
    <row r="24387" spans="28:28" x14ac:dyDescent="0.25">
      <c r="AB24387" s="3" t="e">
        <v>#N/A</v>
      </c>
    </row>
    <row r="24388" spans="28:28" x14ac:dyDescent="0.25">
      <c r="AB24388" s="3" t="e">
        <v>#N/A</v>
      </c>
    </row>
    <row r="24389" spans="28:28" x14ac:dyDescent="0.25">
      <c r="AB24389" s="3" t="e">
        <v>#N/A</v>
      </c>
    </row>
    <row r="24390" spans="28:28" x14ac:dyDescent="0.25">
      <c r="AB24390" s="3" t="e">
        <v>#N/A</v>
      </c>
    </row>
    <row r="24391" spans="28:28" x14ac:dyDescent="0.25">
      <c r="AB24391" s="3" t="e">
        <v>#N/A</v>
      </c>
    </row>
    <row r="24392" spans="28:28" x14ac:dyDescent="0.25">
      <c r="AB24392" s="3" t="e">
        <v>#N/A</v>
      </c>
    </row>
    <row r="24393" spans="28:28" x14ac:dyDescent="0.25">
      <c r="AB24393" s="3" t="e">
        <v>#N/A</v>
      </c>
    </row>
    <row r="24394" spans="28:28" x14ac:dyDescent="0.25">
      <c r="AB24394" s="3" t="e">
        <v>#N/A</v>
      </c>
    </row>
    <row r="24395" spans="28:28" x14ac:dyDescent="0.25">
      <c r="AB24395" s="3" t="e">
        <v>#N/A</v>
      </c>
    </row>
    <row r="24396" spans="28:28" x14ac:dyDescent="0.25">
      <c r="AB24396" s="3" t="e">
        <v>#N/A</v>
      </c>
    </row>
    <row r="24397" spans="28:28" x14ac:dyDescent="0.25">
      <c r="AB24397" s="3" t="e">
        <v>#N/A</v>
      </c>
    </row>
    <row r="24398" spans="28:28" x14ac:dyDescent="0.25">
      <c r="AB24398" s="3" t="e">
        <v>#N/A</v>
      </c>
    </row>
    <row r="24399" spans="28:28" x14ac:dyDescent="0.25">
      <c r="AB24399" s="3" t="e">
        <v>#N/A</v>
      </c>
    </row>
    <row r="24400" spans="28:28" x14ac:dyDescent="0.25">
      <c r="AB24400" s="3" t="e">
        <v>#N/A</v>
      </c>
    </row>
    <row r="24401" spans="28:28" x14ac:dyDescent="0.25">
      <c r="AB24401" s="3" t="e">
        <v>#N/A</v>
      </c>
    </row>
    <row r="24402" spans="28:28" x14ac:dyDescent="0.25">
      <c r="AB24402" s="3" t="e">
        <v>#N/A</v>
      </c>
    </row>
    <row r="24403" spans="28:28" x14ac:dyDescent="0.25">
      <c r="AB24403" s="3" t="e">
        <v>#N/A</v>
      </c>
    </row>
    <row r="24404" spans="28:28" x14ac:dyDescent="0.25">
      <c r="AB24404" s="3" t="e">
        <v>#N/A</v>
      </c>
    </row>
    <row r="24405" spans="28:28" x14ac:dyDescent="0.25">
      <c r="AB24405" s="3" t="e">
        <v>#N/A</v>
      </c>
    </row>
    <row r="24406" spans="28:28" x14ac:dyDescent="0.25">
      <c r="AB24406" s="3" t="e">
        <v>#N/A</v>
      </c>
    </row>
    <row r="24407" spans="28:28" x14ac:dyDescent="0.25">
      <c r="AB24407" s="3" t="e">
        <v>#N/A</v>
      </c>
    </row>
    <row r="24408" spans="28:28" x14ac:dyDescent="0.25">
      <c r="AB24408" s="3" t="e">
        <v>#N/A</v>
      </c>
    </row>
    <row r="24409" spans="28:28" x14ac:dyDescent="0.25">
      <c r="AB24409" s="3" t="e">
        <v>#N/A</v>
      </c>
    </row>
    <row r="24410" spans="28:28" x14ac:dyDescent="0.25">
      <c r="AB24410" s="3" t="e">
        <v>#N/A</v>
      </c>
    </row>
    <row r="24411" spans="28:28" x14ac:dyDescent="0.25">
      <c r="AB24411" s="3" t="e">
        <v>#N/A</v>
      </c>
    </row>
    <row r="24412" spans="28:28" x14ac:dyDescent="0.25">
      <c r="AB24412" s="3" t="e">
        <v>#N/A</v>
      </c>
    </row>
    <row r="24413" spans="28:28" x14ac:dyDescent="0.25">
      <c r="AB24413" s="3" t="e">
        <v>#N/A</v>
      </c>
    </row>
    <row r="24414" spans="28:28" x14ac:dyDescent="0.25">
      <c r="AB24414" s="3" t="e">
        <v>#N/A</v>
      </c>
    </row>
    <row r="24415" spans="28:28" x14ac:dyDescent="0.25">
      <c r="AB24415" s="3" t="e">
        <v>#N/A</v>
      </c>
    </row>
    <row r="24416" spans="28:28" x14ac:dyDescent="0.25">
      <c r="AB24416" s="3" t="e">
        <v>#N/A</v>
      </c>
    </row>
    <row r="24417" spans="28:28" x14ac:dyDescent="0.25">
      <c r="AB24417" s="3" t="e">
        <v>#N/A</v>
      </c>
    </row>
    <row r="24418" spans="28:28" x14ac:dyDescent="0.25">
      <c r="AB24418" s="3" t="e">
        <v>#N/A</v>
      </c>
    </row>
    <row r="24419" spans="28:28" x14ac:dyDescent="0.25">
      <c r="AB24419" s="3" t="e">
        <v>#N/A</v>
      </c>
    </row>
    <row r="24420" spans="28:28" x14ac:dyDescent="0.25">
      <c r="AB24420" s="3" t="e">
        <v>#N/A</v>
      </c>
    </row>
    <row r="24421" spans="28:28" x14ac:dyDescent="0.25">
      <c r="AB24421" s="3" t="e">
        <v>#N/A</v>
      </c>
    </row>
    <row r="24422" spans="28:28" x14ac:dyDescent="0.25">
      <c r="AB24422" s="3" t="e">
        <v>#N/A</v>
      </c>
    </row>
    <row r="24423" spans="28:28" x14ac:dyDescent="0.25">
      <c r="AB24423" s="3" t="e">
        <v>#N/A</v>
      </c>
    </row>
    <row r="24424" spans="28:28" x14ac:dyDescent="0.25">
      <c r="AB24424" s="3" t="e">
        <v>#N/A</v>
      </c>
    </row>
    <row r="24425" spans="28:28" x14ac:dyDescent="0.25">
      <c r="AB24425" s="3" t="e">
        <v>#N/A</v>
      </c>
    </row>
    <row r="24426" spans="28:28" x14ac:dyDescent="0.25">
      <c r="AB24426" s="3" t="e">
        <v>#N/A</v>
      </c>
    </row>
    <row r="24427" spans="28:28" x14ac:dyDescent="0.25">
      <c r="AB24427" s="3" t="e">
        <v>#N/A</v>
      </c>
    </row>
    <row r="24428" spans="28:28" x14ac:dyDescent="0.25">
      <c r="AB24428" s="3" t="e">
        <v>#N/A</v>
      </c>
    </row>
    <row r="24429" spans="28:28" x14ac:dyDescent="0.25">
      <c r="AB24429" s="3" t="e">
        <v>#N/A</v>
      </c>
    </row>
    <row r="24430" spans="28:28" x14ac:dyDescent="0.25">
      <c r="AB24430" s="3" t="e">
        <v>#N/A</v>
      </c>
    </row>
    <row r="24431" spans="28:28" x14ac:dyDescent="0.25">
      <c r="AB24431" s="3" t="e">
        <v>#N/A</v>
      </c>
    </row>
    <row r="24432" spans="28:28" x14ac:dyDescent="0.25">
      <c r="AB24432" s="3" t="e">
        <v>#N/A</v>
      </c>
    </row>
    <row r="24433" spans="28:28" x14ac:dyDescent="0.25">
      <c r="AB24433" s="3" t="e">
        <v>#N/A</v>
      </c>
    </row>
    <row r="24434" spans="28:28" x14ac:dyDescent="0.25">
      <c r="AB24434" s="3" t="e">
        <v>#N/A</v>
      </c>
    </row>
    <row r="24435" spans="28:28" x14ac:dyDescent="0.25">
      <c r="AB24435" s="3" t="e">
        <v>#N/A</v>
      </c>
    </row>
    <row r="24436" spans="28:28" x14ac:dyDescent="0.25">
      <c r="AB24436" s="3" t="e">
        <v>#N/A</v>
      </c>
    </row>
    <row r="24437" spans="28:28" x14ac:dyDescent="0.25">
      <c r="AB24437" s="3" t="e">
        <v>#N/A</v>
      </c>
    </row>
    <row r="24438" spans="28:28" x14ac:dyDescent="0.25">
      <c r="AB24438" s="3" t="e">
        <v>#N/A</v>
      </c>
    </row>
    <row r="24439" spans="28:28" x14ac:dyDescent="0.25">
      <c r="AB24439" s="3" t="e">
        <v>#N/A</v>
      </c>
    </row>
    <row r="24440" spans="28:28" x14ac:dyDescent="0.25">
      <c r="AB24440" s="3" t="e">
        <v>#N/A</v>
      </c>
    </row>
    <row r="24441" spans="28:28" x14ac:dyDescent="0.25">
      <c r="AB24441" s="3" t="e">
        <v>#N/A</v>
      </c>
    </row>
    <row r="24442" spans="28:28" x14ac:dyDescent="0.25">
      <c r="AB24442" s="3" t="e">
        <v>#N/A</v>
      </c>
    </row>
    <row r="24443" spans="28:28" x14ac:dyDescent="0.25">
      <c r="AB24443" s="3" t="e">
        <v>#N/A</v>
      </c>
    </row>
    <row r="24444" spans="28:28" x14ac:dyDescent="0.25">
      <c r="AB24444" s="3" t="e">
        <v>#N/A</v>
      </c>
    </row>
    <row r="24445" spans="28:28" x14ac:dyDescent="0.25">
      <c r="AB24445" s="3" t="e">
        <v>#N/A</v>
      </c>
    </row>
    <row r="24446" spans="28:28" x14ac:dyDescent="0.25">
      <c r="AB24446" s="3" t="e">
        <v>#N/A</v>
      </c>
    </row>
    <row r="24447" spans="28:28" x14ac:dyDescent="0.25">
      <c r="AB24447" s="3" t="e">
        <v>#N/A</v>
      </c>
    </row>
    <row r="24448" spans="28:28" x14ac:dyDescent="0.25">
      <c r="AB24448" s="3" t="e">
        <v>#N/A</v>
      </c>
    </row>
    <row r="24449" spans="28:28" x14ac:dyDescent="0.25">
      <c r="AB24449" s="3" t="e">
        <v>#N/A</v>
      </c>
    </row>
    <row r="24450" spans="28:28" x14ac:dyDescent="0.25">
      <c r="AB24450" s="3" t="e">
        <v>#N/A</v>
      </c>
    </row>
    <row r="24451" spans="28:28" x14ac:dyDescent="0.25">
      <c r="AB24451" s="3" t="e">
        <v>#N/A</v>
      </c>
    </row>
    <row r="24452" spans="28:28" x14ac:dyDescent="0.25">
      <c r="AB24452" s="3" t="e">
        <v>#N/A</v>
      </c>
    </row>
    <row r="24453" spans="28:28" x14ac:dyDescent="0.25">
      <c r="AB24453" s="3" t="e">
        <v>#N/A</v>
      </c>
    </row>
    <row r="24454" spans="28:28" x14ac:dyDescent="0.25">
      <c r="AB24454" s="3" t="e">
        <v>#N/A</v>
      </c>
    </row>
    <row r="24455" spans="28:28" x14ac:dyDescent="0.25">
      <c r="AB24455" s="3" t="e">
        <v>#N/A</v>
      </c>
    </row>
    <row r="24456" spans="28:28" x14ac:dyDescent="0.25">
      <c r="AB24456" s="3" t="e">
        <v>#N/A</v>
      </c>
    </row>
    <row r="24457" spans="28:28" x14ac:dyDescent="0.25">
      <c r="AB24457" s="3" t="e">
        <v>#N/A</v>
      </c>
    </row>
    <row r="24458" spans="28:28" x14ac:dyDescent="0.25">
      <c r="AB24458" s="3" t="e">
        <v>#N/A</v>
      </c>
    </row>
    <row r="24459" spans="28:28" x14ac:dyDescent="0.25">
      <c r="AB24459" s="3" t="e">
        <v>#N/A</v>
      </c>
    </row>
    <row r="24460" spans="28:28" x14ac:dyDescent="0.25">
      <c r="AB24460" s="3" t="e">
        <v>#N/A</v>
      </c>
    </row>
    <row r="24461" spans="28:28" x14ac:dyDescent="0.25">
      <c r="AB24461" s="3" t="e">
        <v>#N/A</v>
      </c>
    </row>
    <row r="24462" spans="28:28" x14ac:dyDescent="0.25">
      <c r="AB24462" s="3" t="e">
        <v>#N/A</v>
      </c>
    </row>
    <row r="24463" spans="28:28" x14ac:dyDescent="0.25">
      <c r="AB24463" s="3" t="e">
        <v>#N/A</v>
      </c>
    </row>
    <row r="24464" spans="28:28" x14ac:dyDescent="0.25">
      <c r="AB24464" s="3" t="e">
        <v>#N/A</v>
      </c>
    </row>
    <row r="24465" spans="28:28" x14ac:dyDescent="0.25">
      <c r="AB24465" s="3" t="e">
        <v>#N/A</v>
      </c>
    </row>
    <row r="24466" spans="28:28" x14ac:dyDescent="0.25">
      <c r="AB24466" s="3" t="e">
        <v>#N/A</v>
      </c>
    </row>
    <row r="24467" spans="28:28" x14ac:dyDescent="0.25">
      <c r="AB24467" s="3" t="e">
        <v>#N/A</v>
      </c>
    </row>
    <row r="24468" spans="28:28" x14ac:dyDescent="0.25">
      <c r="AB24468" s="3" t="e">
        <v>#N/A</v>
      </c>
    </row>
    <row r="24469" spans="28:28" x14ac:dyDescent="0.25">
      <c r="AB24469" s="3" t="e">
        <v>#N/A</v>
      </c>
    </row>
    <row r="24470" spans="28:28" x14ac:dyDescent="0.25">
      <c r="AB24470" s="3" t="e">
        <v>#N/A</v>
      </c>
    </row>
    <row r="24471" spans="28:28" x14ac:dyDescent="0.25">
      <c r="AB24471" s="3" t="e">
        <v>#N/A</v>
      </c>
    </row>
    <row r="24472" spans="28:28" x14ac:dyDescent="0.25">
      <c r="AB24472" s="3" t="e">
        <v>#N/A</v>
      </c>
    </row>
    <row r="24473" spans="28:28" x14ac:dyDescent="0.25">
      <c r="AB24473" s="3" t="e">
        <v>#N/A</v>
      </c>
    </row>
    <row r="24474" spans="28:28" x14ac:dyDescent="0.25">
      <c r="AB24474" s="3" t="e">
        <v>#N/A</v>
      </c>
    </row>
    <row r="24475" spans="28:28" x14ac:dyDescent="0.25">
      <c r="AB24475" s="3" t="e">
        <v>#N/A</v>
      </c>
    </row>
    <row r="24476" spans="28:28" x14ac:dyDescent="0.25">
      <c r="AB24476" s="3" t="e">
        <v>#N/A</v>
      </c>
    </row>
    <row r="24477" spans="28:28" x14ac:dyDescent="0.25">
      <c r="AB24477" s="3" t="e">
        <v>#N/A</v>
      </c>
    </row>
    <row r="24478" spans="28:28" x14ac:dyDescent="0.25">
      <c r="AB24478" s="3" t="e">
        <v>#N/A</v>
      </c>
    </row>
    <row r="24479" spans="28:28" x14ac:dyDescent="0.25">
      <c r="AB24479" s="3" t="e">
        <v>#N/A</v>
      </c>
    </row>
    <row r="24480" spans="28:28" x14ac:dyDescent="0.25">
      <c r="AB24480" s="3" t="e">
        <v>#N/A</v>
      </c>
    </row>
    <row r="24481" spans="28:28" x14ac:dyDescent="0.25">
      <c r="AB24481" s="3" t="e">
        <v>#N/A</v>
      </c>
    </row>
    <row r="24482" spans="28:28" x14ac:dyDescent="0.25">
      <c r="AB24482" s="3" t="e">
        <v>#N/A</v>
      </c>
    </row>
    <row r="24483" spans="28:28" x14ac:dyDescent="0.25">
      <c r="AB24483" s="3" t="e">
        <v>#N/A</v>
      </c>
    </row>
    <row r="24484" spans="28:28" x14ac:dyDescent="0.25">
      <c r="AB24484" s="3" t="e">
        <v>#N/A</v>
      </c>
    </row>
    <row r="24485" spans="28:28" x14ac:dyDescent="0.25">
      <c r="AB24485" s="3" t="e">
        <v>#N/A</v>
      </c>
    </row>
    <row r="24486" spans="28:28" x14ac:dyDescent="0.25">
      <c r="AB24486" s="3" t="e">
        <v>#N/A</v>
      </c>
    </row>
    <row r="24487" spans="28:28" x14ac:dyDescent="0.25">
      <c r="AB24487" s="3" t="e">
        <v>#N/A</v>
      </c>
    </row>
    <row r="24488" spans="28:28" x14ac:dyDescent="0.25">
      <c r="AB24488" s="3" t="e">
        <v>#N/A</v>
      </c>
    </row>
    <row r="24489" spans="28:28" x14ac:dyDescent="0.25">
      <c r="AB24489" s="3" t="e">
        <v>#N/A</v>
      </c>
    </row>
    <row r="24490" spans="28:28" x14ac:dyDescent="0.25">
      <c r="AB24490" s="3" t="e">
        <v>#N/A</v>
      </c>
    </row>
    <row r="24491" spans="28:28" x14ac:dyDescent="0.25">
      <c r="AB24491" s="3" t="e">
        <v>#N/A</v>
      </c>
    </row>
    <row r="24492" spans="28:28" x14ac:dyDescent="0.25">
      <c r="AB24492" s="3" t="e">
        <v>#N/A</v>
      </c>
    </row>
    <row r="24493" spans="28:28" x14ac:dyDescent="0.25">
      <c r="AB24493" s="3" t="e">
        <v>#N/A</v>
      </c>
    </row>
    <row r="24494" spans="28:28" x14ac:dyDescent="0.25">
      <c r="AB24494" s="3" t="e">
        <v>#N/A</v>
      </c>
    </row>
    <row r="24495" spans="28:28" x14ac:dyDescent="0.25">
      <c r="AB24495" s="3" t="e">
        <v>#N/A</v>
      </c>
    </row>
    <row r="24496" spans="28:28" x14ac:dyDescent="0.25">
      <c r="AB24496" s="3" t="e">
        <v>#N/A</v>
      </c>
    </row>
    <row r="24497" spans="28:28" x14ac:dyDescent="0.25">
      <c r="AB24497" s="3" t="e">
        <v>#N/A</v>
      </c>
    </row>
    <row r="24498" spans="28:28" x14ac:dyDescent="0.25">
      <c r="AB24498" s="3" t="e">
        <v>#N/A</v>
      </c>
    </row>
    <row r="24499" spans="28:28" x14ac:dyDescent="0.25">
      <c r="AB24499" s="3" t="e">
        <v>#N/A</v>
      </c>
    </row>
    <row r="24500" spans="28:28" x14ac:dyDescent="0.25">
      <c r="AB24500" s="3" t="e">
        <v>#N/A</v>
      </c>
    </row>
    <row r="24501" spans="28:28" x14ac:dyDescent="0.25">
      <c r="AB24501" s="3" t="e">
        <v>#N/A</v>
      </c>
    </row>
    <row r="24502" spans="28:28" x14ac:dyDescent="0.25">
      <c r="AB24502" s="3" t="e">
        <v>#N/A</v>
      </c>
    </row>
    <row r="24503" spans="28:28" x14ac:dyDescent="0.25">
      <c r="AB24503" s="3" t="e">
        <v>#N/A</v>
      </c>
    </row>
    <row r="24504" spans="28:28" x14ac:dyDescent="0.25">
      <c r="AB24504" s="3" t="e">
        <v>#N/A</v>
      </c>
    </row>
    <row r="24505" spans="28:28" x14ac:dyDescent="0.25">
      <c r="AB24505" s="3" t="e">
        <v>#N/A</v>
      </c>
    </row>
    <row r="24506" spans="28:28" x14ac:dyDescent="0.25">
      <c r="AB24506" s="3" t="e">
        <v>#N/A</v>
      </c>
    </row>
    <row r="24507" spans="28:28" x14ac:dyDescent="0.25">
      <c r="AB24507" s="3" t="e">
        <v>#N/A</v>
      </c>
    </row>
    <row r="24508" spans="28:28" x14ac:dyDescent="0.25">
      <c r="AB24508" s="3" t="e">
        <v>#N/A</v>
      </c>
    </row>
    <row r="24509" spans="28:28" x14ac:dyDescent="0.25">
      <c r="AB24509" s="3" t="e">
        <v>#N/A</v>
      </c>
    </row>
    <row r="24510" spans="28:28" x14ac:dyDescent="0.25">
      <c r="AB24510" s="3" t="e">
        <v>#N/A</v>
      </c>
    </row>
    <row r="24511" spans="28:28" x14ac:dyDescent="0.25">
      <c r="AB24511" s="3" t="e">
        <v>#N/A</v>
      </c>
    </row>
    <row r="24512" spans="28:28" x14ac:dyDescent="0.25">
      <c r="AB24512" s="3" t="e">
        <v>#N/A</v>
      </c>
    </row>
    <row r="24513" spans="28:28" x14ac:dyDescent="0.25">
      <c r="AB24513" s="3" t="e">
        <v>#N/A</v>
      </c>
    </row>
    <row r="24514" spans="28:28" x14ac:dyDescent="0.25">
      <c r="AB24514" s="3" t="e">
        <v>#N/A</v>
      </c>
    </row>
    <row r="24515" spans="28:28" x14ac:dyDescent="0.25">
      <c r="AB24515" s="3" t="e">
        <v>#N/A</v>
      </c>
    </row>
    <row r="24516" spans="28:28" x14ac:dyDescent="0.25">
      <c r="AB24516" s="3" t="e">
        <v>#N/A</v>
      </c>
    </row>
    <row r="24517" spans="28:28" x14ac:dyDescent="0.25">
      <c r="AB24517" s="3" t="e">
        <v>#N/A</v>
      </c>
    </row>
    <row r="24518" spans="28:28" x14ac:dyDescent="0.25">
      <c r="AB24518" s="3" t="e">
        <v>#N/A</v>
      </c>
    </row>
    <row r="24519" spans="28:28" x14ac:dyDescent="0.25">
      <c r="AB24519" s="3" t="e">
        <v>#N/A</v>
      </c>
    </row>
    <row r="24520" spans="28:28" x14ac:dyDescent="0.25">
      <c r="AB24520" s="3" t="e">
        <v>#N/A</v>
      </c>
    </row>
    <row r="24521" spans="28:28" x14ac:dyDescent="0.25">
      <c r="AB24521" s="3" t="e">
        <v>#N/A</v>
      </c>
    </row>
    <row r="24522" spans="28:28" x14ac:dyDescent="0.25">
      <c r="AB24522" s="3" t="e">
        <v>#N/A</v>
      </c>
    </row>
    <row r="24523" spans="28:28" x14ac:dyDescent="0.25">
      <c r="AB24523" s="3" t="e">
        <v>#N/A</v>
      </c>
    </row>
    <row r="24524" spans="28:28" x14ac:dyDescent="0.25">
      <c r="AB24524" s="3" t="e">
        <v>#N/A</v>
      </c>
    </row>
    <row r="24525" spans="28:28" x14ac:dyDescent="0.25">
      <c r="AB24525" s="3" t="e">
        <v>#N/A</v>
      </c>
    </row>
    <row r="24526" spans="28:28" x14ac:dyDescent="0.25">
      <c r="AB24526" s="3" t="e">
        <v>#N/A</v>
      </c>
    </row>
    <row r="24527" spans="28:28" x14ac:dyDescent="0.25">
      <c r="AB24527" s="3" t="e">
        <v>#N/A</v>
      </c>
    </row>
    <row r="24528" spans="28:28" x14ac:dyDescent="0.25">
      <c r="AB24528" s="3" t="e">
        <v>#N/A</v>
      </c>
    </row>
    <row r="24529" spans="28:28" x14ac:dyDescent="0.25">
      <c r="AB24529" s="3" t="e">
        <v>#N/A</v>
      </c>
    </row>
    <row r="24530" spans="28:28" x14ac:dyDescent="0.25">
      <c r="AB24530" s="3" t="e">
        <v>#N/A</v>
      </c>
    </row>
    <row r="24531" spans="28:28" x14ac:dyDescent="0.25">
      <c r="AB24531" s="3" t="e">
        <v>#N/A</v>
      </c>
    </row>
    <row r="24532" spans="28:28" x14ac:dyDescent="0.25">
      <c r="AB24532" s="3" t="e">
        <v>#N/A</v>
      </c>
    </row>
    <row r="24533" spans="28:28" x14ac:dyDescent="0.25">
      <c r="AB24533" s="3" t="e">
        <v>#N/A</v>
      </c>
    </row>
    <row r="24534" spans="28:28" x14ac:dyDescent="0.25">
      <c r="AB24534" s="3" t="e">
        <v>#N/A</v>
      </c>
    </row>
    <row r="24535" spans="28:28" x14ac:dyDescent="0.25">
      <c r="AB24535" s="3" t="e">
        <v>#N/A</v>
      </c>
    </row>
    <row r="24536" spans="28:28" x14ac:dyDescent="0.25">
      <c r="AB24536" s="3" t="e">
        <v>#N/A</v>
      </c>
    </row>
    <row r="24537" spans="28:28" x14ac:dyDescent="0.25">
      <c r="AB24537" s="3" t="e">
        <v>#N/A</v>
      </c>
    </row>
    <row r="24538" spans="28:28" x14ac:dyDescent="0.25">
      <c r="AB24538" s="3" t="e">
        <v>#N/A</v>
      </c>
    </row>
    <row r="24539" spans="28:28" x14ac:dyDescent="0.25">
      <c r="AB24539" s="3" t="e">
        <v>#N/A</v>
      </c>
    </row>
    <row r="24540" spans="28:28" x14ac:dyDescent="0.25">
      <c r="AB24540" s="3" t="e">
        <v>#N/A</v>
      </c>
    </row>
    <row r="24541" spans="28:28" x14ac:dyDescent="0.25">
      <c r="AB24541" s="3" t="e">
        <v>#N/A</v>
      </c>
    </row>
    <row r="24542" spans="28:28" x14ac:dyDescent="0.25">
      <c r="AB24542" s="3" t="e">
        <v>#N/A</v>
      </c>
    </row>
    <row r="24543" spans="28:28" x14ac:dyDescent="0.25">
      <c r="AB24543" s="3" t="e">
        <v>#N/A</v>
      </c>
    </row>
    <row r="24544" spans="28:28" x14ac:dyDescent="0.25">
      <c r="AB24544" s="3" t="e">
        <v>#N/A</v>
      </c>
    </row>
    <row r="24545" spans="28:28" x14ac:dyDescent="0.25">
      <c r="AB24545" s="3" t="e">
        <v>#N/A</v>
      </c>
    </row>
    <row r="24546" spans="28:28" x14ac:dyDescent="0.25">
      <c r="AB24546" s="3" t="e">
        <v>#N/A</v>
      </c>
    </row>
    <row r="24547" spans="28:28" x14ac:dyDescent="0.25">
      <c r="AB24547" s="3" t="e">
        <v>#N/A</v>
      </c>
    </row>
    <row r="24548" spans="28:28" x14ac:dyDescent="0.25">
      <c r="AB24548" s="3" t="e">
        <v>#N/A</v>
      </c>
    </row>
    <row r="24549" spans="28:28" x14ac:dyDescent="0.25">
      <c r="AB24549" s="3" t="e">
        <v>#N/A</v>
      </c>
    </row>
    <row r="24550" spans="28:28" x14ac:dyDescent="0.25">
      <c r="AB24550" s="3" t="e">
        <v>#N/A</v>
      </c>
    </row>
    <row r="24551" spans="28:28" x14ac:dyDescent="0.25">
      <c r="AB24551" s="3" t="e">
        <v>#N/A</v>
      </c>
    </row>
    <row r="24552" spans="28:28" x14ac:dyDescent="0.25">
      <c r="AB24552" s="3" t="e">
        <v>#N/A</v>
      </c>
    </row>
    <row r="24553" spans="28:28" x14ac:dyDescent="0.25">
      <c r="AB24553" s="3" t="e">
        <v>#N/A</v>
      </c>
    </row>
    <row r="24554" spans="28:28" x14ac:dyDescent="0.25">
      <c r="AB24554" s="3" t="e">
        <v>#N/A</v>
      </c>
    </row>
    <row r="24555" spans="28:28" x14ac:dyDescent="0.25">
      <c r="AB24555" s="3" t="e">
        <v>#N/A</v>
      </c>
    </row>
    <row r="24556" spans="28:28" x14ac:dyDescent="0.25">
      <c r="AB24556" s="3" t="e">
        <v>#N/A</v>
      </c>
    </row>
    <row r="24557" spans="28:28" x14ac:dyDescent="0.25">
      <c r="AB24557" s="3" t="e">
        <v>#N/A</v>
      </c>
    </row>
    <row r="24558" spans="28:28" x14ac:dyDescent="0.25">
      <c r="AB24558" s="3" t="e">
        <v>#N/A</v>
      </c>
    </row>
    <row r="24559" spans="28:28" x14ac:dyDescent="0.25">
      <c r="AB24559" s="3" t="e">
        <v>#N/A</v>
      </c>
    </row>
    <row r="24560" spans="28:28" x14ac:dyDescent="0.25">
      <c r="AB24560" s="3" t="e">
        <v>#N/A</v>
      </c>
    </row>
    <row r="24561" spans="28:28" x14ac:dyDescent="0.25">
      <c r="AB24561" s="3" t="e">
        <v>#N/A</v>
      </c>
    </row>
    <row r="24562" spans="28:28" x14ac:dyDescent="0.25">
      <c r="AB24562" s="3" t="e">
        <v>#N/A</v>
      </c>
    </row>
    <row r="24563" spans="28:28" x14ac:dyDescent="0.25">
      <c r="AB24563" s="3" t="e">
        <v>#N/A</v>
      </c>
    </row>
    <row r="24564" spans="28:28" x14ac:dyDescent="0.25">
      <c r="AB24564" s="3" t="e">
        <v>#N/A</v>
      </c>
    </row>
    <row r="24565" spans="28:28" x14ac:dyDescent="0.25">
      <c r="AB24565" s="3" t="e">
        <v>#N/A</v>
      </c>
    </row>
    <row r="24566" spans="28:28" x14ac:dyDescent="0.25">
      <c r="AB24566" s="3" t="e">
        <v>#N/A</v>
      </c>
    </row>
    <row r="24567" spans="28:28" x14ac:dyDescent="0.25">
      <c r="AB24567" s="3" t="e">
        <v>#N/A</v>
      </c>
    </row>
    <row r="24568" spans="28:28" x14ac:dyDescent="0.25">
      <c r="AB24568" s="3" t="e">
        <v>#N/A</v>
      </c>
    </row>
    <row r="24569" spans="28:28" x14ac:dyDescent="0.25">
      <c r="AB24569" s="3" t="e">
        <v>#N/A</v>
      </c>
    </row>
    <row r="24570" spans="28:28" x14ac:dyDescent="0.25">
      <c r="AB24570" s="3" t="e">
        <v>#N/A</v>
      </c>
    </row>
    <row r="24571" spans="28:28" x14ac:dyDescent="0.25">
      <c r="AB24571" s="3" t="e">
        <v>#N/A</v>
      </c>
    </row>
    <row r="24572" spans="28:28" x14ac:dyDescent="0.25">
      <c r="AB24572" s="3" t="e">
        <v>#N/A</v>
      </c>
    </row>
    <row r="24573" spans="28:28" x14ac:dyDescent="0.25">
      <c r="AB24573" s="3" t="e">
        <v>#N/A</v>
      </c>
    </row>
    <row r="24574" spans="28:28" x14ac:dyDescent="0.25">
      <c r="AB24574" s="3" t="e">
        <v>#N/A</v>
      </c>
    </row>
    <row r="24575" spans="28:28" x14ac:dyDescent="0.25">
      <c r="AB24575" s="3" t="e">
        <v>#N/A</v>
      </c>
    </row>
    <row r="24576" spans="28:28" x14ac:dyDescent="0.25">
      <c r="AB24576" s="3" t="e">
        <v>#N/A</v>
      </c>
    </row>
    <row r="24577" spans="28:28" x14ac:dyDescent="0.25">
      <c r="AB24577" s="3" t="e">
        <v>#N/A</v>
      </c>
    </row>
    <row r="24578" spans="28:28" x14ac:dyDescent="0.25">
      <c r="AB24578" s="3" t="e">
        <v>#N/A</v>
      </c>
    </row>
    <row r="24579" spans="28:28" x14ac:dyDescent="0.25">
      <c r="AB24579" s="3" t="e">
        <v>#N/A</v>
      </c>
    </row>
    <row r="24580" spans="28:28" x14ac:dyDescent="0.25">
      <c r="AB24580" s="3" t="e">
        <v>#N/A</v>
      </c>
    </row>
    <row r="24581" spans="28:28" x14ac:dyDescent="0.25">
      <c r="AB24581" s="3" t="e">
        <v>#N/A</v>
      </c>
    </row>
    <row r="24582" spans="28:28" x14ac:dyDescent="0.25">
      <c r="AB24582" s="3" t="e">
        <v>#N/A</v>
      </c>
    </row>
    <row r="24583" spans="28:28" x14ac:dyDescent="0.25">
      <c r="AB24583" s="3" t="e">
        <v>#N/A</v>
      </c>
    </row>
    <row r="24584" spans="28:28" x14ac:dyDescent="0.25">
      <c r="AB24584" s="3" t="e">
        <v>#N/A</v>
      </c>
    </row>
    <row r="24585" spans="28:28" x14ac:dyDescent="0.25">
      <c r="AB24585" s="3" t="e">
        <v>#N/A</v>
      </c>
    </row>
    <row r="24586" spans="28:28" x14ac:dyDescent="0.25">
      <c r="AB24586" s="3" t="e">
        <v>#N/A</v>
      </c>
    </row>
    <row r="24587" spans="28:28" x14ac:dyDescent="0.25">
      <c r="AB24587" s="3" t="e">
        <v>#N/A</v>
      </c>
    </row>
    <row r="24588" spans="28:28" x14ac:dyDescent="0.25">
      <c r="AB24588" s="3" t="e">
        <v>#N/A</v>
      </c>
    </row>
    <row r="24589" spans="28:28" x14ac:dyDescent="0.25">
      <c r="AB24589" s="3" t="e">
        <v>#N/A</v>
      </c>
    </row>
    <row r="24590" spans="28:28" x14ac:dyDescent="0.25">
      <c r="AB24590" s="3" t="e">
        <v>#N/A</v>
      </c>
    </row>
    <row r="24591" spans="28:28" x14ac:dyDescent="0.25">
      <c r="AB24591" s="3" t="e">
        <v>#N/A</v>
      </c>
    </row>
    <row r="24592" spans="28:28" x14ac:dyDescent="0.25">
      <c r="AB24592" s="3" t="e">
        <v>#N/A</v>
      </c>
    </row>
    <row r="24593" spans="28:28" x14ac:dyDescent="0.25">
      <c r="AB24593" s="3" t="e">
        <v>#N/A</v>
      </c>
    </row>
    <row r="24594" spans="28:28" x14ac:dyDescent="0.25">
      <c r="AB24594" s="3" t="e">
        <v>#N/A</v>
      </c>
    </row>
    <row r="24595" spans="28:28" x14ac:dyDescent="0.25">
      <c r="AB24595" s="3" t="e">
        <v>#N/A</v>
      </c>
    </row>
    <row r="24596" spans="28:28" x14ac:dyDescent="0.25">
      <c r="AB24596" s="3" t="e">
        <v>#N/A</v>
      </c>
    </row>
    <row r="24597" spans="28:28" x14ac:dyDescent="0.25">
      <c r="AB24597" s="3" t="e">
        <v>#N/A</v>
      </c>
    </row>
    <row r="24598" spans="28:28" x14ac:dyDescent="0.25">
      <c r="AB24598" s="3" t="e">
        <v>#N/A</v>
      </c>
    </row>
    <row r="24599" spans="28:28" x14ac:dyDescent="0.25">
      <c r="AB24599" s="3" t="e">
        <v>#N/A</v>
      </c>
    </row>
    <row r="24600" spans="28:28" x14ac:dyDescent="0.25">
      <c r="AB24600" s="3" t="e">
        <v>#N/A</v>
      </c>
    </row>
    <row r="24601" spans="28:28" x14ac:dyDescent="0.25">
      <c r="AB24601" s="3" t="e">
        <v>#N/A</v>
      </c>
    </row>
    <row r="24602" spans="28:28" x14ac:dyDescent="0.25">
      <c r="AB24602" s="3" t="e">
        <v>#N/A</v>
      </c>
    </row>
    <row r="24603" spans="28:28" x14ac:dyDescent="0.25">
      <c r="AB24603" s="3" t="e">
        <v>#N/A</v>
      </c>
    </row>
    <row r="24604" spans="28:28" x14ac:dyDescent="0.25">
      <c r="AB24604" s="3" t="e">
        <v>#N/A</v>
      </c>
    </row>
    <row r="24605" spans="28:28" x14ac:dyDescent="0.25">
      <c r="AB24605" s="3" t="e">
        <v>#N/A</v>
      </c>
    </row>
    <row r="24606" spans="28:28" x14ac:dyDescent="0.25">
      <c r="AB24606" s="3" t="e">
        <v>#N/A</v>
      </c>
    </row>
    <row r="24607" spans="28:28" x14ac:dyDescent="0.25">
      <c r="AB24607" s="3" t="e">
        <v>#N/A</v>
      </c>
    </row>
    <row r="24608" spans="28:28" x14ac:dyDescent="0.25">
      <c r="AB24608" s="3" t="e">
        <v>#N/A</v>
      </c>
    </row>
    <row r="24609" spans="28:28" x14ac:dyDescent="0.25">
      <c r="AB24609" s="3" t="e">
        <v>#N/A</v>
      </c>
    </row>
    <row r="24610" spans="28:28" x14ac:dyDescent="0.25">
      <c r="AB24610" s="3" t="e">
        <v>#N/A</v>
      </c>
    </row>
    <row r="24611" spans="28:28" x14ac:dyDescent="0.25">
      <c r="AB24611" s="3" t="e">
        <v>#N/A</v>
      </c>
    </row>
    <row r="24612" spans="28:28" x14ac:dyDescent="0.25">
      <c r="AB24612" s="3" t="e">
        <v>#N/A</v>
      </c>
    </row>
    <row r="24613" spans="28:28" x14ac:dyDescent="0.25">
      <c r="AB24613" s="3" t="e">
        <v>#N/A</v>
      </c>
    </row>
    <row r="24614" spans="28:28" x14ac:dyDescent="0.25">
      <c r="AB24614" s="3" t="e">
        <v>#N/A</v>
      </c>
    </row>
    <row r="24615" spans="28:28" x14ac:dyDescent="0.25">
      <c r="AB24615" s="3" t="e">
        <v>#N/A</v>
      </c>
    </row>
    <row r="24616" spans="28:28" x14ac:dyDescent="0.25">
      <c r="AB24616" s="3" t="e">
        <v>#N/A</v>
      </c>
    </row>
    <row r="24617" spans="28:28" x14ac:dyDescent="0.25">
      <c r="AB24617" s="3" t="e">
        <v>#N/A</v>
      </c>
    </row>
    <row r="24618" spans="28:28" x14ac:dyDescent="0.25">
      <c r="AB24618" s="3" t="e">
        <v>#N/A</v>
      </c>
    </row>
    <row r="24619" spans="28:28" x14ac:dyDescent="0.25">
      <c r="AB24619" s="3" t="e">
        <v>#N/A</v>
      </c>
    </row>
    <row r="24620" spans="28:28" x14ac:dyDescent="0.25">
      <c r="AB24620" s="3" t="e">
        <v>#N/A</v>
      </c>
    </row>
    <row r="24621" spans="28:28" x14ac:dyDescent="0.25">
      <c r="AB24621" s="3" t="e">
        <v>#N/A</v>
      </c>
    </row>
    <row r="24622" spans="28:28" x14ac:dyDescent="0.25">
      <c r="AB24622" s="3" t="e">
        <v>#N/A</v>
      </c>
    </row>
    <row r="24623" spans="28:28" x14ac:dyDescent="0.25">
      <c r="AB24623" s="3" t="e">
        <v>#N/A</v>
      </c>
    </row>
    <row r="24624" spans="28:28" x14ac:dyDescent="0.25">
      <c r="AB24624" s="3" t="e">
        <v>#N/A</v>
      </c>
    </row>
    <row r="24625" spans="28:28" x14ac:dyDescent="0.25">
      <c r="AB24625" s="3" t="e">
        <v>#N/A</v>
      </c>
    </row>
    <row r="24626" spans="28:28" x14ac:dyDescent="0.25">
      <c r="AB24626" s="3" t="e">
        <v>#N/A</v>
      </c>
    </row>
    <row r="24627" spans="28:28" x14ac:dyDescent="0.25">
      <c r="AB24627" s="3" t="e">
        <v>#N/A</v>
      </c>
    </row>
    <row r="24628" spans="28:28" x14ac:dyDescent="0.25">
      <c r="AB24628" s="3" t="e">
        <v>#N/A</v>
      </c>
    </row>
    <row r="24629" spans="28:28" x14ac:dyDescent="0.25">
      <c r="AB24629" s="3" t="e">
        <v>#N/A</v>
      </c>
    </row>
    <row r="24630" spans="28:28" x14ac:dyDescent="0.25">
      <c r="AB24630" s="3" t="e">
        <v>#N/A</v>
      </c>
    </row>
    <row r="24631" spans="28:28" x14ac:dyDescent="0.25">
      <c r="AB24631" s="3" t="e">
        <v>#N/A</v>
      </c>
    </row>
    <row r="24632" spans="28:28" x14ac:dyDescent="0.25">
      <c r="AB24632" s="3" t="e">
        <v>#N/A</v>
      </c>
    </row>
    <row r="24633" spans="28:28" x14ac:dyDescent="0.25">
      <c r="AB24633" s="3" t="e">
        <v>#N/A</v>
      </c>
    </row>
    <row r="24634" spans="28:28" x14ac:dyDescent="0.25">
      <c r="AB24634" s="3" t="e">
        <v>#N/A</v>
      </c>
    </row>
    <row r="24635" spans="28:28" x14ac:dyDescent="0.25">
      <c r="AB24635" s="3" t="e">
        <v>#N/A</v>
      </c>
    </row>
    <row r="24636" spans="28:28" x14ac:dyDescent="0.25">
      <c r="AB24636" s="3" t="e">
        <v>#N/A</v>
      </c>
    </row>
    <row r="24637" spans="28:28" x14ac:dyDescent="0.25">
      <c r="AB24637" s="3" t="e">
        <v>#N/A</v>
      </c>
    </row>
    <row r="24638" spans="28:28" x14ac:dyDescent="0.25">
      <c r="AB24638" s="3" t="e">
        <v>#N/A</v>
      </c>
    </row>
    <row r="24639" spans="28:28" x14ac:dyDescent="0.25">
      <c r="AB24639" s="3" t="e">
        <v>#N/A</v>
      </c>
    </row>
    <row r="24640" spans="28:28" x14ac:dyDescent="0.25">
      <c r="AB24640" s="3" t="e">
        <v>#N/A</v>
      </c>
    </row>
    <row r="24641" spans="28:28" x14ac:dyDescent="0.25">
      <c r="AB24641" s="3" t="e">
        <v>#N/A</v>
      </c>
    </row>
    <row r="24642" spans="28:28" x14ac:dyDescent="0.25">
      <c r="AB24642" s="3" t="e">
        <v>#N/A</v>
      </c>
    </row>
    <row r="24643" spans="28:28" x14ac:dyDescent="0.25">
      <c r="AB24643" s="3" t="e">
        <v>#N/A</v>
      </c>
    </row>
    <row r="24644" spans="28:28" x14ac:dyDescent="0.25">
      <c r="AB24644" s="3" t="e">
        <v>#N/A</v>
      </c>
    </row>
    <row r="24645" spans="28:28" x14ac:dyDescent="0.25">
      <c r="AB24645" s="3" t="e">
        <v>#N/A</v>
      </c>
    </row>
    <row r="24646" spans="28:28" x14ac:dyDescent="0.25">
      <c r="AB24646" s="3" t="e">
        <v>#N/A</v>
      </c>
    </row>
    <row r="24647" spans="28:28" x14ac:dyDescent="0.25">
      <c r="AB24647" s="3" t="e">
        <v>#N/A</v>
      </c>
    </row>
    <row r="24648" spans="28:28" x14ac:dyDescent="0.25">
      <c r="AB24648" s="3" t="e">
        <v>#N/A</v>
      </c>
    </row>
    <row r="24649" spans="28:28" x14ac:dyDescent="0.25">
      <c r="AB24649" s="3" t="e">
        <v>#N/A</v>
      </c>
    </row>
    <row r="24650" spans="28:28" x14ac:dyDescent="0.25">
      <c r="AB24650" s="3" t="e">
        <v>#N/A</v>
      </c>
    </row>
    <row r="24651" spans="28:28" x14ac:dyDescent="0.25">
      <c r="AB24651" s="3" t="e">
        <v>#N/A</v>
      </c>
    </row>
    <row r="24652" spans="28:28" x14ac:dyDescent="0.25">
      <c r="AB24652" s="3" t="e">
        <v>#N/A</v>
      </c>
    </row>
    <row r="24653" spans="28:28" x14ac:dyDescent="0.25">
      <c r="AB24653" s="3" t="e">
        <v>#N/A</v>
      </c>
    </row>
    <row r="24654" spans="28:28" x14ac:dyDescent="0.25">
      <c r="AB24654" s="3" t="e">
        <v>#N/A</v>
      </c>
    </row>
    <row r="24655" spans="28:28" x14ac:dyDescent="0.25">
      <c r="AB24655" s="3" t="e">
        <v>#N/A</v>
      </c>
    </row>
    <row r="24656" spans="28:28" x14ac:dyDescent="0.25">
      <c r="AB24656" s="3" t="e">
        <v>#N/A</v>
      </c>
    </row>
    <row r="24657" spans="28:28" x14ac:dyDescent="0.25">
      <c r="AB24657" s="3" t="e">
        <v>#N/A</v>
      </c>
    </row>
    <row r="24658" spans="28:28" x14ac:dyDescent="0.25">
      <c r="AB24658" s="3" t="e">
        <v>#N/A</v>
      </c>
    </row>
    <row r="24659" spans="28:28" x14ac:dyDescent="0.25">
      <c r="AB24659" s="3" t="e">
        <v>#N/A</v>
      </c>
    </row>
    <row r="24660" spans="28:28" x14ac:dyDescent="0.25">
      <c r="AB24660" s="3" t="e">
        <v>#N/A</v>
      </c>
    </row>
    <row r="24661" spans="28:28" x14ac:dyDescent="0.25">
      <c r="AB24661" s="3" t="e">
        <v>#N/A</v>
      </c>
    </row>
    <row r="24662" spans="28:28" x14ac:dyDescent="0.25">
      <c r="AB24662" s="3" t="e">
        <v>#N/A</v>
      </c>
    </row>
    <row r="24663" spans="28:28" x14ac:dyDescent="0.25">
      <c r="AB24663" s="3" t="e">
        <v>#N/A</v>
      </c>
    </row>
    <row r="24664" spans="28:28" x14ac:dyDescent="0.25">
      <c r="AB24664" s="3" t="e">
        <v>#N/A</v>
      </c>
    </row>
    <row r="24665" spans="28:28" x14ac:dyDescent="0.25">
      <c r="AB24665" s="3" t="e">
        <v>#N/A</v>
      </c>
    </row>
    <row r="24666" spans="28:28" x14ac:dyDescent="0.25">
      <c r="AB24666" s="3" t="e">
        <v>#N/A</v>
      </c>
    </row>
    <row r="24667" spans="28:28" x14ac:dyDescent="0.25">
      <c r="AB24667" s="3" t="e">
        <v>#N/A</v>
      </c>
    </row>
    <row r="24668" spans="28:28" x14ac:dyDescent="0.25">
      <c r="AB24668" s="3" t="e">
        <v>#N/A</v>
      </c>
    </row>
    <row r="24669" spans="28:28" x14ac:dyDescent="0.25">
      <c r="AB24669" s="3" t="e">
        <v>#N/A</v>
      </c>
    </row>
    <row r="24670" spans="28:28" x14ac:dyDescent="0.25">
      <c r="AB24670" s="3" t="e">
        <v>#N/A</v>
      </c>
    </row>
    <row r="24671" spans="28:28" x14ac:dyDescent="0.25">
      <c r="AB24671" s="3" t="e">
        <v>#N/A</v>
      </c>
    </row>
    <row r="24672" spans="28:28" x14ac:dyDescent="0.25">
      <c r="AB24672" s="3" t="e">
        <v>#N/A</v>
      </c>
    </row>
    <row r="24673" spans="28:28" x14ac:dyDescent="0.25">
      <c r="AB24673" s="3" t="e">
        <v>#N/A</v>
      </c>
    </row>
    <row r="24674" spans="28:28" x14ac:dyDescent="0.25">
      <c r="AB24674" s="3" t="e">
        <v>#N/A</v>
      </c>
    </row>
    <row r="24675" spans="28:28" x14ac:dyDescent="0.25">
      <c r="AB24675" s="3" t="e">
        <v>#N/A</v>
      </c>
    </row>
    <row r="24676" spans="28:28" x14ac:dyDescent="0.25">
      <c r="AB24676" s="3" t="e">
        <v>#N/A</v>
      </c>
    </row>
    <row r="24677" spans="28:28" x14ac:dyDescent="0.25">
      <c r="AB24677" s="3" t="e">
        <v>#N/A</v>
      </c>
    </row>
    <row r="24678" spans="28:28" x14ac:dyDescent="0.25">
      <c r="AB24678" s="3" t="e">
        <v>#N/A</v>
      </c>
    </row>
    <row r="24679" spans="28:28" x14ac:dyDescent="0.25">
      <c r="AB24679" s="3" t="e">
        <v>#N/A</v>
      </c>
    </row>
    <row r="24680" spans="28:28" x14ac:dyDescent="0.25">
      <c r="AB24680" s="3" t="e">
        <v>#N/A</v>
      </c>
    </row>
    <row r="24681" spans="28:28" x14ac:dyDescent="0.25">
      <c r="AB24681" s="3" t="e">
        <v>#N/A</v>
      </c>
    </row>
    <row r="24682" spans="28:28" x14ac:dyDescent="0.25">
      <c r="AB24682" s="3" t="e">
        <v>#N/A</v>
      </c>
    </row>
    <row r="24683" spans="28:28" x14ac:dyDescent="0.25">
      <c r="AB24683" s="3" t="e">
        <v>#N/A</v>
      </c>
    </row>
    <row r="24684" spans="28:28" x14ac:dyDescent="0.25">
      <c r="AB24684" s="3" t="e">
        <v>#N/A</v>
      </c>
    </row>
    <row r="24685" spans="28:28" x14ac:dyDescent="0.25">
      <c r="AB24685" s="3" t="e">
        <v>#N/A</v>
      </c>
    </row>
    <row r="24686" spans="28:28" x14ac:dyDescent="0.25">
      <c r="AB24686" s="3" t="e">
        <v>#N/A</v>
      </c>
    </row>
    <row r="24687" spans="28:28" x14ac:dyDescent="0.25">
      <c r="AB24687" s="3" t="e">
        <v>#N/A</v>
      </c>
    </row>
    <row r="24688" spans="28:28" x14ac:dyDescent="0.25">
      <c r="AB24688" s="3" t="e">
        <v>#N/A</v>
      </c>
    </row>
    <row r="24689" spans="28:28" x14ac:dyDescent="0.25">
      <c r="AB24689" s="3" t="e">
        <v>#N/A</v>
      </c>
    </row>
    <row r="24690" spans="28:28" x14ac:dyDescent="0.25">
      <c r="AB24690" s="3" t="e">
        <v>#N/A</v>
      </c>
    </row>
    <row r="24691" spans="28:28" x14ac:dyDescent="0.25">
      <c r="AB24691" s="3" t="e">
        <v>#N/A</v>
      </c>
    </row>
    <row r="24692" spans="28:28" x14ac:dyDescent="0.25">
      <c r="AB24692" s="3" t="e">
        <v>#N/A</v>
      </c>
    </row>
    <row r="24693" spans="28:28" x14ac:dyDescent="0.25">
      <c r="AB24693" s="3" t="e">
        <v>#N/A</v>
      </c>
    </row>
    <row r="24694" spans="28:28" x14ac:dyDescent="0.25">
      <c r="AB24694" s="3" t="e">
        <v>#N/A</v>
      </c>
    </row>
    <row r="24695" spans="28:28" x14ac:dyDescent="0.25">
      <c r="AB24695" s="3" t="e">
        <v>#N/A</v>
      </c>
    </row>
    <row r="24696" spans="28:28" x14ac:dyDescent="0.25">
      <c r="AB24696" s="3" t="e">
        <v>#N/A</v>
      </c>
    </row>
    <row r="24697" spans="28:28" x14ac:dyDescent="0.25">
      <c r="AB24697" s="3" t="e">
        <v>#N/A</v>
      </c>
    </row>
    <row r="24698" spans="28:28" x14ac:dyDescent="0.25">
      <c r="AB24698" s="3" t="e">
        <v>#N/A</v>
      </c>
    </row>
    <row r="24699" spans="28:28" x14ac:dyDescent="0.25">
      <c r="AB24699" s="3" t="e">
        <v>#N/A</v>
      </c>
    </row>
    <row r="24700" spans="28:28" x14ac:dyDescent="0.25">
      <c r="AB24700" s="3" t="e">
        <v>#N/A</v>
      </c>
    </row>
    <row r="24701" spans="28:28" x14ac:dyDescent="0.25">
      <c r="AB24701" s="3" t="e">
        <v>#N/A</v>
      </c>
    </row>
    <row r="24702" spans="28:28" x14ac:dyDescent="0.25">
      <c r="AB24702" s="3" t="e">
        <v>#N/A</v>
      </c>
    </row>
    <row r="24703" spans="28:28" x14ac:dyDescent="0.25">
      <c r="AB24703" s="3" t="e">
        <v>#N/A</v>
      </c>
    </row>
    <row r="24704" spans="28:28" x14ac:dyDescent="0.25">
      <c r="AB24704" s="3" t="e">
        <v>#N/A</v>
      </c>
    </row>
    <row r="24705" spans="28:28" x14ac:dyDescent="0.25">
      <c r="AB24705" s="3" t="e">
        <v>#N/A</v>
      </c>
    </row>
    <row r="24706" spans="28:28" x14ac:dyDescent="0.25">
      <c r="AB24706" s="3" t="e">
        <v>#N/A</v>
      </c>
    </row>
    <row r="24707" spans="28:28" x14ac:dyDescent="0.25">
      <c r="AB24707" s="3" t="e">
        <v>#N/A</v>
      </c>
    </row>
    <row r="24708" spans="28:28" x14ac:dyDescent="0.25">
      <c r="AB24708" s="3" t="e">
        <v>#N/A</v>
      </c>
    </row>
    <row r="24709" spans="28:28" x14ac:dyDescent="0.25">
      <c r="AB24709" s="3" t="e">
        <v>#N/A</v>
      </c>
    </row>
    <row r="24710" spans="28:28" x14ac:dyDescent="0.25">
      <c r="AB24710" s="3" t="e">
        <v>#N/A</v>
      </c>
    </row>
    <row r="24711" spans="28:28" x14ac:dyDescent="0.25">
      <c r="AB24711" s="3" t="e">
        <v>#N/A</v>
      </c>
    </row>
    <row r="24712" spans="28:28" x14ac:dyDescent="0.25">
      <c r="AB24712" s="3" t="e">
        <v>#N/A</v>
      </c>
    </row>
    <row r="24713" spans="28:28" x14ac:dyDescent="0.25">
      <c r="AB24713" s="3" t="e">
        <v>#N/A</v>
      </c>
    </row>
    <row r="24714" spans="28:28" x14ac:dyDescent="0.25">
      <c r="AB24714" s="3" t="e">
        <v>#N/A</v>
      </c>
    </row>
    <row r="24715" spans="28:28" x14ac:dyDescent="0.25">
      <c r="AB24715" s="3" t="e">
        <v>#N/A</v>
      </c>
    </row>
    <row r="24716" spans="28:28" x14ac:dyDescent="0.25">
      <c r="AB24716" s="3" t="e">
        <v>#N/A</v>
      </c>
    </row>
    <row r="24717" spans="28:28" x14ac:dyDescent="0.25">
      <c r="AB24717" s="3" t="e">
        <v>#N/A</v>
      </c>
    </row>
    <row r="24718" spans="28:28" x14ac:dyDescent="0.25">
      <c r="AB24718" s="3" t="e">
        <v>#N/A</v>
      </c>
    </row>
    <row r="24719" spans="28:28" x14ac:dyDescent="0.25">
      <c r="AB24719" s="3" t="e">
        <v>#N/A</v>
      </c>
    </row>
    <row r="24720" spans="28:28" x14ac:dyDescent="0.25">
      <c r="AB24720" s="3" t="e">
        <v>#N/A</v>
      </c>
    </row>
    <row r="24721" spans="28:28" x14ac:dyDescent="0.25">
      <c r="AB24721" s="3" t="e">
        <v>#N/A</v>
      </c>
    </row>
    <row r="24722" spans="28:28" x14ac:dyDescent="0.25">
      <c r="AB24722" s="3" t="e">
        <v>#N/A</v>
      </c>
    </row>
    <row r="24723" spans="28:28" x14ac:dyDescent="0.25">
      <c r="AB24723" s="3" t="e">
        <v>#N/A</v>
      </c>
    </row>
    <row r="24724" spans="28:28" x14ac:dyDescent="0.25">
      <c r="AB24724" s="3" t="e">
        <v>#N/A</v>
      </c>
    </row>
    <row r="24725" spans="28:28" x14ac:dyDescent="0.25">
      <c r="AB24725" s="3" t="e">
        <v>#N/A</v>
      </c>
    </row>
    <row r="24726" spans="28:28" x14ac:dyDescent="0.25">
      <c r="AB24726" s="3" t="e">
        <v>#N/A</v>
      </c>
    </row>
    <row r="24727" spans="28:28" x14ac:dyDescent="0.25">
      <c r="AB24727" s="3" t="e">
        <v>#N/A</v>
      </c>
    </row>
    <row r="24728" spans="28:28" x14ac:dyDescent="0.25">
      <c r="AB24728" s="3" t="e">
        <v>#N/A</v>
      </c>
    </row>
    <row r="24729" spans="28:28" x14ac:dyDescent="0.25">
      <c r="AB24729" s="3" t="e">
        <v>#N/A</v>
      </c>
    </row>
    <row r="24730" spans="28:28" x14ac:dyDescent="0.25">
      <c r="AB24730" s="3" t="e">
        <v>#N/A</v>
      </c>
    </row>
    <row r="24731" spans="28:28" x14ac:dyDescent="0.25">
      <c r="AB24731" s="3" t="e">
        <v>#N/A</v>
      </c>
    </row>
    <row r="24732" spans="28:28" x14ac:dyDescent="0.25">
      <c r="AB24732" s="3" t="e">
        <v>#N/A</v>
      </c>
    </row>
    <row r="24733" spans="28:28" x14ac:dyDescent="0.25">
      <c r="AB24733" s="3" t="e">
        <v>#N/A</v>
      </c>
    </row>
    <row r="24734" spans="28:28" x14ac:dyDescent="0.25">
      <c r="AB24734" s="3" t="e">
        <v>#N/A</v>
      </c>
    </row>
    <row r="24735" spans="28:28" x14ac:dyDescent="0.25">
      <c r="AB24735" s="3" t="e">
        <v>#N/A</v>
      </c>
    </row>
    <row r="24736" spans="28:28" x14ac:dyDescent="0.25">
      <c r="AB24736" s="3" t="e">
        <v>#N/A</v>
      </c>
    </row>
    <row r="24737" spans="28:28" x14ac:dyDescent="0.25">
      <c r="AB24737" s="3" t="e">
        <v>#N/A</v>
      </c>
    </row>
    <row r="24738" spans="28:28" x14ac:dyDescent="0.25">
      <c r="AB24738" s="3" t="e">
        <v>#N/A</v>
      </c>
    </row>
    <row r="24739" spans="28:28" x14ac:dyDescent="0.25">
      <c r="AB24739" s="3" t="e">
        <v>#N/A</v>
      </c>
    </row>
    <row r="24740" spans="28:28" x14ac:dyDescent="0.25">
      <c r="AB24740" s="3" t="e">
        <v>#N/A</v>
      </c>
    </row>
    <row r="24741" spans="28:28" x14ac:dyDescent="0.25">
      <c r="AB24741" s="3" t="e">
        <v>#N/A</v>
      </c>
    </row>
    <row r="24742" spans="28:28" x14ac:dyDescent="0.25">
      <c r="AB24742" s="3" t="e">
        <v>#N/A</v>
      </c>
    </row>
    <row r="24743" spans="28:28" x14ac:dyDescent="0.25">
      <c r="AB24743" s="3" t="e">
        <v>#N/A</v>
      </c>
    </row>
    <row r="24744" spans="28:28" x14ac:dyDescent="0.25">
      <c r="AB24744" s="3" t="e">
        <v>#N/A</v>
      </c>
    </row>
    <row r="24745" spans="28:28" x14ac:dyDescent="0.25">
      <c r="AB24745" s="3" t="e">
        <v>#N/A</v>
      </c>
    </row>
    <row r="24746" spans="28:28" x14ac:dyDescent="0.25">
      <c r="AB24746" s="3" t="e">
        <v>#N/A</v>
      </c>
    </row>
    <row r="24747" spans="28:28" x14ac:dyDescent="0.25">
      <c r="AB24747" s="3" t="e">
        <v>#N/A</v>
      </c>
    </row>
    <row r="24748" spans="28:28" x14ac:dyDescent="0.25">
      <c r="AB24748" s="3" t="e">
        <v>#N/A</v>
      </c>
    </row>
    <row r="24749" spans="28:28" x14ac:dyDescent="0.25">
      <c r="AB24749" s="3" t="e">
        <v>#N/A</v>
      </c>
    </row>
    <row r="24750" spans="28:28" x14ac:dyDescent="0.25">
      <c r="AB24750" s="3" t="e">
        <v>#N/A</v>
      </c>
    </row>
    <row r="24751" spans="28:28" x14ac:dyDescent="0.25">
      <c r="AB24751" s="3" t="e">
        <v>#N/A</v>
      </c>
    </row>
    <row r="24752" spans="28:28" x14ac:dyDescent="0.25">
      <c r="AB24752" s="3" t="e">
        <v>#N/A</v>
      </c>
    </row>
    <row r="24753" spans="28:28" x14ac:dyDescent="0.25">
      <c r="AB24753" s="3" t="e">
        <v>#N/A</v>
      </c>
    </row>
    <row r="24754" spans="28:28" x14ac:dyDescent="0.25">
      <c r="AB24754" s="3" t="e">
        <v>#N/A</v>
      </c>
    </row>
    <row r="24755" spans="28:28" x14ac:dyDescent="0.25">
      <c r="AB24755" s="3" t="e">
        <v>#N/A</v>
      </c>
    </row>
    <row r="24756" spans="28:28" x14ac:dyDescent="0.25">
      <c r="AB24756" s="3" t="e">
        <v>#N/A</v>
      </c>
    </row>
    <row r="24757" spans="28:28" x14ac:dyDescent="0.25">
      <c r="AB24757" s="3" t="e">
        <v>#N/A</v>
      </c>
    </row>
    <row r="24758" spans="28:28" x14ac:dyDescent="0.25">
      <c r="AB24758" s="3" t="e">
        <v>#N/A</v>
      </c>
    </row>
    <row r="24759" spans="28:28" x14ac:dyDescent="0.25">
      <c r="AB24759" s="3" t="e">
        <v>#N/A</v>
      </c>
    </row>
    <row r="24760" spans="28:28" x14ac:dyDescent="0.25">
      <c r="AB24760" s="3" t="e">
        <v>#N/A</v>
      </c>
    </row>
    <row r="24761" spans="28:28" x14ac:dyDescent="0.25">
      <c r="AB24761" s="3" t="e">
        <v>#N/A</v>
      </c>
    </row>
    <row r="24762" spans="28:28" x14ac:dyDescent="0.25">
      <c r="AB24762" s="3" t="e">
        <v>#N/A</v>
      </c>
    </row>
    <row r="24763" spans="28:28" x14ac:dyDescent="0.25">
      <c r="AB24763" s="3" t="e">
        <v>#N/A</v>
      </c>
    </row>
    <row r="24764" spans="28:28" x14ac:dyDescent="0.25">
      <c r="AB24764" s="3" t="e">
        <v>#N/A</v>
      </c>
    </row>
    <row r="24765" spans="28:28" x14ac:dyDescent="0.25">
      <c r="AB24765" s="3" t="e">
        <v>#N/A</v>
      </c>
    </row>
    <row r="24766" spans="28:28" x14ac:dyDescent="0.25">
      <c r="AB24766" s="3" t="e">
        <v>#N/A</v>
      </c>
    </row>
    <row r="24767" spans="28:28" x14ac:dyDescent="0.25">
      <c r="AB24767" s="3" t="e">
        <v>#N/A</v>
      </c>
    </row>
    <row r="24768" spans="28:28" x14ac:dyDescent="0.25">
      <c r="AB24768" s="3" t="e">
        <v>#N/A</v>
      </c>
    </row>
    <row r="24769" spans="28:28" x14ac:dyDescent="0.25">
      <c r="AB24769" s="3" t="e">
        <v>#N/A</v>
      </c>
    </row>
    <row r="24770" spans="28:28" x14ac:dyDescent="0.25">
      <c r="AB24770" s="3" t="e">
        <v>#N/A</v>
      </c>
    </row>
    <row r="24771" spans="28:28" x14ac:dyDescent="0.25">
      <c r="AB24771" s="3" t="e">
        <v>#N/A</v>
      </c>
    </row>
    <row r="24772" spans="28:28" x14ac:dyDescent="0.25">
      <c r="AB24772" s="3" t="e">
        <v>#N/A</v>
      </c>
    </row>
    <row r="24773" spans="28:28" x14ac:dyDescent="0.25">
      <c r="AB24773" s="3" t="e">
        <v>#N/A</v>
      </c>
    </row>
    <row r="24774" spans="28:28" x14ac:dyDescent="0.25">
      <c r="AB24774" s="3" t="e">
        <v>#N/A</v>
      </c>
    </row>
    <row r="24775" spans="28:28" x14ac:dyDescent="0.25">
      <c r="AB24775" s="3" t="e">
        <v>#N/A</v>
      </c>
    </row>
    <row r="24776" spans="28:28" x14ac:dyDescent="0.25">
      <c r="AB24776" s="3" t="e">
        <v>#N/A</v>
      </c>
    </row>
    <row r="24777" spans="28:28" x14ac:dyDescent="0.25">
      <c r="AB24777" s="3" t="e">
        <v>#N/A</v>
      </c>
    </row>
    <row r="24778" spans="28:28" x14ac:dyDescent="0.25">
      <c r="AB24778" s="3" t="e">
        <v>#N/A</v>
      </c>
    </row>
    <row r="24779" spans="28:28" x14ac:dyDescent="0.25">
      <c r="AB24779" s="3" t="e">
        <v>#N/A</v>
      </c>
    </row>
    <row r="24780" spans="28:28" x14ac:dyDescent="0.25">
      <c r="AB24780" s="3" t="e">
        <v>#N/A</v>
      </c>
    </row>
    <row r="24781" spans="28:28" x14ac:dyDescent="0.25">
      <c r="AB24781" s="3" t="e">
        <v>#N/A</v>
      </c>
    </row>
    <row r="24782" spans="28:28" x14ac:dyDescent="0.25">
      <c r="AB24782" s="3" t="e">
        <v>#N/A</v>
      </c>
    </row>
    <row r="24783" spans="28:28" x14ac:dyDescent="0.25">
      <c r="AB24783" s="3" t="e">
        <v>#N/A</v>
      </c>
    </row>
    <row r="24784" spans="28:28" x14ac:dyDescent="0.25">
      <c r="AB24784" s="3" t="e">
        <v>#N/A</v>
      </c>
    </row>
    <row r="24785" spans="28:28" x14ac:dyDescent="0.25">
      <c r="AB24785" s="3" t="e">
        <v>#N/A</v>
      </c>
    </row>
    <row r="24786" spans="28:28" x14ac:dyDescent="0.25">
      <c r="AB24786" s="3" t="e">
        <v>#N/A</v>
      </c>
    </row>
    <row r="24787" spans="28:28" x14ac:dyDescent="0.25">
      <c r="AB24787" s="3" t="e">
        <v>#N/A</v>
      </c>
    </row>
    <row r="24788" spans="28:28" x14ac:dyDescent="0.25">
      <c r="AB24788" s="3" t="e">
        <v>#N/A</v>
      </c>
    </row>
    <row r="24789" spans="28:28" x14ac:dyDescent="0.25">
      <c r="AB24789" s="3" t="e">
        <v>#N/A</v>
      </c>
    </row>
    <row r="24790" spans="28:28" x14ac:dyDescent="0.25">
      <c r="AB24790" s="3" t="e">
        <v>#N/A</v>
      </c>
    </row>
    <row r="24791" spans="28:28" x14ac:dyDescent="0.25">
      <c r="AB24791" s="3" t="e">
        <v>#N/A</v>
      </c>
    </row>
    <row r="24792" spans="28:28" x14ac:dyDescent="0.25">
      <c r="AB24792" s="3" t="e">
        <v>#N/A</v>
      </c>
    </row>
    <row r="24793" spans="28:28" x14ac:dyDescent="0.25">
      <c r="AB24793" s="3" t="e">
        <v>#N/A</v>
      </c>
    </row>
    <row r="24794" spans="28:28" x14ac:dyDescent="0.25">
      <c r="AB24794" s="3" t="e">
        <v>#N/A</v>
      </c>
    </row>
    <row r="24795" spans="28:28" x14ac:dyDescent="0.25">
      <c r="AB24795" s="3" t="e">
        <v>#N/A</v>
      </c>
    </row>
    <row r="24796" spans="28:28" x14ac:dyDescent="0.25">
      <c r="AB24796" s="3" t="e">
        <v>#N/A</v>
      </c>
    </row>
    <row r="24797" spans="28:28" x14ac:dyDescent="0.25">
      <c r="AB24797" s="3" t="e">
        <v>#N/A</v>
      </c>
    </row>
    <row r="24798" spans="28:28" x14ac:dyDescent="0.25">
      <c r="AB24798" s="3" t="e">
        <v>#N/A</v>
      </c>
    </row>
    <row r="24799" spans="28:28" x14ac:dyDescent="0.25">
      <c r="AB24799" s="3" t="e">
        <v>#N/A</v>
      </c>
    </row>
    <row r="24800" spans="28:28" x14ac:dyDescent="0.25">
      <c r="AB24800" s="3" t="e">
        <v>#N/A</v>
      </c>
    </row>
    <row r="24801" spans="28:28" x14ac:dyDescent="0.25">
      <c r="AB24801" s="3" t="e">
        <v>#N/A</v>
      </c>
    </row>
    <row r="24802" spans="28:28" x14ac:dyDescent="0.25">
      <c r="AB24802" s="3" t="e">
        <v>#N/A</v>
      </c>
    </row>
    <row r="24803" spans="28:28" x14ac:dyDescent="0.25">
      <c r="AB24803" s="3" t="e">
        <v>#N/A</v>
      </c>
    </row>
    <row r="24804" spans="28:28" x14ac:dyDescent="0.25">
      <c r="AB24804" s="3" t="e">
        <v>#N/A</v>
      </c>
    </row>
    <row r="24805" spans="28:28" x14ac:dyDescent="0.25">
      <c r="AB24805" s="3" t="e">
        <v>#N/A</v>
      </c>
    </row>
    <row r="24806" spans="28:28" x14ac:dyDescent="0.25">
      <c r="AB24806" s="3" t="e">
        <v>#N/A</v>
      </c>
    </row>
    <row r="24807" spans="28:28" x14ac:dyDescent="0.25">
      <c r="AB24807" s="3" t="e">
        <v>#N/A</v>
      </c>
    </row>
    <row r="24808" spans="28:28" x14ac:dyDescent="0.25">
      <c r="AB24808" s="3" t="e">
        <v>#N/A</v>
      </c>
    </row>
    <row r="24809" spans="28:28" x14ac:dyDescent="0.25">
      <c r="AB24809" s="3" t="e">
        <v>#N/A</v>
      </c>
    </row>
    <row r="24810" spans="28:28" x14ac:dyDescent="0.25">
      <c r="AB24810" s="3" t="e">
        <v>#N/A</v>
      </c>
    </row>
    <row r="24811" spans="28:28" x14ac:dyDescent="0.25">
      <c r="AB24811" s="3" t="e">
        <v>#N/A</v>
      </c>
    </row>
    <row r="24812" spans="28:28" x14ac:dyDescent="0.25">
      <c r="AB24812" s="3" t="e">
        <v>#N/A</v>
      </c>
    </row>
    <row r="24813" spans="28:28" x14ac:dyDescent="0.25">
      <c r="AB24813" s="3" t="e">
        <v>#N/A</v>
      </c>
    </row>
    <row r="24814" spans="28:28" x14ac:dyDescent="0.25">
      <c r="AB24814" s="3" t="e">
        <v>#N/A</v>
      </c>
    </row>
    <row r="24815" spans="28:28" x14ac:dyDescent="0.25">
      <c r="AB24815" s="3" t="e">
        <v>#N/A</v>
      </c>
    </row>
    <row r="24816" spans="28:28" x14ac:dyDescent="0.25">
      <c r="AB24816" s="3" t="e">
        <v>#N/A</v>
      </c>
    </row>
    <row r="24817" spans="28:28" x14ac:dyDescent="0.25">
      <c r="AB24817" s="3" t="e">
        <v>#N/A</v>
      </c>
    </row>
    <row r="24818" spans="28:28" x14ac:dyDescent="0.25">
      <c r="AB24818" s="3" t="e">
        <v>#N/A</v>
      </c>
    </row>
    <row r="24819" spans="28:28" x14ac:dyDescent="0.25">
      <c r="AB24819" s="3" t="e">
        <v>#N/A</v>
      </c>
    </row>
    <row r="24820" spans="28:28" x14ac:dyDescent="0.25">
      <c r="AB24820" s="3" t="e">
        <v>#N/A</v>
      </c>
    </row>
    <row r="24821" spans="28:28" x14ac:dyDescent="0.25">
      <c r="AB24821" s="3" t="e">
        <v>#N/A</v>
      </c>
    </row>
    <row r="24822" spans="28:28" x14ac:dyDescent="0.25">
      <c r="AB24822" s="3" t="e">
        <v>#N/A</v>
      </c>
    </row>
    <row r="24823" spans="28:28" x14ac:dyDescent="0.25">
      <c r="AB24823" s="3" t="e">
        <v>#N/A</v>
      </c>
    </row>
    <row r="24824" spans="28:28" x14ac:dyDescent="0.25">
      <c r="AB24824" s="3" t="e">
        <v>#N/A</v>
      </c>
    </row>
    <row r="24825" spans="28:28" x14ac:dyDescent="0.25">
      <c r="AB24825" s="3" t="e">
        <v>#N/A</v>
      </c>
    </row>
    <row r="24826" spans="28:28" x14ac:dyDescent="0.25">
      <c r="AB24826" s="3" t="e">
        <v>#N/A</v>
      </c>
    </row>
    <row r="24827" spans="28:28" x14ac:dyDescent="0.25">
      <c r="AB24827" s="3" t="e">
        <v>#N/A</v>
      </c>
    </row>
    <row r="24828" spans="28:28" x14ac:dyDescent="0.25">
      <c r="AB24828" s="3" t="e">
        <v>#N/A</v>
      </c>
    </row>
    <row r="24829" spans="28:28" x14ac:dyDescent="0.25">
      <c r="AB24829" s="3" t="e">
        <v>#N/A</v>
      </c>
    </row>
    <row r="24830" spans="28:28" x14ac:dyDescent="0.25">
      <c r="AB24830" s="3" t="e">
        <v>#N/A</v>
      </c>
    </row>
    <row r="24831" spans="28:28" x14ac:dyDescent="0.25">
      <c r="AB24831" s="3" t="e">
        <v>#N/A</v>
      </c>
    </row>
    <row r="24832" spans="28:28" x14ac:dyDescent="0.25">
      <c r="AB24832" s="3" t="e">
        <v>#N/A</v>
      </c>
    </row>
    <row r="24833" spans="28:28" x14ac:dyDescent="0.25">
      <c r="AB24833" s="3" t="e">
        <v>#N/A</v>
      </c>
    </row>
    <row r="24834" spans="28:28" x14ac:dyDescent="0.25">
      <c r="AB24834" s="3" t="e">
        <v>#N/A</v>
      </c>
    </row>
    <row r="24835" spans="28:28" x14ac:dyDescent="0.25">
      <c r="AB24835" s="3" t="e">
        <v>#N/A</v>
      </c>
    </row>
    <row r="24836" spans="28:28" x14ac:dyDescent="0.25">
      <c r="AB24836" s="3" t="e">
        <v>#N/A</v>
      </c>
    </row>
    <row r="24837" spans="28:28" x14ac:dyDescent="0.25">
      <c r="AB24837" s="3" t="e">
        <v>#N/A</v>
      </c>
    </row>
    <row r="24838" spans="28:28" x14ac:dyDescent="0.25">
      <c r="AB24838" s="3" t="e">
        <v>#N/A</v>
      </c>
    </row>
    <row r="24839" spans="28:28" x14ac:dyDescent="0.25">
      <c r="AB24839" s="3" t="e">
        <v>#N/A</v>
      </c>
    </row>
    <row r="24840" spans="28:28" x14ac:dyDescent="0.25">
      <c r="AB24840" s="3" t="e">
        <v>#N/A</v>
      </c>
    </row>
    <row r="24841" spans="28:28" x14ac:dyDescent="0.25">
      <c r="AB24841" s="3" t="e">
        <v>#N/A</v>
      </c>
    </row>
    <row r="24842" spans="28:28" x14ac:dyDescent="0.25">
      <c r="AB24842" s="3" t="e">
        <v>#N/A</v>
      </c>
    </row>
    <row r="24843" spans="28:28" x14ac:dyDescent="0.25">
      <c r="AB24843" s="3" t="e">
        <v>#N/A</v>
      </c>
    </row>
    <row r="24844" spans="28:28" x14ac:dyDescent="0.25">
      <c r="AB24844" s="3" t="e">
        <v>#N/A</v>
      </c>
    </row>
    <row r="24845" spans="28:28" x14ac:dyDescent="0.25">
      <c r="AB24845" s="3" t="e">
        <v>#N/A</v>
      </c>
    </row>
    <row r="24846" spans="28:28" x14ac:dyDescent="0.25">
      <c r="AB24846" s="3" t="e">
        <v>#N/A</v>
      </c>
    </row>
    <row r="24847" spans="28:28" x14ac:dyDescent="0.25">
      <c r="AB24847" s="3" t="e">
        <v>#N/A</v>
      </c>
    </row>
    <row r="24848" spans="28:28" x14ac:dyDescent="0.25">
      <c r="AB24848" s="3" t="e">
        <v>#N/A</v>
      </c>
    </row>
    <row r="24849" spans="28:28" x14ac:dyDescent="0.25">
      <c r="AB24849" s="3" t="e">
        <v>#N/A</v>
      </c>
    </row>
    <row r="24850" spans="28:28" x14ac:dyDescent="0.25">
      <c r="AB24850" s="3" t="e">
        <v>#N/A</v>
      </c>
    </row>
    <row r="24851" spans="28:28" x14ac:dyDescent="0.25">
      <c r="AB24851" s="3" t="e">
        <v>#N/A</v>
      </c>
    </row>
    <row r="24852" spans="28:28" x14ac:dyDescent="0.25">
      <c r="AB24852" s="3" t="e">
        <v>#N/A</v>
      </c>
    </row>
    <row r="24853" spans="28:28" x14ac:dyDescent="0.25">
      <c r="AB24853" s="3" t="e">
        <v>#N/A</v>
      </c>
    </row>
    <row r="24854" spans="28:28" x14ac:dyDescent="0.25">
      <c r="AB24854" s="3" t="e">
        <v>#N/A</v>
      </c>
    </row>
    <row r="24855" spans="28:28" x14ac:dyDescent="0.25">
      <c r="AB24855" s="3" t="e">
        <v>#N/A</v>
      </c>
    </row>
    <row r="24856" spans="28:28" x14ac:dyDescent="0.25">
      <c r="AB24856" s="3" t="e">
        <v>#N/A</v>
      </c>
    </row>
    <row r="24857" spans="28:28" x14ac:dyDescent="0.25">
      <c r="AB24857" s="3" t="e">
        <v>#N/A</v>
      </c>
    </row>
    <row r="24858" spans="28:28" x14ac:dyDescent="0.25">
      <c r="AB24858" s="3" t="e">
        <v>#N/A</v>
      </c>
    </row>
    <row r="24859" spans="28:28" x14ac:dyDescent="0.25">
      <c r="AB24859" s="3" t="e">
        <v>#N/A</v>
      </c>
    </row>
    <row r="24860" spans="28:28" x14ac:dyDescent="0.25">
      <c r="AB24860" s="3" t="e">
        <v>#N/A</v>
      </c>
    </row>
    <row r="24861" spans="28:28" x14ac:dyDescent="0.25">
      <c r="AB24861" s="3" t="e">
        <v>#N/A</v>
      </c>
    </row>
    <row r="24862" spans="28:28" x14ac:dyDescent="0.25">
      <c r="AB24862" s="3" t="e">
        <v>#N/A</v>
      </c>
    </row>
    <row r="24863" spans="28:28" x14ac:dyDescent="0.25">
      <c r="AB24863" s="3" t="e">
        <v>#N/A</v>
      </c>
    </row>
    <row r="24864" spans="28:28" x14ac:dyDescent="0.25">
      <c r="AB24864" s="3" t="e">
        <v>#N/A</v>
      </c>
    </row>
    <row r="24865" spans="28:28" x14ac:dyDescent="0.25">
      <c r="AB24865" s="3" t="e">
        <v>#N/A</v>
      </c>
    </row>
    <row r="24866" spans="28:28" x14ac:dyDescent="0.25">
      <c r="AB24866" s="3" t="e">
        <v>#N/A</v>
      </c>
    </row>
    <row r="24867" spans="28:28" x14ac:dyDescent="0.25">
      <c r="AB24867" s="3" t="e">
        <v>#N/A</v>
      </c>
    </row>
    <row r="24868" spans="28:28" x14ac:dyDescent="0.25">
      <c r="AB24868" s="3" t="e">
        <v>#N/A</v>
      </c>
    </row>
    <row r="24869" spans="28:28" x14ac:dyDescent="0.25">
      <c r="AB24869" s="3" t="e">
        <v>#N/A</v>
      </c>
    </row>
    <row r="24870" spans="28:28" x14ac:dyDescent="0.25">
      <c r="AB24870" s="3" t="e">
        <v>#N/A</v>
      </c>
    </row>
    <row r="24871" spans="28:28" x14ac:dyDescent="0.25">
      <c r="AB24871" s="3" t="e">
        <v>#N/A</v>
      </c>
    </row>
    <row r="24872" spans="28:28" x14ac:dyDescent="0.25">
      <c r="AB24872" s="3" t="e">
        <v>#N/A</v>
      </c>
    </row>
    <row r="24873" spans="28:28" x14ac:dyDescent="0.25">
      <c r="AB24873" s="3" t="e">
        <v>#N/A</v>
      </c>
    </row>
    <row r="24874" spans="28:28" x14ac:dyDescent="0.25">
      <c r="AB24874" s="3" t="e">
        <v>#N/A</v>
      </c>
    </row>
    <row r="24875" spans="28:28" x14ac:dyDescent="0.25">
      <c r="AB24875" s="3" t="e">
        <v>#N/A</v>
      </c>
    </row>
    <row r="24876" spans="28:28" x14ac:dyDescent="0.25">
      <c r="AB24876" s="3" t="e">
        <v>#N/A</v>
      </c>
    </row>
    <row r="24877" spans="28:28" x14ac:dyDescent="0.25">
      <c r="AB24877" s="3" t="e">
        <v>#N/A</v>
      </c>
    </row>
    <row r="24878" spans="28:28" x14ac:dyDescent="0.25">
      <c r="AB24878" s="3" t="e">
        <v>#N/A</v>
      </c>
    </row>
    <row r="24879" spans="28:28" x14ac:dyDescent="0.25">
      <c r="AB24879" s="3" t="e">
        <v>#N/A</v>
      </c>
    </row>
    <row r="24880" spans="28:28" x14ac:dyDescent="0.25">
      <c r="AB24880" s="3" t="e">
        <v>#N/A</v>
      </c>
    </row>
    <row r="24881" spans="28:28" x14ac:dyDescent="0.25">
      <c r="AB24881" s="3" t="e">
        <v>#N/A</v>
      </c>
    </row>
    <row r="24882" spans="28:28" x14ac:dyDescent="0.25">
      <c r="AB24882" s="3" t="e">
        <v>#N/A</v>
      </c>
    </row>
    <row r="24883" spans="28:28" x14ac:dyDescent="0.25">
      <c r="AB24883" s="3" t="e">
        <v>#N/A</v>
      </c>
    </row>
    <row r="24884" spans="28:28" x14ac:dyDescent="0.25">
      <c r="AB24884" s="3" t="e">
        <v>#N/A</v>
      </c>
    </row>
    <row r="24885" spans="28:28" x14ac:dyDescent="0.25">
      <c r="AB24885" s="3" t="e">
        <v>#N/A</v>
      </c>
    </row>
    <row r="24886" spans="28:28" x14ac:dyDescent="0.25">
      <c r="AB24886" s="3" t="e">
        <v>#N/A</v>
      </c>
    </row>
    <row r="24887" spans="28:28" x14ac:dyDescent="0.25">
      <c r="AB24887" s="3" t="e">
        <v>#N/A</v>
      </c>
    </row>
    <row r="24888" spans="28:28" x14ac:dyDescent="0.25">
      <c r="AB24888" s="3" t="e">
        <v>#N/A</v>
      </c>
    </row>
    <row r="24889" spans="28:28" x14ac:dyDescent="0.25">
      <c r="AB24889" s="3" t="e">
        <v>#N/A</v>
      </c>
    </row>
    <row r="24890" spans="28:28" x14ac:dyDescent="0.25">
      <c r="AB24890" s="3" t="e">
        <v>#N/A</v>
      </c>
    </row>
    <row r="24891" spans="28:28" x14ac:dyDescent="0.25">
      <c r="AB24891" s="3" t="e">
        <v>#N/A</v>
      </c>
    </row>
    <row r="24892" spans="28:28" x14ac:dyDescent="0.25">
      <c r="AB24892" s="3" t="e">
        <v>#N/A</v>
      </c>
    </row>
    <row r="24893" spans="28:28" x14ac:dyDescent="0.25">
      <c r="AB24893" s="3" t="e">
        <v>#N/A</v>
      </c>
    </row>
    <row r="24894" spans="28:28" x14ac:dyDescent="0.25">
      <c r="AB24894" s="3" t="e">
        <v>#N/A</v>
      </c>
    </row>
    <row r="24895" spans="28:28" x14ac:dyDescent="0.25">
      <c r="AB24895" s="3" t="e">
        <v>#N/A</v>
      </c>
    </row>
    <row r="24896" spans="28:28" x14ac:dyDescent="0.25">
      <c r="AB24896" s="3" t="e">
        <v>#N/A</v>
      </c>
    </row>
    <row r="24897" spans="28:28" x14ac:dyDescent="0.25">
      <c r="AB24897" s="3" t="e">
        <v>#N/A</v>
      </c>
    </row>
    <row r="24898" spans="28:28" x14ac:dyDescent="0.25">
      <c r="AB24898" s="3" t="e">
        <v>#N/A</v>
      </c>
    </row>
    <row r="24899" spans="28:28" x14ac:dyDescent="0.25">
      <c r="AB24899" s="3" t="e">
        <v>#N/A</v>
      </c>
    </row>
    <row r="24900" spans="28:28" x14ac:dyDescent="0.25">
      <c r="AB24900" s="3" t="e">
        <v>#N/A</v>
      </c>
    </row>
    <row r="24901" spans="28:28" x14ac:dyDescent="0.25">
      <c r="AB24901" s="3" t="e">
        <v>#N/A</v>
      </c>
    </row>
    <row r="24902" spans="28:28" x14ac:dyDescent="0.25">
      <c r="AB24902" s="3" t="e">
        <v>#N/A</v>
      </c>
    </row>
    <row r="24903" spans="28:28" x14ac:dyDescent="0.25">
      <c r="AB24903" s="3" t="e">
        <v>#N/A</v>
      </c>
    </row>
    <row r="24904" spans="28:28" x14ac:dyDescent="0.25">
      <c r="AB24904" s="3" t="e">
        <v>#N/A</v>
      </c>
    </row>
    <row r="24905" spans="28:28" x14ac:dyDescent="0.25">
      <c r="AB24905" s="3" t="e">
        <v>#N/A</v>
      </c>
    </row>
    <row r="24906" spans="28:28" x14ac:dyDescent="0.25">
      <c r="AB24906" s="3" t="e">
        <v>#N/A</v>
      </c>
    </row>
    <row r="24907" spans="28:28" x14ac:dyDescent="0.25">
      <c r="AB24907" s="3" t="e">
        <v>#N/A</v>
      </c>
    </row>
    <row r="24908" spans="28:28" x14ac:dyDescent="0.25">
      <c r="AB24908" s="3" t="e">
        <v>#N/A</v>
      </c>
    </row>
    <row r="24909" spans="28:28" x14ac:dyDescent="0.25">
      <c r="AB24909" s="3" t="e">
        <v>#N/A</v>
      </c>
    </row>
    <row r="24910" spans="28:28" x14ac:dyDescent="0.25">
      <c r="AB24910" s="3" t="e">
        <v>#N/A</v>
      </c>
    </row>
    <row r="24911" spans="28:28" x14ac:dyDescent="0.25">
      <c r="AB24911" s="3" t="e">
        <v>#N/A</v>
      </c>
    </row>
    <row r="24912" spans="28:28" x14ac:dyDescent="0.25">
      <c r="AB24912" s="3" t="e">
        <v>#N/A</v>
      </c>
    </row>
    <row r="24913" spans="28:28" x14ac:dyDescent="0.25">
      <c r="AB24913" s="3" t="e">
        <v>#N/A</v>
      </c>
    </row>
    <row r="24914" spans="28:28" x14ac:dyDescent="0.25">
      <c r="AB24914" s="3" t="e">
        <v>#N/A</v>
      </c>
    </row>
    <row r="24915" spans="28:28" x14ac:dyDescent="0.25">
      <c r="AB24915" s="3" t="e">
        <v>#N/A</v>
      </c>
    </row>
    <row r="24916" spans="28:28" x14ac:dyDescent="0.25">
      <c r="AB24916" s="3" t="e">
        <v>#N/A</v>
      </c>
    </row>
    <row r="24917" spans="28:28" x14ac:dyDescent="0.25">
      <c r="AB24917" s="3" t="e">
        <v>#N/A</v>
      </c>
    </row>
    <row r="24918" spans="28:28" x14ac:dyDescent="0.25">
      <c r="AB24918" s="3" t="e">
        <v>#N/A</v>
      </c>
    </row>
    <row r="24919" spans="28:28" x14ac:dyDescent="0.25">
      <c r="AB24919" s="3" t="e">
        <v>#N/A</v>
      </c>
    </row>
    <row r="24920" spans="28:28" x14ac:dyDescent="0.25">
      <c r="AB24920" s="3" t="e">
        <v>#N/A</v>
      </c>
    </row>
    <row r="24921" spans="28:28" x14ac:dyDescent="0.25">
      <c r="AB24921" s="3" t="e">
        <v>#N/A</v>
      </c>
    </row>
    <row r="24922" spans="28:28" x14ac:dyDescent="0.25">
      <c r="AB24922" s="3" t="e">
        <v>#N/A</v>
      </c>
    </row>
    <row r="24923" spans="28:28" x14ac:dyDescent="0.25">
      <c r="AB24923" s="3" t="e">
        <v>#N/A</v>
      </c>
    </row>
    <row r="24924" spans="28:28" x14ac:dyDescent="0.25">
      <c r="AB24924" s="3" t="e">
        <v>#N/A</v>
      </c>
    </row>
    <row r="24925" spans="28:28" x14ac:dyDescent="0.25">
      <c r="AB24925" s="3" t="e">
        <v>#N/A</v>
      </c>
    </row>
    <row r="24926" spans="28:28" x14ac:dyDescent="0.25">
      <c r="AB24926" s="3" t="e">
        <v>#N/A</v>
      </c>
    </row>
    <row r="24927" spans="28:28" x14ac:dyDescent="0.25">
      <c r="AB24927" s="3" t="e">
        <v>#N/A</v>
      </c>
    </row>
    <row r="24928" spans="28:28" x14ac:dyDescent="0.25">
      <c r="AB24928" s="3" t="e">
        <v>#N/A</v>
      </c>
    </row>
    <row r="24929" spans="28:28" x14ac:dyDescent="0.25">
      <c r="AB24929" s="3" t="e">
        <v>#N/A</v>
      </c>
    </row>
    <row r="24930" spans="28:28" x14ac:dyDescent="0.25">
      <c r="AB24930" s="3" t="e">
        <v>#N/A</v>
      </c>
    </row>
    <row r="24931" spans="28:28" x14ac:dyDescent="0.25">
      <c r="AB24931" s="3" t="e">
        <v>#N/A</v>
      </c>
    </row>
    <row r="24932" spans="28:28" x14ac:dyDescent="0.25">
      <c r="AB24932" s="3" t="e">
        <v>#N/A</v>
      </c>
    </row>
    <row r="24933" spans="28:28" x14ac:dyDescent="0.25">
      <c r="AB24933" s="3" t="e">
        <v>#N/A</v>
      </c>
    </row>
    <row r="24934" spans="28:28" x14ac:dyDescent="0.25">
      <c r="AB24934" s="3" t="e">
        <v>#N/A</v>
      </c>
    </row>
    <row r="24935" spans="28:28" x14ac:dyDescent="0.25">
      <c r="AB24935" s="3" t="e">
        <v>#N/A</v>
      </c>
    </row>
    <row r="24936" spans="28:28" x14ac:dyDescent="0.25">
      <c r="AB24936" s="3" t="e">
        <v>#N/A</v>
      </c>
    </row>
    <row r="24937" spans="28:28" x14ac:dyDescent="0.25">
      <c r="AB24937" s="3" t="e">
        <v>#N/A</v>
      </c>
    </row>
    <row r="24938" spans="28:28" x14ac:dyDescent="0.25">
      <c r="AB24938" s="3" t="e">
        <v>#N/A</v>
      </c>
    </row>
    <row r="24939" spans="28:28" x14ac:dyDescent="0.25">
      <c r="AB24939" s="3" t="e">
        <v>#N/A</v>
      </c>
    </row>
    <row r="24940" spans="28:28" x14ac:dyDescent="0.25">
      <c r="AB24940" s="3" t="e">
        <v>#N/A</v>
      </c>
    </row>
    <row r="24941" spans="28:28" x14ac:dyDescent="0.25">
      <c r="AB24941" s="3" t="e">
        <v>#N/A</v>
      </c>
    </row>
    <row r="24942" spans="28:28" x14ac:dyDescent="0.25">
      <c r="AB24942" s="3" t="e">
        <v>#N/A</v>
      </c>
    </row>
    <row r="24943" spans="28:28" x14ac:dyDescent="0.25">
      <c r="AB24943" s="3" t="e">
        <v>#N/A</v>
      </c>
    </row>
    <row r="24944" spans="28:28" x14ac:dyDescent="0.25">
      <c r="AB24944" s="3" t="e">
        <v>#N/A</v>
      </c>
    </row>
    <row r="24945" spans="28:28" x14ac:dyDescent="0.25">
      <c r="AB24945" s="3" t="e">
        <v>#N/A</v>
      </c>
    </row>
    <row r="24946" spans="28:28" x14ac:dyDescent="0.25">
      <c r="AB24946" s="3" t="e">
        <v>#N/A</v>
      </c>
    </row>
    <row r="24947" spans="28:28" x14ac:dyDescent="0.25">
      <c r="AB24947" s="3" t="e">
        <v>#N/A</v>
      </c>
    </row>
    <row r="24948" spans="28:28" x14ac:dyDescent="0.25">
      <c r="AB24948" s="3" t="e">
        <v>#N/A</v>
      </c>
    </row>
    <row r="24949" spans="28:28" x14ac:dyDescent="0.25">
      <c r="AB24949" s="3" t="e">
        <v>#N/A</v>
      </c>
    </row>
    <row r="24950" spans="28:28" x14ac:dyDescent="0.25">
      <c r="AB24950" s="3" t="e">
        <v>#N/A</v>
      </c>
    </row>
    <row r="24951" spans="28:28" x14ac:dyDescent="0.25">
      <c r="AB24951" s="3" t="e">
        <v>#N/A</v>
      </c>
    </row>
    <row r="24952" spans="28:28" x14ac:dyDescent="0.25">
      <c r="AB24952" s="3" t="e">
        <v>#N/A</v>
      </c>
    </row>
    <row r="24953" spans="28:28" x14ac:dyDescent="0.25">
      <c r="AB24953" s="3" t="e">
        <v>#N/A</v>
      </c>
    </row>
    <row r="24954" spans="28:28" x14ac:dyDescent="0.25">
      <c r="AB24954" s="3" t="e">
        <v>#N/A</v>
      </c>
    </row>
    <row r="24955" spans="28:28" x14ac:dyDescent="0.25">
      <c r="AB24955" s="3" t="e">
        <v>#N/A</v>
      </c>
    </row>
    <row r="24956" spans="28:28" x14ac:dyDescent="0.25">
      <c r="AB24956" s="3" t="e">
        <v>#N/A</v>
      </c>
    </row>
    <row r="24957" spans="28:28" x14ac:dyDescent="0.25">
      <c r="AB24957" s="3" t="e">
        <v>#N/A</v>
      </c>
    </row>
    <row r="24958" spans="28:28" x14ac:dyDescent="0.25">
      <c r="AB24958" s="3" t="e">
        <v>#N/A</v>
      </c>
    </row>
    <row r="24959" spans="28:28" x14ac:dyDescent="0.25">
      <c r="AB24959" s="3" t="e">
        <v>#N/A</v>
      </c>
    </row>
    <row r="24960" spans="28:28" x14ac:dyDescent="0.25">
      <c r="AB24960" s="3" t="e">
        <v>#N/A</v>
      </c>
    </row>
    <row r="24961" spans="28:28" x14ac:dyDescent="0.25">
      <c r="AB24961" s="3" t="e">
        <v>#N/A</v>
      </c>
    </row>
    <row r="24962" spans="28:28" x14ac:dyDescent="0.25">
      <c r="AB24962" s="3" t="e">
        <v>#N/A</v>
      </c>
    </row>
    <row r="24963" spans="28:28" x14ac:dyDescent="0.25">
      <c r="AB24963" s="3" t="e">
        <v>#N/A</v>
      </c>
    </row>
    <row r="24964" spans="28:28" x14ac:dyDescent="0.25">
      <c r="AB24964" s="3" t="e">
        <v>#N/A</v>
      </c>
    </row>
    <row r="24965" spans="28:28" x14ac:dyDescent="0.25">
      <c r="AB24965" s="3" t="e">
        <v>#N/A</v>
      </c>
    </row>
    <row r="24966" spans="28:28" x14ac:dyDescent="0.25">
      <c r="AB24966" s="3" t="e">
        <v>#N/A</v>
      </c>
    </row>
    <row r="24967" spans="28:28" x14ac:dyDescent="0.25">
      <c r="AB24967" s="3" t="e">
        <v>#N/A</v>
      </c>
    </row>
    <row r="24968" spans="28:28" x14ac:dyDescent="0.25">
      <c r="AB24968" s="3" t="e">
        <v>#N/A</v>
      </c>
    </row>
    <row r="24969" spans="28:28" x14ac:dyDescent="0.25">
      <c r="AB24969" s="3" t="e">
        <v>#N/A</v>
      </c>
    </row>
    <row r="24970" spans="28:28" x14ac:dyDescent="0.25">
      <c r="AB24970" s="3" t="e">
        <v>#N/A</v>
      </c>
    </row>
    <row r="24971" spans="28:28" x14ac:dyDescent="0.25">
      <c r="AB24971" s="3" t="e">
        <v>#N/A</v>
      </c>
    </row>
    <row r="24972" spans="28:28" x14ac:dyDescent="0.25">
      <c r="AB24972" s="3" t="e">
        <v>#N/A</v>
      </c>
    </row>
    <row r="24973" spans="28:28" x14ac:dyDescent="0.25">
      <c r="AB24973" s="3" t="e">
        <v>#N/A</v>
      </c>
    </row>
    <row r="24974" spans="28:28" x14ac:dyDescent="0.25">
      <c r="AB24974" s="3" t="e">
        <v>#N/A</v>
      </c>
    </row>
    <row r="24975" spans="28:28" x14ac:dyDescent="0.25">
      <c r="AB24975" s="3" t="e">
        <v>#N/A</v>
      </c>
    </row>
    <row r="24976" spans="28:28" x14ac:dyDescent="0.25">
      <c r="AB24976" s="3" t="e">
        <v>#N/A</v>
      </c>
    </row>
    <row r="24977" spans="28:28" x14ac:dyDescent="0.25">
      <c r="AB24977" s="3" t="e">
        <v>#N/A</v>
      </c>
    </row>
    <row r="24978" spans="28:28" x14ac:dyDescent="0.25">
      <c r="AB24978" s="3" t="e">
        <v>#N/A</v>
      </c>
    </row>
    <row r="24979" spans="28:28" x14ac:dyDescent="0.25">
      <c r="AB24979" s="3" t="e">
        <v>#N/A</v>
      </c>
    </row>
    <row r="24980" spans="28:28" x14ac:dyDescent="0.25">
      <c r="AB24980" s="3" t="e">
        <v>#N/A</v>
      </c>
    </row>
    <row r="24981" spans="28:28" x14ac:dyDescent="0.25">
      <c r="AB24981" s="3" t="e">
        <v>#N/A</v>
      </c>
    </row>
    <row r="24982" spans="28:28" x14ac:dyDescent="0.25">
      <c r="AB24982" s="3" t="e">
        <v>#N/A</v>
      </c>
    </row>
    <row r="24983" spans="28:28" x14ac:dyDescent="0.25">
      <c r="AB24983" s="3" t="e">
        <v>#N/A</v>
      </c>
    </row>
    <row r="24984" spans="28:28" x14ac:dyDescent="0.25">
      <c r="AB24984" s="3" t="e">
        <v>#N/A</v>
      </c>
    </row>
    <row r="24985" spans="28:28" x14ac:dyDescent="0.25">
      <c r="AB24985" s="3" t="e">
        <v>#N/A</v>
      </c>
    </row>
    <row r="24986" spans="28:28" x14ac:dyDescent="0.25">
      <c r="AB24986" s="3" t="e">
        <v>#N/A</v>
      </c>
    </row>
    <row r="24987" spans="28:28" x14ac:dyDescent="0.25">
      <c r="AB24987" s="3" t="e">
        <v>#N/A</v>
      </c>
    </row>
    <row r="24988" spans="28:28" x14ac:dyDescent="0.25">
      <c r="AB24988" s="3" t="e">
        <v>#N/A</v>
      </c>
    </row>
    <row r="24989" spans="28:28" x14ac:dyDescent="0.25">
      <c r="AB24989" s="3" t="e">
        <v>#N/A</v>
      </c>
    </row>
    <row r="24990" spans="28:28" x14ac:dyDescent="0.25">
      <c r="AB24990" s="3" t="e">
        <v>#N/A</v>
      </c>
    </row>
    <row r="24991" spans="28:28" x14ac:dyDescent="0.25">
      <c r="AB24991" s="3" t="e">
        <v>#N/A</v>
      </c>
    </row>
    <row r="24992" spans="28:28" x14ac:dyDescent="0.25">
      <c r="AB24992" s="3" t="e">
        <v>#N/A</v>
      </c>
    </row>
    <row r="24993" spans="28:28" x14ac:dyDescent="0.25">
      <c r="AB24993" s="3" t="e">
        <v>#N/A</v>
      </c>
    </row>
    <row r="24994" spans="28:28" x14ac:dyDescent="0.25">
      <c r="AB24994" s="3" t="e">
        <v>#N/A</v>
      </c>
    </row>
    <row r="24995" spans="28:28" x14ac:dyDescent="0.25">
      <c r="AB24995" s="3" t="e">
        <v>#N/A</v>
      </c>
    </row>
    <row r="24996" spans="28:28" x14ac:dyDescent="0.25">
      <c r="AB24996" s="3" t="e">
        <v>#N/A</v>
      </c>
    </row>
    <row r="24997" spans="28:28" x14ac:dyDescent="0.25">
      <c r="AB24997" s="3" t="e">
        <v>#N/A</v>
      </c>
    </row>
    <row r="24998" spans="28:28" x14ac:dyDescent="0.25">
      <c r="AB24998" s="3" t="e">
        <v>#N/A</v>
      </c>
    </row>
    <row r="24999" spans="28:28" x14ac:dyDescent="0.25">
      <c r="AB24999" s="3" t="e">
        <v>#N/A</v>
      </c>
    </row>
    <row r="25000" spans="28:28" x14ac:dyDescent="0.25">
      <c r="AB25000" s="3" t="e">
        <v>#N/A</v>
      </c>
    </row>
    <row r="25001" spans="28:28" x14ac:dyDescent="0.25">
      <c r="AB25001" s="3" t="e">
        <v>#N/A</v>
      </c>
    </row>
    <row r="25002" spans="28:28" x14ac:dyDescent="0.25">
      <c r="AB25002" s="3" t="e">
        <v>#N/A</v>
      </c>
    </row>
    <row r="25003" spans="28:28" x14ac:dyDescent="0.25">
      <c r="AB25003" s="3" t="e">
        <v>#N/A</v>
      </c>
    </row>
    <row r="25004" spans="28:28" x14ac:dyDescent="0.25">
      <c r="AB25004" s="3" t="e">
        <v>#N/A</v>
      </c>
    </row>
    <row r="25005" spans="28:28" x14ac:dyDescent="0.25">
      <c r="AB25005" s="3" t="e">
        <v>#N/A</v>
      </c>
    </row>
    <row r="25006" spans="28:28" x14ac:dyDescent="0.25">
      <c r="AB25006" s="3" t="e">
        <v>#N/A</v>
      </c>
    </row>
    <row r="25007" spans="28:28" x14ac:dyDescent="0.25">
      <c r="AB25007" s="3" t="e">
        <v>#N/A</v>
      </c>
    </row>
    <row r="25008" spans="28:28" x14ac:dyDescent="0.25">
      <c r="AB25008" s="3" t="e">
        <v>#N/A</v>
      </c>
    </row>
    <row r="25009" spans="28:28" x14ac:dyDescent="0.25">
      <c r="AB25009" s="3" t="e">
        <v>#N/A</v>
      </c>
    </row>
    <row r="25010" spans="28:28" x14ac:dyDescent="0.25">
      <c r="AB25010" s="3" t="e">
        <v>#N/A</v>
      </c>
    </row>
    <row r="25011" spans="28:28" x14ac:dyDescent="0.25">
      <c r="AB25011" s="3" t="e">
        <v>#N/A</v>
      </c>
    </row>
    <row r="25012" spans="28:28" x14ac:dyDescent="0.25">
      <c r="AB25012" s="3" t="e">
        <v>#N/A</v>
      </c>
    </row>
    <row r="25013" spans="28:28" x14ac:dyDescent="0.25">
      <c r="AB25013" s="3" t="e">
        <v>#N/A</v>
      </c>
    </row>
    <row r="25014" spans="28:28" x14ac:dyDescent="0.25">
      <c r="AB25014" s="3" t="e">
        <v>#N/A</v>
      </c>
    </row>
    <row r="25015" spans="28:28" x14ac:dyDescent="0.25">
      <c r="AB25015" s="3" t="e">
        <v>#N/A</v>
      </c>
    </row>
    <row r="25016" spans="28:28" x14ac:dyDescent="0.25">
      <c r="AB25016" s="3" t="e">
        <v>#N/A</v>
      </c>
    </row>
    <row r="25017" spans="28:28" x14ac:dyDescent="0.25">
      <c r="AB25017" s="3" t="e">
        <v>#N/A</v>
      </c>
    </row>
    <row r="25018" spans="28:28" x14ac:dyDescent="0.25">
      <c r="AB25018" s="3" t="e">
        <v>#N/A</v>
      </c>
    </row>
    <row r="25019" spans="28:28" x14ac:dyDescent="0.25">
      <c r="AB25019" s="3" t="e">
        <v>#N/A</v>
      </c>
    </row>
    <row r="25020" spans="28:28" x14ac:dyDescent="0.25">
      <c r="AB25020" s="3" t="e">
        <v>#N/A</v>
      </c>
    </row>
    <row r="25021" spans="28:28" x14ac:dyDescent="0.25">
      <c r="AB25021" s="3" t="e">
        <v>#N/A</v>
      </c>
    </row>
    <row r="25022" spans="28:28" x14ac:dyDescent="0.25">
      <c r="AB25022" s="3" t="e">
        <v>#N/A</v>
      </c>
    </row>
    <row r="25023" spans="28:28" x14ac:dyDescent="0.25">
      <c r="AB25023" s="3" t="e">
        <v>#N/A</v>
      </c>
    </row>
    <row r="25024" spans="28:28" x14ac:dyDescent="0.25">
      <c r="AB25024" s="3" t="e">
        <v>#N/A</v>
      </c>
    </row>
    <row r="25025" spans="28:28" x14ac:dyDescent="0.25">
      <c r="AB25025" s="3" t="e">
        <v>#N/A</v>
      </c>
    </row>
    <row r="25026" spans="28:28" x14ac:dyDescent="0.25">
      <c r="AB25026" s="3" t="e">
        <v>#N/A</v>
      </c>
    </row>
    <row r="25027" spans="28:28" x14ac:dyDescent="0.25">
      <c r="AB25027" s="3" t="e">
        <v>#N/A</v>
      </c>
    </row>
    <row r="25028" spans="28:28" x14ac:dyDescent="0.25">
      <c r="AB25028" s="3" t="e">
        <v>#N/A</v>
      </c>
    </row>
    <row r="25029" spans="28:28" x14ac:dyDescent="0.25">
      <c r="AB25029" s="3" t="e">
        <v>#N/A</v>
      </c>
    </row>
    <row r="25030" spans="28:28" x14ac:dyDescent="0.25">
      <c r="AB25030" s="3" t="e">
        <v>#N/A</v>
      </c>
    </row>
    <row r="25031" spans="28:28" x14ac:dyDescent="0.25">
      <c r="AB25031" s="3" t="e">
        <v>#N/A</v>
      </c>
    </row>
    <row r="25032" spans="28:28" x14ac:dyDescent="0.25">
      <c r="AB25032" s="3" t="e">
        <v>#N/A</v>
      </c>
    </row>
    <row r="25033" spans="28:28" x14ac:dyDescent="0.25">
      <c r="AB25033" s="3" t="e">
        <v>#N/A</v>
      </c>
    </row>
    <row r="25034" spans="28:28" x14ac:dyDescent="0.25">
      <c r="AB25034" s="3" t="e">
        <v>#N/A</v>
      </c>
    </row>
    <row r="25035" spans="28:28" x14ac:dyDescent="0.25">
      <c r="AB25035" s="3" t="e">
        <v>#N/A</v>
      </c>
    </row>
    <row r="25036" spans="28:28" x14ac:dyDescent="0.25">
      <c r="AB25036" s="3" t="e">
        <v>#N/A</v>
      </c>
    </row>
    <row r="25037" spans="28:28" x14ac:dyDescent="0.25">
      <c r="AB25037" s="3" t="e">
        <v>#N/A</v>
      </c>
    </row>
    <row r="25038" spans="28:28" x14ac:dyDescent="0.25">
      <c r="AB25038" s="3" t="e">
        <v>#N/A</v>
      </c>
    </row>
    <row r="25039" spans="28:28" x14ac:dyDescent="0.25">
      <c r="AB25039" s="3" t="e">
        <v>#N/A</v>
      </c>
    </row>
    <row r="25040" spans="28:28" x14ac:dyDescent="0.25">
      <c r="AB25040" s="3" t="e">
        <v>#N/A</v>
      </c>
    </row>
    <row r="25041" spans="28:28" x14ac:dyDescent="0.25">
      <c r="AB25041" s="3" t="e">
        <v>#N/A</v>
      </c>
    </row>
    <row r="25042" spans="28:28" x14ac:dyDescent="0.25">
      <c r="AB25042" s="3" t="e">
        <v>#N/A</v>
      </c>
    </row>
    <row r="25043" spans="28:28" x14ac:dyDescent="0.25">
      <c r="AB25043" s="3" t="e">
        <v>#N/A</v>
      </c>
    </row>
    <row r="25044" spans="28:28" x14ac:dyDescent="0.25">
      <c r="AB25044" s="3" t="e">
        <v>#N/A</v>
      </c>
    </row>
    <row r="25045" spans="28:28" x14ac:dyDescent="0.25">
      <c r="AB25045" s="3" t="e">
        <v>#N/A</v>
      </c>
    </row>
    <row r="25046" spans="28:28" x14ac:dyDescent="0.25">
      <c r="AB25046" s="3" t="e">
        <v>#N/A</v>
      </c>
    </row>
    <row r="25047" spans="28:28" x14ac:dyDescent="0.25">
      <c r="AB25047" s="3" t="e">
        <v>#N/A</v>
      </c>
    </row>
    <row r="25048" spans="28:28" x14ac:dyDescent="0.25">
      <c r="AB25048" s="3" t="e">
        <v>#N/A</v>
      </c>
    </row>
    <row r="25049" spans="28:28" x14ac:dyDescent="0.25">
      <c r="AB25049" s="3" t="e">
        <v>#N/A</v>
      </c>
    </row>
    <row r="25050" spans="28:28" x14ac:dyDescent="0.25">
      <c r="AB25050" s="3" t="e">
        <v>#N/A</v>
      </c>
    </row>
    <row r="25051" spans="28:28" x14ac:dyDescent="0.25">
      <c r="AB25051" s="3" t="e">
        <v>#N/A</v>
      </c>
    </row>
    <row r="25052" spans="28:28" x14ac:dyDescent="0.25">
      <c r="AB25052" s="3" t="e">
        <v>#N/A</v>
      </c>
    </row>
    <row r="25053" spans="28:28" x14ac:dyDescent="0.25">
      <c r="AB25053" s="3" t="e">
        <v>#N/A</v>
      </c>
    </row>
    <row r="25054" spans="28:28" x14ac:dyDescent="0.25">
      <c r="AB25054" s="3" t="e">
        <v>#N/A</v>
      </c>
    </row>
    <row r="25055" spans="28:28" x14ac:dyDescent="0.25">
      <c r="AB25055" s="3" t="e">
        <v>#N/A</v>
      </c>
    </row>
    <row r="25056" spans="28:28" x14ac:dyDescent="0.25">
      <c r="AB25056" s="3" t="e">
        <v>#N/A</v>
      </c>
    </row>
    <row r="25057" spans="28:28" x14ac:dyDescent="0.25">
      <c r="AB25057" s="3" t="e">
        <v>#N/A</v>
      </c>
    </row>
    <row r="25058" spans="28:28" x14ac:dyDescent="0.25">
      <c r="AB25058" s="3" t="e">
        <v>#N/A</v>
      </c>
    </row>
    <row r="25059" spans="28:28" x14ac:dyDescent="0.25">
      <c r="AB25059" s="3" t="e">
        <v>#N/A</v>
      </c>
    </row>
    <row r="25060" spans="28:28" x14ac:dyDescent="0.25">
      <c r="AB25060" s="3" t="e">
        <v>#N/A</v>
      </c>
    </row>
    <row r="25061" spans="28:28" x14ac:dyDescent="0.25">
      <c r="AB25061" s="3" t="e">
        <v>#N/A</v>
      </c>
    </row>
    <row r="25062" spans="28:28" x14ac:dyDescent="0.25">
      <c r="AB25062" s="3" t="e">
        <v>#N/A</v>
      </c>
    </row>
    <row r="25063" spans="28:28" x14ac:dyDescent="0.25">
      <c r="AB25063" s="3" t="e">
        <v>#N/A</v>
      </c>
    </row>
    <row r="25064" spans="28:28" x14ac:dyDescent="0.25">
      <c r="AB25064" s="3" t="e">
        <v>#N/A</v>
      </c>
    </row>
    <row r="25065" spans="28:28" x14ac:dyDescent="0.25">
      <c r="AB25065" s="3" t="e">
        <v>#N/A</v>
      </c>
    </row>
    <row r="25066" spans="28:28" x14ac:dyDescent="0.25">
      <c r="AB25066" s="3" t="e">
        <v>#N/A</v>
      </c>
    </row>
    <row r="25067" spans="28:28" x14ac:dyDescent="0.25">
      <c r="AB25067" s="3" t="e">
        <v>#N/A</v>
      </c>
    </row>
    <row r="25068" spans="28:28" x14ac:dyDescent="0.25">
      <c r="AB25068" s="3" t="e">
        <v>#N/A</v>
      </c>
    </row>
    <row r="25069" spans="28:28" x14ac:dyDescent="0.25">
      <c r="AB25069" s="3" t="e">
        <v>#N/A</v>
      </c>
    </row>
    <row r="25070" spans="28:28" x14ac:dyDescent="0.25">
      <c r="AB25070" s="3" t="e">
        <v>#N/A</v>
      </c>
    </row>
    <row r="25071" spans="28:28" x14ac:dyDescent="0.25">
      <c r="AB25071" s="3" t="e">
        <v>#N/A</v>
      </c>
    </row>
    <row r="25072" spans="28:28" x14ac:dyDescent="0.25">
      <c r="AB25072" s="3" t="e">
        <v>#N/A</v>
      </c>
    </row>
    <row r="25073" spans="28:28" x14ac:dyDescent="0.25">
      <c r="AB25073" s="3" t="e">
        <v>#N/A</v>
      </c>
    </row>
    <row r="25074" spans="28:28" x14ac:dyDescent="0.25">
      <c r="AB25074" s="3" t="e">
        <v>#N/A</v>
      </c>
    </row>
    <row r="25075" spans="28:28" x14ac:dyDescent="0.25">
      <c r="AB25075" s="3" t="e">
        <v>#N/A</v>
      </c>
    </row>
    <row r="25076" spans="28:28" x14ac:dyDescent="0.25">
      <c r="AB25076" s="3" t="e">
        <v>#N/A</v>
      </c>
    </row>
    <row r="25077" spans="28:28" x14ac:dyDescent="0.25">
      <c r="AB25077" s="3" t="e">
        <v>#N/A</v>
      </c>
    </row>
    <row r="25078" spans="28:28" x14ac:dyDescent="0.25">
      <c r="AB25078" s="3" t="e">
        <v>#N/A</v>
      </c>
    </row>
    <row r="25079" spans="28:28" x14ac:dyDescent="0.25">
      <c r="AB25079" s="3" t="e">
        <v>#N/A</v>
      </c>
    </row>
    <row r="25080" spans="28:28" x14ac:dyDescent="0.25">
      <c r="AB25080" s="3" t="e">
        <v>#N/A</v>
      </c>
    </row>
    <row r="25081" spans="28:28" x14ac:dyDescent="0.25">
      <c r="AB25081" s="3" t="e">
        <v>#N/A</v>
      </c>
    </row>
    <row r="25082" spans="28:28" x14ac:dyDescent="0.25">
      <c r="AB25082" s="3" t="e">
        <v>#N/A</v>
      </c>
    </row>
    <row r="25083" spans="28:28" x14ac:dyDescent="0.25">
      <c r="AB25083" s="3" t="e">
        <v>#N/A</v>
      </c>
    </row>
    <row r="25084" spans="28:28" x14ac:dyDescent="0.25">
      <c r="AB25084" s="3" t="e">
        <v>#N/A</v>
      </c>
    </row>
    <row r="25085" spans="28:28" x14ac:dyDescent="0.25">
      <c r="AB25085" s="3" t="e">
        <v>#N/A</v>
      </c>
    </row>
    <row r="25086" spans="28:28" x14ac:dyDescent="0.25">
      <c r="AB25086" s="3" t="e">
        <v>#N/A</v>
      </c>
    </row>
    <row r="25087" spans="28:28" x14ac:dyDescent="0.25">
      <c r="AB25087" s="3" t="e">
        <v>#N/A</v>
      </c>
    </row>
    <row r="25088" spans="28:28" x14ac:dyDescent="0.25">
      <c r="AB25088" s="3" t="e">
        <v>#N/A</v>
      </c>
    </row>
    <row r="25089" spans="28:28" x14ac:dyDescent="0.25">
      <c r="AB25089" s="3" t="e">
        <v>#N/A</v>
      </c>
    </row>
    <row r="25090" spans="28:28" x14ac:dyDescent="0.25">
      <c r="AB25090" s="3" t="e">
        <v>#N/A</v>
      </c>
    </row>
    <row r="25091" spans="28:28" x14ac:dyDescent="0.25">
      <c r="AB25091" s="3" t="e">
        <v>#N/A</v>
      </c>
    </row>
    <row r="25092" spans="28:28" x14ac:dyDescent="0.25">
      <c r="AB25092" s="3" t="e">
        <v>#N/A</v>
      </c>
    </row>
    <row r="25093" spans="28:28" x14ac:dyDescent="0.25">
      <c r="AB25093" s="3" t="e">
        <v>#N/A</v>
      </c>
    </row>
    <row r="25094" spans="28:28" x14ac:dyDescent="0.25">
      <c r="AB25094" s="3" t="e">
        <v>#N/A</v>
      </c>
    </row>
    <row r="25095" spans="28:28" x14ac:dyDescent="0.25">
      <c r="AB25095" s="3" t="e">
        <v>#N/A</v>
      </c>
    </row>
    <row r="25096" spans="28:28" x14ac:dyDescent="0.25">
      <c r="AB25096" s="3" t="e">
        <v>#N/A</v>
      </c>
    </row>
    <row r="25097" spans="28:28" x14ac:dyDescent="0.25">
      <c r="AB25097" s="3" t="e">
        <v>#N/A</v>
      </c>
    </row>
    <row r="25098" spans="28:28" x14ac:dyDescent="0.25">
      <c r="AB25098" s="3" t="e">
        <v>#N/A</v>
      </c>
    </row>
    <row r="25099" spans="28:28" x14ac:dyDescent="0.25">
      <c r="AB25099" s="3" t="e">
        <v>#N/A</v>
      </c>
    </row>
    <row r="25100" spans="28:28" x14ac:dyDescent="0.25">
      <c r="AB25100" s="3" t="e">
        <v>#N/A</v>
      </c>
    </row>
    <row r="25101" spans="28:28" x14ac:dyDescent="0.25">
      <c r="AB25101" s="3" t="e">
        <v>#N/A</v>
      </c>
    </row>
    <row r="25102" spans="28:28" x14ac:dyDescent="0.25">
      <c r="AB25102" s="3" t="e">
        <v>#N/A</v>
      </c>
    </row>
    <row r="25103" spans="28:28" x14ac:dyDescent="0.25">
      <c r="AB25103" s="3" t="e">
        <v>#N/A</v>
      </c>
    </row>
    <row r="25104" spans="28:28" x14ac:dyDescent="0.25">
      <c r="AB25104" s="3" t="e">
        <v>#N/A</v>
      </c>
    </row>
    <row r="25105" spans="28:28" x14ac:dyDescent="0.25">
      <c r="AB25105" s="3" t="e">
        <v>#N/A</v>
      </c>
    </row>
    <row r="25106" spans="28:28" x14ac:dyDescent="0.25">
      <c r="AB25106" s="3" t="e">
        <v>#N/A</v>
      </c>
    </row>
    <row r="25107" spans="28:28" x14ac:dyDescent="0.25">
      <c r="AB25107" s="3" t="e">
        <v>#N/A</v>
      </c>
    </row>
    <row r="25108" spans="28:28" x14ac:dyDescent="0.25">
      <c r="AB25108" s="3" t="e">
        <v>#N/A</v>
      </c>
    </row>
    <row r="25109" spans="28:28" x14ac:dyDescent="0.25">
      <c r="AB25109" s="3" t="e">
        <v>#N/A</v>
      </c>
    </row>
    <row r="25110" spans="28:28" x14ac:dyDescent="0.25">
      <c r="AB25110" s="3" t="e">
        <v>#N/A</v>
      </c>
    </row>
    <row r="25111" spans="28:28" x14ac:dyDescent="0.25">
      <c r="AB25111" s="3" t="e">
        <v>#N/A</v>
      </c>
    </row>
    <row r="25112" spans="28:28" x14ac:dyDescent="0.25">
      <c r="AB25112" s="3" t="e">
        <v>#N/A</v>
      </c>
    </row>
    <row r="25113" spans="28:28" x14ac:dyDescent="0.25">
      <c r="AB25113" s="3" t="e">
        <v>#N/A</v>
      </c>
    </row>
    <row r="25114" spans="28:28" x14ac:dyDescent="0.25">
      <c r="AB25114" s="3" t="e">
        <v>#N/A</v>
      </c>
    </row>
    <row r="25115" spans="28:28" x14ac:dyDescent="0.25">
      <c r="AB25115" s="3" t="e">
        <v>#N/A</v>
      </c>
    </row>
    <row r="25116" spans="28:28" x14ac:dyDescent="0.25">
      <c r="AB25116" s="3" t="e">
        <v>#N/A</v>
      </c>
    </row>
    <row r="25117" spans="28:28" x14ac:dyDescent="0.25">
      <c r="AB25117" s="3" t="e">
        <v>#N/A</v>
      </c>
    </row>
    <row r="25118" spans="28:28" x14ac:dyDescent="0.25">
      <c r="AB25118" s="3" t="e">
        <v>#N/A</v>
      </c>
    </row>
    <row r="25119" spans="28:28" x14ac:dyDescent="0.25">
      <c r="AB25119" s="3" t="e">
        <v>#N/A</v>
      </c>
    </row>
    <row r="25120" spans="28:28" x14ac:dyDescent="0.25">
      <c r="AB25120" s="3" t="e">
        <v>#N/A</v>
      </c>
    </row>
    <row r="25121" spans="28:28" x14ac:dyDescent="0.25">
      <c r="AB25121" s="3" t="e">
        <v>#N/A</v>
      </c>
    </row>
    <row r="25122" spans="28:28" x14ac:dyDescent="0.25">
      <c r="AB25122" s="3" t="e">
        <v>#N/A</v>
      </c>
    </row>
    <row r="25123" spans="28:28" x14ac:dyDescent="0.25">
      <c r="AB25123" s="3" t="e">
        <v>#N/A</v>
      </c>
    </row>
    <row r="25124" spans="28:28" x14ac:dyDescent="0.25">
      <c r="AB25124" s="3" t="e">
        <v>#N/A</v>
      </c>
    </row>
    <row r="25125" spans="28:28" x14ac:dyDescent="0.25">
      <c r="AB25125" s="3" t="e">
        <v>#N/A</v>
      </c>
    </row>
    <row r="25126" spans="28:28" x14ac:dyDescent="0.25">
      <c r="AB25126" s="3" t="e">
        <v>#N/A</v>
      </c>
    </row>
    <row r="25127" spans="28:28" x14ac:dyDescent="0.25">
      <c r="AB25127" s="3" t="e">
        <v>#N/A</v>
      </c>
    </row>
    <row r="25128" spans="28:28" x14ac:dyDescent="0.25">
      <c r="AB25128" s="3" t="e">
        <v>#N/A</v>
      </c>
    </row>
    <row r="25129" spans="28:28" x14ac:dyDescent="0.25">
      <c r="AB25129" s="3" t="e">
        <v>#N/A</v>
      </c>
    </row>
    <row r="25130" spans="28:28" x14ac:dyDescent="0.25">
      <c r="AB25130" s="3" t="e">
        <v>#N/A</v>
      </c>
    </row>
    <row r="25131" spans="28:28" x14ac:dyDescent="0.25">
      <c r="AB25131" s="3" t="e">
        <v>#N/A</v>
      </c>
    </row>
    <row r="25132" spans="28:28" x14ac:dyDescent="0.25">
      <c r="AB25132" s="3" t="e">
        <v>#N/A</v>
      </c>
    </row>
    <row r="25133" spans="28:28" x14ac:dyDescent="0.25">
      <c r="AB25133" s="3" t="e">
        <v>#N/A</v>
      </c>
    </row>
    <row r="25134" spans="28:28" x14ac:dyDescent="0.25">
      <c r="AB25134" s="3" t="e">
        <v>#N/A</v>
      </c>
    </row>
    <row r="25135" spans="28:28" x14ac:dyDescent="0.25">
      <c r="AB25135" s="3" t="e">
        <v>#N/A</v>
      </c>
    </row>
    <row r="25136" spans="28:28" x14ac:dyDescent="0.25">
      <c r="AB25136" s="3" t="e">
        <v>#N/A</v>
      </c>
    </row>
    <row r="25137" spans="28:28" x14ac:dyDescent="0.25">
      <c r="AB25137" s="3" t="e">
        <v>#N/A</v>
      </c>
    </row>
    <row r="25138" spans="28:28" x14ac:dyDescent="0.25">
      <c r="AB25138" s="3" t="e">
        <v>#N/A</v>
      </c>
    </row>
    <row r="25139" spans="28:28" x14ac:dyDescent="0.25">
      <c r="AB25139" s="3" t="e">
        <v>#N/A</v>
      </c>
    </row>
    <row r="25140" spans="28:28" x14ac:dyDescent="0.25">
      <c r="AB25140" s="3" t="e">
        <v>#N/A</v>
      </c>
    </row>
    <row r="25141" spans="28:28" x14ac:dyDescent="0.25">
      <c r="AB25141" s="3" t="e">
        <v>#N/A</v>
      </c>
    </row>
    <row r="25142" spans="28:28" x14ac:dyDescent="0.25">
      <c r="AB25142" s="3" t="e">
        <v>#N/A</v>
      </c>
    </row>
    <row r="25143" spans="28:28" x14ac:dyDescent="0.25">
      <c r="AB25143" s="3" t="e">
        <v>#N/A</v>
      </c>
    </row>
    <row r="25144" spans="28:28" x14ac:dyDescent="0.25">
      <c r="AB25144" s="3" t="e">
        <v>#N/A</v>
      </c>
    </row>
    <row r="25145" spans="28:28" x14ac:dyDescent="0.25">
      <c r="AB25145" s="3" t="e">
        <v>#N/A</v>
      </c>
    </row>
    <row r="25146" spans="28:28" x14ac:dyDescent="0.25">
      <c r="AB25146" s="3" t="e">
        <v>#N/A</v>
      </c>
    </row>
    <row r="25147" spans="28:28" x14ac:dyDescent="0.25">
      <c r="AB25147" s="3" t="e">
        <v>#N/A</v>
      </c>
    </row>
    <row r="25148" spans="28:28" x14ac:dyDescent="0.25">
      <c r="AB25148" s="3" t="e">
        <v>#N/A</v>
      </c>
    </row>
    <row r="25149" spans="28:28" x14ac:dyDescent="0.25">
      <c r="AB25149" s="3" t="e">
        <v>#N/A</v>
      </c>
    </row>
    <row r="25150" spans="28:28" x14ac:dyDescent="0.25">
      <c r="AB25150" s="3" t="e">
        <v>#N/A</v>
      </c>
    </row>
    <row r="25151" spans="28:28" x14ac:dyDescent="0.25">
      <c r="AB25151" s="3" t="e">
        <v>#N/A</v>
      </c>
    </row>
    <row r="25152" spans="28:28" x14ac:dyDescent="0.25">
      <c r="AB25152" s="3" t="e">
        <v>#N/A</v>
      </c>
    </row>
    <row r="25153" spans="28:28" x14ac:dyDescent="0.25">
      <c r="AB25153" s="3" t="e">
        <v>#N/A</v>
      </c>
    </row>
    <row r="25154" spans="28:28" x14ac:dyDescent="0.25">
      <c r="AB25154" s="3" t="e">
        <v>#N/A</v>
      </c>
    </row>
    <row r="25155" spans="28:28" x14ac:dyDescent="0.25">
      <c r="AB25155" s="3" t="e">
        <v>#N/A</v>
      </c>
    </row>
    <row r="25156" spans="28:28" x14ac:dyDescent="0.25">
      <c r="AB25156" s="3" t="e">
        <v>#N/A</v>
      </c>
    </row>
    <row r="25157" spans="28:28" x14ac:dyDescent="0.25">
      <c r="AB25157" s="3" t="e">
        <v>#N/A</v>
      </c>
    </row>
    <row r="25158" spans="28:28" x14ac:dyDescent="0.25">
      <c r="AB25158" s="3" t="e">
        <v>#N/A</v>
      </c>
    </row>
    <row r="25159" spans="28:28" x14ac:dyDescent="0.25">
      <c r="AB25159" s="3" t="e">
        <v>#N/A</v>
      </c>
    </row>
    <row r="25160" spans="28:28" x14ac:dyDescent="0.25">
      <c r="AB25160" s="3" t="e">
        <v>#N/A</v>
      </c>
    </row>
    <row r="25161" spans="28:28" x14ac:dyDescent="0.25">
      <c r="AB25161" s="3" t="e">
        <v>#N/A</v>
      </c>
    </row>
    <row r="25162" spans="28:28" x14ac:dyDescent="0.25">
      <c r="AB25162" s="3" t="e">
        <v>#N/A</v>
      </c>
    </row>
    <row r="25163" spans="28:28" x14ac:dyDescent="0.25">
      <c r="AB25163" s="3" t="e">
        <v>#N/A</v>
      </c>
    </row>
    <row r="25164" spans="28:28" x14ac:dyDescent="0.25">
      <c r="AB25164" s="3" t="e">
        <v>#N/A</v>
      </c>
    </row>
    <row r="25165" spans="28:28" x14ac:dyDescent="0.25">
      <c r="AB25165" s="3" t="e">
        <v>#N/A</v>
      </c>
    </row>
    <row r="25166" spans="28:28" x14ac:dyDescent="0.25">
      <c r="AB25166" s="3" t="e">
        <v>#N/A</v>
      </c>
    </row>
    <row r="25167" spans="28:28" x14ac:dyDescent="0.25">
      <c r="AB25167" s="3" t="e">
        <v>#N/A</v>
      </c>
    </row>
    <row r="25168" spans="28:28" x14ac:dyDescent="0.25">
      <c r="AB25168" s="3" t="e">
        <v>#N/A</v>
      </c>
    </row>
    <row r="25169" spans="28:28" x14ac:dyDescent="0.25">
      <c r="AB25169" s="3" t="e">
        <v>#N/A</v>
      </c>
    </row>
    <row r="25170" spans="28:28" x14ac:dyDescent="0.25">
      <c r="AB25170" s="3" t="e">
        <v>#N/A</v>
      </c>
    </row>
    <row r="25171" spans="28:28" x14ac:dyDescent="0.25">
      <c r="AB25171" s="3" t="e">
        <v>#N/A</v>
      </c>
    </row>
    <row r="25172" spans="28:28" x14ac:dyDescent="0.25">
      <c r="AB25172" s="3" t="e">
        <v>#N/A</v>
      </c>
    </row>
    <row r="25173" spans="28:28" x14ac:dyDescent="0.25">
      <c r="AB25173" s="3" t="e">
        <v>#N/A</v>
      </c>
    </row>
    <row r="25174" spans="28:28" x14ac:dyDescent="0.25">
      <c r="AB25174" s="3" t="e">
        <v>#N/A</v>
      </c>
    </row>
    <row r="25175" spans="28:28" x14ac:dyDescent="0.25">
      <c r="AB25175" s="3" t="e">
        <v>#N/A</v>
      </c>
    </row>
    <row r="25176" spans="28:28" x14ac:dyDescent="0.25">
      <c r="AB25176" s="3" t="e">
        <v>#N/A</v>
      </c>
    </row>
    <row r="25177" spans="28:28" x14ac:dyDescent="0.25">
      <c r="AB25177" s="3" t="e">
        <v>#N/A</v>
      </c>
    </row>
    <row r="25178" spans="28:28" x14ac:dyDescent="0.25">
      <c r="AB25178" s="3" t="e">
        <v>#N/A</v>
      </c>
    </row>
    <row r="25179" spans="28:28" x14ac:dyDescent="0.25">
      <c r="AB25179" s="3" t="e">
        <v>#N/A</v>
      </c>
    </row>
    <row r="25180" spans="28:28" x14ac:dyDescent="0.25">
      <c r="AB25180" s="3" t="e">
        <v>#N/A</v>
      </c>
    </row>
    <row r="25181" spans="28:28" x14ac:dyDescent="0.25">
      <c r="AB25181" s="3" t="e">
        <v>#N/A</v>
      </c>
    </row>
    <row r="25182" spans="28:28" x14ac:dyDescent="0.25">
      <c r="AB25182" s="3" t="e">
        <v>#N/A</v>
      </c>
    </row>
    <row r="25183" spans="28:28" x14ac:dyDescent="0.25">
      <c r="AB25183" s="3" t="e">
        <v>#N/A</v>
      </c>
    </row>
    <row r="25184" spans="28:28" x14ac:dyDescent="0.25">
      <c r="AB25184" s="3" t="e">
        <v>#N/A</v>
      </c>
    </row>
    <row r="25185" spans="28:28" x14ac:dyDescent="0.25">
      <c r="AB25185" s="3" t="e">
        <v>#N/A</v>
      </c>
    </row>
    <row r="25186" spans="28:28" x14ac:dyDescent="0.25">
      <c r="AB25186" s="3" t="e">
        <v>#N/A</v>
      </c>
    </row>
    <row r="25187" spans="28:28" x14ac:dyDescent="0.25">
      <c r="AB25187" s="3" t="e">
        <v>#N/A</v>
      </c>
    </row>
    <row r="25188" spans="28:28" x14ac:dyDescent="0.25">
      <c r="AB25188" s="3" t="e">
        <v>#N/A</v>
      </c>
    </row>
    <row r="25189" spans="28:28" x14ac:dyDescent="0.25">
      <c r="AB25189" s="3" t="e">
        <v>#N/A</v>
      </c>
    </row>
    <row r="25190" spans="28:28" x14ac:dyDescent="0.25">
      <c r="AB25190" s="3" t="e">
        <v>#N/A</v>
      </c>
    </row>
    <row r="25191" spans="28:28" x14ac:dyDescent="0.25">
      <c r="AB25191" s="3" t="e">
        <v>#N/A</v>
      </c>
    </row>
    <row r="25192" spans="28:28" x14ac:dyDescent="0.25">
      <c r="AB25192" s="3" t="e">
        <v>#N/A</v>
      </c>
    </row>
    <row r="25193" spans="28:28" x14ac:dyDescent="0.25">
      <c r="AB25193" s="3" t="e">
        <v>#N/A</v>
      </c>
    </row>
    <row r="25194" spans="28:28" x14ac:dyDescent="0.25">
      <c r="AB25194" s="3" t="e">
        <v>#N/A</v>
      </c>
    </row>
    <row r="25195" spans="28:28" x14ac:dyDescent="0.25">
      <c r="AB25195" s="3" t="e">
        <v>#N/A</v>
      </c>
    </row>
    <row r="25196" spans="28:28" x14ac:dyDescent="0.25">
      <c r="AB25196" s="3" t="e">
        <v>#N/A</v>
      </c>
    </row>
    <row r="25197" spans="28:28" x14ac:dyDescent="0.25">
      <c r="AB25197" s="3" t="e">
        <v>#N/A</v>
      </c>
    </row>
    <row r="25198" spans="28:28" x14ac:dyDescent="0.25">
      <c r="AB25198" s="3" t="e">
        <v>#N/A</v>
      </c>
    </row>
    <row r="25199" spans="28:28" x14ac:dyDescent="0.25">
      <c r="AB25199" s="3" t="e">
        <v>#N/A</v>
      </c>
    </row>
    <row r="25200" spans="28:28" x14ac:dyDescent="0.25">
      <c r="AB25200" s="3" t="e">
        <v>#N/A</v>
      </c>
    </row>
    <row r="25201" spans="28:28" x14ac:dyDescent="0.25">
      <c r="AB25201" s="3" t="e">
        <v>#N/A</v>
      </c>
    </row>
    <row r="25202" spans="28:28" x14ac:dyDescent="0.25">
      <c r="AB25202" s="3" t="e">
        <v>#N/A</v>
      </c>
    </row>
    <row r="25203" spans="28:28" x14ac:dyDescent="0.25">
      <c r="AB25203" s="3" t="e">
        <v>#N/A</v>
      </c>
    </row>
    <row r="25204" spans="28:28" x14ac:dyDescent="0.25">
      <c r="AB25204" s="3" t="e">
        <v>#N/A</v>
      </c>
    </row>
    <row r="25205" spans="28:28" x14ac:dyDescent="0.25">
      <c r="AB25205" s="3" t="e">
        <v>#N/A</v>
      </c>
    </row>
    <row r="25206" spans="28:28" x14ac:dyDescent="0.25">
      <c r="AB25206" s="3" t="e">
        <v>#N/A</v>
      </c>
    </row>
    <row r="25207" spans="28:28" x14ac:dyDescent="0.25">
      <c r="AB25207" s="3" t="e">
        <v>#N/A</v>
      </c>
    </row>
    <row r="25208" spans="28:28" x14ac:dyDescent="0.25">
      <c r="AB25208" s="3" t="e">
        <v>#N/A</v>
      </c>
    </row>
    <row r="25209" spans="28:28" x14ac:dyDescent="0.25">
      <c r="AB25209" s="3" t="e">
        <v>#N/A</v>
      </c>
    </row>
    <row r="25210" spans="28:28" x14ac:dyDescent="0.25">
      <c r="AB25210" s="3" t="e">
        <v>#N/A</v>
      </c>
    </row>
    <row r="25211" spans="28:28" x14ac:dyDescent="0.25">
      <c r="AB25211" s="3" t="e">
        <v>#N/A</v>
      </c>
    </row>
    <row r="25212" spans="28:28" x14ac:dyDescent="0.25">
      <c r="AB25212" s="3" t="e">
        <v>#N/A</v>
      </c>
    </row>
    <row r="25213" spans="28:28" x14ac:dyDescent="0.25">
      <c r="AB25213" s="3" t="e">
        <v>#N/A</v>
      </c>
    </row>
    <row r="25214" spans="28:28" x14ac:dyDescent="0.25">
      <c r="AB25214" s="3" t="e">
        <v>#N/A</v>
      </c>
    </row>
    <row r="25215" spans="28:28" x14ac:dyDescent="0.25">
      <c r="AB25215" s="3" t="e">
        <v>#N/A</v>
      </c>
    </row>
    <row r="25216" spans="28:28" x14ac:dyDescent="0.25">
      <c r="AB25216" s="3" t="e">
        <v>#N/A</v>
      </c>
    </row>
    <row r="25217" spans="28:28" x14ac:dyDescent="0.25">
      <c r="AB25217" s="3" t="e">
        <v>#N/A</v>
      </c>
    </row>
    <row r="25218" spans="28:28" x14ac:dyDescent="0.25">
      <c r="AB25218" s="3" t="e">
        <v>#N/A</v>
      </c>
    </row>
    <row r="25219" spans="28:28" x14ac:dyDescent="0.25">
      <c r="AB25219" s="3" t="e">
        <v>#N/A</v>
      </c>
    </row>
    <row r="25220" spans="28:28" x14ac:dyDescent="0.25">
      <c r="AB25220" s="3" t="e">
        <v>#N/A</v>
      </c>
    </row>
    <row r="25221" spans="28:28" x14ac:dyDescent="0.25">
      <c r="AB25221" s="3" t="e">
        <v>#N/A</v>
      </c>
    </row>
    <row r="25222" spans="28:28" x14ac:dyDescent="0.25">
      <c r="AB25222" s="3" t="e">
        <v>#N/A</v>
      </c>
    </row>
    <row r="25223" spans="28:28" x14ac:dyDescent="0.25">
      <c r="AB25223" s="3" t="e">
        <v>#N/A</v>
      </c>
    </row>
    <row r="25224" spans="28:28" x14ac:dyDescent="0.25">
      <c r="AB25224" s="3" t="e">
        <v>#N/A</v>
      </c>
    </row>
    <row r="25225" spans="28:28" x14ac:dyDescent="0.25">
      <c r="AB25225" s="3" t="e">
        <v>#N/A</v>
      </c>
    </row>
    <row r="25226" spans="28:28" x14ac:dyDescent="0.25">
      <c r="AB25226" s="3" t="e">
        <v>#N/A</v>
      </c>
    </row>
    <row r="25227" spans="28:28" x14ac:dyDescent="0.25">
      <c r="AB25227" s="3" t="e">
        <v>#N/A</v>
      </c>
    </row>
    <row r="25228" spans="28:28" x14ac:dyDescent="0.25">
      <c r="AB25228" s="3" t="e">
        <v>#N/A</v>
      </c>
    </row>
    <row r="25229" spans="28:28" x14ac:dyDescent="0.25">
      <c r="AB25229" s="3" t="e">
        <v>#N/A</v>
      </c>
    </row>
    <row r="25230" spans="28:28" x14ac:dyDescent="0.25">
      <c r="AB25230" s="3" t="e">
        <v>#N/A</v>
      </c>
    </row>
    <row r="25231" spans="28:28" x14ac:dyDescent="0.25">
      <c r="AB25231" s="3" t="e">
        <v>#N/A</v>
      </c>
    </row>
    <row r="25232" spans="28:28" x14ac:dyDescent="0.25">
      <c r="AB25232" s="3" t="e">
        <v>#N/A</v>
      </c>
    </row>
    <row r="25233" spans="28:28" x14ac:dyDescent="0.25">
      <c r="AB25233" s="3" t="e">
        <v>#N/A</v>
      </c>
    </row>
    <row r="25234" spans="28:28" x14ac:dyDescent="0.25">
      <c r="AB25234" s="3" t="e">
        <v>#N/A</v>
      </c>
    </row>
    <row r="25235" spans="28:28" x14ac:dyDescent="0.25">
      <c r="AB25235" s="3" t="e">
        <v>#N/A</v>
      </c>
    </row>
    <row r="25236" spans="28:28" x14ac:dyDescent="0.25">
      <c r="AB25236" s="3" t="e">
        <v>#N/A</v>
      </c>
    </row>
    <row r="25237" spans="28:28" x14ac:dyDescent="0.25">
      <c r="AB25237" s="3" t="e">
        <v>#N/A</v>
      </c>
    </row>
    <row r="25238" spans="28:28" x14ac:dyDescent="0.25">
      <c r="AB25238" s="3" t="e">
        <v>#N/A</v>
      </c>
    </row>
    <row r="25239" spans="28:28" x14ac:dyDescent="0.25">
      <c r="AB25239" s="3" t="e">
        <v>#N/A</v>
      </c>
    </row>
    <row r="25240" spans="28:28" x14ac:dyDescent="0.25">
      <c r="AB25240" s="3" t="e">
        <v>#N/A</v>
      </c>
    </row>
    <row r="25241" spans="28:28" x14ac:dyDescent="0.25">
      <c r="AB25241" s="3" t="e">
        <v>#N/A</v>
      </c>
    </row>
    <row r="25242" spans="28:28" x14ac:dyDescent="0.25">
      <c r="AB25242" s="3" t="e">
        <v>#N/A</v>
      </c>
    </row>
    <row r="25243" spans="28:28" x14ac:dyDescent="0.25">
      <c r="AB25243" s="3" t="e">
        <v>#N/A</v>
      </c>
    </row>
    <row r="25244" spans="28:28" x14ac:dyDescent="0.25">
      <c r="AB25244" s="3" t="e">
        <v>#N/A</v>
      </c>
    </row>
    <row r="25245" spans="28:28" x14ac:dyDescent="0.25">
      <c r="AB25245" s="3" t="e">
        <v>#N/A</v>
      </c>
    </row>
    <row r="25246" spans="28:28" x14ac:dyDescent="0.25">
      <c r="AB25246" s="3" t="e">
        <v>#N/A</v>
      </c>
    </row>
    <row r="25247" spans="28:28" x14ac:dyDescent="0.25">
      <c r="AB25247" s="3" t="e">
        <v>#N/A</v>
      </c>
    </row>
    <row r="25248" spans="28:28" x14ac:dyDescent="0.25">
      <c r="AB25248" s="3" t="e">
        <v>#N/A</v>
      </c>
    </row>
    <row r="25249" spans="28:28" x14ac:dyDescent="0.25">
      <c r="AB25249" s="3" t="e">
        <v>#N/A</v>
      </c>
    </row>
    <row r="25250" spans="28:28" x14ac:dyDescent="0.25">
      <c r="AB25250" s="3" t="e">
        <v>#N/A</v>
      </c>
    </row>
    <row r="25251" spans="28:28" x14ac:dyDescent="0.25">
      <c r="AB25251" s="3" t="e">
        <v>#N/A</v>
      </c>
    </row>
    <row r="25252" spans="28:28" x14ac:dyDescent="0.25">
      <c r="AB25252" s="3" t="e">
        <v>#N/A</v>
      </c>
    </row>
    <row r="25253" spans="28:28" x14ac:dyDescent="0.25">
      <c r="AB25253" s="3" t="e">
        <v>#N/A</v>
      </c>
    </row>
    <row r="25254" spans="28:28" x14ac:dyDescent="0.25">
      <c r="AB25254" s="3" t="e">
        <v>#N/A</v>
      </c>
    </row>
    <row r="25255" spans="28:28" x14ac:dyDescent="0.25">
      <c r="AB25255" s="3" t="e">
        <v>#N/A</v>
      </c>
    </row>
    <row r="25256" spans="28:28" x14ac:dyDescent="0.25">
      <c r="AB25256" s="3" t="e">
        <v>#N/A</v>
      </c>
    </row>
    <row r="25257" spans="28:28" x14ac:dyDescent="0.25">
      <c r="AB25257" s="3" t="e">
        <v>#N/A</v>
      </c>
    </row>
    <row r="25258" spans="28:28" x14ac:dyDescent="0.25">
      <c r="AB25258" s="3" t="e">
        <v>#N/A</v>
      </c>
    </row>
    <row r="25259" spans="28:28" x14ac:dyDescent="0.25">
      <c r="AB25259" s="3" t="e">
        <v>#N/A</v>
      </c>
    </row>
    <row r="25260" spans="28:28" x14ac:dyDescent="0.25">
      <c r="AB25260" s="3" t="e">
        <v>#N/A</v>
      </c>
    </row>
    <row r="25261" spans="28:28" x14ac:dyDescent="0.25">
      <c r="AB25261" s="3" t="e">
        <v>#N/A</v>
      </c>
    </row>
    <row r="25262" spans="28:28" x14ac:dyDescent="0.25">
      <c r="AB25262" s="3" t="e">
        <v>#N/A</v>
      </c>
    </row>
    <row r="25263" spans="28:28" x14ac:dyDescent="0.25">
      <c r="AB25263" s="3" t="e">
        <v>#N/A</v>
      </c>
    </row>
    <row r="25264" spans="28:28" x14ac:dyDescent="0.25">
      <c r="AB25264" s="3" t="e">
        <v>#N/A</v>
      </c>
    </row>
    <row r="25265" spans="28:28" x14ac:dyDescent="0.25">
      <c r="AB25265" s="3" t="e">
        <v>#N/A</v>
      </c>
    </row>
    <row r="25266" spans="28:28" x14ac:dyDescent="0.25">
      <c r="AB25266" s="3" t="e">
        <v>#N/A</v>
      </c>
    </row>
    <row r="25267" spans="28:28" x14ac:dyDescent="0.25">
      <c r="AB25267" s="3" t="e">
        <v>#N/A</v>
      </c>
    </row>
    <row r="25268" spans="28:28" x14ac:dyDescent="0.25">
      <c r="AB25268" s="3" t="e">
        <v>#N/A</v>
      </c>
    </row>
    <row r="25269" spans="28:28" x14ac:dyDescent="0.25">
      <c r="AB25269" s="3" t="e">
        <v>#N/A</v>
      </c>
    </row>
    <row r="25270" spans="28:28" x14ac:dyDescent="0.25">
      <c r="AB25270" s="3" t="e">
        <v>#N/A</v>
      </c>
    </row>
    <row r="25271" spans="28:28" x14ac:dyDescent="0.25">
      <c r="AB25271" s="3" t="e">
        <v>#N/A</v>
      </c>
    </row>
    <row r="25272" spans="28:28" x14ac:dyDescent="0.25">
      <c r="AB25272" s="3" t="e">
        <v>#N/A</v>
      </c>
    </row>
    <row r="25273" spans="28:28" x14ac:dyDescent="0.25">
      <c r="AB25273" s="3" t="e">
        <v>#N/A</v>
      </c>
    </row>
    <row r="25274" spans="28:28" x14ac:dyDescent="0.25">
      <c r="AB25274" s="3" t="e">
        <v>#N/A</v>
      </c>
    </row>
    <row r="25275" spans="28:28" x14ac:dyDescent="0.25">
      <c r="AB25275" s="3" t="e">
        <v>#N/A</v>
      </c>
    </row>
    <row r="25276" spans="28:28" x14ac:dyDescent="0.25">
      <c r="AB25276" s="3" t="e">
        <v>#N/A</v>
      </c>
    </row>
    <row r="25277" spans="28:28" x14ac:dyDescent="0.25">
      <c r="AB25277" s="3" t="e">
        <v>#N/A</v>
      </c>
    </row>
    <row r="25278" spans="28:28" x14ac:dyDescent="0.25">
      <c r="AB25278" s="3" t="e">
        <v>#N/A</v>
      </c>
    </row>
    <row r="25279" spans="28:28" x14ac:dyDescent="0.25">
      <c r="AB25279" s="3" t="e">
        <v>#N/A</v>
      </c>
    </row>
    <row r="25280" spans="28:28" x14ac:dyDescent="0.25">
      <c r="AB25280" s="3" t="e">
        <v>#N/A</v>
      </c>
    </row>
    <row r="25281" spans="28:28" x14ac:dyDescent="0.25">
      <c r="AB25281" s="3" t="e">
        <v>#N/A</v>
      </c>
    </row>
    <row r="25282" spans="28:28" x14ac:dyDescent="0.25">
      <c r="AB25282" s="3" t="e">
        <v>#N/A</v>
      </c>
    </row>
    <row r="25283" spans="28:28" x14ac:dyDescent="0.25">
      <c r="AB25283" s="3" t="e">
        <v>#N/A</v>
      </c>
    </row>
    <row r="25284" spans="28:28" x14ac:dyDescent="0.25">
      <c r="AB25284" s="3" t="e">
        <v>#N/A</v>
      </c>
    </row>
    <row r="25285" spans="28:28" x14ac:dyDescent="0.25">
      <c r="AB25285" s="3" t="e">
        <v>#N/A</v>
      </c>
    </row>
    <row r="25286" spans="28:28" x14ac:dyDescent="0.25">
      <c r="AB25286" s="3" t="e">
        <v>#N/A</v>
      </c>
    </row>
    <row r="25287" spans="28:28" x14ac:dyDescent="0.25">
      <c r="AB25287" s="3" t="e">
        <v>#N/A</v>
      </c>
    </row>
    <row r="25288" spans="28:28" x14ac:dyDescent="0.25">
      <c r="AB25288" s="3" t="e">
        <v>#N/A</v>
      </c>
    </row>
    <row r="25289" spans="28:28" x14ac:dyDescent="0.25">
      <c r="AB25289" s="3" t="e">
        <v>#N/A</v>
      </c>
    </row>
    <row r="25290" spans="28:28" x14ac:dyDescent="0.25">
      <c r="AB25290" s="3" t="e">
        <v>#N/A</v>
      </c>
    </row>
    <row r="25291" spans="28:28" x14ac:dyDescent="0.25">
      <c r="AB25291" s="3" t="e">
        <v>#N/A</v>
      </c>
    </row>
    <row r="25292" spans="28:28" x14ac:dyDescent="0.25">
      <c r="AB25292" s="3" t="e">
        <v>#N/A</v>
      </c>
    </row>
    <row r="25293" spans="28:28" x14ac:dyDescent="0.25">
      <c r="AB25293" s="3" t="e">
        <v>#N/A</v>
      </c>
    </row>
    <row r="25294" spans="28:28" x14ac:dyDescent="0.25">
      <c r="AB25294" s="3" t="e">
        <v>#N/A</v>
      </c>
    </row>
    <row r="25295" spans="28:28" x14ac:dyDescent="0.25">
      <c r="AB25295" s="3" t="e">
        <v>#N/A</v>
      </c>
    </row>
    <row r="25296" spans="28:28" x14ac:dyDescent="0.25">
      <c r="AB25296" s="3" t="e">
        <v>#N/A</v>
      </c>
    </row>
    <row r="25297" spans="28:28" x14ac:dyDescent="0.25">
      <c r="AB25297" s="3" t="e">
        <v>#N/A</v>
      </c>
    </row>
    <row r="25298" spans="28:28" x14ac:dyDescent="0.25">
      <c r="AB25298" s="3" t="e">
        <v>#N/A</v>
      </c>
    </row>
    <row r="25299" spans="28:28" x14ac:dyDescent="0.25">
      <c r="AB25299" s="3" t="e">
        <v>#N/A</v>
      </c>
    </row>
    <row r="25300" spans="28:28" x14ac:dyDescent="0.25">
      <c r="AB25300" s="3" t="e">
        <v>#N/A</v>
      </c>
    </row>
    <row r="25301" spans="28:28" x14ac:dyDescent="0.25">
      <c r="AB25301" s="3" t="e">
        <v>#N/A</v>
      </c>
    </row>
    <row r="25302" spans="28:28" x14ac:dyDescent="0.25">
      <c r="AB25302" s="3" t="e">
        <v>#N/A</v>
      </c>
    </row>
    <row r="25303" spans="28:28" x14ac:dyDescent="0.25">
      <c r="AB25303" s="3" t="e">
        <v>#N/A</v>
      </c>
    </row>
    <row r="25304" spans="28:28" x14ac:dyDescent="0.25">
      <c r="AB25304" s="3" t="e">
        <v>#N/A</v>
      </c>
    </row>
    <row r="25305" spans="28:28" x14ac:dyDescent="0.25">
      <c r="AB25305" s="3" t="e">
        <v>#N/A</v>
      </c>
    </row>
    <row r="25306" spans="28:28" x14ac:dyDescent="0.25">
      <c r="AB25306" s="3" t="e">
        <v>#N/A</v>
      </c>
    </row>
    <row r="25307" spans="28:28" x14ac:dyDescent="0.25">
      <c r="AB25307" s="3" t="e">
        <v>#N/A</v>
      </c>
    </row>
    <row r="25308" spans="28:28" x14ac:dyDescent="0.25">
      <c r="AB25308" s="3" t="e">
        <v>#N/A</v>
      </c>
    </row>
    <row r="25309" spans="28:28" x14ac:dyDescent="0.25">
      <c r="AB25309" s="3" t="e">
        <v>#N/A</v>
      </c>
    </row>
    <row r="25310" spans="28:28" x14ac:dyDescent="0.25">
      <c r="AB25310" s="3" t="e">
        <v>#N/A</v>
      </c>
    </row>
    <row r="25311" spans="28:28" x14ac:dyDescent="0.25">
      <c r="AB25311" s="3" t="e">
        <v>#N/A</v>
      </c>
    </row>
    <row r="25312" spans="28:28" x14ac:dyDescent="0.25">
      <c r="AB25312" s="3" t="e">
        <v>#N/A</v>
      </c>
    </row>
    <row r="25313" spans="28:28" x14ac:dyDescent="0.25">
      <c r="AB25313" s="3" t="e">
        <v>#N/A</v>
      </c>
    </row>
    <row r="25314" spans="28:28" x14ac:dyDescent="0.25">
      <c r="AB25314" s="3" t="e">
        <v>#N/A</v>
      </c>
    </row>
    <row r="25315" spans="28:28" x14ac:dyDescent="0.25">
      <c r="AB25315" s="3" t="e">
        <v>#N/A</v>
      </c>
    </row>
    <row r="25316" spans="28:28" x14ac:dyDescent="0.25">
      <c r="AB25316" s="3" t="e">
        <v>#N/A</v>
      </c>
    </row>
    <row r="25317" spans="28:28" x14ac:dyDescent="0.25">
      <c r="AB25317" s="3" t="e">
        <v>#N/A</v>
      </c>
    </row>
    <row r="25318" spans="28:28" x14ac:dyDescent="0.25">
      <c r="AB25318" s="3" t="e">
        <v>#N/A</v>
      </c>
    </row>
    <row r="25319" spans="28:28" x14ac:dyDescent="0.25">
      <c r="AB25319" s="3" t="e">
        <v>#N/A</v>
      </c>
    </row>
    <row r="25320" spans="28:28" x14ac:dyDescent="0.25">
      <c r="AB25320" s="3" t="e">
        <v>#N/A</v>
      </c>
    </row>
    <row r="25321" spans="28:28" x14ac:dyDescent="0.25">
      <c r="AB25321" s="3" t="e">
        <v>#N/A</v>
      </c>
    </row>
    <row r="25322" spans="28:28" x14ac:dyDescent="0.25">
      <c r="AB25322" s="3" t="e">
        <v>#N/A</v>
      </c>
    </row>
    <row r="25323" spans="28:28" x14ac:dyDescent="0.25">
      <c r="AB25323" s="3" t="e">
        <v>#N/A</v>
      </c>
    </row>
    <row r="25324" spans="28:28" x14ac:dyDescent="0.25">
      <c r="AB25324" s="3" t="e">
        <v>#N/A</v>
      </c>
    </row>
    <row r="25325" spans="28:28" x14ac:dyDescent="0.25">
      <c r="AB25325" s="3" t="e">
        <v>#N/A</v>
      </c>
    </row>
    <row r="25326" spans="28:28" x14ac:dyDescent="0.25">
      <c r="AB25326" s="3" t="e">
        <v>#N/A</v>
      </c>
    </row>
    <row r="25327" spans="28:28" x14ac:dyDescent="0.25">
      <c r="AB25327" s="3" t="e">
        <v>#N/A</v>
      </c>
    </row>
    <row r="25328" spans="28:28" x14ac:dyDescent="0.25">
      <c r="AB25328" s="3" t="e">
        <v>#N/A</v>
      </c>
    </row>
    <row r="25329" spans="28:28" x14ac:dyDescent="0.25">
      <c r="AB25329" s="3" t="e">
        <v>#N/A</v>
      </c>
    </row>
    <row r="25330" spans="28:28" x14ac:dyDescent="0.25">
      <c r="AB25330" s="3" t="e">
        <v>#N/A</v>
      </c>
    </row>
    <row r="25331" spans="28:28" x14ac:dyDescent="0.25">
      <c r="AB25331" s="3" t="e">
        <v>#N/A</v>
      </c>
    </row>
    <row r="25332" spans="28:28" x14ac:dyDescent="0.25">
      <c r="AB25332" s="3" t="e">
        <v>#N/A</v>
      </c>
    </row>
    <row r="25333" spans="28:28" x14ac:dyDescent="0.25">
      <c r="AB25333" s="3" t="e">
        <v>#N/A</v>
      </c>
    </row>
    <row r="25334" spans="28:28" x14ac:dyDescent="0.25">
      <c r="AB25334" s="3" t="e">
        <v>#N/A</v>
      </c>
    </row>
    <row r="25335" spans="28:28" x14ac:dyDescent="0.25">
      <c r="AB25335" s="3" t="e">
        <v>#N/A</v>
      </c>
    </row>
    <row r="25336" spans="28:28" x14ac:dyDescent="0.25">
      <c r="AB25336" s="3" t="e">
        <v>#N/A</v>
      </c>
    </row>
    <row r="25337" spans="28:28" x14ac:dyDescent="0.25">
      <c r="AB25337" s="3" t="e">
        <v>#N/A</v>
      </c>
    </row>
    <row r="25338" spans="28:28" x14ac:dyDescent="0.25">
      <c r="AB25338" s="3" t="e">
        <v>#N/A</v>
      </c>
    </row>
    <row r="25339" spans="28:28" x14ac:dyDescent="0.25">
      <c r="AB25339" s="3" t="e">
        <v>#N/A</v>
      </c>
    </row>
    <row r="25340" spans="28:28" x14ac:dyDescent="0.25">
      <c r="AB25340" s="3" t="e">
        <v>#N/A</v>
      </c>
    </row>
    <row r="25341" spans="28:28" x14ac:dyDescent="0.25">
      <c r="AB25341" s="3" t="e">
        <v>#N/A</v>
      </c>
    </row>
    <row r="25342" spans="28:28" x14ac:dyDescent="0.25">
      <c r="AB25342" s="3" t="e">
        <v>#N/A</v>
      </c>
    </row>
    <row r="25343" spans="28:28" x14ac:dyDescent="0.25">
      <c r="AB25343" s="3" t="e">
        <v>#N/A</v>
      </c>
    </row>
    <row r="25344" spans="28:28" x14ac:dyDescent="0.25">
      <c r="AB25344" s="3" t="e">
        <v>#N/A</v>
      </c>
    </row>
    <row r="25345" spans="28:28" x14ac:dyDescent="0.25">
      <c r="AB25345" s="3" t="e">
        <v>#N/A</v>
      </c>
    </row>
    <row r="25346" spans="28:28" x14ac:dyDescent="0.25">
      <c r="AB25346" s="3" t="e">
        <v>#N/A</v>
      </c>
    </row>
    <row r="25347" spans="28:28" x14ac:dyDescent="0.25">
      <c r="AB25347" s="3" t="e">
        <v>#N/A</v>
      </c>
    </row>
    <row r="25348" spans="28:28" x14ac:dyDescent="0.25">
      <c r="AB25348" s="3" t="e">
        <v>#N/A</v>
      </c>
    </row>
    <row r="25349" spans="28:28" x14ac:dyDescent="0.25">
      <c r="AB25349" s="3" t="e">
        <v>#N/A</v>
      </c>
    </row>
    <row r="25350" spans="28:28" x14ac:dyDescent="0.25">
      <c r="AB25350" s="3" t="e">
        <v>#N/A</v>
      </c>
    </row>
    <row r="25351" spans="28:28" x14ac:dyDescent="0.25">
      <c r="AB25351" s="3" t="e">
        <v>#N/A</v>
      </c>
    </row>
    <row r="25352" spans="28:28" x14ac:dyDescent="0.25">
      <c r="AB25352" s="3" t="e">
        <v>#N/A</v>
      </c>
    </row>
    <row r="25353" spans="28:28" x14ac:dyDescent="0.25">
      <c r="AB25353" s="3" t="e">
        <v>#N/A</v>
      </c>
    </row>
    <row r="25354" spans="28:28" x14ac:dyDescent="0.25">
      <c r="AB25354" s="3" t="e">
        <v>#N/A</v>
      </c>
    </row>
    <row r="25355" spans="28:28" x14ac:dyDescent="0.25">
      <c r="AB25355" s="3" t="e">
        <v>#N/A</v>
      </c>
    </row>
    <row r="25356" spans="28:28" x14ac:dyDescent="0.25">
      <c r="AB25356" s="3" t="e">
        <v>#N/A</v>
      </c>
    </row>
    <row r="25357" spans="28:28" x14ac:dyDescent="0.25">
      <c r="AB25357" s="3" t="e">
        <v>#N/A</v>
      </c>
    </row>
    <row r="25358" spans="28:28" x14ac:dyDescent="0.25">
      <c r="AB25358" s="3" t="e">
        <v>#N/A</v>
      </c>
    </row>
    <row r="25359" spans="28:28" x14ac:dyDescent="0.25">
      <c r="AB25359" s="3" t="e">
        <v>#N/A</v>
      </c>
    </row>
    <row r="25360" spans="28:28" x14ac:dyDescent="0.25">
      <c r="AB25360" s="3" t="e">
        <v>#N/A</v>
      </c>
    </row>
    <row r="25361" spans="28:28" x14ac:dyDescent="0.25">
      <c r="AB25361" s="3" t="e">
        <v>#N/A</v>
      </c>
    </row>
    <row r="25362" spans="28:28" x14ac:dyDescent="0.25">
      <c r="AB25362" s="3" t="e">
        <v>#N/A</v>
      </c>
    </row>
    <row r="25363" spans="28:28" x14ac:dyDescent="0.25">
      <c r="AB25363" s="3" t="e">
        <v>#N/A</v>
      </c>
    </row>
    <row r="25364" spans="28:28" x14ac:dyDescent="0.25">
      <c r="AB25364" s="3" t="e">
        <v>#N/A</v>
      </c>
    </row>
    <row r="25365" spans="28:28" x14ac:dyDescent="0.25">
      <c r="AB25365" s="3" t="e">
        <v>#N/A</v>
      </c>
    </row>
    <row r="25366" spans="28:28" x14ac:dyDescent="0.25">
      <c r="AB25366" s="3" t="e">
        <v>#N/A</v>
      </c>
    </row>
    <row r="25367" spans="28:28" x14ac:dyDescent="0.25">
      <c r="AB25367" s="3" t="e">
        <v>#N/A</v>
      </c>
    </row>
    <row r="25368" spans="28:28" x14ac:dyDescent="0.25">
      <c r="AB25368" s="3" t="e">
        <v>#N/A</v>
      </c>
    </row>
    <row r="25369" spans="28:28" x14ac:dyDescent="0.25">
      <c r="AB25369" s="3" t="e">
        <v>#N/A</v>
      </c>
    </row>
    <row r="25370" spans="28:28" x14ac:dyDescent="0.25">
      <c r="AB25370" s="3" t="e">
        <v>#N/A</v>
      </c>
    </row>
    <row r="25371" spans="28:28" x14ac:dyDescent="0.25">
      <c r="AB25371" s="3" t="e">
        <v>#N/A</v>
      </c>
    </row>
    <row r="25372" spans="28:28" x14ac:dyDescent="0.25">
      <c r="AB25372" s="3" t="e">
        <v>#N/A</v>
      </c>
    </row>
    <row r="25373" spans="28:28" x14ac:dyDescent="0.25">
      <c r="AB25373" s="3" t="e">
        <v>#N/A</v>
      </c>
    </row>
    <row r="25374" spans="28:28" x14ac:dyDescent="0.25">
      <c r="AB25374" s="3" t="e">
        <v>#N/A</v>
      </c>
    </row>
    <row r="25375" spans="28:28" x14ac:dyDescent="0.25">
      <c r="AB25375" s="3" t="e">
        <v>#N/A</v>
      </c>
    </row>
    <row r="25376" spans="28:28" x14ac:dyDescent="0.25">
      <c r="AB25376" s="3" t="e">
        <v>#N/A</v>
      </c>
    </row>
    <row r="25377" spans="28:28" x14ac:dyDescent="0.25">
      <c r="AB25377" s="3" t="e">
        <v>#N/A</v>
      </c>
    </row>
    <row r="25378" spans="28:28" x14ac:dyDescent="0.25">
      <c r="AB25378" s="3" t="e">
        <v>#N/A</v>
      </c>
    </row>
    <row r="25379" spans="28:28" x14ac:dyDescent="0.25">
      <c r="AB25379" s="3" t="e">
        <v>#N/A</v>
      </c>
    </row>
    <row r="25380" spans="28:28" x14ac:dyDescent="0.25">
      <c r="AB25380" s="3" t="e">
        <v>#N/A</v>
      </c>
    </row>
    <row r="25381" spans="28:28" x14ac:dyDescent="0.25">
      <c r="AB25381" s="3" t="e">
        <v>#N/A</v>
      </c>
    </row>
    <row r="25382" spans="28:28" x14ac:dyDescent="0.25">
      <c r="AB25382" s="3" t="e">
        <v>#N/A</v>
      </c>
    </row>
    <row r="25383" spans="28:28" x14ac:dyDescent="0.25">
      <c r="AB25383" s="3" t="e">
        <v>#N/A</v>
      </c>
    </row>
    <row r="25384" spans="28:28" x14ac:dyDescent="0.25">
      <c r="AB25384" s="3" t="e">
        <v>#N/A</v>
      </c>
    </row>
    <row r="25385" spans="28:28" x14ac:dyDescent="0.25">
      <c r="AB25385" s="3" t="e">
        <v>#N/A</v>
      </c>
    </row>
    <row r="25386" spans="28:28" x14ac:dyDescent="0.25">
      <c r="AB25386" s="3" t="e">
        <v>#N/A</v>
      </c>
    </row>
    <row r="25387" spans="28:28" x14ac:dyDescent="0.25">
      <c r="AB25387" s="3" t="e">
        <v>#N/A</v>
      </c>
    </row>
    <row r="25388" spans="28:28" x14ac:dyDescent="0.25">
      <c r="AB25388" s="3" t="e">
        <v>#N/A</v>
      </c>
    </row>
    <row r="25389" spans="28:28" x14ac:dyDescent="0.25">
      <c r="AB25389" s="3" t="e">
        <v>#N/A</v>
      </c>
    </row>
    <row r="25390" spans="28:28" x14ac:dyDescent="0.25">
      <c r="AB25390" s="3" t="e">
        <v>#N/A</v>
      </c>
    </row>
    <row r="25391" spans="28:28" x14ac:dyDescent="0.25">
      <c r="AB25391" s="3" t="e">
        <v>#N/A</v>
      </c>
    </row>
    <row r="25392" spans="28:28" x14ac:dyDescent="0.25">
      <c r="AB25392" s="3" t="e">
        <v>#N/A</v>
      </c>
    </row>
    <row r="25393" spans="28:28" x14ac:dyDescent="0.25">
      <c r="AB25393" s="3" t="e">
        <v>#N/A</v>
      </c>
    </row>
    <row r="25394" spans="28:28" x14ac:dyDescent="0.25">
      <c r="AB25394" s="3" t="e">
        <v>#N/A</v>
      </c>
    </row>
    <row r="25395" spans="28:28" x14ac:dyDescent="0.25">
      <c r="AB25395" s="3" t="e">
        <v>#N/A</v>
      </c>
    </row>
    <row r="25396" spans="28:28" x14ac:dyDescent="0.25">
      <c r="AB25396" s="3" t="e">
        <v>#N/A</v>
      </c>
    </row>
    <row r="25397" spans="28:28" x14ac:dyDescent="0.25">
      <c r="AB25397" s="3" t="e">
        <v>#N/A</v>
      </c>
    </row>
    <row r="25398" spans="28:28" x14ac:dyDescent="0.25">
      <c r="AB25398" s="3" t="e">
        <v>#N/A</v>
      </c>
    </row>
    <row r="25399" spans="28:28" x14ac:dyDescent="0.25">
      <c r="AB25399" s="3" t="e">
        <v>#N/A</v>
      </c>
    </row>
    <row r="25400" spans="28:28" x14ac:dyDescent="0.25">
      <c r="AB25400" s="3" t="e">
        <v>#N/A</v>
      </c>
    </row>
    <row r="25401" spans="28:28" x14ac:dyDescent="0.25">
      <c r="AB25401" s="3" t="e">
        <v>#N/A</v>
      </c>
    </row>
    <row r="25402" spans="28:28" x14ac:dyDescent="0.25">
      <c r="AB25402" s="3" t="e">
        <v>#N/A</v>
      </c>
    </row>
    <row r="25403" spans="28:28" x14ac:dyDescent="0.25">
      <c r="AB25403" s="3" t="e">
        <v>#N/A</v>
      </c>
    </row>
    <row r="25404" spans="28:28" x14ac:dyDescent="0.25">
      <c r="AB25404" s="3" t="e">
        <v>#N/A</v>
      </c>
    </row>
    <row r="25405" spans="28:28" x14ac:dyDescent="0.25">
      <c r="AB25405" s="3" t="e">
        <v>#N/A</v>
      </c>
    </row>
    <row r="25406" spans="28:28" x14ac:dyDescent="0.25">
      <c r="AB25406" s="3" t="e">
        <v>#N/A</v>
      </c>
    </row>
    <row r="25407" spans="28:28" x14ac:dyDescent="0.25">
      <c r="AB25407" s="3" t="e">
        <v>#N/A</v>
      </c>
    </row>
    <row r="25408" spans="28:28" x14ac:dyDescent="0.25">
      <c r="AB25408" s="3" t="e">
        <v>#N/A</v>
      </c>
    </row>
    <row r="25409" spans="28:28" x14ac:dyDescent="0.25">
      <c r="AB25409" s="3" t="e">
        <v>#N/A</v>
      </c>
    </row>
    <row r="25410" spans="28:28" x14ac:dyDescent="0.25">
      <c r="AB25410" s="3" t="e">
        <v>#N/A</v>
      </c>
    </row>
    <row r="25411" spans="28:28" x14ac:dyDescent="0.25">
      <c r="AB25411" s="3" t="e">
        <v>#N/A</v>
      </c>
    </row>
    <row r="25412" spans="28:28" x14ac:dyDescent="0.25">
      <c r="AB25412" s="3" t="e">
        <v>#N/A</v>
      </c>
    </row>
    <row r="25413" spans="28:28" x14ac:dyDescent="0.25">
      <c r="AB25413" s="3" t="e">
        <v>#N/A</v>
      </c>
    </row>
    <row r="25414" spans="28:28" x14ac:dyDescent="0.25">
      <c r="AB25414" s="3" t="e">
        <v>#N/A</v>
      </c>
    </row>
    <row r="25415" spans="28:28" x14ac:dyDescent="0.25">
      <c r="AB25415" s="3" t="e">
        <v>#N/A</v>
      </c>
    </row>
    <row r="25416" spans="28:28" x14ac:dyDescent="0.25">
      <c r="AB25416" s="3" t="e">
        <v>#N/A</v>
      </c>
    </row>
    <row r="25417" spans="28:28" x14ac:dyDescent="0.25">
      <c r="AB25417" s="3" t="e">
        <v>#N/A</v>
      </c>
    </row>
    <row r="25418" spans="28:28" x14ac:dyDescent="0.25">
      <c r="AB25418" s="3" t="e">
        <v>#N/A</v>
      </c>
    </row>
    <row r="25419" spans="28:28" x14ac:dyDescent="0.25">
      <c r="AB25419" s="3" t="e">
        <v>#N/A</v>
      </c>
    </row>
    <row r="25420" spans="28:28" x14ac:dyDescent="0.25">
      <c r="AB25420" s="3" t="e">
        <v>#N/A</v>
      </c>
    </row>
    <row r="25421" spans="28:28" x14ac:dyDescent="0.25">
      <c r="AB25421" s="3" t="e">
        <v>#N/A</v>
      </c>
    </row>
    <row r="25422" spans="28:28" x14ac:dyDescent="0.25">
      <c r="AB25422" s="3" t="e">
        <v>#N/A</v>
      </c>
    </row>
    <row r="25423" spans="28:28" x14ac:dyDescent="0.25">
      <c r="AB25423" s="3" t="e">
        <v>#N/A</v>
      </c>
    </row>
    <row r="25424" spans="28:28" x14ac:dyDescent="0.25">
      <c r="AB25424" s="3" t="e">
        <v>#N/A</v>
      </c>
    </row>
    <row r="25425" spans="28:28" x14ac:dyDescent="0.25">
      <c r="AB25425" s="3" t="e">
        <v>#N/A</v>
      </c>
    </row>
    <row r="25426" spans="28:28" x14ac:dyDescent="0.25">
      <c r="AB25426" s="3" t="e">
        <v>#N/A</v>
      </c>
    </row>
    <row r="25427" spans="28:28" x14ac:dyDescent="0.25">
      <c r="AB25427" s="3" t="e">
        <v>#N/A</v>
      </c>
    </row>
    <row r="25428" spans="28:28" x14ac:dyDescent="0.25">
      <c r="AB25428" s="3" t="e">
        <v>#N/A</v>
      </c>
    </row>
    <row r="25429" spans="28:28" x14ac:dyDescent="0.25">
      <c r="AB25429" s="3" t="e">
        <v>#N/A</v>
      </c>
    </row>
    <row r="25430" spans="28:28" x14ac:dyDescent="0.25">
      <c r="AB25430" s="3" t="e">
        <v>#N/A</v>
      </c>
    </row>
    <row r="25431" spans="28:28" x14ac:dyDescent="0.25">
      <c r="AB25431" s="3" t="e">
        <v>#N/A</v>
      </c>
    </row>
    <row r="25432" spans="28:28" x14ac:dyDescent="0.25">
      <c r="AB25432" s="3" t="e">
        <v>#N/A</v>
      </c>
    </row>
    <row r="25433" spans="28:28" x14ac:dyDescent="0.25">
      <c r="AB25433" s="3" t="e">
        <v>#N/A</v>
      </c>
    </row>
    <row r="25434" spans="28:28" x14ac:dyDescent="0.25">
      <c r="AB25434" s="3" t="e">
        <v>#N/A</v>
      </c>
    </row>
    <row r="25435" spans="28:28" x14ac:dyDescent="0.25">
      <c r="AB25435" s="3" t="e">
        <v>#N/A</v>
      </c>
    </row>
    <row r="25436" spans="28:28" x14ac:dyDescent="0.25">
      <c r="AB25436" s="3" t="e">
        <v>#N/A</v>
      </c>
    </row>
    <row r="25437" spans="28:28" x14ac:dyDescent="0.25">
      <c r="AB25437" s="3" t="e">
        <v>#N/A</v>
      </c>
    </row>
    <row r="25438" spans="28:28" x14ac:dyDescent="0.25">
      <c r="AB25438" s="3" t="e">
        <v>#N/A</v>
      </c>
    </row>
    <row r="25439" spans="28:28" x14ac:dyDescent="0.25">
      <c r="AB25439" s="3" t="e">
        <v>#N/A</v>
      </c>
    </row>
    <row r="25440" spans="28:28" x14ac:dyDescent="0.25">
      <c r="AB25440" s="3" t="e">
        <v>#N/A</v>
      </c>
    </row>
    <row r="25441" spans="28:28" x14ac:dyDescent="0.25">
      <c r="AB25441" s="3" t="e">
        <v>#N/A</v>
      </c>
    </row>
    <row r="25442" spans="28:28" x14ac:dyDescent="0.25">
      <c r="AB25442" s="3" t="e">
        <v>#N/A</v>
      </c>
    </row>
    <row r="25443" spans="28:28" x14ac:dyDescent="0.25">
      <c r="AB25443" s="3" t="e">
        <v>#N/A</v>
      </c>
    </row>
    <row r="25444" spans="28:28" x14ac:dyDescent="0.25">
      <c r="AB25444" s="3" t="e">
        <v>#N/A</v>
      </c>
    </row>
    <row r="25445" spans="28:28" x14ac:dyDescent="0.25">
      <c r="AB25445" s="3" t="e">
        <v>#N/A</v>
      </c>
    </row>
    <row r="25446" spans="28:28" x14ac:dyDescent="0.25">
      <c r="AB25446" s="3" t="e">
        <v>#N/A</v>
      </c>
    </row>
    <row r="25447" spans="28:28" x14ac:dyDescent="0.25">
      <c r="AB25447" s="3" t="e">
        <v>#N/A</v>
      </c>
    </row>
    <row r="25448" spans="28:28" x14ac:dyDescent="0.25">
      <c r="AB25448" s="3" t="e">
        <v>#N/A</v>
      </c>
    </row>
    <row r="25449" spans="28:28" x14ac:dyDescent="0.25">
      <c r="AB25449" s="3" t="e">
        <v>#N/A</v>
      </c>
    </row>
    <row r="25450" spans="28:28" x14ac:dyDescent="0.25">
      <c r="AB25450" s="3" t="e">
        <v>#N/A</v>
      </c>
    </row>
    <row r="25451" spans="28:28" x14ac:dyDescent="0.25">
      <c r="AB25451" s="3" t="e">
        <v>#N/A</v>
      </c>
    </row>
    <row r="25452" spans="28:28" x14ac:dyDescent="0.25">
      <c r="AB25452" s="3" t="e">
        <v>#N/A</v>
      </c>
    </row>
    <row r="25453" spans="28:28" x14ac:dyDescent="0.25">
      <c r="AB25453" s="3" t="e">
        <v>#N/A</v>
      </c>
    </row>
    <row r="25454" spans="28:28" x14ac:dyDescent="0.25">
      <c r="AB25454" s="3" t="e">
        <v>#N/A</v>
      </c>
    </row>
    <row r="25455" spans="28:28" x14ac:dyDescent="0.25">
      <c r="AB25455" s="3" t="e">
        <v>#N/A</v>
      </c>
    </row>
    <row r="25456" spans="28:28" x14ac:dyDescent="0.25">
      <c r="AB25456" s="3" t="e">
        <v>#N/A</v>
      </c>
    </row>
    <row r="25457" spans="28:28" x14ac:dyDescent="0.25">
      <c r="AB25457" s="3" t="e">
        <v>#N/A</v>
      </c>
    </row>
    <row r="25458" spans="28:28" x14ac:dyDescent="0.25">
      <c r="AB25458" s="3" t="e">
        <v>#N/A</v>
      </c>
    </row>
    <row r="25459" spans="28:28" x14ac:dyDescent="0.25">
      <c r="AB25459" s="3" t="e">
        <v>#N/A</v>
      </c>
    </row>
    <row r="25460" spans="28:28" x14ac:dyDescent="0.25">
      <c r="AB25460" s="3" t="e">
        <v>#N/A</v>
      </c>
    </row>
    <row r="25461" spans="28:28" x14ac:dyDescent="0.25">
      <c r="AB25461" s="3" t="e">
        <v>#N/A</v>
      </c>
    </row>
    <row r="25462" spans="28:28" x14ac:dyDescent="0.25">
      <c r="AB25462" s="3" t="e">
        <v>#N/A</v>
      </c>
    </row>
    <row r="25463" spans="28:28" x14ac:dyDescent="0.25">
      <c r="AB25463" s="3" t="e">
        <v>#N/A</v>
      </c>
    </row>
    <row r="25464" spans="28:28" x14ac:dyDescent="0.25">
      <c r="AB25464" s="3" t="e">
        <v>#N/A</v>
      </c>
    </row>
    <row r="25465" spans="28:28" x14ac:dyDescent="0.25">
      <c r="AB25465" s="3" t="e">
        <v>#N/A</v>
      </c>
    </row>
    <row r="25466" spans="28:28" x14ac:dyDescent="0.25">
      <c r="AB25466" s="3" t="e">
        <v>#N/A</v>
      </c>
    </row>
    <row r="25467" spans="28:28" x14ac:dyDescent="0.25">
      <c r="AB25467" s="3" t="e">
        <v>#N/A</v>
      </c>
    </row>
    <row r="25468" spans="28:28" x14ac:dyDescent="0.25">
      <c r="AB25468" s="3" t="e">
        <v>#N/A</v>
      </c>
    </row>
    <row r="25469" spans="28:28" x14ac:dyDescent="0.25">
      <c r="AB25469" s="3" t="e">
        <v>#N/A</v>
      </c>
    </row>
    <row r="25470" spans="28:28" x14ac:dyDescent="0.25">
      <c r="AB25470" s="3" t="e">
        <v>#N/A</v>
      </c>
    </row>
    <row r="25471" spans="28:28" x14ac:dyDescent="0.25">
      <c r="AB25471" s="3" t="e">
        <v>#N/A</v>
      </c>
    </row>
    <row r="25472" spans="28:28" x14ac:dyDescent="0.25">
      <c r="AB25472" s="3" t="e">
        <v>#N/A</v>
      </c>
    </row>
    <row r="25473" spans="28:28" x14ac:dyDescent="0.25">
      <c r="AB25473" s="3" t="e">
        <v>#N/A</v>
      </c>
    </row>
    <row r="25474" spans="28:28" x14ac:dyDescent="0.25">
      <c r="AB25474" s="3" t="e">
        <v>#N/A</v>
      </c>
    </row>
    <row r="25475" spans="28:28" x14ac:dyDescent="0.25">
      <c r="AB25475" s="3" t="e">
        <v>#N/A</v>
      </c>
    </row>
    <row r="25476" spans="28:28" x14ac:dyDescent="0.25">
      <c r="AB25476" s="3" t="e">
        <v>#N/A</v>
      </c>
    </row>
    <row r="25477" spans="28:28" x14ac:dyDescent="0.25">
      <c r="AB25477" s="3" t="e">
        <v>#N/A</v>
      </c>
    </row>
    <row r="25478" spans="28:28" x14ac:dyDescent="0.25">
      <c r="AB25478" s="3" t="e">
        <v>#N/A</v>
      </c>
    </row>
    <row r="25479" spans="28:28" x14ac:dyDescent="0.25">
      <c r="AB25479" s="3" t="e">
        <v>#N/A</v>
      </c>
    </row>
    <row r="25480" spans="28:28" x14ac:dyDescent="0.25">
      <c r="AB25480" s="3" t="e">
        <v>#N/A</v>
      </c>
    </row>
    <row r="25481" spans="28:28" x14ac:dyDescent="0.25">
      <c r="AB25481" s="3" t="e">
        <v>#N/A</v>
      </c>
    </row>
    <row r="25482" spans="28:28" x14ac:dyDescent="0.25">
      <c r="AB25482" s="3" t="e">
        <v>#N/A</v>
      </c>
    </row>
    <row r="25483" spans="28:28" x14ac:dyDescent="0.25">
      <c r="AB25483" s="3" t="e">
        <v>#N/A</v>
      </c>
    </row>
    <row r="25484" spans="28:28" x14ac:dyDescent="0.25">
      <c r="AB25484" s="3" t="e">
        <v>#N/A</v>
      </c>
    </row>
    <row r="25485" spans="28:28" x14ac:dyDescent="0.25">
      <c r="AB25485" s="3" t="e">
        <v>#N/A</v>
      </c>
    </row>
    <row r="25486" spans="28:28" x14ac:dyDescent="0.25">
      <c r="AB25486" s="3" t="e">
        <v>#N/A</v>
      </c>
    </row>
    <row r="25487" spans="28:28" x14ac:dyDescent="0.25">
      <c r="AB25487" s="3" t="e">
        <v>#N/A</v>
      </c>
    </row>
    <row r="25488" spans="28:28" x14ac:dyDescent="0.25">
      <c r="AB25488" s="3" t="e">
        <v>#N/A</v>
      </c>
    </row>
    <row r="25489" spans="28:28" x14ac:dyDescent="0.25">
      <c r="AB25489" s="3" t="e">
        <v>#N/A</v>
      </c>
    </row>
    <row r="25490" spans="28:28" x14ac:dyDescent="0.25">
      <c r="AB25490" s="3" t="e">
        <v>#N/A</v>
      </c>
    </row>
    <row r="25491" spans="28:28" x14ac:dyDescent="0.25">
      <c r="AB25491" s="3" t="e">
        <v>#N/A</v>
      </c>
    </row>
    <row r="25492" spans="28:28" x14ac:dyDescent="0.25">
      <c r="AB25492" s="3" t="e">
        <v>#N/A</v>
      </c>
    </row>
    <row r="25493" spans="28:28" x14ac:dyDescent="0.25">
      <c r="AB25493" s="3" t="e">
        <v>#N/A</v>
      </c>
    </row>
    <row r="25494" spans="28:28" x14ac:dyDescent="0.25">
      <c r="AB25494" s="3" t="e">
        <v>#N/A</v>
      </c>
    </row>
    <row r="25495" spans="28:28" x14ac:dyDescent="0.25">
      <c r="AB25495" s="3" t="e">
        <v>#N/A</v>
      </c>
    </row>
    <row r="25496" spans="28:28" x14ac:dyDescent="0.25">
      <c r="AB25496" s="3" t="e">
        <v>#N/A</v>
      </c>
    </row>
    <row r="25497" spans="28:28" x14ac:dyDescent="0.25">
      <c r="AB25497" s="3" t="e">
        <v>#N/A</v>
      </c>
    </row>
    <row r="25498" spans="28:28" x14ac:dyDescent="0.25">
      <c r="AB25498" s="3" t="e">
        <v>#N/A</v>
      </c>
    </row>
    <row r="25499" spans="28:28" x14ac:dyDescent="0.25">
      <c r="AB25499" s="3" t="e">
        <v>#N/A</v>
      </c>
    </row>
    <row r="25500" spans="28:28" x14ac:dyDescent="0.25">
      <c r="AB25500" s="3" t="e">
        <v>#N/A</v>
      </c>
    </row>
    <row r="25501" spans="28:28" x14ac:dyDescent="0.25">
      <c r="AB25501" s="3" t="e">
        <v>#N/A</v>
      </c>
    </row>
    <row r="25502" spans="28:28" x14ac:dyDescent="0.25">
      <c r="AB25502" s="3" t="e">
        <v>#N/A</v>
      </c>
    </row>
    <row r="25503" spans="28:28" x14ac:dyDescent="0.25">
      <c r="AB25503" s="3" t="e">
        <v>#N/A</v>
      </c>
    </row>
    <row r="25504" spans="28:28" x14ac:dyDescent="0.25">
      <c r="AB25504" s="3" t="e">
        <v>#N/A</v>
      </c>
    </row>
    <row r="25505" spans="28:28" x14ac:dyDescent="0.25">
      <c r="AB25505" s="3" t="e">
        <v>#N/A</v>
      </c>
    </row>
    <row r="25506" spans="28:28" x14ac:dyDescent="0.25">
      <c r="AB25506" s="3" t="e">
        <v>#N/A</v>
      </c>
    </row>
    <row r="25507" spans="28:28" x14ac:dyDescent="0.25">
      <c r="AB25507" s="3" t="e">
        <v>#N/A</v>
      </c>
    </row>
    <row r="25508" spans="28:28" x14ac:dyDescent="0.25">
      <c r="AB25508" s="3" t="e">
        <v>#N/A</v>
      </c>
    </row>
    <row r="25509" spans="28:28" x14ac:dyDescent="0.25">
      <c r="AB25509" s="3" t="e">
        <v>#N/A</v>
      </c>
    </row>
    <row r="25510" spans="28:28" x14ac:dyDescent="0.25">
      <c r="AB25510" s="3" t="e">
        <v>#N/A</v>
      </c>
    </row>
    <row r="25511" spans="28:28" x14ac:dyDescent="0.25">
      <c r="AB25511" s="3" t="e">
        <v>#N/A</v>
      </c>
    </row>
    <row r="25512" spans="28:28" x14ac:dyDescent="0.25">
      <c r="AB25512" s="3" t="e">
        <v>#N/A</v>
      </c>
    </row>
    <row r="25513" spans="28:28" x14ac:dyDescent="0.25">
      <c r="AB25513" s="3" t="e">
        <v>#N/A</v>
      </c>
    </row>
    <row r="25514" spans="28:28" x14ac:dyDescent="0.25">
      <c r="AB25514" s="3" t="e">
        <v>#N/A</v>
      </c>
    </row>
    <row r="25515" spans="28:28" x14ac:dyDescent="0.25">
      <c r="AB25515" s="3" t="e">
        <v>#N/A</v>
      </c>
    </row>
    <row r="25516" spans="28:28" x14ac:dyDescent="0.25">
      <c r="AB25516" s="3" t="e">
        <v>#N/A</v>
      </c>
    </row>
    <row r="25517" spans="28:28" x14ac:dyDescent="0.25">
      <c r="AB25517" s="3" t="e">
        <v>#N/A</v>
      </c>
    </row>
    <row r="25518" spans="28:28" x14ac:dyDescent="0.25">
      <c r="AB25518" s="3" t="e">
        <v>#N/A</v>
      </c>
    </row>
    <row r="25519" spans="28:28" x14ac:dyDescent="0.25">
      <c r="AB25519" s="3" t="e">
        <v>#N/A</v>
      </c>
    </row>
    <row r="25520" spans="28:28" x14ac:dyDescent="0.25">
      <c r="AB25520" s="3" t="e">
        <v>#N/A</v>
      </c>
    </row>
    <row r="25521" spans="28:28" x14ac:dyDescent="0.25">
      <c r="AB25521" s="3" t="e">
        <v>#N/A</v>
      </c>
    </row>
    <row r="25522" spans="28:28" x14ac:dyDescent="0.25">
      <c r="AB25522" s="3" t="e">
        <v>#N/A</v>
      </c>
    </row>
    <row r="25523" spans="28:28" x14ac:dyDescent="0.25">
      <c r="AB25523" s="3" t="e">
        <v>#N/A</v>
      </c>
    </row>
    <row r="25524" spans="28:28" x14ac:dyDescent="0.25">
      <c r="AB25524" s="3" t="e">
        <v>#N/A</v>
      </c>
    </row>
    <row r="25525" spans="28:28" x14ac:dyDescent="0.25">
      <c r="AB25525" s="3" t="e">
        <v>#N/A</v>
      </c>
    </row>
    <row r="25526" spans="28:28" x14ac:dyDescent="0.25">
      <c r="AB25526" s="3" t="e">
        <v>#N/A</v>
      </c>
    </row>
    <row r="25527" spans="28:28" x14ac:dyDescent="0.25">
      <c r="AB25527" s="3" t="e">
        <v>#N/A</v>
      </c>
    </row>
    <row r="25528" spans="28:28" x14ac:dyDescent="0.25">
      <c r="AB25528" s="3" t="e">
        <v>#N/A</v>
      </c>
    </row>
    <row r="25529" spans="28:28" x14ac:dyDescent="0.25">
      <c r="AB25529" s="3" t="e">
        <v>#N/A</v>
      </c>
    </row>
    <row r="25530" spans="28:28" x14ac:dyDescent="0.25">
      <c r="AB25530" s="3" t="e">
        <v>#N/A</v>
      </c>
    </row>
    <row r="25531" spans="28:28" x14ac:dyDescent="0.25">
      <c r="AB25531" s="3" t="e">
        <v>#N/A</v>
      </c>
    </row>
    <row r="25532" spans="28:28" x14ac:dyDescent="0.25">
      <c r="AB25532" s="3" t="e">
        <v>#N/A</v>
      </c>
    </row>
    <row r="25533" spans="28:28" x14ac:dyDescent="0.25">
      <c r="AB25533" s="3" t="e">
        <v>#N/A</v>
      </c>
    </row>
    <row r="25534" spans="28:28" x14ac:dyDescent="0.25">
      <c r="AB25534" s="3" t="e">
        <v>#N/A</v>
      </c>
    </row>
    <row r="25535" spans="28:28" x14ac:dyDescent="0.25">
      <c r="AB25535" s="3" t="e">
        <v>#N/A</v>
      </c>
    </row>
    <row r="25536" spans="28:28" x14ac:dyDescent="0.25">
      <c r="AB25536" s="3" t="e">
        <v>#N/A</v>
      </c>
    </row>
    <row r="25537" spans="28:28" x14ac:dyDescent="0.25">
      <c r="AB25537" s="3" t="e">
        <v>#N/A</v>
      </c>
    </row>
    <row r="25538" spans="28:28" x14ac:dyDescent="0.25">
      <c r="AB25538" s="3" t="e">
        <v>#N/A</v>
      </c>
    </row>
    <row r="25539" spans="28:28" x14ac:dyDescent="0.25">
      <c r="AB25539" s="3" t="e">
        <v>#N/A</v>
      </c>
    </row>
    <row r="25540" spans="28:28" x14ac:dyDescent="0.25">
      <c r="AB25540" s="3" t="e">
        <v>#N/A</v>
      </c>
    </row>
    <row r="25541" spans="28:28" x14ac:dyDescent="0.25">
      <c r="AB25541" s="3" t="e">
        <v>#N/A</v>
      </c>
    </row>
    <row r="25542" spans="28:28" x14ac:dyDescent="0.25">
      <c r="AB25542" s="3" t="e">
        <v>#N/A</v>
      </c>
    </row>
    <row r="25543" spans="28:28" x14ac:dyDescent="0.25">
      <c r="AB25543" s="3" t="e">
        <v>#N/A</v>
      </c>
    </row>
    <row r="25544" spans="28:28" x14ac:dyDescent="0.25">
      <c r="AB25544" s="3" t="e">
        <v>#N/A</v>
      </c>
    </row>
    <row r="25545" spans="28:28" x14ac:dyDescent="0.25">
      <c r="AB25545" s="3" t="e">
        <v>#N/A</v>
      </c>
    </row>
    <row r="25546" spans="28:28" x14ac:dyDescent="0.25">
      <c r="AB25546" s="3" t="e">
        <v>#N/A</v>
      </c>
    </row>
    <row r="25547" spans="28:28" x14ac:dyDescent="0.25">
      <c r="AB25547" s="3" t="e">
        <v>#N/A</v>
      </c>
    </row>
    <row r="25548" spans="28:28" x14ac:dyDescent="0.25">
      <c r="AB25548" s="3" t="e">
        <v>#N/A</v>
      </c>
    </row>
    <row r="25549" spans="28:28" x14ac:dyDescent="0.25">
      <c r="AB25549" s="3" t="e">
        <v>#N/A</v>
      </c>
    </row>
    <row r="25550" spans="28:28" x14ac:dyDescent="0.25">
      <c r="AB25550" s="3" t="e">
        <v>#N/A</v>
      </c>
    </row>
    <row r="25551" spans="28:28" x14ac:dyDescent="0.25">
      <c r="AB25551" s="3" t="e">
        <v>#N/A</v>
      </c>
    </row>
    <row r="25552" spans="28:28" x14ac:dyDescent="0.25">
      <c r="AB25552" s="3" t="e">
        <v>#N/A</v>
      </c>
    </row>
    <row r="25553" spans="28:28" x14ac:dyDescent="0.25">
      <c r="AB25553" s="3" t="e">
        <v>#N/A</v>
      </c>
    </row>
    <row r="25554" spans="28:28" x14ac:dyDescent="0.25">
      <c r="AB25554" s="3" t="e">
        <v>#N/A</v>
      </c>
    </row>
    <row r="25555" spans="28:28" x14ac:dyDescent="0.25">
      <c r="AB25555" s="3" t="e">
        <v>#N/A</v>
      </c>
    </row>
    <row r="25556" spans="28:28" x14ac:dyDescent="0.25">
      <c r="AB25556" s="3" t="e">
        <v>#N/A</v>
      </c>
    </row>
    <row r="25557" spans="28:28" x14ac:dyDescent="0.25">
      <c r="AB25557" s="3" t="e">
        <v>#N/A</v>
      </c>
    </row>
    <row r="25558" spans="28:28" x14ac:dyDescent="0.25">
      <c r="AB25558" s="3" t="e">
        <v>#N/A</v>
      </c>
    </row>
    <row r="25559" spans="28:28" x14ac:dyDescent="0.25">
      <c r="AB25559" s="3" t="e">
        <v>#N/A</v>
      </c>
    </row>
    <row r="25560" spans="28:28" x14ac:dyDescent="0.25">
      <c r="AB25560" s="3" t="e">
        <v>#N/A</v>
      </c>
    </row>
    <row r="25561" spans="28:28" x14ac:dyDescent="0.25">
      <c r="AB25561" s="3" t="e">
        <v>#N/A</v>
      </c>
    </row>
    <row r="25562" spans="28:28" x14ac:dyDescent="0.25">
      <c r="AB25562" s="3" t="e">
        <v>#N/A</v>
      </c>
    </row>
    <row r="25563" spans="28:28" x14ac:dyDescent="0.25">
      <c r="AB25563" s="3" t="e">
        <v>#N/A</v>
      </c>
    </row>
    <row r="25564" spans="28:28" x14ac:dyDescent="0.25">
      <c r="AB25564" s="3" t="e">
        <v>#N/A</v>
      </c>
    </row>
    <row r="25565" spans="28:28" x14ac:dyDescent="0.25">
      <c r="AB25565" s="3" t="e">
        <v>#N/A</v>
      </c>
    </row>
    <row r="25566" spans="28:28" x14ac:dyDescent="0.25">
      <c r="AB25566" s="3" t="e">
        <v>#N/A</v>
      </c>
    </row>
    <row r="25567" spans="28:28" x14ac:dyDescent="0.25">
      <c r="AB25567" s="3" t="e">
        <v>#N/A</v>
      </c>
    </row>
    <row r="25568" spans="28:28" x14ac:dyDescent="0.25">
      <c r="AB25568" s="3" t="e">
        <v>#N/A</v>
      </c>
    </row>
    <row r="25569" spans="28:28" x14ac:dyDescent="0.25">
      <c r="AB25569" s="3" t="e">
        <v>#N/A</v>
      </c>
    </row>
    <row r="25570" spans="28:28" x14ac:dyDescent="0.25">
      <c r="AB25570" s="3" t="e">
        <v>#N/A</v>
      </c>
    </row>
    <row r="25571" spans="28:28" x14ac:dyDescent="0.25">
      <c r="AB25571" s="3" t="e">
        <v>#N/A</v>
      </c>
    </row>
    <row r="25572" spans="28:28" x14ac:dyDescent="0.25">
      <c r="AB25572" s="3" t="e">
        <v>#N/A</v>
      </c>
    </row>
    <row r="25573" spans="28:28" x14ac:dyDescent="0.25">
      <c r="AB25573" s="3" t="e">
        <v>#N/A</v>
      </c>
    </row>
    <row r="25574" spans="28:28" x14ac:dyDescent="0.25">
      <c r="AB25574" s="3" t="e">
        <v>#N/A</v>
      </c>
    </row>
    <row r="25575" spans="28:28" x14ac:dyDescent="0.25">
      <c r="AB25575" s="3" t="e">
        <v>#N/A</v>
      </c>
    </row>
    <row r="25576" spans="28:28" x14ac:dyDescent="0.25">
      <c r="AB25576" s="3" t="e">
        <v>#N/A</v>
      </c>
    </row>
    <row r="25577" spans="28:28" x14ac:dyDescent="0.25">
      <c r="AB25577" s="3" t="e">
        <v>#N/A</v>
      </c>
    </row>
    <row r="25578" spans="28:28" x14ac:dyDescent="0.25">
      <c r="AB25578" s="3" t="e">
        <v>#N/A</v>
      </c>
    </row>
    <row r="25579" spans="28:28" x14ac:dyDescent="0.25">
      <c r="AB25579" s="3" t="e">
        <v>#N/A</v>
      </c>
    </row>
    <row r="25580" spans="28:28" x14ac:dyDescent="0.25">
      <c r="AB25580" s="3" t="e">
        <v>#N/A</v>
      </c>
    </row>
    <row r="25581" spans="28:28" x14ac:dyDescent="0.25">
      <c r="AB25581" s="3" t="e">
        <v>#N/A</v>
      </c>
    </row>
    <row r="25582" spans="28:28" x14ac:dyDescent="0.25">
      <c r="AB25582" s="3" t="e">
        <v>#N/A</v>
      </c>
    </row>
    <row r="25583" spans="28:28" x14ac:dyDescent="0.25">
      <c r="AB25583" s="3" t="e">
        <v>#N/A</v>
      </c>
    </row>
    <row r="25584" spans="28:28" x14ac:dyDescent="0.25">
      <c r="AB25584" s="3" t="e">
        <v>#N/A</v>
      </c>
    </row>
    <row r="25585" spans="28:28" x14ac:dyDescent="0.25">
      <c r="AB25585" s="3" t="e">
        <v>#N/A</v>
      </c>
    </row>
    <row r="25586" spans="28:28" x14ac:dyDescent="0.25">
      <c r="AB25586" s="3" t="e">
        <v>#N/A</v>
      </c>
    </row>
    <row r="25587" spans="28:28" x14ac:dyDescent="0.25">
      <c r="AB25587" s="3" t="e">
        <v>#N/A</v>
      </c>
    </row>
    <row r="25588" spans="28:28" x14ac:dyDescent="0.25">
      <c r="AB25588" s="3" t="e">
        <v>#N/A</v>
      </c>
    </row>
    <row r="25589" spans="28:28" x14ac:dyDescent="0.25">
      <c r="AB25589" s="3" t="e">
        <v>#N/A</v>
      </c>
    </row>
    <row r="25590" spans="28:28" x14ac:dyDescent="0.25">
      <c r="AB25590" s="3" t="e">
        <v>#N/A</v>
      </c>
    </row>
    <row r="25591" spans="28:28" x14ac:dyDescent="0.25">
      <c r="AB25591" s="3" t="e">
        <v>#N/A</v>
      </c>
    </row>
    <row r="25592" spans="28:28" x14ac:dyDescent="0.25">
      <c r="AB25592" s="3" t="e">
        <v>#N/A</v>
      </c>
    </row>
    <row r="25593" spans="28:28" x14ac:dyDescent="0.25">
      <c r="AB25593" s="3" t="e">
        <v>#N/A</v>
      </c>
    </row>
    <row r="25594" spans="28:28" x14ac:dyDescent="0.25">
      <c r="AB25594" s="3" t="e">
        <v>#N/A</v>
      </c>
    </row>
    <row r="25595" spans="28:28" x14ac:dyDescent="0.25">
      <c r="AB25595" s="3" t="e">
        <v>#N/A</v>
      </c>
    </row>
    <row r="25596" spans="28:28" x14ac:dyDescent="0.25">
      <c r="AB25596" s="3" t="e">
        <v>#N/A</v>
      </c>
    </row>
    <row r="25597" spans="28:28" x14ac:dyDescent="0.25">
      <c r="AB25597" s="3" t="e">
        <v>#N/A</v>
      </c>
    </row>
    <row r="25598" spans="28:28" x14ac:dyDescent="0.25">
      <c r="AB25598" s="3" t="e">
        <v>#N/A</v>
      </c>
    </row>
    <row r="25599" spans="28:28" x14ac:dyDescent="0.25">
      <c r="AB25599" s="3" t="e">
        <v>#N/A</v>
      </c>
    </row>
    <row r="25600" spans="28:28" x14ac:dyDescent="0.25">
      <c r="AB25600" s="3" t="e">
        <v>#N/A</v>
      </c>
    </row>
    <row r="25601" spans="28:28" x14ac:dyDescent="0.25">
      <c r="AB25601" s="3" t="e">
        <v>#N/A</v>
      </c>
    </row>
    <row r="25602" spans="28:28" x14ac:dyDescent="0.25">
      <c r="AB25602" s="3" t="e">
        <v>#N/A</v>
      </c>
    </row>
    <row r="25603" spans="28:28" x14ac:dyDescent="0.25">
      <c r="AB25603" s="3" t="e">
        <v>#N/A</v>
      </c>
    </row>
    <row r="25604" spans="28:28" x14ac:dyDescent="0.25">
      <c r="AB25604" s="3" t="e">
        <v>#N/A</v>
      </c>
    </row>
    <row r="25605" spans="28:28" x14ac:dyDescent="0.25">
      <c r="AB25605" s="3" t="e">
        <v>#N/A</v>
      </c>
    </row>
    <row r="25606" spans="28:28" x14ac:dyDescent="0.25">
      <c r="AB25606" s="3" t="e">
        <v>#N/A</v>
      </c>
    </row>
    <row r="25607" spans="28:28" x14ac:dyDescent="0.25">
      <c r="AB25607" s="3" t="e">
        <v>#N/A</v>
      </c>
    </row>
    <row r="25608" spans="28:28" x14ac:dyDescent="0.25">
      <c r="AB25608" s="3" t="e">
        <v>#N/A</v>
      </c>
    </row>
    <row r="25609" spans="28:28" x14ac:dyDescent="0.25">
      <c r="AB25609" s="3" t="e">
        <v>#N/A</v>
      </c>
    </row>
    <row r="25610" spans="28:28" x14ac:dyDescent="0.25">
      <c r="AB25610" s="3" t="e">
        <v>#N/A</v>
      </c>
    </row>
    <row r="25611" spans="28:28" x14ac:dyDescent="0.25">
      <c r="AB25611" s="3" t="e">
        <v>#N/A</v>
      </c>
    </row>
    <row r="25612" spans="28:28" x14ac:dyDescent="0.25">
      <c r="AB25612" s="3" t="e">
        <v>#N/A</v>
      </c>
    </row>
    <row r="25613" spans="28:28" x14ac:dyDescent="0.25">
      <c r="AB25613" s="3" t="e">
        <v>#N/A</v>
      </c>
    </row>
    <row r="25614" spans="28:28" x14ac:dyDescent="0.25">
      <c r="AB25614" s="3" t="e">
        <v>#N/A</v>
      </c>
    </row>
    <row r="25615" spans="28:28" x14ac:dyDescent="0.25">
      <c r="AB25615" s="3" t="e">
        <v>#N/A</v>
      </c>
    </row>
    <row r="25616" spans="28:28" x14ac:dyDescent="0.25">
      <c r="AB25616" s="3" t="e">
        <v>#N/A</v>
      </c>
    </row>
    <row r="25617" spans="28:28" x14ac:dyDescent="0.25">
      <c r="AB25617" s="3" t="e">
        <v>#N/A</v>
      </c>
    </row>
    <row r="25618" spans="28:28" x14ac:dyDescent="0.25">
      <c r="AB25618" s="3" t="e">
        <v>#N/A</v>
      </c>
    </row>
    <row r="25619" spans="28:28" x14ac:dyDescent="0.25">
      <c r="AB25619" s="3" t="e">
        <v>#N/A</v>
      </c>
    </row>
    <row r="25620" spans="28:28" x14ac:dyDescent="0.25">
      <c r="AB25620" s="3" t="e">
        <v>#N/A</v>
      </c>
    </row>
    <row r="25621" spans="28:28" x14ac:dyDescent="0.25">
      <c r="AB25621" s="3" t="e">
        <v>#N/A</v>
      </c>
    </row>
    <row r="25622" spans="28:28" x14ac:dyDescent="0.25">
      <c r="AB25622" s="3" t="e">
        <v>#N/A</v>
      </c>
    </row>
    <row r="25623" spans="28:28" x14ac:dyDescent="0.25">
      <c r="AB25623" s="3" t="e">
        <v>#N/A</v>
      </c>
    </row>
    <row r="25624" spans="28:28" x14ac:dyDescent="0.25">
      <c r="AB25624" s="3" t="e">
        <v>#N/A</v>
      </c>
    </row>
    <row r="25625" spans="28:28" x14ac:dyDescent="0.25">
      <c r="AB25625" s="3" t="e">
        <v>#N/A</v>
      </c>
    </row>
    <row r="25626" spans="28:28" x14ac:dyDescent="0.25">
      <c r="AB25626" s="3" t="e">
        <v>#N/A</v>
      </c>
    </row>
    <row r="25627" spans="28:28" x14ac:dyDescent="0.25">
      <c r="AB25627" s="3" t="e">
        <v>#N/A</v>
      </c>
    </row>
    <row r="25628" spans="28:28" x14ac:dyDescent="0.25">
      <c r="AB25628" s="3" t="e">
        <v>#N/A</v>
      </c>
    </row>
    <row r="25629" spans="28:28" x14ac:dyDescent="0.25">
      <c r="AB25629" s="3" t="e">
        <v>#N/A</v>
      </c>
    </row>
    <row r="25630" spans="28:28" x14ac:dyDescent="0.25">
      <c r="AB25630" s="3" t="e">
        <v>#N/A</v>
      </c>
    </row>
    <row r="25631" spans="28:28" x14ac:dyDescent="0.25">
      <c r="AB25631" s="3" t="e">
        <v>#N/A</v>
      </c>
    </row>
    <row r="25632" spans="28:28" x14ac:dyDescent="0.25">
      <c r="AB25632" s="3" t="e">
        <v>#N/A</v>
      </c>
    </row>
    <row r="25633" spans="28:28" x14ac:dyDescent="0.25">
      <c r="AB25633" s="3" t="e">
        <v>#N/A</v>
      </c>
    </row>
    <row r="25634" spans="28:28" x14ac:dyDescent="0.25">
      <c r="AB25634" s="3" t="e">
        <v>#N/A</v>
      </c>
    </row>
    <row r="25635" spans="28:28" x14ac:dyDescent="0.25">
      <c r="AB25635" s="3" t="e">
        <v>#N/A</v>
      </c>
    </row>
    <row r="25636" spans="28:28" x14ac:dyDescent="0.25">
      <c r="AB25636" s="3" t="e">
        <v>#N/A</v>
      </c>
    </row>
    <row r="25637" spans="28:28" x14ac:dyDescent="0.25">
      <c r="AB25637" s="3" t="e">
        <v>#N/A</v>
      </c>
    </row>
    <row r="25638" spans="28:28" x14ac:dyDescent="0.25">
      <c r="AB25638" s="3" t="e">
        <v>#N/A</v>
      </c>
    </row>
    <row r="25639" spans="28:28" x14ac:dyDescent="0.25">
      <c r="AB25639" s="3" t="e">
        <v>#N/A</v>
      </c>
    </row>
    <row r="25640" spans="28:28" x14ac:dyDescent="0.25">
      <c r="AB25640" s="3" t="e">
        <v>#N/A</v>
      </c>
    </row>
    <row r="25641" spans="28:28" x14ac:dyDescent="0.25">
      <c r="AB25641" s="3" t="e">
        <v>#N/A</v>
      </c>
    </row>
    <row r="25642" spans="28:28" x14ac:dyDescent="0.25">
      <c r="AB25642" s="3" t="e">
        <v>#N/A</v>
      </c>
    </row>
    <row r="25643" spans="28:28" x14ac:dyDescent="0.25">
      <c r="AB25643" s="3" t="e">
        <v>#N/A</v>
      </c>
    </row>
    <row r="25644" spans="28:28" x14ac:dyDescent="0.25">
      <c r="AB25644" s="3" t="e">
        <v>#N/A</v>
      </c>
    </row>
    <row r="25645" spans="28:28" x14ac:dyDescent="0.25">
      <c r="AB25645" s="3" t="e">
        <v>#N/A</v>
      </c>
    </row>
    <row r="25646" spans="28:28" x14ac:dyDescent="0.25">
      <c r="AB25646" s="3" t="e">
        <v>#N/A</v>
      </c>
    </row>
    <row r="25647" spans="28:28" x14ac:dyDescent="0.25">
      <c r="AB25647" s="3" t="e">
        <v>#N/A</v>
      </c>
    </row>
    <row r="25648" spans="28:28" x14ac:dyDescent="0.25">
      <c r="AB25648" s="3" t="e">
        <v>#N/A</v>
      </c>
    </row>
    <row r="25649" spans="28:28" x14ac:dyDescent="0.25">
      <c r="AB25649" s="3" t="e">
        <v>#N/A</v>
      </c>
    </row>
    <row r="25650" spans="28:28" x14ac:dyDescent="0.25">
      <c r="AB25650" s="3" t="e">
        <v>#N/A</v>
      </c>
    </row>
    <row r="25651" spans="28:28" x14ac:dyDescent="0.25">
      <c r="AB25651" s="3" t="e">
        <v>#N/A</v>
      </c>
    </row>
    <row r="25652" spans="28:28" x14ac:dyDescent="0.25">
      <c r="AB25652" s="3" t="e">
        <v>#N/A</v>
      </c>
    </row>
    <row r="25653" spans="28:28" x14ac:dyDescent="0.25">
      <c r="AB25653" s="3" t="e">
        <v>#N/A</v>
      </c>
    </row>
    <row r="25654" spans="28:28" x14ac:dyDescent="0.25">
      <c r="AB25654" s="3" t="e">
        <v>#N/A</v>
      </c>
    </row>
    <row r="25655" spans="28:28" x14ac:dyDescent="0.25">
      <c r="AB25655" s="3" t="e">
        <v>#N/A</v>
      </c>
    </row>
    <row r="25656" spans="28:28" x14ac:dyDescent="0.25">
      <c r="AB25656" s="3" t="e">
        <v>#N/A</v>
      </c>
    </row>
    <row r="25657" spans="28:28" x14ac:dyDescent="0.25">
      <c r="AB25657" s="3" t="e">
        <v>#N/A</v>
      </c>
    </row>
    <row r="25658" spans="28:28" x14ac:dyDescent="0.25">
      <c r="AB25658" s="3" t="e">
        <v>#N/A</v>
      </c>
    </row>
    <row r="25659" spans="28:28" x14ac:dyDescent="0.25">
      <c r="AB25659" s="3" t="e">
        <v>#N/A</v>
      </c>
    </row>
    <row r="25660" spans="28:28" x14ac:dyDescent="0.25">
      <c r="AB25660" s="3" t="e">
        <v>#N/A</v>
      </c>
    </row>
    <row r="25661" spans="28:28" x14ac:dyDescent="0.25">
      <c r="AB25661" s="3" t="e">
        <v>#N/A</v>
      </c>
    </row>
    <row r="25662" spans="28:28" x14ac:dyDescent="0.25">
      <c r="AB25662" s="3" t="e">
        <v>#N/A</v>
      </c>
    </row>
    <row r="25663" spans="28:28" x14ac:dyDescent="0.25">
      <c r="AB25663" s="3" t="e">
        <v>#N/A</v>
      </c>
    </row>
    <row r="25664" spans="28:28" x14ac:dyDescent="0.25">
      <c r="AB25664" s="3" t="e">
        <v>#N/A</v>
      </c>
    </row>
    <row r="25665" spans="28:28" x14ac:dyDescent="0.25">
      <c r="AB25665" s="3" t="e">
        <v>#N/A</v>
      </c>
    </row>
    <row r="25666" spans="28:28" x14ac:dyDescent="0.25">
      <c r="AB25666" s="3" t="e">
        <v>#N/A</v>
      </c>
    </row>
    <row r="25667" spans="28:28" x14ac:dyDescent="0.25">
      <c r="AB25667" s="3" t="e">
        <v>#N/A</v>
      </c>
    </row>
    <row r="25668" spans="28:28" x14ac:dyDescent="0.25">
      <c r="AB25668" s="3" t="e">
        <v>#N/A</v>
      </c>
    </row>
    <row r="25669" spans="28:28" x14ac:dyDescent="0.25">
      <c r="AB25669" s="3" t="e">
        <v>#N/A</v>
      </c>
    </row>
    <row r="25670" spans="28:28" x14ac:dyDescent="0.25">
      <c r="AB25670" s="3" t="e">
        <v>#N/A</v>
      </c>
    </row>
    <row r="25671" spans="28:28" x14ac:dyDescent="0.25">
      <c r="AB25671" s="3" t="e">
        <v>#N/A</v>
      </c>
    </row>
    <row r="25672" spans="28:28" x14ac:dyDescent="0.25">
      <c r="AB25672" s="3" t="e">
        <v>#N/A</v>
      </c>
    </row>
    <row r="25673" spans="28:28" x14ac:dyDescent="0.25">
      <c r="AB25673" s="3" t="e">
        <v>#N/A</v>
      </c>
    </row>
    <row r="25674" spans="28:28" x14ac:dyDescent="0.25">
      <c r="AB25674" s="3" t="e">
        <v>#N/A</v>
      </c>
    </row>
    <row r="25675" spans="28:28" x14ac:dyDescent="0.25">
      <c r="AB25675" s="3" t="e">
        <v>#N/A</v>
      </c>
    </row>
    <row r="25676" spans="28:28" x14ac:dyDescent="0.25">
      <c r="AB25676" s="3" t="e">
        <v>#N/A</v>
      </c>
    </row>
    <row r="25677" spans="28:28" x14ac:dyDescent="0.25">
      <c r="AB25677" s="3" t="e">
        <v>#N/A</v>
      </c>
    </row>
    <row r="25678" spans="28:28" x14ac:dyDescent="0.25">
      <c r="AB25678" s="3" t="e">
        <v>#N/A</v>
      </c>
    </row>
    <row r="25679" spans="28:28" x14ac:dyDescent="0.25">
      <c r="AB25679" s="3" t="e">
        <v>#N/A</v>
      </c>
    </row>
    <row r="25680" spans="28:28" x14ac:dyDescent="0.25">
      <c r="AB25680" s="3" t="e">
        <v>#N/A</v>
      </c>
    </row>
    <row r="25681" spans="28:28" x14ac:dyDescent="0.25">
      <c r="AB25681" s="3" t="e">
        <v>#N/A</v>
      </c>
    </row>
    <row r="25682" spans="28:28" x14ac:dyDescent="0.25">
      <c r="AB25682" s="3" t="e">
        <v>#N/A</v>
      </c>
    </row>
    <row r="25683" spans="28:28" x14ac:dyDescent="0.25">
      <c r="AB25683" s="3" t="e">
        <v>#N/A</v>
      </c>
    </row>
    <row r="25684" spans="28:28" x14ac:dyDescent="0.25">
      <c r="AB25684" s="3" t="e">
        <v>#N/A</v>
      </c>
    </row>
    <row r="25685" spans="28:28" x14ac:dyDescent="0.25">
      <c r="AB25685" s="3" t="e">
        <v>#N/A</v>
      </c>
    </row>
    <row r="25686" spans="28:28" x14ac:dyDescent="0.25">
      <c r="AB25686" s="3" t="e">
        <v>#N/A</v>
      </c>
    </row>
    <row r="25687" spans="28:28" x14ac:dyDescent="0.25">
      <c r="AB25687" s="3" t="e">
        <v>#N/A</v>
      </c>
    </row>
    <row r="25688" spans="28:28" x14ac:dyDescent="0.25">
      <c r="AB25688" s="3" t="e">
        <v>#N/A</v>
      </c>
    </row>
    <row r="25689" spans="28:28" x14ac:dyDescent="0.25">
      <c r="AB25689" s="3" t="e">
        <v>#N/A</v>
      </c>
    </row>
    <row r="25690" spans="28:28" x14ac:dyDescent="0.25">
      <c r="AB25690" s="3" t="e">
        <v>#N/A</v>
      </c>
    </row>
    <row r="25691" spans="28:28" x14ac:dyDescent="0.25">
      <c r="AB25691" s="3" t="e">
        <v>#N/A</v>
      </c>
    </row>
    <row r="25692" spans="28:28" x14ac:dyDescent="0.25">
      <c r="AB25692" s="3" t="e">
        <v>#N/A</v>
      </c>
    </row>
    <row r="25693" spans="28:28" x14ac:dyDescent="0.25">
      <c r="AB25693" s="3" t="e">
        <v>#N/A</v>
      </c>
    </row>
    <row r="25694" spans="28:28" x14ac:dyDescent="0.25">
      <c r="AB25694" s="3" t="e">
        <v>#N/A</v>
      </c>
    </row>
    <row r="25695" spans="28:28" x14ac:dyDescent="0.25">
      <c r="AB25695" s="3" t="e">
        <v>#N/A</v>
      </c>
    </row>
    <row r="25696" spans="28:28" x14ac:dyDescent="0.25">
      <c r="AB25696" s="3" t="e">
        <v>#N/A</v>
      </c>
    </row>
    <row r="25697" spans="28:28" x14ac:dyDescent="0.25">
      <c r="AB25697" s="3" t="e">
        <v>#N/A</v>
      </c>
    </row>
    <row r="25698" spans="28:28" x14ac:dyDescent="0.25">
      <c r="AB25698" s="3" t="e">
        <v>#N/A</v>
      </c>
    </row>
    <row r="25699" spans="28:28" x14ac:dyDescent="0.25">
      <c r="AB25699" s="3" t="e">
        <v>#N/A</v>
      </c>
    </row>
    <row r="25700" spans="28:28" x14ac:dyDescent="0.25">
      <c r="AB25700" s="3" t="e">
        <v>#N/A</v>
      </c>
    </row>
    <row r="25701" spans="28:28" x14ac:dyDescent="0.25">
      <c r="AB25701" s="3" t="e">
        <v>#N/A</v>
      </c>
    </row>
    <row r="25702" spans="28:28" x14ac:dyDescent="0.25">
      <c r="AB25702" s="3" t="e">
        <v>#N/A</v>
      </c>
    </row>
    <row r="25703" spans="28:28" x14ac:dyDescent="0.25">
      <c r="AB25703" s="3" t="e">
        <v>#N/A</v>
      </c>
    </row>
    <row r="25704" spans="28:28" x14ac:dyDescent="0.25">
      <c r="AB25704" s="3" t="e">
        <v>#N/A</v>
      </c>
    </row>
    <row r="25705" spans="28:28" x14ac:dyDescent="0.25">
      <c r="AB25705" s="3" t="e">
        <v>#N/A</v>
      </c>
    </row>
    <row r="25706" spans="28:28" x14ac:dyDescent="0.25">
      <c r="AB25706" s="3" t="e">
        <v>#N/A</v>
      </c>
    </row>
    <row r="25707" spans="28:28" x14ac:dyDescent="0.25">
      <c r="AB25707" s="3" t="e">
        <v>#N/A</v>
      </c>
    </row>
    <row r="25708" spans="28:28" x14ac:dyDescent="0.25">
      <c r="AB25708" s="3" t="e">
        <v>#N/A</v>
      </c>
    </row>
    <row r="25709" spans="28:28" x14ac:dyDescent="0.25">
      <c r="AB25709" s="3" t="e">
        <v>#N/A</v>
      </c>
    </row>
    <row r="25710" spans="28:28" x14ac:dyDescent="0.25">
      <c r="AB25710" s="3" t="e">
        <v>#N/A</v>
      </c>
    </row>
    <row r="25711" spans="28:28" x14ac:dyDescent="0.25">
      <c r="AB25711" s="3" t="e">
        <v>#N/A</v>
      </c>
    </row>
    <row r="25712" spans="28:28" x14ac:dyDescent="0.25">
      <c r="AB25712" s="3" t="e">
        <v>#N/A</v>
      </c>
    </row>
    <row r="25713" spans="28:28" x14ac:dyDescent="0.25">
      <c r="AB25713" s="3" t="e">
        <v>#N/A</v>
      </c>
    </row>
    <row r="25714" spans="28:28" x14ac:dyDescent="0.25">
      <c r="AB25714" s="3" t="e">
        <v>#N/A</v>
      </c>
    </row>
    <row r="25715" spans="28:28" x14ac:dyDescent="0.25">
      <c r="AB25715" s="3" t="e">
        <v>#N/A</v>
      </c>
    </row>
    <row r="25716" spans="28:28" x14ac:dyDescent="0.25">
      <c r="AB25716" s="3" t="e">
        <v>#N/A</v>
      </c>
    </row>
    <row r="25717" spans="28:28" x14ac:dyDescent="0.25">
      <c r="AB25717" s="3" t="e">
        <v>#N/A</v>
      </c>
    </row>
    <row r="25718" spans="28:28" x14ac:dyDescent="0.25">
      <c r="AB25718" s="3" t="e">
        <v>#N/A</v>
      </c>
    </row>
    <row r="25719" spans="28:28" x14ac:dyDescent="0.25">
      <c r="AB25719" s="3" t="e">
        <v>#N/A</v>
      </c>
    </row>
    <row r="25720" spans="28:28" x14ac:dyDescent="0.25">
      <c r="AB25720" s="3" t="e">
        <v>#N/A</v>
      </c>
    </row>
    <row r="25721" spans="28:28" x14ac:dyDescent="0.25">
      <c r="AB25721" s="3" t="e">
        <v>#N/A</v>
      </c>
    </row>
    <row r="25722" spans="28:28" x14ac:dyDescent="0.25">
      <c r="AB25722" s="3" t="e">
        <v>#N/A</v>
      </c>
    </row>
    <row r="25723" spans="28:28" x14ac:dyDescent="0.25">
      <c r="AB25723" s="3" t="e">
        <v>#N/A</v>
      </c>
    </row>
    <row r="25724" spans="28:28" x14ac:dyDescent="0.25">
      <c r="AB25724" s="3" t="e">
        <v>#N/A</v>
      </c>
    </row>
    <row r="25725" spans="28:28" x14ac:dyDescent="0.25">
      <c r="AB25725" s="3" t="e">
        <v>#N/A</v>
      </c>
    </row>
    <row r="25726" spans="28:28" x14ac:dyDescent="0.25">
      <c r="AB25726" s="3" t="e">
        <v>#N/A</v>
      </c>
    </row>
    <row r="25727" spans="28:28" x14ac:dyDescent="0.25">
      <c r="AB25727" s="3" t="e">
        <v>#N/A</v>
      </c>
    </row>
    <row r="25728" spans="28:28" x14ac:dyDescent="0.25">
      <c r="AB25728" s="3" t="e">
        <v>#N/A</v>
      </c>
    </row>
    <row r="25729" spans="28:28" x14ac:dyDescent="0.25">
      <c r="AB25729" s="3" t="e">
        <v>#N/A</v>
      </c>
    </row>
    <row r="25730" spans="28:28" x14ac:dyDescent="0.25">
      <c r="AB25730" s="3" t="e">
        <v>#N/A</v>
      </c>
    </row>
    <row r="25731" spans="28:28" x14ac:dyDescent="0.25">
      <c r="AB25731" s="3" t="e">
        <v>#N/A</v>
      </c>
    </row>
    <row r="25732" spans="28:28" x14ac:dyDescent="0.25">
      <c r="AB25732" s="3" t="e">
        <v>#N/A</v>
      </c>
    </row>
    <row r="25733" spans="28:28" x14ac:dyDescent="0.25">
      <c r="AB25733" s="3" t="e">
        <v>#N/A</v>
      </c>
    </row>
    <row r="25734" spans="28:28" x14ac:dyDescent="0.25">
      <c r="AB25734" s="3" t="e">
        <v>#N/A</v>
      </c>
    </row>
    <row r="25735" spans="28:28" x14ac:dyDescent="0.25">
      <c r="AB25735" s="3" t="e">
        <v>#N/A</v>
      </c>
    </row>
    <row r="25736" spans="28:28" x14ac:dyDescent="0.25">
      <c r="AB25736" s="3" t="e">
        <v>#N/A</v>
      </c>
    </row>
    <row r="25737" spans="28:28" x14ac:dyDescent="0.25">
      <c r="AB25737" s="3" t="e">
        <v>#N/A</v>
      </c>
    </row>
    <row r="25738" spans="28:28" x14ac:dyDescent="0.25">
      <c r="AB25738" s="3" t="e">
        <v>#N/A</v>
      </c>
    </row>
    <row r="25739" spans="28:28" x14ac:dyDescent="0.25">
      <c r="AB25739" s="3" t="e">
        <v>#N/A</v>
      </c>
    </row>
    <row r="25740" spans="28:28" x14ac:dyDescent="0.25">
      <c r="AB25740" s="3" t="e">
        <v>#N/A</v>
      </c>
    </row>
    <row r="25741" spans="28:28" x14ac:dyDescent="0.25">
      <c r="AB25741" s="3" t="e">
        <v>#N/A</v>
      </c>
    </row>
    <row r="25742" spans="28:28" x14ac:dyDescent="0.25">
      <c r="AB25742" s="3" t="e">
        <v>#N/A</v>
      </c>
    </row>
    <row r="25743" spans="28:28" x14ac:dyDescent="0.25">
      <c r="AB25743" s="3" t="e">
        <v>#N/A</v>
      </c>
    </row>
    <row r="25744" spans="28:28" x14ac:dyDescent="0.25">
      <c r="AB25744" s="3" t="e">
        <v>#N/A</v>
      </c>
    </row>
    <row r="25745" spans="28:28" x14ac:dyDescent="0.25">
      <c r="AB25745" s="3" t="e">
        <v>#N/A</v>
      </c>
    </row>
    <row r="25746" spans="28:28" x14ac:dyDescent="0.25">
      <c r="AB25746" s="3" t="e">
        <v>#N/A</v>
      </c>
    </row>
    <row r="25747" spans="28:28" x14ac:dyDescent="0.25">
      <c r="AB25747" s="3" t="e">
        <v>#N/A</v>
      </c>
    </row>
    <row r="25748" spans="28:28" x14ac:dyDescent="0.25">
      <c r="AB25748" s="3" t="e">
        <v>#N/A</v>
      </c>
    </row>
    <row r="25749" spans="28:28" x14ac:dyDescent="0.25">
      <c r="AB25749" s="3" t="e">
        <v>#N/A</v>
      </c>
    </row>
    <row r="25750" spans="28:28" x14ac:dyDescent="0.25">
      <c r="AB25750" s="3" t="e">
        <v>#N/A</v>
      </c>
    </row>
    <row r="25751" spans="28:28" x14ac:dyDescent="0.25">
      <c r="AB25751" s="3" t="e">
        <v>#N/A</v>
      </c>
    </row>
    <row r="25752" spans="28:28" x14ac:dyDescent="0.25">
      <c r="AB25752" s="3" t="e">
        <v>#N/A</v>
      </c>
    </row>
    <row r="25753" spans="28:28" x14ac:dyDescent="0.25">
      <c r="AB25753" s="3" t="e">
        <v>#N/A</v>
      </c>
    </row>
    <row r="25754" spans="28:28" x14ac:dyDescent="0.25">
      <c r="AB25754" s="3" t="e">
        <v>#N/A</v>
      </c>
    </row>
    <row r="25755" spans="28:28" x14ac:dyDescent="0.25">
      <c r="AB25755" s="3" t="e">
        <v>#N/A</v>
      </c>
    </row>
    <row r="25756" spans="28:28" x14ac:dyDescent="0.25">
      <c r="AB25756" s="3" t="e">
        <v>#N/A</v>
      </c>
    </row>
    <row r="25757" spans="28:28" x14ac:dyDescent="0.25">
      <c r="AB25757" s="3" t="e">
        <v>#N/A</v>
      </c>
    </row>
    <row r="25758" spans="28:28" x14ac:dyDescent="0.25">
      <c r="AB25758" s="3" t="e">
        <v>#N/A</v>
      </c>
    </row>
    <row r="25759" spans="28:28" x14ac:dyDescent="0.25">
      <c r="AB25759" s="3" t="e">
        <v>#N/A</v>
      </c>
    </row>
    <row r="25760" spans="28:28" x14ac:dyDescent="0.25">
      <c r="AB25760" s="3" t="e">
        <v>#N/A</v>
      </c>
    </row>
    <row r="25761" spans="28:28" x14ac:dyDescent="0.25">
      <c r="AB25761" s="3" t="e">
        <v>#N/A</v>
      </c>
    </row>
    <row r="25762" spans="28:28" x14ac:dyDescent="0.25">
      <c r="AB25762" s="3" t="e">
        <v>#N/A</v>
      </c>
    </row>
    <row r="25763" spans="28:28" x14ac:dyDescent="0.25">
      <c r="AB25763" s="3" t="e">
        <v>#N/A</v>
      </c>
    </row>
    <row r="25764" spans="28:28" x14ac:dyDescent="0.25">
      <c r="AB25764" s="3" t="e">
        <v>#N/A</v>
      </c>
    </row>
    <row r="25765" spans="28:28" x14ac:dyDescent="0.25">
      <c r="AB25765" s="3" t="e">
        <v>#N/A</v>
      </c>
    </row>
    <row r="25766" spans="28:28" x14ac:dyDescent="0.25">
      <c r="AB25766" s="3" t="e">
        <v>#N/A</v>
      </c>
    </row>
    <row r="25767" spans="28:28" x14ac:dyDescent="0.25">
      <c r="AB25767" s="3" t="e">
        <v>#N/A</v>
      </c>
    </row>
    <row r="25768" spans="28:28" x14ac:dyDescent="0.25">
      <c r="AB25768" s="3" t="e">
        <v>#N/A</v>
      </c>
    </row>
    <row r="25769" spans="28:28" x14ac:dyDescent="0.25">
      <c r="AB25769" s="3" t="e">
        <v>#N/A</v>
      </c>
    </row>
    <row r="25770" spans="28:28" x14ac:dyDescent="0.25">
      <c r="AB25770" s="3" t="e">
        <v>#N/A</v>
      </c>
    </row>
    <row r="25771" spans="28:28" x14ac:dyDescent="0.25">
      <c r="AB25771" s="3" t="e">
        <v>#N/A</v>
      </c>
    </row>
    <row r="25772" spans="28:28" x14ac:dyDescent="0.25">
      <c r="AB25772" s="3" t="e">
        <v>#N/A</v>
      </c>
    </row>
    <row r="25773" spans="28:28" x14ac:dyDescent="0.25">
      <c r="AB25773" s="3" t="e">
        <v>#N/A</v>
      </c>
    </row>
    <row r="25774" spans="28:28" x14ac:dyDescent="0.25">
      <c r="AB25774" s="3" t="e">
        <v>#N/A</v>
      </c>
    </row>
    <row r="25775" spans="28:28" x14ac:dyDescent="0.25">
      <c r="AB25775" s="3" t="e">
        <v>#N/A</v>
      </c>
    </row>
    <row r="25776" spans="28:28" x14ac:dyDescent="0.25">
      <c r="AB25776" s="3" t="e">
        <v>#N/A</v>
      </c>
    </row>
    <row r="25777" spans="28:28" x14ac:dyDescent="0.25">
      <c r="AB25777" s="3" t="e">
        <v>#N/A</v>
      </c>
    </row>
    <row r="25778" spans="28:28" x14ac:dyDescent="0.25">
      <c r="AB25778" s="3" t="e">
        <v>#N/A</v>
      </c>
    </row>
    <row r="25779" spans="28:28" x14ac:dyDescent="0.25">
      <c r="AB25779" s="3" t="e">
        <v>#N/A</v>
      </c>
    </row>
    <row r="25780" spans="28:28" x14ac:dyDescent="0.25">
      <c r="AB25780" s="3" t="e">
        <v>#N/A</v>
      </c>
    </row>
    <row r="25781" spans="28:28" x14ac:dyDescent="0.25">
      <c r="AB25781" s="3" t="e">
        <v>#N/A</v>
      </c>
    </row>
    <row r="25782" spans="28:28" x14ac:dyDescent="0.25">
      <c r="AB25782" s="3" t="e">
        <v>#N/A</v>
      </c>
    </row>
    <row r="25783" spans="28:28" x14ac:dyDescent="0.25">
      <c r="AB25783" s="3" t="e">
        <v>#N/A</v>
      </c>
    </row>
    <row r="25784" spans="28:28" x14ac:dyDescent="0.25">
      <c r="AB25784" s="3" t="e">
        <v>#N/A</v>
      </c>
    </row>
    <row r="25785" spans="28:28" x14ac:dyDescent="0.25">
      <c r="AB25785" s="3" t="e">
        <v>#N/A</v>
      </c>
    </row>
    <row r="25786" spans="28:28" x14ac:dyDescent="0.25">
      <c r="AB25786" s="3" t="e">
        <v>#N/A</v>
      </c>
    </row>
    <row r="25787" spans="28:28" x14ac:dyDescent="0.25">
      <c r="AB25787" s="3" t="e">
        <v>#N/A</v>
      </c>
    </row>
    <row r="25788" spans="28:28" x14ac:dyDescent="0.25">
      <c r="AB25788" s="3" t="e">
        <v>#N/A</v>
      </c>
    </row>
    <row r="25789" spans="28:28" x14ac:dyDescent="0.25">
      <c r="AB25789" s="3" t="e">
        <v>#N/A</v>
      </c>
    </row>
    <row r="25790" spans="28:28" x14ac:dyDescent="0.25">
      <c r="AB25790" s="3" t="e">
        <v>#N/A</v>
      </c>
    </row>
    <row r="25791" spans="28:28" x14ac:dyDescent="0.25">
      <c r="AB25791" s="3" t="e">
        <v>#N/A</v>
      </c>
    </row>
    <row r="25792" spans="28:28" x14ac:dyDescent="0.25">
      <c r="AB25792" s="3" t="e">
        <v>#N/A</v>
      </c>
    </row>
    <row r="25793" spans="28:28" x14ac:dyDescent="0.25">
      <c r="AB25793" s="3" t="e">
        <v>#N/A</v>
      </c>
    </row>
    <row r="25794" spans="28:28" x14ac:dyDescent="0.25">
      <c r="AB25794" s="3" t="e">
        <v>#N/A</v>
      </c>
    </row>
    <row r="25795" spans="28:28" x14ac:dyDescent="0.25">
      <c r="AB25795" s="3" t="e">
        <v>#N/A</v>
      </c>
    </row>
    <row r="25796" spans="28:28" x14ac:dyDescent="0.25">
      <c r="AB25796" s="3" t="e">
        <v>#N/A</v>
      </c>
    </row>
    <row r="25797" spans="28:28" x14ac:dyDescent="0.25">
      <c r="AB25797" s="3" t="e">
        <v>#N/A</v>
      </c>
    </row>
    <row r="25798" spans="28:28" x14ac:dyDescent="0.25">
      <c r="AB25798" s="3" t="e">
        <v>#N/A</v>
      </c>
    </row>
    <row r="25799" spans="28:28" x14ac:dyDescent="0.25">
      <c r="AB25799" s="3" t="e">
        <v>#N/A</v>
      </c>
    </row>
    <row r="25800" spans="28:28" x14ac:dyDescent="0.25">
      <c r="AB25800" s="3" t="e">
        <v>#N/A</v>
      </c>
    </row>
    <row r="25801" spans="28:28" x14ac:dyDescent="0.25">
      <c r="AB25801" s="3" t="e">
        <v>#N/A</v>
      </c>
    </row>
    <row r="25802" spans="28:28" x14ac:dyDescent="0.25">
      <c r="AB25802" s="3" t="e">
        <v>#N/A</v>
      </c>
    </row>
    <row r="25803" spans="28:28" x14ac:dyDescent="0.25">
      <c r="AB25803" s="3" t="e">
        <v>#N/A</v>
      </c>
    </row>
    <row r="25804" spans="28:28" x14ac:dyDescent="0.25">
      <c r="AB25804" s="3" t="e">
        <v>#N/A</v>
      </c>
    </row>
    <row r="25805" spans="28:28" x14ac:dyDescent="0.25">
      <c r="AB25805" s="3" t="e">
        <v>#N/A</v>
      </c>
    </row>
    <row r="25806" spans="28:28" x14ac:dyDescent="0.25">
      <c r="AB25806" s="3" t="e">
        <v>#N/A</v>
      </c>
    </row>
    <row r="25807" spans="28:28" x14ac:dyDescent="0.25">
      <c r="AB25807" s="3" t="e">
        <v>#N/A</v>
      </c>
    </row>
    <row r="25808" spans="28:28" x14ac:dyDescent="0.25">
      <c r="AB25808" s="3" t="e">
        <v>#N/A</v>
      </c>
    </row>
    <row r="25809" spans="28:28" x14ac:dyDescent="0.25">
      <c r="AB25809" s="3" t="e">
        <v>#N/A</v>
      </c>
    </row>
    <row r="25810" spans="28:28" x14ac:dyDescent="0.25">
      <c r="AB25810" s="3" t="e">
        <v>#N/A</v>
      </c>
    </row>
    <row r="25811" spans="28:28" x14ac:dyDescent="0.25">
      <c r="AB25811" s="3" t="e">
        <v>#N/A</v>
      </c>
    </row>
    <row r="25812" spans="28:28" x14ac:dyDescent="0.25">
      <c r="AB25812" s="3" t="e">
        <v>#N/A</v>
      </c>
    </row>
    <row r="25813" spans="28:28" x14ac:dyDescent="0.25">
      <c r="AB25813" s="3" t="e">
        <v>#N/A</v>
      </c>
    </row>
    <row r="25814" spans="28:28" x14ac:dyDescent="0.25">
      <c r="AB25814" s="3" t="e">
        <v>#N/A</v>
      </c>
    </row>
    <row r="25815" spans="28:28" x14ac:dyDescent="0.25">
      <c r="AB25815" s="3" t="e">
        <v>#N/A</v>
      </c>
    </row>
    <row r="25816" spans="28:28" x14ac:dyDescent="0.25">
      <c r="AB25816" s="3" t="e">
        <v>#N/A</v>
      </c>
    </row>
    <row r="25817" spans="28:28" x14ac:dyDescent="0.25">
      <c r="AB25817" s="3" t="e">
        <v>#N/A</v>
      </c>
    </row>
    <row r="25818" spans="28:28" x14ac:dyDescent="0.25">
      <c r="AB25818" s="3" t="e">
        <v>#N/A</v>
      </c>
    </row>
    <row r="25819" spans="28:28" x14ac:dyDescent="0.25">
      <c r="AB25819" s="3" t="e">
        <v>#N/A</v>
      </c>
    </row>
    <row r="25820" spans="28:28" x14ac:dyDescent="0.25">
      <c r="AB25820" s="3" t="e">
        <v>#N/A</v>
      </c>
    </row>
    <row r="25821" spans="28:28" x14ac:dyDescent="0.25">
      <c r="AB25821" s="3" t="e">
        <v>#N/A</v>
      </c>
    </row>
    <row r="25822" spans="28:28" x14ac:dyDescent="0.25">
      <c r="AB25822" s="3" t="e">
        <v>#N/A</v>
      </c>
    </row>
    <row r="25823" spans="28:28" x14ac:dyDescent="0.25">
      <c r="AB25823" s="3" t="e">
        <v>#N/A</v>
      </c>
    </row>
    <row r="25824" spans="28:28" x14ac:dyDescent="0.25">
      <c r="AB25824" s="3" t="e">
        <v>#N/A</v>
      </c>
    </row>
    <row r="25825" spans="28:28" x14ac:dyDescent="0.25">
      <c r="AB25825" s="3" t="e">
        <v>#N/A</v>
      </c>
    </row>
    <row r="25826" spans="28:28" x14ac:dyDescent="0.25">
      <c r="AB25826" s="3" t="e">
        <v>#N/A</v>
      </c>
    </row>
    <row r="25827" spans="28:28" x14ac:dyDescent="0.25">
      <c r="AB25827" s="3" t="e">
        <v>#N/A</v>
      </c>
    </row>
    <row r="25828" spans="28:28" x14ac:dyDescent="0.25">
      <c r="AB25828" s="3" t="e">
        <v>#N/A</v>
      </c>
    </row>
    <row r="25829" spans="28:28" x14ac:dyDescent="0.25">
      <c r="AB25829" s="3" t="e">
        <v>#N/A</v>
      </c>
    </row>
    <row r="25830" spans="28:28" x14ac:dyDescent="0.25">
      <c r="AB25830" s="3" t="e">
        <v>#N/A</v>
      </c>
    </row>
    <row r="25831" spans="28:28" x14ac:dyDescent="0.25">
      <c r="AB25831" s="3" t="e">
        <v>#N/A</v>
      </c>
    </row>
    <row r="25832" spans="28:28" x14ac:dyDescent="0.25">
      <c r="AB25832" s="3" t="e">
        <v>#N/A</v>
      </c>
    </row>
    <row r="25833" spans="28:28" x14ac:dyDescent="0.25">
      <c r="AB25833" s="3" t="e">
        <v>#N/A</v>
      </c>
    </row>
    <row r="25834" spans="28:28" x14ac:dyDescent="0.25">
      <c r="AB25834" s="3" t="e">
        <v>#N/A</v>
      </c>
    </row>
    <row r="25835" spans="28:28" x14ac:dyDescent="0.25">
      <c r="AB25835" s="3" t="e">
        <v>#N/A</v>
      </c>
    </row>
    <row r="25836" spans="28:28" x14ac:dyDescent="0.25">
      <c r="AB25836" s="3" t="e">
        <v>#N/A</v>
      </c>
    </row>
    <row r="25837" spans="28:28" x14ac:dyDescent="0.25">
      <c r="AB25837" s="3" t="e">
        <v>#N/A</v>
      </c>
    </row>
    <row r="25838" spans="28:28" x14ac:dyDescent="0.25">
      <c r="AB25838" s="3" t="e">
        <v>#N/A</v>
      </c>
    </row>
    <row r="25839" spans="28:28" x14ac:dyDescent="0.25">
      <c r="AB25839" s="3" t="e">
        <v>#N/A</v>
      </c>
    </row>
    <row r="25840" spans="28:28" x14ac:dyDescent="0.25">
      <c r="AB25840" s="3" t="e">
        <v>#N/A</v>
      </c>
    </row>
    <row r="25841" spans="28:28" x14ac:dyDescent="0.25">
      <c r="AB25841" s="3" t="e">
        <v>#N/A</v>
      </c>
    </row>
    <row r="25842" spans="28:28" x14ac:dyDescent="0.25">
      <c r="AB25842" s="3" t="e">
        <v>#N/A</v>
      </c>
    </row>
    <row r="25843" spans="28:28" x14ac:dyDescent="0.25">
      <c r="AB25843" s="3" t="e">
        <v>#N/A</v>
      </c>
    </row>
    <row r="25844" spans="28:28" x14ac:dyDescent="0.25">
      <c r="AB25844" s="3" t="e">
        <v>#N/A</v>
      </c>
    </row>
    <row r="25845" spans="28:28" x14ac:dyDescent="0.25">
      <c r="AB25845" s="3" t="e">
        <v>#N/A</v>
      </c>
    </row>
    <row r="25846" spans="28:28" x14ac:dyDescent="0.25">
      <c r="AB25846" s="3" t="e">
        <v>#N/A</v>
      </c>
    </row>
    <row r="25847" spans="28:28" x14ac:dyDescent="0.25">
      <c r="AB25847" s="3" t="e">
        <v>#N/A</v>
      </c>
    </row>
    <row r="25848" spans="28:28" x14ac:dyDescent="0.25">
      <c r="AB25848" s="3" t="e">
        <v>#N/A</v>
      </c>
    </row>
    <row r="25849" spans="28:28" x14ac:dyDescent="0.25">
      <c r="AB25849" s="3" t="e">
        <v>#N/A</v>
      </c>
    </row>
    <row r="25850" spans="28:28" x14ac:dyDescent="0.25">
      <c r="AB25850" s="3" t="e">
        <v>#N/A</v>
      </c>
    </row>
    <row r="25851" spans="28:28" x14ac:dyDescent="0.25">
      <c r="AB25851" s="3" t="e">
        <v>#N/A</v>
      </c>
    </row>
    <row r="25852" spans="28:28" x14ac:dyDescent="0.25">
      <c r="AB25852" s="3" t="e">
        <v>#N/A</v>
      </c>
    </row>
    <row r="25853" spans="28:28" x14ac:dyDescent="0.25">
      <c r="AB25853" s="3" t="e">
        <v>#N/A</v>
      </c>
    </row>
    <row r="25854" spans="28:28" x14ac:dyDescent="0.25">
      <c r="AB25854" s="3" t="e">
        <v>#N/A</v>
      </c>
    </row>
    <row r="25855" spans="28:28" x14ac:dyDescent="0.25">
      <c r="AB25855" s="3" t="e">
        <v>#N/A</v>
      </c>
    </row>
    <row r="25856" spans="28:28" x14ac:dyDescent="0.25">
      <c r="AB25856" s="3" t="e">
        <v>#N/A</v>
      </c>
    </row>
    <row r="25857" spans="28:28" x14ac:dyDescent="0.25">
      <c r="AB25857" s="3" t="e">
        <v>#N/A</v>
      </c>
    </row>
    <row r="25858" spans="28:28" x14ac:dyDescent="0.25">
      <c r="AB25858" s="3" t="e">
        <v>#N/A</v>
      </c>
    </row>
    <row r="25859" spans="28:28" x14ac:dyDescent="0.25">
      <c r="AB25859" s="3" t="e">
        <v>#N/A</v>
      </c>
    </row>
    <row r="25860" spans="28:28" x14ac:dyDescent="0.25">
      <c r="AB25860" s="3" t="e">
        <v>#N/A</v>
      </c>
    </row>
    <row r="25861" spans="28:28" x14ac:dyDescent="0.25">
      <c r="AB25861" s="3" t="e">
        <v>#N/A</v>
      </c>
    </row>
    <row r="25862" spans="28:28" x14ac:dyDescent="0.25">
      <c r="AB25862" s="3" t="e">
        <v>#N/A</v>
      </c>
    </row>
    <row r="25863" spans="28:28" x14ac:dyDescent="0.25">
      <c r="AB25863" s="3" t="e">
        <v>#N/A</v>
      </c>
    </row>
    <row r="25864" spans="28:28" x14ac:dyDescent="0.25">
      <c r="AB25864" s="3" t="e">
        <v>#N/A</v>
      </c>
    </row>
    <row r="25865" spans="28:28" x14ac:dyDescent="0.25">
      <c r="AB25865" s="3" t="e">
        <v>#N/A</v>
      </c>
    </row>
    <row r="25866" spans="28:28" x14ac:dyDescent="0.25">
      <c r="AB25866" s="3" t="e">
        <v>#N/A</v>
      </c>
    </row>
    <row r="25867" spans="28:28" x14ac:dyDescent="0.25">
      <c r="AB25867" s="3" t="e">
        <v>#N/A</v>
      </c>
    </row>
    <row r="25868" spans="28:28" x14ac:dyDescent="0.25">
      <c r="AB25868" s="3" t="e">
        <v>#N/A</v>
      </c>
    </row>
    <row r="25869" spans="28:28" x14ac:dyDescent="0.25">
      <c r="AB25869" s="3" t="e">
        <v>#N/A</v>
      </c>
    </row>
    <row r="25870" spans="28:28" x14ac:dyDescent="0.25">
      <c r="AB25870" s="3" t="e">
        <v>#N/A</v>
      </c>
    </row>
    <row r="25871" spans="28:28" x14ac:dyDescent="0.25">
      <c r="AB25871" s="3" t="e">
        <v>#N/A</v>
      </c>
    </row>
    <row r="25872" spans="28:28" x14ac:dyDescent="0.25">
      <c r="AB25872" s="3" t="e">
        <v>#N/A</v>
      </c>
    </row>
    <row r="25873" spans="28:28" x14ac:dyDescent="0.25">
      <c r="AB25873" s="3" t="e">
        <v>#N/A</v>
      </c>
    </row>
    <row r="25874" spans="28:28" x14ac:dyDescent="0.25">
      <c r="AB25874" s="3" t="e">
        <v>#N/A</v>
      </c>
    </row>
    <row r="25875" spans="28:28" x14ac:dyDescent="0.25">
      <c r="AB25875" s="3" t="e">
        <v>#N/A</v>
      </c>
    </row>
    <row r="25876" spans="28:28" x14ac:dyDescent="0.25">
      <c r="AB25876" s="3" t="e">
        <v>#N/A</v>
      </c>
    </row>
    <row r="25877" spans="28:28" x14ac:dyDescent="0.25">
      <c r="AB25877" s="3" t="e">
        <v>#N/A</v>
      </c>
    </row>
    <row r="25878" spans="28:28" x14ac:dyDescent="0.25">
      <c r="AB25878" s="3" t="e">
        <v>#N/A</v>
      </c>
    </row>
    <row r="25879" spans="28:28" x14ac:dyDescent="0.25">
      <c r="AB25879" s="3" t="e">
        <v>#N/A</v>
      </c>
    </row>
    <row r="25880" spans="28:28" x14ac:dyDescent="0.25">
      <c r="AB25880" s="3" t="e">
        <v>#N/A</v>
      </c>
    </row>
    <row r="25881" spans="28:28" x14ac:dyDescent="0.25">
      <c r="AB25881" s="3" t="e">
        <v>#N/A</v>
      </c>
    </row>
    <row r="25882" spans="28:28" x14ac:dyDescent="0.25">
      <c r="AB25882" s="3" t="e">
        <v>#N/A</v>
      </c>
    </row>
    <row r="25883" spans="28:28" x14ac:dyDescent="0.25">
      <c r="AB25883" s="3" t="e">
        <v>#N/A</v>
      </c>
    </row>
    <row r="25884" spans="28:28" x14ac:dyDescent="0.25">
      <c r="AB25884" s="3" t="e">
        <v>#N/A</v>
      </c>
    </row>
    <row r="25885" spans="28:28" x14ac:dyDescent="0.25">
      <c r="AB25885" s="3" t="e">
        <v>#N/A</v>
      </c>
    </row>
    <row r="25886" spans="28:28" x14ac:dyDescent="0.25">
      <c r="AB25886" s="3" t="e">
        <v>#N/A</v>
      </c>
    </row>
    <row r="25887" spans="28:28" x14ac:dyDescent="0.25">
      <c r="AB25887" s="3" t="e">
        <v>#N/A</v>
      </c>
    </row>
    <row r="25888" spans="28:28" x14ac:dyDescent="0.25">
      <c r="AB25888" s="3" t="e">
        <v>#N/A</v>
      </c>
    </row>
    <row r="25889" spans="28:28" x14ac:dyDescent="0.25">
      <c r="AB25889" s="3" t="e">
        <v>#N/A</v>
      </c>
    </row>
    <row r="25890" spans="28:28" x14ac:dyDescent="0.25">
      <c r="AB25890" s="3" t="e">
        <v>#N/A</v>
      </c>
    </row>
    <row r="25891" spans="28:28" x14ac:dyDescent="0.25">
      <c r="AB25891" s="3" t="e">
        <v>#N/A</v>
      </c>
    </row>
    <row r="25892" spans="28:28" x14ac:dyDescent="0.25">
      <c r="AB25892" s="3" t="e">
        <v>#N/A</v>
      </c>
    </row>
    <row r="25893" spans="28:28" x14ac:dyDescent="0.25">
      <c r="AB25893" s="3" t="e">
        <v>#N/A</v>
      </c>
    </row>
    <row r="25894" spans="28:28" x14ac:dyDescent="0.25">
      <c r="AB25894" s="3" t="e">
        <v>#N/A</v>
      </c>
    </row>
    <row r="25895" spans="28:28" x14ac:dyDescent="0.25">
      <c r="AB25895" s="3" t="e">
        <v>#N/A</v>
      </c>
    </row>
    <row r="25896" spans="28:28" x14ac:dyDescent="0.25">
      <c r="AB25896" s="3" t="e">
        <v>#N/A</v>
      </c>
    </row>
    <row r="25897" spans="28:28" x14ac:dyDescent="0.25">
      <c r="AB25897" s="3" t="e">
        <v>#N/A</v>
      </c>
    </row>
    <row r="25898" spans="28:28" x14ac:dyDescent="0.25">
      <c r="AB25898" s="3" t="e">
        <v>#N/A</v>
      </c>
    </row>
    <row r="25899" spans="28:28" x14ac:dyDescent="0.25">
      <c r="AB25899" s="3" t="e">
        <v>#N/A</v>
      </c>
    </row>
    <row r="25900" spans="28:28" x14ac:dyDescent="0.25">
      <c r="AB25900" s="3" t="e">
        <v>#N/A</v>
      </c>
    </row>
    <row r="25901" spans="28:28" x14ac:dyDescent="0.25">
      <c r="AB25901" s="3" t="e">
        <v>#N/A</v>
      </c>
    </row>
    <row r="25902" spans="28:28" x14ac:dyDescent="0.25">
      <c r="AB25902" s="3" t="e">
        <v>#N/A</v>
      </c>
    </row>
    <row r="25903" spans="28:28" x14ac:dyDescent="0.25">
      <c r="AB25903" s="3" t="e">
        <v>#N/A</v>
      </c>
    </row>
    <row r="25904" spans="28:28" x14ac:dyDescent="0.25">
      <c r="AB25904" s="3" t="e">
        <v>#N/A</v>
      </c>
    </row>
    <row r="25905" spans="28:28" x14ac:dyDescent="0.25">
      <c r="AB25905" s="3" t="e">
        <v>#N/A</v>
      </c>
    </row>
    <row r="25906" spans="28:28" x14ac:dyDescent="0.25">
      <c r="AB25906" s="3" t="e">
        <v>#N/A</v>
      </c>
    </row>
    <row r="25907" spans="28:28" x14ac:dyDescent="0.25">
      <c r="AB25907" s="3" t="e">
        <v>#N/A</v>
      </c>
    </row>
    <row r="25908" spans="28:28" x14ac:dyDescent="0.25">
      <c r="AB25908" s="3" t="e">
        <v>#N/A</v>
      </c>
    </row>
    <row r="25909" spans="28:28" x14ac:dyDescent="0.25">
      <c r="AB25909" s="3" t="e">
        <v>#N/A</v>
      </c>
    </row>
    <row r="25910" spans="28:28" x14ac:dyDescent="0.25">
      <c r="AB25910" s="3" t="e">
        <v>#N/A</v>
      </c>
    </row>
    <row r="25911" spans="28:28" x14ac:dyDescent="0.25">
      <c r="AB25911" s="3" t="e">
        <v>#N/A</v>
      </c>
    </row>
    <row r="25912" spans="28:28" x14ac:dyDescent="0.25">
      <c r="AB25912" s="3" t="e">
        <v>#N/A</v>
      </c>
    </row>
    <row r="25913" spans="28:28" x14ac:dyDescent="0.25">
      <c r="AB25913" s="3" t="e">
        <v>#N/A</v>
      </c>
    </row>
    <row r="25914" spans="28:28" x14ac:dyDescent="0.25">
      <c r="AB25914" s="3" t="e">
        <v>#N/A</v>
      </c>
    </row>
    <row r="25915" spans="28:28" x14ac:dyDescent="0.25">
      <c r="AB25915" s="3" t="e">
        <v>#N/A</v>
      </c>
    </row>
    <row r="25916" spans="28:28" x14ac:dyDescent="0.25">
      <c r="AB25916" s="3" t="e">
        <v>#N/A</v>
      </c>
    </row>
    <row r="25917" spans="28:28" x14ac:dyDescent="0.25">
      <c r="AB25917" s="3" t="e">
        <v>#N/A</v>
      </c>
    </row>
    <row r="25918" spans="28:28" x14ac:dyDescent="0.25">
      <c r="AB25918" s="3" t="e">
        <v>#N/A</v>
      </c>
    </row>
    <row r="25919" spans="28:28" x14ac:dyDescent="0.25">
      <c r="AB25919" s="3" t="e">
        <v>#N/A</v>
      </c>
    </row>
    <row r="25920" spans="28:28" x14ac:dyDescent="0.25">
      <c r="AB25920" s="3" t="e">
        <v>#N/A</v>
      </c>
    </row>
    <row r="25921" spans="28:28" x14ac:dyDescent="0.25">
      <c r="AB25921" s="3" t="e">
        <v>#N/A</v>
      </c>
    </row>
    <row r="25922" spans="28:28" x14ac:dyDescent="0.25">
      <c r="AB25922" s="3" t="e">
        <v>#N/A</v>
      </c>
    </row>
    <row r="25923" spans="28:28" x14ac:dyDescent="0.25">
      <c r="AB25923" s="3" t="e">
        <v>#N/A</v>
      </c>
    </row>
    <row r="25924" spans="28:28" x14ac:dyDescent="0.25">
      <c r="AB25924" s="3" t="e">
        <v>#N/A</v>
      </c>
    </row>
    <row r="25925" spans="28:28" x14ac:dyDescent="0.25">
      <c r="AB25925" s="3" t="e">
        <v>#N/A</v>
      </c>
    </row>
    <row r="25926" spans="28:28" x14ac:dyDescent="0.25">
      <c r="AB25926" s="3" t="e">
        <v>#N/A</v>
      </c>
    </row>
    <row r="25927" spans="28:28" x14ac:dyDescent="0.25">
      <c r="AB25927" s="3" t="e">
        <v>#N/A</v>
      </c>
    </row>
    <row r="25928" spans="28:28" x14ac:dyDescent="0.25">
      <c r="AB25928" s="3" t="e">
        <v>#N/A</v>
      </c>
    </row>
    <row r="25929" spans="28:28" x14ac:dyDescent="0.25">
      <c r="AB25929" s="3" t="e">
        <v>#N/A</v>
      </c>
    </row>
    <row r="25930" spans="28:28" x14ac:dyDescent="0.25">
      <c r="AB25930" s="3" t="e">
        <v>#N/A</v>
      </c>
    </row>
    <row r="25931" spans="28:28" x14ac:dyDescent="0.25">
      <c r="AB25931" s="3" t="e">
        <v>#N/A</v>
      </c>
    </row>
    <row r="25932" spans="28:28" x14ac:dyDescent="0.25">
      <c r="AB25932" s="3" t="e">
        <v>#N/A</v>
      </c>
    </row>
    <row r="25933" spans="28:28" x14ac:dyDescent="0.25">
      <c r="AB25933" s="3" t="e">
        <v>#N/A</v>
      </c>
    </row>
    <row r="25934" spans="28:28" x14ac:dyDescent="0.25">
      <c r="AB25934" s="3" t="e">
        <v>#N/A</v>
      </c>
    </row>
    <row r="25935" spans="28:28" x14ac:dyDescent="0.25">
      <c r="AB25935" s="3" t="e">
        <v>#N/A</v>
      </c>
    </row>
    <row r="25936" spans="28:28" x14ac:dyDescent="0.25">
      <c r="AB25936" s="3" t="e">
        <v>#N/A</v>
      </c>
    </row>
    <row r="25937" spans="28:28" x14ac:dyDescent="0.25">
      <c r="AB25937" s="3" t="e">
        <v>#N/A</v>
      </c>
    </row>
    <row r="25938" spans="28:28" x14ac:dyDescent="0.25">
      <c r="AB25938" s="3" t="e">
        <v>#N/A</v>
      </c>
    </row>
    <row r="25939" spans="28:28" x14ac:dyDescent="0.25">
      <c r="AB25939" s="3" t="e">
        <v>#N/A</v>
      </c>
    </row>
    <row r="25940" spans="28:28" x14ac:dyDescent="0.25">
      <c r="AB25940" s="3" t="e">
        <v>#N/A</v>
      </c>
    </row>
    <row r="25941" spans="28:28" x14ac:dyDescent="0.25">
      <c r="AB25941" s="3" t="e">
        <v>#N/A</v>
      </c>
    </row>
    <row r="25942" spans="28:28" x14ac:dyDescent="0.25">
      <c r="AB25942" s="3" t="e">
        <v>#N/A</v>
      </c>
    </row>
    <row r="25943" spans="28:28" x14ac:dyDescent="0.25">
      <c r="AB25943" s="3" t="e">
        <v>#N/A</v>
      </c>
    </row>
    <row r="25944" spans="28:28" x14ac:dyDescent="0.25">
      <c r="AB25944" s="3" t="e">
        <v>#N/A</v>
      </c>
    </row>
    <row r="25945" spans="28:28" x14ac:dyDescent="0.25">
      <c r="AB25945" s="3" t="e">
        <v>#N/A</v>
      </c>
    </row>
    <row r="25946" spans="28:28" x14ac:dyDescent="0.25">
      <c r="AB25946" s="3" t="e">
        <v>#N/A</v>
      </c>
    </row>
    <row r="25947" spans="28:28" x14ac:dyDescent="0.25">
      <c r="AB25947" s="3" t="e">
        <v>#N/A</v>
      </c>
    </row>
    <row r="25948" spans="28:28" x14ac:dyDescent="0.25">
      <c r="AB25948" s="3" t="e">
        <v>#N/A</v>
      </c>
    </row>
    <row r="25949" spans="28:28" x14ac:dyDescent="0.25">
      <c r="AB25949" s="3" t="e">
        <v>#N/A</v>
      </c>
    </row>
    <row r="25950" spans="28:28" x14ac:dyDescent="0.25">
      <c r="AB25950" s="3" t="e">
        <v>#N/A</v>
      </c>
    </row>
    <row r="25951" spans="28:28" x14ac:dyDescent="0.25">
      <c r="AB25951" s="3" t="e">
        <v>#N/A</v>
      </c>
    </row>
    <row r="25952" spans="28:28" x14ac:dyDescent="0.25">
      <c r="AB25952" s="3" t="e">
        <v>#N/A</v>
      </c>
    </row>
    <row r="25953" spans="28:28" x14ac:dyDescent="0.25">
      <c r="AB25953" s="3" t="e">
        <v>#N/A</v>
      </c>
    </row>
    <row r="25954" spans="28:28" x14ac:dyDescent="0.25">
      <c r="AB25954" s="3" t="e">
        <v>#N/A</v>
      </c>
    </row>
    <row r="25955" spans="28:28" x14ac:dyDescent="0.25">
      <c r="AB25955" s="3" t="e">
        <v>#N/A</v>
      </c>
    </row>
    <row r="25956" spans="28:28" x14ac:dyDescent="0.25">
      <c r="AB25956" s="3" t="e">
        <v>#N/A</v>
      </c>
    </row>
    <row r="25957" spans="28:28" x14ac:dyDescent="0.25">
      <c r="AB25957" s="3" t="e">
        <v>#N/A</v>
      </c>
    </row>
    <row r="25958" spans="28:28" x14ac:dyDescent="0.25">
      <c r="AB25958" s="3" t="e">
        <v>#N/A</v>
      </c>
    </row>
    <row r="25959" spans="28:28" x14ac:dyDescent="0.25">
      <c r="AB25959" s="3" t="e">
        <v>#N/A</v>
      </c>
    </row>
    <row r="25960" spans="28:28" x14ac:dyDescent="0.25">
      <c r="AB25960" s="3" t="e">
        <v>#N/A</v>
      </c>
    </row>
    <row r="25961" spans="28:28" x14ac:dyDescent="0.25">
      <c r="AB25961" s="3" t="e">
        <v>#N/A</v>
      </c>
    </row>
    <row r="25962" spans="28:28" x14ac:dyDescent="0.25">
      <c r="AB25962" s="3" t="e">
        <v>#N/A</v>
      </c>
    </row>
    <row r="25963" spans="28:28" x14ac:dyDescent="0.25">
      <c r="AB25963" s="3" t="e">
        <v>#N/A</v>
      </c>
    </row>
    <row r="25964" spans="28:28" x14ac:dyDescent="0.25">
      <c r="AB25964" s="3" t="e">
        <v>#N/A</v>
      </c>
    </row>
    <row r="25965" spans="28:28" x14ac:dyDescent="0.25">
      <c r="AB25965" s="3" t="e">
        <v>#N/A</v>
      </c>
    </row>
    <row r="25966" spans="28:28" x14ac:dyDescent="0.25">
      <c r="AB25966" s="3" t="e">
        <v>#N/A</v>
      </c>
    </row>
    <row r="25967" spans="28:28" x14ac:dyDescent="0.25">
      <c r="AB25967" s="3" t="e">
        <v>#N/A</v>
      </c>
    </row>
    <row r="25968" spans="28:28" x14ac:dyDescent="0.25">
      <c r="AB25968" s="3" t="e">
        <v>#N/A</v>
      </c>
    </row>
    <row r="25969" spans="28:28" x14ac:dyDescent="0.25">
      <c r="AB25969" s="3" t="e">
        <v>#N/A</v>
      </c>
    </row>
    <row r="25970" spans="28:28" x14ac:dyDescent="0.25">
      <c r="AB25970" s="3" t="e">
        <v>#N/A</v>
      </c>
    </row>
    <row r="25971" spans="28:28" x14ac:dyDescent="0.25">
      <c r="AB25971" s="3" t="e">
        <v>#N/A</v>
      </c>
    </row>
    <row r="25972" spans="28:28" x14ac:dyDescent="0.25">
      <c r="AB25972" s="3" t="e">
        <v>#N/A</v>
      </c>
    </row>
    <row r="25973" spans="28:28" x14ac:dyDescent="0.25">
      <c r="AB25973" s="3" t="e">
        <v>#N/A</v>
      </c>
    </row>
    <row r="25974" spans="28:28" x14ac:dyDescent="0.25">
      <c r="AB25974" s="3" t="e">
        <v>#N/A</v>
      </c>
    </row>
    <row r="25975" spans="28:28" x14ac:dyDescent="0.25">
      <c r="AB25975" s="3" t="e">
        <v>#N/A</v>
      </c>
    </row>
    <row r="25976" spans="28:28" x14ac:dyDescent="0.25">
      <c r="AB25976" s="3" t="e">
        <v>#N/A</v>
      </c>
    </row>
    <row r="25977" spans="28:28" x14ac:dyDescent="0.25">
      <c r="AB25977" s="3" t="e">
        <v>#N/A</v>
      </c>
    </row>
    <row r="25978" spans="28:28" x14ac:dyDescent="0.25">
      <c r="AB25978" s="3" t="e">
        <v>#N/A</v>
      </c>
    </row>
    <row r="25979" spans="28:28" x14ac:dyDescent="0.25">
      <c r="AB25979" s="3" t="e">
        <v>#N/A</v>
      </c>
    </row>
    <row r="25980" spans="28:28" x14ac:dyDescent="0.25">
      <c r="AB25980" s="3" t="e">
        <v>#N/A</v>
      </c>
    </row>
    <row r="25981" spans="28:28" x14ac:dyDescent="0.25">
      <c r="AB25981" s="3" t="e">
        <v>#N/A</v>
      </c>
    </row>
    <row r="25982" spans="28:28" x14ac:dyDescent="0.25">
      <c r="AB25982" s="3" t="e">
        <v>#N/A</v>
      </c>
    </row>
    <row r="25983" spans="28:28" x14ac:dyDescent="0.25">
      <c r="AB25983" s="3" t="e">
        <v>#N/A</v>
      </c>
    </row>
    <row r="25984" spans="28:28" x14ac:dyDescent="0.25">
      <c r="AB25984" s="3" t="e">
        <v>#N/A</v>
      </c>
    </row>
    <row r="25985" spans="28:28" x14ac:dyDescent="0.25">
      <c r="AB25985" s="3" t="e">
        <v>#N/A</v>
      </c>
    </row>
    <row r="25986" spans="28:28" x14ac:dyDescent="0.25">
      <c r="AB25986" s="3" t="e">
        <v>#N/A</v>
      </c>
    </row>
    <row r="25987" spans="28:28" x14ac:dyDescent="0.25">
      <c r="AB25987" s="3" t="e">
        <v>#N/A</v>
      </c>
    </row>
    <row r="25988" spans="28:28" x14ac:dyDescent="0.25">
      <c r="AB25988" s="3" t="e">
        <v>#N/A</v>
      </c>
    </row>
    <row r="25989" spans="28:28" x14ac:dyDescent="0.25">
      <c r="AB25989" s="3" t="e">
        <v>#N/A</v>
      </c>
    </row>
    <row r="25990" spans="28:28" x14ac:dyDescent="0.25">
      <c r="AB25990" s="3" t="e">
        <v>#N/A</v>
      </c>
    </row>
    <row r="25991" spans="28:28" x14ac:dyDescent="0.25">
      <c r="AB25991" s="3" t="e">
        <v>#N/A</v>
      </c>
    </row>
    <row r="25992" spans="28:28" x14ac:dyDescent="0.25">
      <c r="AB25992" s="3" t="e">
        <v>#N/A</v>
      </c>
    </row>
    <row r="25993" spans="28:28" x14ac:dyDescent="0.25">
      <c r="AB25993" s="3" t="e">
        <v>#N/A</v>
      </c>
    </row>
    <row r="25994" spans="28:28" x14ac:dyDescent="0.25">
      <c r="AB25994" s="3" t="e">
        <v>#N/A</v>
      </c>
    </row>
    <row r="25995" spans="28:28" x14ac:dyDescent="0.25">
      <c r="AB25995" s="3" t="e">
        <v>#N/A</v>
      </c>
    </row>
    <row r="25996" spans="28:28" x14ac:dyDescent="0.25">
      <c r="AB25996" s="3" t="e">
        <v>#N/A</v>
      </c>
    </row>
    <row r="25997" spans="28:28" x14ac:dyDescent="0.25">
      <c r="AB25997" s="3" t="e">
        <v>#N/A</v>
      </c>
    </row>
    <row r="25998" spans="28:28" x14ac:dyDescent="0.25">
      <c r="AB25998" s="3" t="e">
        <v>#N/A</v>
      </c>
    </row>
    <row r="25999" spans="28:28" x14ac:dyDescent="0.25">
      <c r="AB25999" s="3" t="e">
        <v>#N/A</v>
      </c>
    </row>
    <row r="26000" spans="28:28" x14ac:dyDescent="0.25">
      <c r="AB26000" s="3" t="e">
        <v>#N/A</v>
      </c>
    </row>
    <row r="26001" spans="28:28" x14ac:dyDescent="0.25">
      <c r="AB26001" s="3" t="e">
        <v>#N/A</v>
      </c>
    </row>
    <row r="26002" spans="28:28" x14ac:dyDescent="0.25">
      <c r="AB26002" s="3" t="e">
        <v>#N/A</v>
      </c>
    </row>
    <row r="26003" spans="28:28" x14ac:dyDescent="0.25">
      <c r="AB26003" s="3" t="e">
        <v>#N/A</v>
      </c>
    </row>
    <row r="26004" spans="28:28" x14ac:dyDescent="0.25">
      <c r="AB26004" s="3" t="e">
        <v>#N/A</v>
      </c>
    </row>
    <row r="26005" spans="28:28" x14ac:dyDescent="0.25">
      <c r="AB26005" s="3" t="e">
        <v>#N/A</v>
      </c>
    </row>
    <row r="26006" spans="28:28" x14ac:dyDescent="0.25">
      <c r="AB26006" s="3" t="e">
        <v>#N/A</v>
      </c>
    </row>
    <row r="26007" spans="28:28" x14ac:dyDescent="0.25">
      <c r="AB26007" s="3" t="e">
        <v>#N/A</v>
      </c>
    </row>
    <row r="26008" spans="28:28" x14ac:dyDescent="0.25">
      <c r="AB26008" s="3" t="e">
        <v>#N/A</v>
      </c>
    </row>
    <row r="26009" spans="28:28" x14ac:dyDescent="0.25">
      <c r="AB26009" s="3" t="e">
        <v>#N/A</v>
      </c>
    </row>
    <row r="26010" spans="28:28" x14ac:dyDescent="0.25">
      <c r="AB26010" s="3" t="e">
        <v>#N/A</v>
      </c>
    </row>
    <row r="26011" spans="28:28" x14ac:dyDescent="0.25">
      <c r="AB26011" s="3" t="e">
        <v>#N/A</v>
      </c>
    </row>
    <row r="26012" spans="28:28" x14ac:dyDescent="0.25">
      <c r="AB26012" s="3" t="e">
        <v>#N/A</v>
      </c>
    </row>
    <row r="26013" spans="28:28" x14ac:dyDescent="0.25">
      <c r="AB26013" s="3" t="e">
        <v>#N/A</v>
      </c>
    </row>
    <row r="26014" spans="28:28" x14ac:dyDescent="0.25">
      <c r="AB26014" s="3" t="e">
        <v>#N/A</v>
      </c>
    </row>
    <row r="26015" spans="28:28" x14ac:dyDescent="0.25">
      <c r="AB26015" s="3" t="e">
        <v>#N/A</v>
      </c>
    </row>
    <row r="26016" spans="28:28" x14ac:dyDescent="0.25">
      <c r="AB26016" s="3" t="e">
        <v>#N/A</v>
      </c>
    </row>
    <row r="26017" spans="28:28" x14ac:dyDescent="0.25">
      <c r="AB26017" s="3" t="e">
        <v>#N/A</v>
      </c>
    </row>
    <row r="26018" spans="28:28" x14ac:dyDescent="0.25">
      <c r="AB26018" s="3" t="e">
        <v>#N/A</v>
      </c>
    </row>
    <row r="26019" spans="28:28" x14ac:dyDescent="0.25">
      <c r="AB26019" s="3" t="e">
        <v>#N/A</v>
      </c>
    </row>
    <row r="26020" spans="28:28" x14ac:dyDescent="0.25">
      <c r="AB26020" s="3" t="e">
        <v>#N/A</v>
      </c>
    </row>
    <row r="26021" spans="28:28" x14ac:dyDescent="0.25">
      <c r="AB26021" s="3" t="e">
        <v>#N/A</v>
      </c>
    </row>
    <row r="26022" spans="28:28" x14ac:dyDescent="0.25">
      <c r="AB26022" s="3" t="e">
        <v>#N/A</v>
      </c>
    </row>
    <row r="26023" spans="28:28" x14ac:dyDescent="0.25">
      <c r="AB26023" s="3" t="e">
        <v>#N/A</v>
      </c>
    </row>
    <row r="26024" spans="28:28" x14ac:dyDescent="0.25">
      <c r="AB26024" s="3" t="e">
        <v>#N/A</v>
      </c>
    </row>
    <row r="26025" spans="28:28" x14ac:dyDescent="0.25">
      <c r="AB26025" s="3" t="e">
        <v>#N/A</v>
      </c>
    </row>
    <row r="26026" spans="28:28" x14ac:dyDescent="0.25">
      <c r="AB26026" s="3" t="e">
        <v>#N/A</v>
      </c>
    </row>
    <row r="26027" spans="28:28" x14ac:dyDescent="0.25">
      <c r="AB26027" s="3" t="e">
        <v>#N/A</v>
      </c>
    </row>
    <row r="26028" spans="28:28" x14ac:dyDescent="0.25">
      <c r="AB26028" s="3" t="e">
        <v>#N/A</v>
      </c>
    </row>
    <row r="26029" spans="28:28" x14ac:dyDescent="0.25">
      <c r="AB26029" s="3" t="e">
        <v>#N/A</v>
      </c>
    </row>
    <row r="26030" spans="28:28" x14ac:dyDescent="0.25">
      <c r="AB26030" s="3" t="e">
        <v>#N/A</v>
      </c>
    </row>
    <row r="26031" spans="28:28" x14ac:dyDescent="0.25">
      <c r="AB26031" s="3" t="e">
        <v>#N/A</v>
      </c>
    </row>
    <row r="26032" spans="28:28" x14ac:dyDescent="0.25">
      <c r="AB26032" s="3" t="e">
        <v>#N/A</v>
      </c>
    </row>
    <row r="26033" spans="28:28" x14ac:dyDescent="0.25">
      <c r="AB26033" s="3" t="e">
        <v>#N/A</v>
      </c>
    </row>
    <row r="26034" spans="28:28" x14ac:dyDescent="0.25">
      <c r="AB26034" s="3" t="e">
        <v>#N/A</v>
      </c>
    </row>
    <row r="26035" spans="28:28" x14ac:dyDescent="0.25">
      <c r="AB26035" s="3" t="e">
        <v>#N/A</v>
      </c>
    </row>
    <row r="26036" spans="28:28" x14ac:dyDescent="0.25">
      <c r="AB26036" s="3" t="e">
        <v>#N/A</v>
      </c>
    </row>
    <row r="26037" spans="28:28" x14ac:dyDescent="0.25">
      <c r="AB26037" s="3" t="e">
        <v>#N/A</v>
      </c>
    </row>
    <row r="26038" spans="28:28" x14ac:dyDescent="0.25">
      <c r="AB26038" s="3" t="e">
        <v>#N/A</v>
      </c>
    </row>
    <row r="26039" spans="28:28" x14ac:dyDescent="0.25">
      <c r="AB26039" s="3" t="e">
        <v>#N/A</v>
      </c>
    </row>
    <row r="26040" spans="28:28" x14ac:dyDescent="0.25">
      <c r="AB26040" s="3" t="e">
        <v>#N/A</v>
      </c>
    </row>
    <row r="26041" spans="28:28" x14ac:dyDescent="0.25">
      <c r="AB26041" s="3" t="e">
        <v>#N/A</v>
      </c>
    </row>
    <row r="26042" spans="28:28" x14ac:dyDescent="0.25">
      <c r="AB26042" s="3" t="e">
        <v>#N/A</v>
      </c>
    </row>
    <row r="26043" spans="28:28" x14ac:dyDescent="0.25">
      <c r="AB26043" s="3" t="e">
        <v>#N/A</v>
      </c>
    </row>
    <row r="26044" spans="28:28" x14ac:dyDescent="0.25">
      <c r="AB26044" s="3" t="e">
        <v>#N/A</v>
      </c>
    </row>
    <row r="26045" spans="28:28" x14ac:dyDescent="0.25">
      <c r="AB26045" s="3" t="e">
        <v>#N/A</v>
      </c>
    </row>
    <row r="26046" spans="28:28" x14ac:dyDescent="0.25">
      <c r="AB26046" s="3" t="e">
        <v>#N/A</v>
      </c>
    </row>
    <row r="26047" spans="28:28" x14ac:dyDescent="0.25">
      <c r="AB26047" s="3" t="e">
        <v>#N/A</v>
      </c>
    </row>
    <row r="26048" spans="28:28" x14ac:dyDescent="0.25">
      <c r="AB26048" s="3" t="e">
        <v>#N/A</v>
      </c>
    </row>
    <row r="26049" spans="28:28" x14ac:dyDescent="0.25">
      <c r="AB26049" s="3" t="e">
        <v>#N/A</v>
      </c>
    </row>
    <row r="26050" spans="28:28" x14ac:dyDescent="0.25">
      <c r="AB26050" s="3" t="e">
        <v>#N/A</v>
      </c>
    </row>
    <row r="26051" spans="28:28" x14ac:dyDescent="0.25">
      <c r="AB26051" s="3" t="e">
        <v>#N/A</v>
      </c>
    </row>
    <row r="26052" spans="28:28" x14ac:dyDescent="0.25">
      <c r="AB26052" s="3" t="e">
        <v>#N/A</v>
      </c>
    </row>
    <row r="26053" spans="28:28" x14ac:dyDescent="0.25">
      <c r="AB26053" s="3" t="e">
        <v>#N/A</v>
      </c>
    </row>
    <row r="26054" spans="28:28" x14ac:dyDescent="0.25">
      <c r="AB26054" s="3" t="e">
        <v>#N/A</v>
      </c>
    </row>
    <row r="26055" spans="28:28" x14ac:dyDescent="0.25">
      <c r="AB26055" s="3" t="e">
        <v>#N/A</v>
      </c>
    </row>
    <row r="26056" spans="28:28" x14ac:dyDescent="0.25">
      <c r="AB26056" s="3" t="e">
        <v>#N/A</v>
      </c>
    </row>
    <row r="26057" spans="28:28" x14ac:dyDescent="0.25">
      <c r="AB26057" s="3" t="e">
        <v>#N/A</v>
      </c>
    </row>
    <row r="26058" spans="28:28" x14ac:dyDescent="0.25">
      <c r="AB26058" s="3" t="e">
        <v>#N/A</v>
      </c>
    </row>
    <row r="26059" spans="28:28" x14ac:dyDescent="0.25">
      <c r="AB26059" s="3" t="e">
        <v>#N/A</v>
      </c>
    </row>
    <row r="26060" spans="28:28" x14ac:dyDescent="0.25">
      <c r="AB26060" s="3" t="e">
        <v>#N/A</v>
      </c>
    </row>
    <row r="26061" spans="28:28" x14ac:dyDescent="0.25">
      <c r="AB26061" s="3" t="e">
        <v>#N/A</v>
      </c>
    </row>
    <row r="26062" spans="28:28" x14ac:dyDescent="0.25">
      <c r="AB26062" s="3" t="e">
        <v>#N/A</v>
      </c>
    </row>
    <row r="26063" spans="28:28" x14ac:dyDescent="0.25">
      <c r="AB26063" s="3" t="e">
        <v>#N/A</v>
      </c>
    </row>
    <row r="26064" spans="28:28" x14ac:dyDescent="0.25">
      <c r="AB26064" s="3" t="e">
        <v>#N/A</v>
      </c>
    </row>
    <row r="26065" spans="28:28" x14ac:dyDescent="0.25">
      <c r="AB26065" s="3" t="e">
        <v>#N/A</v>
      </c>
    </row>
    <row r="26066" spans="28:28" x14ac:dyDescent="0.25">
      <c r="AB26066" s="3" t="e">
        <v>#N/A</v>
      </c>
    </row>
    <row r="26067" spans="28:28" x14ac:dyDescent="0.25">
      <c r="AB26067" s="3" t="e">
        <v>#N/A</v>
      </c>
    </row>
    <row r="26068" spans="28:28" x14ac:dyDescent="0.25">
      <c r="AB26068" s="3" t="e">
        <v>#N/A</v>
      </c>
    </row>
    <row r="26069" spans="28:28" x14ac:dyDescent="0.25">
      <c r="AB26069" s="3" t="e">
        <v>#N/A</v>
      </c>
    </row>
    <row r="26070" spans="28:28" x14ac:dyDescent="0.25">
      <c r="AB26070" s="3" t="e">
        <v>#N/A</v>
      </c>
    </row>
    <row r="26071" spans="28:28" x14ac:dyDescent="0.25">
      <c r="AB26071" s="3" t="e">
        <v>#N/A</v>
      </c>
    </row>
    <row r="26072" spans="28:28" x14ac:dyDescent="0.25">
      <c r="AB26072" s="3" t="e">
        <v>#N/A</v>
      </c>
    </row>
    <row r="26073" spans="28:28" x14ac:dyDescent="0.25">
      <c r="AB26073" s="3" t="e">
        <v>#N/A</v>
      </c>
    </row>
    <row r="26074" spans="28:28" x14ac:dyDescent="0.25">
      <c r="AB26074" s="3" t="e">
        <v>#N/A</v>
      </c>
    </row>
    <row r="26075" spans="28:28" x14ac:dyDescent="0.25">
      <c r="AB26075" s="3" t="e">
        <v>#N/A</v>
      </c>
    </row>
    <row r="26076" spans="28:28" x14ac:dyDescent="0.25">
      <c r="AB26076" s="3" t="e">
        <v>#N/A</v>
      </c>
    </row>
    <row r="26077" spans="28:28" x14ac:dyDescent="0.25">
      <c r="AB26077" s="3" t="e">
        <v>#N/A</v>
      </c>
    </row>
    <row r="26078" spans="28:28" x14ac:dyDescent="0.25">
      <c r="AB26078" s="3" t="e">
        <v>#N/A</v>
      </c>
    </row>
    <row r="26079" spans="28:28" x14ac:dyDescent="0.25">
      <c r="AB26079" s="3" t="e">
        <v>#N/A</v>
      </c>
    </row>
    <row r="26080" spans="28:28" x14ac:dyDescent="0.25">
      <c r="AB26080" s="3" t="e">
        <v>#N/A</v>
      </c>
    </row>
    <row r="26081" spans="28:28" x14ac:dyDescent="0.25">
      <c r="AB26081" s="3" t="e">
        <v>#N/A</v>
      </c>
    </row>
    <row r="26082" spans="28:28" x14ac:dyDescent="0.25">
      <c r="AB26082" s="3" t="e">
        <v>#N/A</v>
      </c>
    </row>
    <row r="26083" spans="28:28" x14ac:dyDescent="0.25">
      <c r="AB26083" s="3" t="e">
        <v>#N/A</v>
      </c>
    </row>
    <row r="26084" spans="28:28" x14ac:dyDescent="0.25">
      <c r="AB26084" s="3" t="e">
        <v>#N/A</v>
      </c>
    </row>
    <row r="26085" spans="28:28" x14ac:dyDescent="0.25">
      <c r="AB26085" s="3" t="e">
        <v>#N/A</v>
      </c>
    </row>
    <row r="26086" spans="28:28" x14ac:dyDescent="0.25">
      <c r="AB26086" s="3" t="e">
        <v>#N/A</v>
      </c>
    </row>
    <row r="26087" spans="28:28" x14ac:dyDescent="0.25">
      <c r="AB26087" s="3" t="e">
        <v>#N/A</v>
      </c>
    </row>
    <row r="26088" spans="28:28" x14ac:dyDescent="0.25">
      <c r="AB26088" s="3" t="e">
        <v>#N/A</v>
      </c>
    </row>
    <row r="26089" spans="28:28" x14ac:dyDescent="0.25">
      <c r="AB26089" s="3" t="e">
        <v>#N/A</v>
      </c>
    </row>
    <row r="26090" spans="28:28" x14ac:dyDescent="0.25">
      <c r="AB26090" s="3" t="e">
        <v>#N/A</v>
      </c>
    </row>
    <row r="26091" spans="28:28" x14ac:dyDescent="0.25">
      <c r="AB26091" s="3" t="e">
        <v>#N/A</v>
      </c>
    </row>
    <row r="26092" spans="28:28" x14ac:dyDescent="0.25">
      <c r="AB26092" s="3" t="e">
        <v>#N/A</v>
      </c>
    </row>
    <row r="26093" spans="28:28" x14ac:dyDescent="0.25">
      <c r="AB26093" s="3" t="e">
        <v>#N/A</v>
      </c>
    </row>
    <row r="26094" spans="28:28" x14ac:dyDescent="0.25">
      <c r="AB26094" s="3" t="e">
        <v>#N/A</v>
      </c>
    </row>
    <row r="26095" spans="28:28" x14ac:dyDescent="0.25">
      <c r="AB26095" s="3" t="e">
        <v>#N/A</v>
      </c>
    </row>
    <row r="26096" spans="28:28" x14ac:dyDescent="0.25">
      <c r="AB26096" s="3" t="e">
        <v>#N/A</v>
      </c>
    </row>
    <row r="26097" spans="28:28" x14ac:dyDescent="0.25">
      <c r="AB26097" s="3" t="e">
        <v>#N/A</v>
      </c>
    </row>
    <row r="26098" spans="28:28" x14ac:dyDescent="0.25">
      <c r="AB26098" s="3" t="e">
        <v>#N/A</v>
      </c>
    </row>
    <row r="26099" spans="28:28" x14ac:dyDescent="0.25">
      <c r="AB26099" s="3" t="e">
        <v>#N/A</v>
      </c>
    </row>
    <row r="26100" spans="28:28" x14ac:dyDescent="0.25">
      <c r="AB26100" s="3" t="e">
        <v>#N/A</v>
      </c>
    </row>
    <row r="26101" spans="28:28" x14ac:dyDescent="0.25">
      <c r="AB26101" s="3" t="e">
        <v>#N/A</v>
      </c>
    </row>
    <row r="26102" spans="28:28" x14ac:dyDescent="0.25">
      <c r="AB26102" s="3" t="e">
        <v>#N/A</v>
      </c>
    </row>
    <row r="26103" spans="28:28" x14ac:dyDescent="0.25">
      <c r="AB26103" s="3" t="e">
        <v>#N/A</v>
      </c>
    </row>
    <row r="26104" spans="28:28" x14ac:dyDescent="0.25">
      <c r="AB26104" s="3" t="e">
        <v>#N/A</v>
      </c>
    </row>
    <row r="26105" spans="28:28" x14ac:dyDescent="0.25">
      <c r="AB26105" s="3" t="e">
        <v>#N/A</v>
      </c>
    </row>
    <row r="26106" spans="28:28" x14ac:dyDescent="0.25">
      <c r="AB26106" s="3" t="e">
        <v>#N/A</v>
      </c>
    </row>
    <row r="26107" spans="28:28" x14ac:dyDescent="0.25">
      <c r="AB26107" s="3" t="e">
        <v>#N/A</v>
      </c>
    </row>
    <row r="26108" spans="28:28" x14ac:dyDescent="0.25">
      <c r="AB26108" s="3" t="e">
        <v>#N/A</v>
      </c>
    </row>
    <row r="26109" spans="28:28" x14ac:dyDescent="0.25">
      <c r="AB26109" s="3" t="e">
        <v>#N/A</v>
      </c>
    </row>
    <row r="26110" spans="28:28" x14ac:dyDescent="0.25">
      <c r="AB26110" s="3" t="e">
        <v>#N/A</v>
      </c>
    </row>
    <row r="26111" spans="28:28" x14ac:dyDescent="0.25">
      <c r="AB26111" s="3" t="e">
        <v>#N/A</v>
      </c>
    </row>
    <row r="26112" spans="28:28" x14ac:dyDescent="0.25">
      <c r="AB26112" s="3" t="e">
        <v>#N/A</v>
      </c>
    </row>
    <row r="26113" spans="28:28" x14ac:dyDescent="0.25">
      <c r="AB26113" s="3" t="e">
        <v>#N/A</v>
      </c>
    </row>
    <row r="26114" spans="28:28" x14ac:dyDescent="0.25">
      <c r="AB26114" s="3" t="e">
        <v>#N/A</v>
      </c>
    </row>
    <row r="26115" spans="28:28" x14ac:dyDescent="0.25">
      <c r="AB26115" s="3" t="e">
        <v>#N/A</v>
      </c>
    </row>
    <row r="26116" spans="28:28" x14ac:dyDescent="0.25">
      <c r="AB26116" s="3" t="e">
        <v>#N/A</v>
      </c>
    </row>
    <row r="26117" spans="28:28" x14ac:dyDescent="0.25">
      <c r="AB26117" s="3" t="e">
        <v>#N/A</v>
      </c>
    </row>
    <row r="26118" spans="28:28" x14ac:dyDescent="0.25">
      <c r="AB26118" s="3" t="e">
        <v>#N/A</v>
      </c>
    </row>
    <row r="26119" spans="28:28" x14ac:dyDescent="0.25">
      <c r="AB26119" s="3" t="e">
        <v>#N/A</v>
      </c>
    </row>
    <row r="26120" spans="28:28" x14ac:dyDescent="0.25">
      <c r="AB26120" s="3" t="e">
        <v>#N/A</v>
      </c>
    </row>
    <row r="26121" spans="28:28" x14ac:dyDescent="0.25">
      <c r="AB26121" s="3" t="e">
        <v>#N/A</v>
      </c>
    </row>
    <row r="26122" spans="28:28" x14ac:dyDescent="0.25">
      <c r="AB26122" s="3" t="e">
        <v>#N/A</v>
      </c>
    </row>
    <row r="26123" spans="28:28" x14ac:dyDescent="0.25">
      <c r="AB26123" s="3" t="e">
        <v>#N/A</v>
      </c>
    </row>
    <row r="26124" spans="28:28" x14ac:dyDescent="0.25">
      <c r="AB26124" s="3" t="e">
        <v>#N/A</v>
      </c>
    </row>
    <row r="26125" spans="28:28" x14ac:dyDescent="0.25">
      <c r="AB26125" s="3" t="e">
        <v>#N/A</v>
      </c>
    </row>
    <row r="26126" spans="28:28" x14ac:dyDescent="0.25">
      <c r="AB26126" s="3" t="e">
        <v>#N/A</v>
      </c>
    </row>
    <row r="26127" spans="28:28" x14ac:dyDescent="0.25">
      <c r="AB26127" s="3" t="e">
        <v>#N/A</v>
      </c>
    </row>
    <row r="26128" spans="28:28" x14ac:dyDescent="0.25">
      <c r="AB26128" s="3" t="e">
        <v>#N/A</v>
      </c>
    </row>
    <row r="26129" spans="28:28" x14ac:dyDescent="0.25">
      <c r="AB26129" s="3" t="e">
        <v>#N/A</v>
      </c>
    </row>
    <row r="26130" spans="28:28" x14ac:dyDescent="0.25">
      <c r="AB26130" s="3" t="e">
        <v>#N/A</v>
      </c>
    </row>
    <row r="26131" spans="28:28" x14ac:dyDescent="0.25">
      <c r="AB26131" s="3" t="e">
        <v>#N/A</v>
      </c>
    </row>
    <row r="26132" spans="28:28" x14ac:dyDescent="0.25">
      <c r="AB26132" s="3" t="e">
        <v>#N/A</v>
      </c>
    </row>
    <row r="26133" spans="28:28" x14ac:dyDescent="0.25">
      <c r="AB26133" s="3" t="e">
        <v>#N/A</v>
      </c>
    </row>
    <row r="26134" spans="28:28" x14ac:dyDescent="0.25">
      <c r="AB26134" s="3" t="e">
        <v>#N/A</v>
      </c>
    </row>
    <row r="26135" spans="28:28" x14ac:dyDescent="0.25">
      <c r="AB26135" s="3" t="e">
        <v>#N/A</v>
      </c>
    </row>
    <row r="26136" spans="28:28" x14ac:dyDescent="0.25">
      <c r="AB26136" s="3" t="e">
        <v>#N/A</v>
      </c>
    </row>
    <row r="26137" spans="28:28" x14ac:dyDescent="0.25">
      <c r="AB26137" s="3" t="e">
        <v>#N/A</v>
      </c>
    </row>
    <row r="26138" spans="28:28" x14ac:dyDescent="0.25">
      <c r="AB26138" s="3" t="e">
        <v>#N/A</v>
      </c>
    </row>
    <row r="26139" spans="28:28" x14ac:dyDescent="0.25">
      <c r="AB26139" s="3" t="e">
        <v>#N/A</v>
      </c>
    </row>
    <row r="26140" spans="28:28" x14ac:dyDescent="0.25">
      <c r="AB26140" s="3" t="e">
        <v>#N/A</v>
      </c>
    </row>
    <row r="26141" spans="28:28" x14ac:dyDescent="0.25">
      <c r="AB26141" s="3" t="e">
        <v>#N/A</v>
      </c>
    </row>
    <row r="26142" spans="28:28" x14ac:dyDescent="0.25">
      <c r="AB26142" s="3" t="e">
        <v>#N/A</v>
      </c>
    </row>
    <row r="26143" spans="28:28" x14ac:dyDescent="0.25">
      <c r="AB26143" s="3" t="e">
        <v>#N/A</v>
      </c>
    </row>
    <row r="26144" spans="28:28" x14ac:dyDescent="0.25">
      <c r="AB26144" s="3" t="e">
        <v>#N/A</v>
      </c>
    </row>
    <row r="26145" spans="28:28" x14ac:dyDescent="0.25">
      <c r="AB26145" s="3" t="e">
        <v>#N/A</v>
      </c>
    </row>
    <row r="26146" spans="28:28" x14ac:dyDescent="0.25">
      <c r="AB26146" s="3" t="e">
        <v>#N/A</v>
      </c>
    </row>
    <row r="26147" spans="28:28" x14ac:dyDescent="0.25">
      <c r="AB26147" s="3" t="e">
        <v>#N/A</v>
      </c>
    </row>
    <row r="26148" spans="28:28" x14ac:dyDescent="0.25">
      <c r="AB26148" s="3" t="e">
        <v>#N/A</v>
      </c>
    </row>
    <row r="26149" spans="28:28" x14ac:dyDescent="0.25">
      <c r="AB26149" s="3" t="e">
        <v>#N/A</v>
      </c>
    </row>
    <row r="26150" spans="28:28" x14ac:dyDescent="0.25">
      <c r="AB26150" s="3" t="e">
        <v>#N/A</v>
      </c>
    </row>
    <row r="26151" spans="28:28" x14ac:dyDescent="0.25">
      <c r="AB26151" s="3" t="e">
        <v>#N/A</v>
      </c>
    </row>
    <row r="26152" spans="28:28" x14ac:dyDescent="0.25">
      <c r="AB26152" s="3" t="e">
        <v>#N/A</v>
      </c>
    </row>
    <row r="26153" spans="28:28" x14ac:dyDescent="0.25">
      <c r="AB26153" s="3" t="e">
        <v>#N/A</v>
      </c>
    </row>
    <row r="26154" spans="28:28" x14ac:dyDescent="0.25">
      <c r="AB26154" s="3" t="e">
        <v>#N/A</v>
      </c>
    </row>
    <row r="26155" spans="28:28" x14ac:dyDescent="0.25">
      <c r="AB26155" s="3" t="e">
        <v>#N/A</v>
      </c>
    </row>
    <row r="26156" spans="28:28" x14ac:dyDescent="0.25">
      <c r="AB26156" s="3" t="e">
        <v>#N/A</v>
      </c>
    </row>
    <row r="26157" spans="28:28" x14ac:dyDescent="0.25">
      <c r="AB26157" s="3" t="e">
        <v>#N/A</v>
      </c>
    </row>
    <row r="26158" spans="28:28" x14ac:dyDescent="0.25">
      <c r="AB26158" s="3" t="e">
        <v>#N/A</v>
      </c>
    </row>
    <row r="26159" spans="28:28" x14ac:dyDescent="0.25">
      <c r="AB26159" s="3" t="e">
        <v>#N/A</v>
      </c>
    </row>
    <row r="26160" spans="28:28" x14ac:dyDescent="0.25">
      <c r="AB26160" s="3" t="e">
        <v>#N/A</v>
      </c>
    </row>
    <row r="26161" spans="28:28" x14ac:dyDescent="0.25">
      <c r="AB26161" s="3" t="e">
        <v>#N/A</v>
      </c>
    </row>
    <row r="26162" spans="28:28" x14ac:dyDescent="0.25">
      <c r="AB26162" s="3" t="e">
        <v>#N/A</v>
      </c>
    </row>
    <row r="26163" spans="28:28" x14ac:dyDescent="0.25">
      <c r="AB26163" s="3" t="e">
        <v>#N/A</v>
      </c>
    </row>
    <row r="26164" spans="28:28" x14ac:dyDescent="0.25">
      <c r="AB26164" s="3" t="e">
        <v>#N/A</v>
      </c>
    </row>
    <row r="26165" spans="28:28" x14ac:dyDescent="0.25">
      <c r="AB26165" s="3" t="e">
        <v>#N/A</v>
      </c>
    </row>
    <row r="26166" spans="28:28" x14ac:dyDescent="0.25">
      <c r="AB26166" s="3" t="e">
        <v>#N/A</v>
      </c>
    </row>
    <row r="26167" spans="28:28" x14ac:dyDescent="0.25">
      <c r="AB26167" s="3" t="e">
        <v>#N/A</v>
      </c>
    </row>
    <row r="26168" spans="28:28" x14ac:dyDescent="0.25">
      <c r="AB26168" s="3" t="e">
        <v>#N/A</v>
      </c>
    </row>
    <row r="26169" spans="28:28" x14ac:dyDescent="0.25">
      <c r="AB26169" s="3" t="e">
        <v>#N/A</v>
      </c>
    </row>
    <row r="26170" spans="28:28" x14ac:dyDescent="0.25">
      <c r="AB26170" s="3" t="e">
        <v>#N/A</v>
      </c>
    </row>
    <row r="26171" spans="28:28" x14ac:dyDescent="0.25">
      <c r="AB26171" s="3" t="e">
        <v>#N/A</v>
      </c>
    </row>
    <row r="26172" spans="28:28" x14ac:dyDescent="0.25">
      <c r="AB26172" s="3" t="e">
        <v>#N/A</v>
      </c>
    </row>
    <row r="26173" spans="28:28" x14ac:dyDescent="0.25">
      <c r="AB26173" s="3" t="e">
        <v>#N/A</v>
      </c>
    </row>
    <row r="26174" spans="28:28" x14ac:dyDescent="0.25">
      <c r="AB26174" s="3" t="e">
        <v>#N/A</v>
      </c>
    </row>
    <row r="26175" spans="28:28" x14ac:dyDescent="0.25">
      <c r="AB26175" s="3" t="e">
        <v>#N/A</v>
      </c>
    </row>
    <row r="26176" spans="28:28" x14ac:dyDescent="0.25">
      <c r="AB26176" s="3" t="e">
        <v>#N/A</v>
      </c>
    </row>
    <row r="26177" spans="28:28" x14ac:dyDescent="0.25">
      <c r="AB26177" s="3" t="e">
        <v>#N/A</v>
      </c>
    </row>
    <row r="26178" spans="28:28" x14ac:dyDescent="0.25">
      <c r="AB26178" s="3" t="e">
        <v>#N/A</v>
      </c>
    </row>
    <row r="26179" spans="28:28" x14ac:dyDescent="0.25">
      <c r="AB26179" s="3" t="e">
        <v>#N/A</v>
      </c>
    </row>
    <row r="26180" spans="28:28" x14ac:dyDescent="0.25">
      <c r="AB26180" s="3" t="e">
        <v>#N/A</v>
      </c>
    </row>
    <row r="26181" spans="28:28" x14ac:dyDescent="0.25">
      <c r="AB26181" s="3" t="e">
        <v>#N/A</v>
      </c>
    </row>
    <row r="26182" spans="28:28" x14ac:dyDescent="0.25">
      <c r="AB26182" s="3" t="e">
        <v>#N/A</v>
      </c>
    </row>
    <row r="26183" spans="28:28" x14ac:dyDescent="0.25">
      <c r="AB26183" s="3" t="e">
        <v>#N/A</v>
      </c>
    </row>
    <row r="26184" spans="28:28" x14ac:dyDescent="0.25">
      <c r="AB26184" s="3" t="e">
        <v>#N/A</v>
      </c>
    </row>
    <row r="26185" spans="28:28" x14ac:dyDescent="0.25">
      <c r="AB26185" s="3" t="e">
        <v>#N/A</v>
      </c>
    </row>
    <row r="26186" spans="28:28" x14ac:dyDescent="0.25">
      <c r="AB26186" s="3" t="e">
        <v>#N/A</v>
      </c>
    </row>
    <row r="26187" spans="28:28" x14ac:dyDescent="0.25">
      <c r="AB26187" s="3" t="e">
        <v>#N/A</v>
      </c>
    </row>
    <row r="26188" spans="28:28" x14ac:dyDescent="0.25">
      <c r="AB26188" s="3" t="e">
        <v>#N/A</v>
      </c>
    </row>
    <row r="26189" spans="28:28" x14ac:dyDescent="0.25">
      <c r="AB26189" s="3" t="e">
        <v>#N/A</v>
      </c>
    </row>
    <row r="26190" spans="28:28" x14ac:dyDescent="0.25">
      <c r="AB26190" s="3" t="e">
        <v>#N/A</v>
      </c>
    </row>
    <row r="26191" spans="28:28" x14ac:dyDescent="0.25">
      <c r="AB26191" s="3" t="e">
        <v>#N/A</v>
      </c>
    </row>
    <row r="26192" spans="28:28" x14ac:dyDescent="0.25">
      <c r="AB26192" s="3" t="e">
        <v>#N/A</v>
      </c>
    </row>
    <row r="26193" spans="28:28" x14ac:dyDescent="0.25">
      <c r="AB26193" s="3" t="e">
        <v>#N/A</v>
      </c>
    </row>
    <row r="26194" spans="28:28" x14ac:dyDescent="0.25">
      <c r="AB26194" s="3" t="e">
        <v>#N/A</v>
      </c>
    </row>
    <row r="26195" spans="28:28" x14ac:dyDescent="0.25">
      <c r="AB26195" s="3" t="e">
        <v>#N/A</v>
      </c>
    </row>
    <row r="26196" spans="28:28" x14ac:dyDescent="0.25">
      <c r="AB26196" s="3" t="e">
        <v>#N/A</v>
      </c>
    </row>
    <row r="26197" spans="28:28" x14ac:dyDescent="0.25">
      <c r="AB26197" s="3" t="e">
        <v>#N/A</v>
      </c>
    </row>
    <row r="26198" spans="28:28" x14ac:dyDescent="0.25">
      <c r="AB26198" s="3" t="e">
        <v>#N/A</v>
      </c>
    </row>
    <row r="26199" spans="28:28" x14ac:dyDescent="0.25">
      <c r="AB26199" s="3" t="e">
        <v>#N/A</v>
      </c>
    </row>
    <row r="26200" spans="28:28" x14ac:dyDescent="0.25">
      <c r="AB26200" s="3" t="e">
        <v>#N/A</v>
      </c>
    </row>
    <row r="26201" spans="28:28" x14ac:dyDescent="0.25">
      <c r="AB26201" s="3" t="e">
        <v>#N/A</v>
      </c>
    </row>
    <row r="26202" spans="28:28" x14ac:dyDescent="0.25">
      <c r="AB26202" s="3" t="e">
        <v>#N/A</v>
      </c>
    </row>
    <row r="26203" spans="28:28" x14ac:dyDescent="0.25">
      <c r="AB26203" s="3" t="e">
        <v>#N/A</v>
      </c>
    </row>
    <row r="26204" spans="28:28" x14ac:dyDescent="0.25">
      <c r="AB26204" s="3" t="e">
        <v>#N/A</v>
      </c>
    </row>
    <row r="26205" spans="28:28" x14ac:dyDescent="0.25">
      <c r="AB26205" s="3" t="e">
        <v>#N/A</v>
      </c>
    </row>
    <row r="26206" spans="28:28" x14ac:dyDescent="0.25">
      <c r="AB26206" s="3" t="e">
        <v>#N/A</v>
      </c>
    </row>
    <row r="26207" spans="28:28" x14ac:dyDescent="0.25">
      <c r="AB26207" s="3" t="e">
        <v>#N/A</v>
      </c>
    </row>
    <row r="26208" spans="28:28" x14ac:dyDescent="0.25">
      <c r="AB26208" s="3" t="e">
        <v>#N/A</v>
      </c>
    </row>
    <row r="26209" spans="28:28" x14ac:dyDescent="0.25">
      <c r="AB26209" s="3" t="e">
        <v>#N/A</v>
      </c>
    </row>
    <row r="26210" spans="28:28" x14ac:dyDescent="0.25">
      <c r="AB26210" s="3" t="e">
        <v>#N/A</v>
      </c>
    </row>
    <row r="26211" spans="28:28" x14ac:dyDescent="0.25">
      <c r="AB26211" s="3" t="e">
        <v>#N/A</v>
      </c>
    </row>
    <row r="26212" spans="28:28" x14ac:dyDescent="0.25">
      <c r="AB26212" s="3" t="e">
        <v>#N/A</v>
      </c>
    </row>
    <row r="26213" spans="28:28" x14ac:dyDescent="0.25">
      <c r="AB26213" s="3" t="e">
        <v>#N/A</v>
      </c>
    </row>
    <row r="26214" spans="28:28" x14ac:dyDescent="0.25">
      <c r="AB26214" s="3" t="e">
        <v>#N/A</v>
      </c>
    </row>
    <row r="26215" spans="28:28" x14ac:dyDescent="0.25">
      <c r="AB26215" s="3" t="e">
        <v>#N/A</v>
      </c>
    </row>
    <row r="26216" spans="28:28" x14ac:dyDescent="0.25">
      <c r="AB26216" s="3" t="e">
        <v>#N/A</v>
      </c>
    </row>
    <row r="26217" spans="28:28" x14ac:dyDescent="0.25">
      <c r="AB26217" s="3" t="e">
        <v>#N/A</v>
      </c>
    </row>
    <row r="26218" spans="28:28" x14ac:dyDescent="0.25">
      <c r="AB26218" s="3" t="e">
        <v>#N/A</v>
      </c>
    </row>
    <row r="26219" spans="28:28" x14ac:dyDescent="0.25">
      <c r="AB26219" s="3" t="e">
        <v>#N/A</v>
      </c>
    </row>
    <row r="26220" spans="28:28" x14ac:dyDescent="0.25">
      <c r="AB26220" s="3" t="e">
        <v>#N/A</v>
      </c>
    </row>
    <row r="26221" spans="28:28" x14ac:dyDescent="0.25">
      <c r="AB26221" s="3" t="e">
        <v>#N/A</v>
      </c>
    </row>
    <row r="26222" spans="28:28" x14ac:dyDescent="0.25">
      <c r="AB26222" s="3" t="e">
        <v>#N/A</v>
      </c>
    </row>
    <row r="26223" spans="28:28" x14ac:dyDescent="0.25">
      <c r="AB26223" s="3" t="e">
        <v>#N/A</v>
      </c>
    </row>
    <row r="26224" spans="28:28" x14ac:dyDescent="0.25">
      <c r="AB26224" s="3" t="e">
        <v>#N/A</v>
      </c>
    </row>
    <row r="26225" spans="28:28" x14ac:dyDescent="0.25">
      <c r="AB26225" s="3" t="e">
        <v>#N/A</v>
      </c>
    </row>
    <row r="26226" spans="28:28" x14ac:dyDescent="0.25">
      <c r="AB26226" s="3" t="e">
        <v>#N/A</v>
      </c>
    </row>
    <row r="26227" spans="28:28" x14ac:dyDescent="0.25">
      <c r="AB26227" s="3" t="e">
        <v>#N/A</v>
      </c>
    </row>
    <row r="26228" spans="28:28" x14ac:dyDescent="0.25">
      <c r="AB26228" s="3" t="e">
        <v>#N/A</v>
      </c>
    </row>
    <row r="26229" spans="28:28" x14ac:dyDescent="0.25">
      <c r="AB26229" s="3" t="e">
        <v>#N/A</v>
      </c>
    </row>
    <row r="26230" spans="28:28" x14ac:dyDescent="0.25">
      <c r="AB26230" s="3" t="e">
        <v>#N/A</v>
      </c>
    </row>
    <row r="26231" spans="28:28" x14ac:dyDescent="0.25">
      <c r="AB26231" s="3" t="e">
        <v>#N/A</v>
      </c>
    </row>
    <row r="26232" spans="28:28" x14ac:dyDescent="0.25">
      <c r="AB26232" s="3" t="e">
        <v>#N/A</v>
      </c>
    </row>
    <row r="26233" spans="28:28" x14ac:dyDescent="0.25">
      <c r="AB26233" s="3" t="e">
        <v>#N/A</v>
      </c>
    </row>
    <row r="26234" spans="28:28" x14ac:dyDescent="0.25">
      <c r="AB26234" s="3" t="e">
        <v>#N/A</v>
      </c>
    </row>
    <row r="26235" spans="28:28" x14ac:dyDescent="0.25">
      <c r="AB26235" s="3" t="e">
        <v>#N/A</v>
      </c>
    </row>
    <row r="26236" spans="28:28" x14ac:dyDescent="0.25">
      <c r="AB26236" s="3" t="e">
        <v>#N/A</v>
      </c>
    </row>
    <row r="26237" spans="28:28" x14ac:dyDescent="0.25">
      <c r="AB26237" s="3" t="e">
        <v>#N/A</v>
      </c>
    </row>
    <row r="26238" spans="28:28" x14ac:dyDescent="0.25">
      <c r="AB26238" s="3" t="e">
        <v>#N/A</v>
      </c>
    </row>
    <row r="26239" spans="28:28" x14ac:dyDescent="0.25">
      <c r="AB26239" s="3" t="e">
        <v>#N/A</v>
      </c>
    </row>
    <row r="26240" spans="28:28" x14ac:dyDescent="0.25">
      <c r="AB26240" s="3" t="e">
        <v>#N/A</v>
      </c>
    </row>
    <row r="26241" spans="28:28" x14ac:dyDescent="0.25">
      <c r="AB26241" s="3" t="e">
        <v>#N/A</v>
      </c>
    </row>
    <row r="26242" spans="28:28" x14ac:dyDescent="0.25">
      <c r="AB26242" s="3" t="e">
        <v>#N/A</v>
      </c>
    </row>
    <row r="26243" spans="28:28" x14ac:dyDescent="0.25">
      <c r="AB26243" s="3" t="e">
        <v>#N/A</v>
      </c>
    </row>
    <row r="26244" spans="28:28" x14ac:dyDescent="0.25">
      <c r="AB26244" s="3" t="e">
        <v>#N/A</v>
      </c>
    </row>
    <row r="26245" spans="28:28" x14ac:dyDescent="0.25">
      <c r="AB26245" s="3" t="e">
        <v>#N/A</v>
      </c>
    </row>
    <row r="26246" spans="28:28" x14ac:dyDescent="0.25">
      <c r="AB26246" s="3" t="e">
        <v>#N/A</v>
      </c>
    </row>
    <row r="26247" spans="28:28" x14ac:dyDescent="0.25">
      <c r="AB26247" s="3" t="e">
        <v>#N/A</v>
      </c>
    </row>
    <row r="26248" spans="28:28" x14ac:dyDescent="0.25">
      <c r="AB26248" s="3" t="e">
        <v>#N/A</v>
      </c>
    </row>
    <row r="26249" spans="28:28" x14ac:dyDescent="0.25">
      <c r="AB26249" s="3" t="e">
        <v>#N/A</v>
      </c>
    </row>
    <row r="26250" spans="28:28" x14ac:dyDescent="0.25">
      <c r="AB26250" s="3" t="e">
        <v>#N/A</v>
      </c>
    </row>
    <row r="26251" spans="28:28" x14ac:dyDescent="0.25">
      <c r="AB26251" s="3" t="e">
        <v>#N/A</v>
      </c>
    </row>
    <row r="26252" spans="28:28" x14ac:dyDescent="0.25">
      <c r="AB26252" s="3" t="e">
        <v>#N/A</v>
      </c>
    </row>
    <row r="26253" spans="28:28" x14ac:dyDescent="0.25">
      <c r="AB26253" s="3" t="e">
        <v>#N/A</v>
      </c>
    </row>
    <row r="26254" spans="28:28" x14ac:dyDescent="0.25">
      <c r="AB26254" s="3" t="e">
        <v>#N/A</v>
      </c>
    </row>
    <row r="26255" spans="28:28" x14ac:dyDescent="0.25">
      <c r="AB26255" s="3" t="e">
        <v>#N/A</v>
      </c>
    </row>
    <row r="26256" spans="28:28" x14ac:dyDescent="0.25">
      <c r="AB26256" s="3" t="e">
        <v>#N/A</v>
      </c>
    </row>
    <row r="26257" spans="28:28" x14ac:dyDescent="0.25">
      <c r="AB26257" s="3" t="e">
        <v>#N/A</v>
      </c>
    </row>
    <row r="26258" spans="28:28" x14ac:dyDescent="0.25">
      <c r="AB26258" s="3" t="e">
        <v>#N/A</v>
      </c>
    </row>
    <row r="26259" spans="28:28" x14ac:dyDescent="0.25">
      <c r="AB26259" s="3" t="e">
        <v>#N/A</v>
      </c>
    </row>
    <row r="26260" spans="28:28" x14ac:dyDescent="0.25">
      <c r="AB26260" s="3" t="e">
        <v>#N/A</v>
      </c>
    </row>
    <row r="26261" spans="28:28" x14ac:dyDescent="0.25">
      <c r="AB26261" s="3" t="e">
        <v>#N/A</v>
      </c>
    </row>
    <row r="26262" spans="28:28" x14ac:dyDescent="0.25">
      <c r="AB26262" s="3" t="e">
        <v>#N/A</v>
      </c>
    </row>
    <row r="26263" spans="28:28" x14ac:dyDescent="0.25">
      <c r="AB26263" s="3" t="e">
        <v>#N/A</v>
      </c>
    </row>
    <row r="26264" spans="28:28" x14ac:dyDescent="0.25">
      <c r="AB26264" s="3" t="e">
        <v>#N/A</v>
      </c>
    </row>
    <row r="26265" spans="28:28" x14ac:dyDescent="0.25">
      <c r="AB26265" s="3" t="e">
        <v>#N/A</v>
      </c>
    </row>
    <row r="26266" spans="28:28" x14ac:dyDescent="0.25">
      <c r="AB26266" s="3" t="e">
        <v>#N/A</v>
      </c>
    </row>
    <row r="26267" spans="28:28" x14ac:dyDescent="0.25">
      <c r="AB26267" s="3" t="e">
        <v>#N/A</v>
      </c>
    </row>
    <row r="26268" spans="28:28" x14ac:dyDescent="0.25">
      <c r="AB26268" s="3" t="e">
        <v>#N/A</v>
      </c>
    </row>
    <row r="26269" spans="28:28" x14ac:dyDescent="0.25">
      <c r="AB26269" s="3" t="e">
        <v>#N/A</v>
      </c>
    </row>
    <row r="26270" spans="28:28" x14ac:dyDescent="0.25">
      <c r="AB26270" s="3" t="e">
        <v>#N/A</v>
      </c>
    </row>
    <row r="26271" spans="28:28" x14ac:dyDescent="0.25">
      <c r="AB26271" s="3" t="e">
        <v>#N/A</v>
      </c>
    </row>
    <row r="26272" spans="28:28" x14ac:dyDescent="0.25">
      <c r="AB26272" s="3" t="e">
        <v>#N/A</v>
      </c>
    </row>
    <row r="26273" spans="28:28" x14ac:dyDescent="0.25">
      <c r="AB26273" s="3" t="e">
        <v>#N/A</v>
      </c>
    </row>
    <row r="26274" spans="28:28" x14ac:dyDescent="0.25">
      <c r="AB26274" s="3" t="e">
        <v>#N/A</v>
      </c>
    </row>
    <row r="26275" spans="28:28" x14ac:dyDescent="0.25">
      <c r="AB26275" s="3" t="e">
        <v>#N/A</v>
      </c>
    </row>
    <row r="26276" spans="28:28" x14ac:dyDescent="0.25">
      <c r="AB26276" s="3" t="e">
        <v>#N/A</v>
      </c>
    </row>
    <row r="26277" spans="28:28" x14ac:dyDescent="0.25">
      <c r="AB26277" s="3" t="e">
        <v>#N/A</v>
      </c>
    </row>
    <row r="26278" spans="28:28" x14ac:dyDescent="0.25">
      <c r="AB26278" s="3" t="e">
        <v>#N/A</v>
      </c>
    </row>
    <row r="26279" spans="28:28" x14ac:dyDescent="0.25">
      <c r="AB26279" s="3" t="e">
        <v>#N/A</v>
      </c>
    </row>
    <row r="26280" spans="28:28" x14ac:dyDescent="0.25">
      <c r="AB26280" s="3" t="e">
        <v>#N/A</v>
      </c>
    </row>
    <row r="26281" spans="28:28" x14ac:dyDescent="0.25">
      <c r="AB26281" s="3" t="e">
        <v>#N/A</v>
      </c>
    </row>
    <row r="26282" spans="28:28" x14ac:dyDescent="0.25">
      <c r="AB26282" s="3" t="e">
        <v>#N/A</v>
      </c>
    </row>
    <row r="26283" spans="28:28" x14ac:dyDescent="0.25">
      <c r="AB26283" s="3" t="e">
        <v>#N/A</v>
      </c>
    </row>
    <row r="26284" spans="28:28" x14ac:dyDescent="0.25">
      <c r="AB26284" s="3" t="e">
        <v>#N/A</v>
      </c>
    </row>
    <row r="26285" spans="28:28" x14ac:dyDescent="0.25">
      <c r="AB26285" s="3" t="e">
        <v>#N/A</v>
      </c>
    </row>
    <row r="26286" spans="28:28" x14ac:dyDescent="0.25">
      <c r="AB26286" s="3" t="e">
        <v>#N/A</v>
      </c>
    </row>
    <row r="26287" spans="28:28" x14ac:dyDescent="0.25">
      <c r="AB26287" s="3" t="e">
        <v>#N/A</v>
      </c>
    </row>
    <row r="26288" spans="28:28" x14ac:dyDescent="0.25">
      <c r="AB26288" s="3" t="e">
        <v>#N/A</v>
      </c>
    </row>
    <row r="26289" spans="28:28" x14ac:dyDescent="0.25">
      <c r="AB26289" s="3" t="e">
        <v>#N/A</v>
      </c>
    </row>
    <row r="26290" spans="28:28" x14ac:dyDescent="0.25">
      <c r="AB26290" s="3" t="e">
        <v>#N/A</v>
      </c>
    </row>
    <row r="26291" spans="28:28" x14ac:dyDescent="0.25">
      <c r="AB26291" s="3" t="e">
        <v>#N/A</v>
      </c>
    </row>
    <row r="26292" spans="28:28" x14ac:dyDescent="0.25">
      <c r="AB26292" s="3" t="e">
        <v>#N/A</v>
      </c>
    </row>
    <row r="26293" spans="28:28" x14ac:dyDescent="0.25">
      <c r="AB26293" s="3" t="e">
        <v>#N/A</v>
      </c>
    </row>
    <row r="26294" spans="28:28" x14ac:dyDescent="0.25">
      <c r="AB26294" s="3" t="e">
        <v>#N/A</v>
      </c>
    </row>
    <row r="26295" spans="28:28" x14ac:dyDescent="0.25">
      <c r="AB26295" s="3" t="e">
        <v>#N/A</v>
      </c>
    </row>
    <row r="26296" spans="28:28" x14ac:dyDescent="0.25">
      <c r="AB26296" s="3" t="e">
        <v>#N/A</v>
      </c>
    </row>
    <row r="26297" spans="28:28" x14ac:dyDescent="0.25">
      <c r="AB26297" s="3" t="e">
        <v>#N/A</v>
      </c>
    </row>
    <row r="26298" spans="28:28" x14ac:dyDescent="0.25">
      <c r="AB26298" s="3" t="e">
        <v>#N/A</v>
      </c>
    </row>
    <row r="26299" spans="28:28" x14ac:dyDescent="0.25">
      <c r="AB26299" s="3" t="e">
        <v>#N/A</v>
      </c>
    </row>
    <row r="26300" spans="28:28" x14ac:dyDescent="0.25">
      <c r="AB26300" s="3" t="e">
        <v>#N/A</v>
      </c>
    </row>
    <row r="26301" spans="28:28" x14ac:dyDescent="0.25">
      <c r="AB26301" s="3" t="e">
        <v>#N/A</v>
      </c>
    </row>
    <row r="26302" spans="28:28" x14ac:dyDescent="0.25">
      <c r="AB26302" s="3" t="e">
        <v>#N/A</v>
      </c>
    </row>
    <row r="26303" spans="28:28" x14ac:dyDescent="0.25">
      <c r="AB26303" s="3" t="e">
        <v>#N/A</v>
      </c>
    </row>
    <row r="26304" spans="28:28" x14ac:dyDescent="0.25">
      <c r="AB26304" s="3" t="e">
        <v>#N/A</v>
      </c>
    </row>
    <row r="26305" spans="28:28" x14ac:dyDescent="0.25">
      <c r="AB26305" s="3" t="e">
        <v>#N/A</v>
      </c>
    </row>
    <row r="26306" spans="28:28" x14ac:dyDescent="0.25">
      <c r="AB26306" s="3" t="e">
        <v>#N/A</v>
      </c>
    </row>
    <row r="26307" spans="28:28" x14ac:dyDescent="0.25">
      <c r="AB26307" s="3" t="e">
        <v>#N/A</v>
      </c>
    </row>
    <row r="26308" spans="28:28" x14ac:dyDescent="0.25">
      <c r="AB26308" s="3" t="e">
        <v>#N/A</v>
      </c>
    </row>
    <row r="26309" spans="28:28" x14ac:dyDescent="0.25">
      <c r="AB26309" s="3" t="e">
        <v>#N/A</v>
      </c>
    </row>
    <row r="26310" spans="28:28" x14ac:dyDescent="0.25">
      <c r="AB26310" s="3" t="e">
        <v>#N/A</v>
      </c>
    </row>
    <row r="26311" spans="28:28" x14ac:dyDescent="0.25">
      <c r="AB26311" s="3" t="e">
        <v>#N/A</v>
      </c>
    </row>
    <row r="26312" spans="28:28" x14ac:dyDescent="0.25">
      <c r="AB26312" s="3" t="e">
        <v>#N/A</v>
      </c>
    </row>
    <row r="26313" spans="28:28" x14ac:dyDescent="0.25">
      <c r="AB26313" s="3" t="e">
        <v>#N/A</v>
      </c>
    </row>
    <row r="26314" spans="28:28" x14ac:dyDescent="0.25">
      <c r="AB26314" s="3" t="e">
        <v>#N/A</v>
      </c>
    </row>
    <row r="26315" spans="28:28" x14ac:dyDescent="0.25">
      <c r="AB26315" s="3" t="e">
        <v>#N/A</v>
      </c>
    </row>
    <row r="26316" spans="28:28" x14ac:dyDescent="0.25">
      <c r="AB26316" s="3" t="e">
        <v>#N/A</v>
      </c>
    </row>
    <row r="26317" spans="28:28" x14ac:dyDescent="0.25">
      <c r="AB26317" s="3" t="e">
        <v>#N/A</v>
      </c>
    </row>
    <row r="26318" spans="28:28" x14ac:dyDescent="0.25">
      <c r="AB26318" s="3" t="e">
        <v>#N/A</v>
      </c>
    </row>
    <row r="26319" spans="28:28" x14ac:dyDescent="0.25">
      <c r="AB26319" s="3" t="e">
        <v>#N/A</v>
      </c>
    </row>
    <row r="26320" spans="28:28" x14ac:dyDescent="0.25">
      <c r="AB26320" s="3" t="e">
        <v>#N/A</v>
      </c>
    </row>
    <row r="26321" spans="28:28" x14ac:dyDescent="0.25">
      <c r="AB26321" s="3" t="e">
        <v>#N/A</v>
      </c>
    </row>
    <row r="26322" spans="28:28" x14ac:dyDescent="0.25">
      <c r="AB26322" s="3" t="e">
        <v>#N/A</v>
      </c>
    </row>
    <row r="26323" spans="28:28" x14ac:dyDescent="0.25">
      <c r="AB26323" s="3" t="e">
        <v>#N/A</v>
      </c>
    </row>
    <row r="26324" spans="28:28" x14ac:dyDescent="0.25">
      <c r="AB26324" s="3" t="e">
        <v>#N/A</v>
      </c>
    </row>
    <row r="26325" spans="28:28" x14ac:dyDescent="0.25">
      <c r="AB26325" s="3" t="e">
        <v>#N/A</v>
      </c>
    </row>
    <row r="26326" spans="28:28" x14ac:dyDescent="0.25">
      <c r="AB26326" s="3" t="e">
        <v>#N/A</v>
      </c>
    </row>
    <row r="26327" spans="28:28" x14ac:dyDescent="0.25">
      <c r="AB26327" s="3" t="e">
        <v>#N/A</v>
      </c>
    </row>
    <row r="26328" spans="28:28" x14ac:dyDescent="0.25">
      <c r="AB26328" s="3" t="e">
        <v>#N/A</v>
      </c>
    </row>
    <row r="26329" spans="28:28" x14ac:dyDescent="0.25">
      <c r="AB26329" s="3" t="e">
        <v>#N/A</v>
      </c>
    </row>
    <row r="26330" spans="28:28" x14ac:dyDescent="0.25">
      <c r="AB26330" s="3" t="e">
        <v>#N/A</v>
      </c>
    </row>
    <row r="26331" spans="28:28" x14ac:dyDescent="0.25">
      <c r="AB26331" s="3" t="e">
        <v>#N/A</v>
      </c>
    </row>
    <row r="26332" spans="28:28" x14ac:dyDescent="0.25">
      <c r="AB26332" s="3" t="e">
        <v>#N/A</v>
      </c>
    </row>
    <row r="26333" spans="28:28" x14ac:dyDescent="0.25">
      <c r="AB26333" s="3" t="e">
        <v>#N/A</v>
      </c>
    </row>
    <row r="26334" spans="28:28" x14ac:dyDescent="0.25">
      <c r="AB26334" s="3" t="e">
        <v>#N/A</v>
      </c>
    </row>
    <row r="26335" spans="28:28" x14ac:dyDescent="0.25">
      <c r="AB26335" s="3" t="e">
        <v>#N/A</v>
      </c>
    </row>
    <row r="26336" spans="28:28" x14ac:dyDescent="0.25">
      <c r="AB26336" s="3" t="e">
        <v>#N/A</v>
      </c>
    </row>
    <row r="26337" spans="28:28" x14ac:dyDescent="0.25">
      <c r="AB26337" s="3" t="e">
        <v>#N/A</v>
      </c>
    </row>
    <row r="26338" spans="28:28" x14ac:dyDescent="0.25">
      <c r="AB26338" s="3" t="e">
        <v>#N/A</v>
      </c>
    </row>
    <row r="26339" spans="28:28" x14ac:dyDescent="0.25">
      <c r="AB26339" s="3" t="e">
        <v>#N/A</v>
      </c>
    </row>
    <row r="26340" spans="28:28" x14ac:dyDescent="0.25">
      <c r="AB26340" s="3" t="e">
        <v>#N/A</v>
      </c>
    </row>
    <row r="26341" spans="28:28" x14ac:dyDescent="0.25">
      <c r="AB26341" s="3" t="e">
        <v>#N/A</v>
      </c>
    </row>
    <row r="26342" spans="28:28" x14ac:dyDescent="0.25">
      <c r="AB26342" s="3" t="e">
        <v>#N/A</v>
      </c>
    </row>
    <row r="26343" spans="28:28" x14ac:dyDescent="0.25">
      <c r="AB26343" s="3" t="e">
        <v>#N/A</v>
      </c>
    </row>
    <row r="26344" spans="28:28" x14ac:dyDescent="0.25">
      <c r="AB26344" s="3" t="e">
        <v>#N/A</v>
      </c>
    </row>
    <row r="26345" spans="28:28" x14ac:dyDescent="0.25">
      <c r="AB26345" s="3" t="e">
        <v>#N/A</v>
      </c>
    </row>
    <row r="26346" spans="28:28" x14ac:dyDescent="0.25">
      <c r="AB26346" s="3" t="e">
        <v>#N/A</v>
      </c>
    </row>
    <row r="26347" spans="28:28" x14ac:dyDescent="0.25">
      <c r="AB26347" s="3" t="e">
        <v>#N/A</v>
      </c>
    </row>
    <row r="26348" spans="28:28" x14ac:dyDescent="0.25">
      <c r="AB26348" s="3" t="e">
        <v>#N/A</v>
      </c>
    </row>
    <row r="26349" spans="28:28" x14ac:dyDescent="0.25">
      <c r="AB26349" s="3" t="e">
        <v>#N/A</v>
      </c>
    </row>
    <row r="26350" spans="28:28" x14ac:dyDescent="0.25">
      <c r="AB26350" s="3" t="e">
        <v>#N/A</v>
      </c>
    </row>
    <row r="26351" spans="28:28" x14ac:dyDescent="0.25">
      <c r="AB26351" s="3" t="e">
        <v>#N/A</v>
      </c>
    </row>
    <row r="26352" spans="28:28" x14ac:dyDescent="0.25">
      <c r="AB26352" s="3" t="e">
        <v>#N/A</v>
      </c>
    </row>
    <row r="26353" spans="28:28" x14ac:dyDescent="0.25">
      <c r="AB26353" s="3" t="e">
        <v>#N/A</v>
      </c>
    </row>
    <row r="26354" spans="28:28" x14ac:dyDescent="0.25">
      <c r="AB26354" s="3" t="e">
        <v>#N/A</v>
      </c>
    </row>
    <row r="26355" spans="28:28" x14ac:dyDescent="0.25">
      <c r="AB26355" s="3" t="e">
        <v>#N/A</v>
      </c>
    </row>
    <row r="26356" spans="28:28" x14ac:dyDescent="0.25">
      <c r="AB26356" s="3" t="e">
        <v>#N/A</v>
      </c>
    </row>
    <row r="26357" spans="28:28" x14ac:dyDescent="0.25">
      <c r="AB26357" s="3" t="e">
        <v>#N/A</v>
      </c>
    </row>
    <row r="26358" spans="28:28" x14ac:dyDescent="0.25">
      <c r="AB26358" s="3" t="e">
        <v>#N/A</v>
      </c>
    </row>
    <row r="26359" spans="28:28" x14ac:dyDescent="0.25">
      <c r="AB26359" s="3" t="e">
        <v>#N/A</v>
      </c>
    </row>
    <row r="26360" spans="28:28" x14ac:dyDescent="0.25">
      <c r="AB26360" s="3" t="e">
        <v>#N/A</v>
      </c>
    </row>
    <row r="26361" spans="28:28" x14ac:dyDescent="0.25">
      <c r="AB26361" s="3" t="e">
        <v>#N/A</v>
      </c>
    </row>
    <row r="26362" spans="28:28" x14ac:dyDescent="0.25">
      <c r="AB26362" s="3" t="e">
        <v>#N/A</v>
      </c>
    </row>
    <row r="26363" spans="28:28" x14ac:dyDescent="0.25">
      <c r="AB26363" s="3" t="e">
        <v>#N/A</v>
      </c>
    </row>
    <row r="26364" spans="28:28" x14ac:dyDescent="0.25">
      <c r="AB26364" s="3" t="e">
        <v>#N/A</v>
      </c>
    </row>
    <row r="26365" spans="28:28" x14ac:dyDescent="0.25">
      <c r="AB26365" s="3" t="e">
        <v>#N/A</v>
      </c>
    </row>
    <row r="26366" spans="28:28" x14ac:dyDescent="0.25">
      <c r="AB26366" s="3" t="e">
        <v>#N/A</v>
      </c>
    </row>
    <row r="26367" spans="28:28" x14ac:dyDescent="0.25">
      <c r="AB26367" s="3" t="e">
        <v>#N/A</v>
      </c>
    </row>
    <row r="26368" spans="28:28" x14ac:dyDescent="0.25">
      <c r="AB26368" s="3" t="e">
        <v>#N/A</v>
      </c>
    </row>
    <row r="26369" spans="28:28" x14ac:dyDescent="0.25">
      <c r="AB26369" s="3" t="e">
        <v>#N/A</v>
      </c>
    </row>
    <row r="26370" spans="28:28" x14ac:dyDescent="0.25">
      <c r="AB26370" s="3" t="e">
        <v>#N/A</v>
      </c>
    </row>
    <row r="26371" spans="28:28" x14ac:dyDescent="0.25">
      <c r="AB26371" s="3" t="e">
        <v>#N/A</v>
      </c>
    </row>
    <row r="26372" spans="28:28" x14ac:dyDescent="0.25">
      <c r="AB26372" s="3" t="e">
        <v>#N/A</v>
      </c>
    </row>
    <row r="26373" spans="28:28" x14ac:dyDescent="0.25">
      <c r="AB26373" s="3" t="e">
        <v>#N/A</v>
      </c>
    </row>
    <row r="26374" spans="28:28" x14ac:dyDescent="0.25">
      <c r="AB26374" s="3" t="e">
        <v>#N/A</v>
      </c>
    </row>
    <row r="26375" spans="28:28" x14ac:dyDescent="0.25">
      <c r="AB26375" s="3" t="e">
        <v>#N/A</v>
      </c>
    </row>
    <row r="26376" spans="28:28" x14ac:dyDescent="0.25">
      <c r="AB26376" s="3" t="e">
        <v>#N/A</v>
      </c>
    </row>
    <row r="26377" spans="28:28" x14ac:dyDescent="0.25">
      <c r="AB26377" s="3" t="e">
        <v>#N/A</v>
      </c>
    </row>
    <row r="26378" spans="28:28" x14ac:dyDescent="0.25">
      <c r="AB26378" s="3" t="e">
        <v>#N/A</v>
      </c>
    </row>
    <row r="26379" spans="28:28" x14ac:dyDescent="0.25">
      <c r="AB26379" s="3" t="e">
        <v>#N/A</v>
      </c>
    </row>
    <row r="26380" spans="28:28" x14ac:dyDescent="0.25">
      <c r="AB26380" s="3" t="e">
        <v>#N/A</v>
      </c>
    </row>
    <row r="26381" spans="28:28" x14ac:dyDescent="0.25">
      <c r="AB26381" s="3" t="e">
        <v>#N/A</v>
      </c>
    </row>
    <row r="26382" spans="28:28" x14ac:dyDescent="0.25">
      <c r="AB26382" s="3" t="e">
        <v>#N/A</v>
      </c>
    </row>
    <row r="26383" spans="28:28" x14ac:dyDescent="0.25">
      <c r="AB26383" s="3" t="e">
        <v>#N/A</v>
      </c>
    </row>
    <row r="26384" spans="28:28" x14ac:dyDescent="0.25">
      <c r="AB26384" s="3" t="e">
        <v>#N/A</v>
      </c>
    </row>
    <row r="26385" spans="28:28" x14ac:dyDescent="0.25">
      <c r="AB26385" s="3" t="e">
        <v>#N/A</v>
      </c>
    </row>
    <row r="26386" spans="28:28" x14ac:dyDescent="0.25">
      <c r="AB26386" s="3" t="e">
        <v>#N/A</v>
      </c>
    </row>
    <row r="26387" spans="28:28" x14ac:dyDescent="0.25">
      <c r="AB26387" s="3" t="e">
        <v>#N/A</v>
      </c>
    </row>
    <row r="26388" spans="28:28" x14ac:dyDescent="0.25">
      <c r="AB26388" s="3" t="e">
        <v>#N/A</v>
      </c>
    </row>
    <row r="26389" spans="28:28" x14ac:dyDescent="0.25">
      <c r="AB26389" s="3" t="e">
        <v>#N/A</v>
      </c>
    </row>
    <row r="26390" spans="28:28" x14ac:dyDescent="0.25">
      <c r="AB26390" s="3" t="e">
        <v>#N/A</v>
      </c>
    </row>
    <row r="26391" spans="28:28" x14ac:dyDescent="0.25">
      <c r="AB26391" s="3" t="e">
        <v>#N/A</v>
      </c>
    </row>
    <row r="26392" spans="28:28" x14ac:dyDescent="0.25">
      <c r="AB26392" s="3" t="e">
        <v>#N/A</v>
      </c>
    </row>
    <row r="26393" spans="28:28" x14ac:dyDescent="0.25">
      <c r="AB26393" s="3" t="e">
        <v>#N/A</v>
      </c>
    </row>
    <row r="26394" spans="28:28" x14ac:dyDescent="0.25">
      <c r="AB26394" s="3" t="e">
        <v>#N/A</v>
      </c>
    </row>
    <row r="26395" spans="28:28" x14ac:dyDescent="0.25">
      <c r="AB26395" s="3" t="e">
        <v>#N/A</v>
      </c>
    </row>
    <row r="26396" spans="28:28" x14ac:dyDescent="0.25">
      <c r="AB26396" s="3" t="e">
        <v>#N/A</v>
      </c>
    </row>
    <row r="26397" spans="28:28" x14ac:dyDescent="0.25">
      <c r="AB26397" s="3" t="e">
        <v>#N/A</v>
      </c>
    </row>
    <row r="26398" spans="28:28" x14ac:dyDescent="0.25">
      <c r="AB26398" s="3" t="e">
        <v>#N/A</v>
      </c>
    </row>
    <row r="26399" spans="28:28" x14ac:dyDescent="0.25">
      <c r="AB26399" s="3" t="e">
        <v>#N/A</v>
      </c>
    </row>
    <row r="26400" spans="28:28" x14ac:dyDescent="0.25">
      <c r="AB26400" s="3" t="e">
        <v>#N/A</v>
      </c>
    </row>
    <row r="26401" spans="28:28" x14ac:dyDescent="0.25">
      <c r="AB26401" s="3" t="e">
        <v>#N/A</v>
      </c>
    </row>
    <row r="26402" spans="28:28" x14ac:dyDescent="0.25">
      <c r="AB26402" s="3" t="e">
        <v>#N/A</v>
      </c>
    </row>
    <row r="26403" spans="28:28" x14ac:dyDescent="0.25">
      <c r="AB26403" s="3" t="e">
        <v>#N/A</v>
      </c>
    </row>
    <row r="26404" spans="28:28" x14ac:dyDescent="0.25">
      <c r="AB26404" s="3" t="e">
        <v>#N/A</v>
      </c>
    </row>
    <row r="26405" spans="28:28" x14ac:dyDescent="0.25">
      <c r="AB26405" s="3" t="e">
        <v>#N/A</v>
      </c>
    </row>
    <row r="26406" spans="28:28" x14ac:dyDescent="0.25">
      <c r="AB26406" s="3" t="e">
        <v>#N/A</v>
      </c>
    </row>
    <row r="26407" spans="28:28" x14ac:dyDescent="0.25">
      <c r="AB26407" s="3" t="e">
        <v>#N/A</v>
      </c>
    </row>
    <row r="26408" spans="28:28" x14ac:dyDescent="0.25">
      <c r="AB26408" s="3" t="e">
        <v>#N/A</v>
      </c>
    </row>
    <row r="26409" spans="28:28" x14ac:dyDescent="0.25">
      <c r="AB26409" s="3" t="e">
        <v>#N/A</v>
      </c>
    </row>
    <row r="26410" spans="28:28" x14ac:dyDescent="0.25">
      <c r="AB26410" s="3" t="e">
        <v>#N/A</v>
      </c>
    </row>
    <row r="26411" spans="28:28" x14ac:dyDescent="0.25">
      <c r="AB26411" s="3" t="e">
        <v>#N/A</v>
      </c>
    </row>
    <row r="26412" spans="28:28" x14ac:dyDescent="0.25">
      <c r="AB26412" s="3" t="e">
        <v>#N/A</v>
      </c>
    </row>
    <row r="26413" spans="28:28" x14ac:dyDescent="0.25">
      <c r="AB26413" s="3" t="e">
        <v>#N/A</v>
      </c>
    </row>
    <row r="26414" spans="28:28" x14ac:dyDescent="0.25">
      <c r="AB26414" s="3" t="e">
        <v>#N/A</v>
      </c>
    </row>
    <row r="26415" spans="28:28" x14ac:dyDescent="0.25">
      <c r="AB26415" s="3" t="e">
        <v>#N/A</v>
      </c>
    </row>
    <row r="26416" spans="28:28" x14ac:dyDescent="0.25">
      <c r="AB26416" s="3" t="e">
        <v>#N/A</v>
      </c>
    </row>
    <row r="26417" spans="28:28" x14ac:dyDescent="0.25">
      <c r="AB26417" s="3" t="e">
        <v>#N/A</v>
      </c>
    </row>
    <row r="26418" spans="28:28" x14ac:dyDescent="0.25">
      <c r="AB26418" s="3" t="e">
        <v>#N/A</v>
      </c>
    </row>
    <row r="26419" spans="28:28" x14ac:dyDescent="0.25">
      <c r="AB26419" s="3" t="e">
        <v>#N/A</v>
      </c>
    </row>
    <row r="26420" spans="28:28" x14ac:dyDescent="0.25">
      <c r="AB26420" s="3" t="e">
        <v>#N/A</v>
      </c>
    </row>
    <row r="26421" spans="28:28" x14ac:dyDescent="0.25">
      <c r="AB26421" s="3" t="e">
        <v>#N/A</v>
      </c>
    </row>
    <row r="26422" spans="28:28" x14ac:dyDescent="0.25">
      <c r="AB26422" s="3" t="e">
        <v>#N/A</v>
      </c>
    </row>
    <row r="26423" spans="28:28" x14ac:dyDescent="0.25">
      <c r="AB26423" s="3" t="e">
        <v>#N/A</v>
      </c>
    </row>
    <row r="26424" spans="28:28" x14ac:dyDescent="0.25">
      <c r="AB26424" s="3" t="e">
        <v>#N/A</v>
      </c>
    </row>
    <row r="26425" spans="28:28" x14ac:dyDescent="0.25">
      <c r="AB26425" s="3" t="e">
        <v>#N/A</v>
      </c>
    </row>
    <row r="26426" spans="28:28" x14ac:dyDescent="0.25">
      <c r="AB26426" s="3" t="e">
        <v>#N/A</v>
      </c>
    </row>
    <row r="26427" spans="28:28" x14ac:dyDescent="0.25">
      <c r="AB26427" s="3" t="e">
        <v>#N/A</v>
      </c>
    </row>
    <row r="26428" spans="28:28" x14ac:dyDescent="0.25">
      <c r="AB26428" s="3" t="e">
        <v>#N/A</v>
      </c>
    </row>
    <row r="26429" spans="28:28" x14ac:dyDescent="0.25">
      <c r="AB26429" s="3" t="e">
        <v>#N/A</v>
      </c>
    </row>
    <row r="26430" spans="28:28" x14ac:dyDescent="0.25">
      <c r="AB26430" s="3" t="e">
        <v>#N/A</v>
      </c>
    </row>
    <row r="26431" spans="28:28" x14ac:dyDescent="0.25">
      <c r="AB26431" s="3" t="e">
        <v>#N/A</v>
      </c>
    </row>
    <row r="26432" spans="28:28" x14ac:dyDescent="0.25">
      <c r="AB26432" s="3" t="e">
        <v>#N/A</v>
      </c>
    </row>
    <row r="26433" spans="28:28" x14ac:dyDescent="0.25">
      <c r="AB26433" s="3" t="e">
        <v>#N/A</v>
      </c>
    </row>
    <row r="26434" spans="28:28" x14ac:dyDescent="0.25">
      <c r="AB26434" s="3" t="e">
        <v>#N/A</v>
      </c>
    </row>
    <row r="26435" spans="28:28" x14ac:dyDescent="0.25">
      <c r="AB26435" s="3" t="e">
        <v>#N/A</v>
      </c>
    </row>
    <row r="26436" spans="28:28" x14ac:dyDescent="0.25">
      <c r="AB26436" s="3" t="e">
        <v>#N/A</v>
      </c>
    </row>
    <row r="26437" spans="28:28" x14ac:dyDescent="0.25">
      <c r="AB26437" s="3" t="e">
        <v>#N/A</v>
      </c>
    </row>
    <row r="26438" spans="28:28" x14ac:dyDescent="0.25">
      <c r="AB26438" s="3" t="e">
        <v>#N/A</v>
      </c>
    </row>
    <row r="26439" spans="28:28" x14ac:dyDescent="0.25">
      <c r="AB26439" s="3" t="e">
        <v>#N/A</v>
      </c>
    </row>
    <row r="26440" spans="28:28" x14ac:dyDescent="0.25">
      <c r="AB26440" s="3" t="e">
        <v>#N/A</v>
      </c>
    </row>
    <row r="26441" spans="28:28" x14ac:dyDescent="0.25">
      <c r="AB26441" s="3" t="e">
        <v>#N/A</v>
      </c>
    </row>
    <row r="26442" spans="28:28" x14ac:dyDescent="0.25">
      <c r="AB26442" s="3" t="e">
        <v>#N/A</v>
      </c>
    </row>
    <row r="26443" spans="28:28" x14ac:dyDescent="0.25">
      <c r="AB26443" s="3" t="e">
        <v>#N/A</v>
      </c>
    </row>
    <row r="26444" spans="28:28" x14ac:dyDescent="0.25">
      <c r="AB26444" s="3" t="e">
        <v>#N/A</v>
      </c>
    </row>
    <row r="26445" spans="28:28" x14ac:dyDescent="0.25">
      <c r="AB26445" s="3" t="e">
        <v>#N/A</v>
      </c>
    </row>
    <row r="26446" spans="28:28" x14ac:dyDescent="0.25">
      <c r="AB26446" s="3" t="e">
        <v>#N/A</v>
      </c>
    </row>
    <row r="26447" spans="28:28" x14ac:dyDescent="0.25">
      <c r="AB26447" s="3" t="e">
        <v>#N/A</v>
      </c>
    </row>
    <row r="26448" spans="28:28" x14ac:dyDescent="0.25">
      <c r="AB26448" s="3" t="e">
        <v>#N/A</v>
      </c>
    </row>
    <row r="26449" spans="28:28" x14ac:dyDescent="0.25">
      <c r="AB26449" s="3" t="e">
        <v>#N/A</v>
      </c>
    </row>
    <row r="26450" spans="28:28" x14ac:dyDescent="0.25">
      <c r="AB26450" s="3" t="e">
        <v>#N/A</v>
      </c>
    </row>
    <row r="26451" spans="28:28" x14ac:dyDescent="0.25">
      <c r="AB26451" s="3" t="e">
        <v>#N/A</v>
      </c>
    </row>
    <row r="26452" spans="28:28" x14ac:dyDescent="0.25">
      <c r="AB26452" s="3" t="e">
        <v>#N/A</v>
      </c>
    </row>
    <row r="26453" spans="28:28" x14ac:dyDescent="0.25">
      <c r="AB26453" s="3" t="e">
        <v>#N/A</v>
      </c>
    </row>
    <row r="26454" spans="28:28" x14ac:dyDescent="0.25">
      <c r="AB26454" s="3" t="e">
        <v>#N/A</v>
      </c>
    </row>
    <row r="26455" spans="28:28" x14ac:dyDescent="0.25">
      <c r="AB26455" s="3" t="e">
        <v>#N/A</v>
      </c>
    </row>
    <row r="26456" spans="28:28" x14ac:dyDescent="0.25">
      <c r="AB26456" s="3" t="e">
        <v>#N/A</v>
      </c>
    </row>
    <row r="26457" spans="28:28" x14ac:dyDescent="0.25">
      <c r="AB26457" s="3" t="e">
        <v>#N/A</v>
      </c>
    </row>
    <row r="26458" spans="28:28" x14ac:dyDescent="0.25">
      <c r="AB26458" s="3" t="e">
        <v>#N/A</v>
      </c>
    </row>
    <row r="26459" spans="28:28" x14ac:dyDescent="0.25">
      <c r="AB26459" s="3" t="e">
        <v>#N/A</v>
      </c>
    </row>
    <row r="26460" spans="28:28" x14ac:dyDescent="0.25">
      <c r="AB26460" s="3" t="e">
        <v>#N/A</v>
      </c>
    </row>
    <row r="26461" spans="28:28" x14ac:dyDescent="0.25">
      <c r="AB26461" s="3" t="e">
        <v>#N/A</v>
      </c>
    </row>
    <row r="26462" spans="28:28" x14ac:dyDescent="0.25">
      <c r="AB26462" s="3" t="e">
        <v>#N/A</v>
      </c>
    </row>
    <row r="26463" spans="28:28" x14ac:dyDescent="0.25">
      <c r="AB26463" s="3" t="e">
        <v>#N/A</v>
      </c>
    </row>
    <row r="26464" spans="28:28" x14ac:dyDescent="0.25">
      <c r="AB26464" s="3" t="e">
        <v>#N/A</v>
      </c>
    </row>
    <row r="26465" spans="28:28" x14ac:dyDescent="0.25">
      <c r="AB26465" s="3" t="e">
        <v>#N/A</v>
      </c>
    </row>
    <row r="26466" spans="28:28" x14ac:dyDescent="0.25">
      <c r="AB26466" s="3" t="e">
        <v>#N/A</v>
      </c>
    </row>
    <row r="26467" spans="28:28" x14ac:dyDescent="0.25">
      <c r="AB26467" s="3" t="e">
        <v>#N/A</v>
      </c>
    </row>
    <row r="26468" spans="28:28" x14ac:dyDescent="0.25">
      <c r="AB26468" s="3" t="e">
        <v>#N/A</v>
      </c>
    </row>
    <row r="26469" spans="28:28" x14ac:dyDescent="0.25">
      <c r="AB26469" s="3" t="e">
        <v>#N/A</v>
      </c>
    </row>
    <row r="26470" spans="28:28" x14ac:dyDescent="0.25">
      <c r="AB26470" s="3" t="e">
        <v>#N/A</v>
      </c>
    </row>
    <row r="26471" spans="28:28" x14ac:dyDescent="0.25">
      <c r="AB26471" s="3" t="e">
        <v>#N/A</v>
      </c>
    </row>
    <row r="26472" spans="28:28" x14ac:dyDescent="0.25">
      <c r="AB26472" s="3" t="e">
        <v>#N/A</v>
      </c>
    </row>
    <row r="26473" spans="28:28" x14ac:dyDescent="0.25">
      <c r="AB26473" s="3" t="e">
        <v>#N/A</v>
      </c>
    </row>
    <row r="26474" spans="28:28" x14ac:dyDescent="0.25">
      <c r="AB26474" s="3" t="e">
        <v>#N/A</v>
      </c>
    </row>
    <row r="26475" spans="28:28" x14ac:dyDescent="0.25">
      <c r="AB26475" s="3" t="e">
        <v>#N/A</v>
      </c>
    </row>
    <row r="26476" spans="28:28" x14ac:dyDescent="0.25">
      <c r="AB26476" s="3" t="e">
        <v>#N/A</v>
      </c>
    </row>
    <row r="26477" spans="28:28" x14ac:dyDescent="0.25">
      <c r="AB26477" s="3" t="e">
        <v>#N/A</v>
      </c>
    </row>
    <row r="26478" spans="28:28" x14ac:dyDescent="0.25">
      <c r="AB26478" s="3" t="e">
        <v>#N/A</v>
      </c>
    </row>
    <row r="26479" spans="28:28" x14ac:dyDescent="0.25">
      <c r="AB26479" s="3" t="e">
        <v>#N/A</v>
      </c>
    </row>
    <row r="26480" spans="28:28" x14ac:dyDescent="0.25">
      <c r="AB26480" s="3" t="e">
        <v>#N/A</v>
      </c>
    </row>
    <row r="26481" spans="28:28" x14ac:dyDescent="0.25">
      <c r="AB26481" s="3" t="e">
        <v>#N/A</v>
      </c>
    </row>
    <row r="26482" spans="28:28" x14ac:dyDescent="0.25">
      <c r="AB26482" s="3" t="e">
        <v>#N/A</v>
      </c>
    </row>
    <row r="26483" spans="28:28" x14ac:dyDescent="0.25">
      <c r="AB26483" s="3" t="e">
        <v>#N/A</v>
      </c>
    </row>
    <row r="26484" spans="28:28" x14ac:dyDescent="0.25">
      <c r="AB26484" s="3" t="e">
        <v>#N/A</v>
      </c>
    </row>
    <row r="26485" spans="28:28" x14ac:dyDescent="0.25">
      <c r="AB26485" s="3" t="e">
        <v>#N/A</v>
      </c>
    </row>
    <row r="26486" spans="28:28" x14ac:dyDescent="0.25">
      <c r="AB26486" s="3" t="e">
        <v>#N/A</v>
      </c>
    </row>
    <row r="26487" spans="28:28" x14ac:dyDescent="0.25">
      <c r="AB26487" s="3" t="e">
        <v>#N/A</v>
      </c>
    </row>
    <row r="26488" spans="28:28" x14ac:dyDescent="0.25">
      <c r="AB26488" s="3" t="e">
        <v>#N/A</v>
      </c>
    </row>
    <row r="26489" spans="28:28" x14ac:dyDescent="0.25">
      <c r="AB26489" s="3" t="e">
        <v>#N/A</v>
      </c>
    </row>
    <row r="26490" spans="28:28" x14ac:dyDescent="0.25">
      <c r="AB26490" s="3" t="e">
        <v>#N/A</v>
      </c>
    </row>
    <row r="26491" spans="28:28" x14ac:dyDescent="0.25">
      <c r="AB26491" s="3" t="e">
        <v>#N/A</v>
      </c>
    </row>
    <row r="26492" spans="28:28" x14ac:dyDescent="0.25">
      <c r="AB26492" s="3" t="e">
        <v>#N/A</v>
      </c>
    </row>
    <row r="26493" spans="28:28" x14ac:dyDescent="0.25">
      <c r="AB26493" s="3" t="e">
        <v>#N/A</v>
      </c>
    </row>
    <row r="26494" spans="28:28" x14ac:dyDescent="0.25">
      <c r="AB26494" s="3" t="e">
        <v>#N/A</v>
      </c>
    </row>
    <row r="26495" spans="28:28" x14ac:dyDescent="0.25">
      <c r="AB26495" s="3" t="e">
        <v>#N/A</v>
      </c>
    </row>
    <row r="26496" spans="28:28" x14ac:dyDescent="0.25">
      <c r="AB26496" s="3" t="e">
        <v>#N/A</v>
      </c>
    </row>
    <row r="26497" spans="28:28" x14ac:dyDescent="0.25">
      <c r="AB26497" s="3" t="e">
        <v>#N/A</v>
      </c>
    </row>
    <row r="26498" spans="28:28" x14ac:dyDescent="0.25">
      <c r="AB26498" s="3" t="e">
        <v>#N/A</v>
      </c>
    </row>
    <row r="26499" spans="28:28" x14ac:dyDescent="0.25">
      <c r="AB26499" s="3" t="e">
        <v>#N/A</v>
      </c>
    </row>
    <row r="26500" spans="28:28" x14ac:dyDescent="0.25">
      <c r="AB26500" s="3" t="e">
        <v>#N/A</v>
      </c>
    </row>
    <row r="26501" spans="28:28" x14ac:dyDescent="0.25">
      <c r="AB26501" s="3" t="e">
        <v>#N/A</v>
      </c>
    </row>
    <row r="26502" spans="28:28" x14ac:dyDescent="0.25">
      <c r="AB26502" s="3" t="e">
        <v>#N/A</v>
      </c>
    </row>
    <row r="26503" spans="28:28" x14ac:dyDescent="0.25">
      <c r="AB26503" s="3" t="e">
        <v>#N/A</v>
      </c>
    </row>
    <row r="26504" spans="28:28" x14ac:dyDescent="0.25">
      <c r="AB26504" s="3" t="e">
        <v>#N/A</v>
      </c>
    </row>
    <row r="26505" spans="28:28" x14ac:dyDescent="0.25">
      <c r="AB26505" s="3" t="e">
        <v>#N/A</v>
      </c>
    </row>
    <row r="26506" spans="28:28" x14ac:dyDescent="0.25">
      <c r="AB26506" s="3" t="e">
        <v>#N/A</v>
      </c>
    </row>
    <row r="26507" spans="28:28" x14ac:dyDescent="0.25">
      <c r="AB26507" s="3" t="e">
        <v>#N/A</v>
      </c>
    </row>
    <row r="26508" spans="28:28" x14ac:dyDescent="0.25">
      <c r="AB26508" s="3" t="e">
        <v>#N/A</v>
      </c>
    </row>
    <row r="26509" spans="28:28" x14ac:dyDescent="0.25">
      <c r="AB26509" s="3" t="e">
        <v>#N/A</v>
      </c>
    </row>
    <row r="26510" spans="28:28" x14ac:dyDescent="0.25">
      <c r="AB26510" s="3" t="e">
        <v>#N/A</v>
      </c>
    </row>
    <row r="26511" spans="28:28" x14ac:dyDescent="0.25">
      <c r="AB26511" s="3" t="e">
        <v>#N/A</v>
      </c>
    </row>
    <row r="26512" spans="28:28" x14ac:dyDescent="0.25">
      <c r="AB26512" s="3" t="e">
        <v>#N/A</v>
      </c>
    </row>
    <row r="26513" spans="28:28" x14ac:dyDescent="0.25">
      <c r="AB26513" s="3" t="e">
        <v>#N/A</v>
      </c>
    </row>
    <row r="26514" spans="28:28" x14ac:dyDescent="0.25">
      <c r="AB26514" s="3" t="e">
        <v>#N/A</v>
      </c>
    </row>
    <row r="26515" spans="28:28" x14ac:dyDescent="0.25">
      <c r="AB26515" s="3" t="e">
        <v>#N/A</v>
      </c>
    </row>
    <row r="26516" spans="28:28" x14ac:dyDescent="0.25">
      <c r="AB26516" s="3" t="e">
        <v>#N/A</v>
      </c>
    </row>
    <row r="26517" spans="28:28" x14ac:dyDescent="0.25">
      <c r="AB26517" s="3" t="e">
        <v>#N/A</v>
      </c>
    </row>
    <row r="26518" spans="28:28" x14ac:dyDescent="0.25">
      <c r="AB26518" s="3" t="e">
        <v>#N/A</v>
      </c>
    </row>
    <row r="26519" spans="28:28" x14ac:dyDescent="0.25">
      <c r="AB26519" s="3" t="e">
        <v>#N/A</v>
      </c>
    </row>
    <row r="26520" spans="28:28" x14ac:dyDescent="0.25">
      <c r="AB26520" s="3" t="e">
        <v>#N/A</v>
      </c>
    </row>
    <row r="26521" spans="28:28" x14ac:dyDescent="0.25">
      <c r="AB26521" s="3" t="e">
        <v>#N/A</v>
      </c>
    </row>
    <row r="26522" spans="28:28" x14ac:dyDescent="0.25">
      <c r="AB26522" s="3" t="e">
        <v>#N/A</v>
      </c>
    </row>
    <row r="26523" spans="28:28" x14ac:dyDescent="0.25">
      <c r="AB26523" s="3" t="e">
        <v>#N/A</v>
      </c>
    </row>
    <row r="26524" spans="28:28" x14ac:dyDescent="0.25">
      <c r="AB26524" s="3" t="e">
        <v>#N/A</v>
      </c>
    </row>
    <row r="26525" spans="28:28" x14ac:dyDescent="0.25">
      <c r="AB26525" s="3" t="e">
        <v>#N/A</v>
      </c>
    </row>
    <row r="26526" spans="28:28" x14ac:dyDescent="0.25">
      <c r="AB26526" s="3" t="e">
        <v>#N/A</v>
      </c>
    </row>
    <row r="26527" spans="28:28" x14ac:dyDescent="0.25">
      <c r="AB26527" s="3" t="e">
        <v>#N/A</v>
      </c>
    </row>
    <row r="26528" spans="28:28" x14ac:dyDescent="0.25">
      <c r="AB26528" s="3" t="e">
        <v>#N/A</v>
      </c>
    </row>
    <row r="26529" spans="28:28" x14ac:dyDescent="0.25">
      <c r="AB26529" s="3" t="e">
        <v>#N/A</v>
      </c>
    </row>
    <row r="26530" spans="28:28" x14ac:dyDescent="0.25">
      <c r="AB26530" s="3" t="e">
        <v>#N/A</v>
      </c>
    </row>
    <row r="26531" spans="28:28" x14ac:dyDescent="0.25">
      <c r="AB26531" s="3" t="e">
        <v>#N/A</v>
      </c>
    </row>
    <row r="26532" spans="28:28" x14ac:dyDescent="0.25">
      <c r="AB26532" s="3" t="e">
        <v>#N/A</v>
      </c>
    </row>
    <row r="26533" spans="28:28" x14ac:dyDescent="0.25">
      <c r="AB26533" s="3" t="e">
        <v>#N/A</v>
      </c>
    </row>
    <row r="26534" spans="28:28" x14ac:dyDescent="0.25">
      <c r="AB26534" s="3" t="e">
        <v>#N/A</v>
      </c>
    </row>
    <row r="26535" spans="28:28" x14ac:dyDescent="0.25">
      <c r="AB26535" s="3" t="e">
        <v>#N/A</v>
      </c>
    </row>
    <row r="26536" spans="28:28" x14ac:dyDescent="0.25">
      <c r="AB26536" s="3" t="e">
        <v>#N/A</v>
      </c>
    </row>
    <row r="26537" spans="28:28" x14ac:dyDescent="0.25">
      <c r="AB26537" s="3" t="e">
        <v>#N/A</v>
      </c>
    </row>
    <row r="26538" spans="28:28" x14ac:dyDescent="0.25">
      <c r="AB26538" s="3" t="e">
        <v>#N/A</v>
      </c>
    </row>
    <row r="26539" spans="28:28" x14ac:dyDescent="0.25">
      <c r="AB26539" s="3" t="e">
        <v>#N/A</v>
      </c>
    </row>
    <row r="26540" spans="28:28" x14ac:dyDescent="0.25">
      <c r="AB26540" s="3" t="e">
        <v>#N/A</v>
      </c>
    </row>
    <row r="26541" spans="28:28" x14ac:dyDescent="0.25">
      <c r="AB26541" s="3" t="e">
        <v>#N/A</v>
      </c>
    </row>
    <row r="26542" spans="28:28" x14ac:dyDescent="0.25">
      <c r="AB26542" s="3" t="e">
        <v>#N/A</v>
      </c>
    </row>
    <row r="26543" spans="28:28" x14ac:dyDescent="0.25">
      <c r="AB26543" s="3" t="e">
        <v>#N/A</v>
      </c>
    </row>
    <row r="26544" spans="28:28" x14ac:dyDescent="0.25">
      <c r="AB26544" s="3" t="e">
        <v>#N/A</v>
      </c>
    </row>
    <row r="26545" spans="28:28" x14ac:dyDescent="0.25">
      <c r="AB26545" s="3" t="e">
        <v>#N/A</v>
      </c>
    </row>
    <row r="26546" spans="28:28" x14ac:dyDescent="0.25">
      <c r="AB26546" s="3" t="e">
        <v>#N/A</v>
      </c>
    </row>
    <row r="26547" spans="28:28" x14ac:dyDescent="0.25">
      <c r="AB26547" s="3" t="e">
        <v>#N/A</v>
      </c>
    </row>
    <row r="26548" spans="28:28" x14ac:dyDescent="0.25">
      <c r="AB26548" s="3" t="e">
        <v>#N/A</v>
      </c>
    </row>
    <row r="26549" spans="28:28" x14ac:dyDescent="0.25">
      <c r="AB26549" s="3" t="e">
        <v>#N/A</v>
      </c>
    </row>
    <row r="26550" spans="28:28" x14ac:dyDescent="0.25">
      <c r="AB26550" s="3" t="e">
        <v>#N/A</v>
      </c>
    </row>
    <row r="26551" spans="28:28" x14ac:dyDescent="0.25">
      <c r="AB26551" s="3" t="e">
        <v>#N/A</v>
      </c>
    </row>
    <row r="26552" spans="28:28" x14ac:dyDescent="0.25">
      <c r="AB26552" s="3" t="e">
        <v>#N/A</v>
      </c>
    </row>
    <row r="26553" spans="28:28" x14ac:dyDescent="0.25">
      <c r="AB26553" s="3" t="e">
        <v>#N/A</v>
      </c>
    </row>
    <row r="26554" spans="28:28" x14ac:dyDescent="0.25">
      <c r="AB26554" s="3" t="e">
        <v>#N/A</v>
      </c>
    </row>
    <row r="26555" spans="28:28" x14ac:dyDescent="0.25">
      <c r="AB26555" s="3" t="e">
        <v>#N/A</v>
      </c>
    </row>
    <row r="26556" spans="28:28" x14ac:dyDescent="0.25">
      <c r="AB26556" s="3" t="e">
        <v>#N/A</v>
      </c>
    </row>
    <row r="26557" spans="28:28" x14ac:dyDescent="0.25">
      <c r="AB26557" s="3" t="e">
        <v>#N/A</v>
      </c>
    </row>
    <row r="26558" spans="28:28" x14ac:dyDescent="0.25">
      <c r="AB26558" s="3" t="e">
        <v>#N/A</v>
      </c>
    </row>
    <row r="26559" spans="28:28" x14ac:dyDescent="0.25">
      <c r="AB26559" s="3" t="e">
        <v>#N/A</v>
      </c>
    </row>
    <row r="26560" spans="28:28" x14ac:dyDescent="0.25">
      <c r="AB26560" s="3" t="e">
        <v>#N/A</v>
      </c>
    </row>
    <row r="26561" spans="28:28" x14ac:dyDescent="0.25">
      <c r="AB26561" s="3" t="e">
        <v>#N/A</v>
      </c>
    </row>
    <row r="26562" spans="28:28" x14ac:dyDescent="0.25">
      <c r="AB26562" s="3" t="e">
        <v>#N/A</v>
      </c>
    </row>
    <row r="26563" spans="28:28" x14ac:dyDescent="0.25">
      <c r="AB26563" s="3" t="e">
        <v>#N/A</v>
      </c>
    </row>
    <row r="26564" spans="28:28" x14ac:dyDescent="0.25">
      <c r="AB26564" s="3" t="e">
        <v>#N/A</v>
      </c>
    </row>
    <row r="26565" spans="28:28" x14ac:dyDescent="0.25">
      <c r="AB26565" s="3" t="e">
        <v>#N/A</v>
      </c>
    </row>
    <row r="26566" spans="28:28" x14ac:dyDescent="0.25">
      <c r="AB26566" s="3" t="e">
        <v>#N/A</v>
      </c>
    </row>
    <row r="26567" spans="28:28" x14ac:dyDescent="0.25">
      <c r="AB26567" s="3" t="e">
        <v>#N/A</v>
      </c>
    </row>
    <row r="26568" spans="28:28" x14ac:dyDescent="0.25">
      <c r="AB26568" s="3" t="e">
        <v>#N/A</v>
      </c>
    </row>
    <row r="26569" spans="28:28" x14ac:dyDescent="0.25">
      <c r="AB26569" s="3" t="e">
        <v>#N/A</v>
      </c>
    </row>
    <row r="26570" spans="28:28" x14ac:dyDescent="0.25">
      <c r="AB26570" s="3" t="e">
        <v>#N/A</v>
      </c>
    </row>
    <row r="26571" spans="28:28" x14ac:dyDescent="0.25">
      <c r="AB26571" s="3" t="e">
        <v>#N/A</v>
      </c>
    </row>
    <row r="26572" spans="28:28" x14ac:dyDescent="0.25">
      <c r="AB26572" s="3" t="e">
        <v>#N/A</v>
      </c>
    </row>
    <row r="26573" spans="28:28" x14ac:dyDescent="0.25">
      <c r="AB26573" s="3" t="e">
        <v>#N/A</v>
      </c>
    </row>
    <row r="26574" spans="28:28" x14ac:dyDescent="0.25">
      <c r="AB26574" s="3" t="e">
        <v>#N/A</v>
      </c>
    </row>
    <row r="26575" spans="28:28" x14ac:dyDescent="0.25">
      <c r="AB26575" s="3" t="e">
        <v>#N/A</v>
      </c>
    </row>
    <row r="26576" spans="28:28" x14ac:dyDescent="0.25">
      <c r="AB26576" s="3" t="e">
        <v>#N/A</v>
      </c>
    </row>
    <row r="26577" spans="28:28" x14ac:dyDescent="0.25">
      <c r="AB26577" s="3" t="e">
        <v>#N/A</v>
      </c>
    </row>
    <row r="26578" spans="28:28" x14ac:dyDescent="0.25">
      <c r="AB26578" s="3" t="e">
        <v>#N/A</v>
      </c>
    </row>
    <row r="26579" spans="28:28" x14ac:dyDescent="0.25">
      <c r="AB26579" s="3" t="e">
        <v>#N/A</v>
      </c>
    </row>
    <row r="26580" spans="28:28" x14ac:dyDescent="0.25">
      <c r="AB26580" s="3" t="e">
        <v>#N/A</v>
      </c>
    </row>
    <row r="26581" spans="28:28" x14ac:dyDescent="0.25">
      <c r="AB26581" s="3" t="e">
        <v>#N/A</v>
      </c>
    </row>
    <row r="26582" spans="28:28" x14ac:dyDescent="0.25">
      <c r="AB26582" s="3" t="e">
        <v>#N/A</v>
      </c>
    </row>
    <row r="26583" spans="28:28" x14ac:dyDescent="0.25">
      <c r="AB26583" s="3" t="e">
        <v>#N/A</v>
      </c>
    </row>
    <row r="26584" spans="28:28" x14ac:dyDescent="0.25">
      <c r="AB26584" s="3" t="e">
        <v>#N/A</v>
      </c>
    </row>
    <row r="26585" spans="28:28" x14ac:dyDescent="0.25">
      <c r="AB26585" s="3" t="e">
        <v>#N/A</v>
      </c>
    </row>
    <row r="26586" spans="28:28" x14ac:dyDescent="0.25">
      <c r="AB26586" s="3" t="e">
        <v>#N/A</v>
      </c>
    </row>
    <row r="26587" spans="28:28" x14ac:dyDescent="0.25">
      <c r="AB26587" s="3" t="e">
        <v>#N/A</v>
      </c>
    </row>
    <row r="26588" spans="28:28" x14ac:dyDescent="0.25">
      <c r="AB26588" s="3" t="e">
        <v>#N/A</v>
      </c>
    </row>
    <row r="26589" spans="28:28" x14ac:dyDescent="0.25">
      <c r="AB26589" s="3" t="e">
        <v>#N/A</v>
      </c>
    </row>
    <row r="26590" spans="28:28" x14ac:dyDescent="0.25">
      <c r="AB26590" s="3" t="e">
        <v>#N/A</v>
      </c>
    </row>
    <row r="26591" spans="28:28" x14ac:dyDescent="0.25">
      <c r="AB26591" s="3" t="e">
        <v>#N/A</v>
      </c>
    </row>
    <row r="26592" spans="28:28" x14ac:dyDescent="0.25">
      <c r="AB26592" s="3" t="e">
        <v>#N/A</v>
      </c>
    </row>
    <row r="26593" spans="28:28" x14ac:dyDescent="0.25">
      <c r="AB26593" s="3" t="e">
        <v>#N/A</v>
      </c>
    </row>
    <row r="26594" spans="28:28" x14ac:dyDescent="0.25">
      <c r="AB26594" s="3" t="e">
        <v>#N/A</v>
      </c>
    </row>
    <row r="26595" spans="28:28" x14ac:dyDescent="0.25">
      <c r="AB26595" s="3" t="e">
        <v>#N/A</v>
      </c>
    </row>
    <row r="26596" spans="28:28" x14ac:dyDescent="0.25">
      <c r="AB26596" s="3" t="e">
        <v>#N/A</v>
      </c>
    </row>
    <row r="26597" spans="28:28" x14ac:dyDescent="0.25">
      <c r="AB26597" s="3" t="e">
        <v>#N/A</v>
      </c>
    </row>
    <row r="26598" spans="28:28" x14ac:dyDescent="0.25">
      <c r="AB26598" s="3" t="e">
        <v>#N/A</v>
      </c>
    </row>
    <row r="26599" spans="28:28" x14ac:dyDescent="0.25">
      <c r="AB26599" s="3" t="e">
        <v>#N/A</v>
      </c>
    </row>
    <row r="26600" spans="28:28" x14ac:dyDescent="0.25">
      <c r="AB26600" s="3" t="e">
        <v>#N/A</v>
      </c>
    </row>
    <row r="26601" spans="28:28" x14ac:dyDescent="0.25">
      <c r="AB26601" s="3" t="e">
        <v>#N/A</v>
      </c>
    </row>
    <row r="26602" spans="28:28" x14ac:dyDescent="0.25">
      <c r="AB26602" s="3" t="e">
        <v>#N/A</v>
      </c>
    </row>
    <row r="26603" spans="28:28" x14ac:dyDescent="0.25">
      <c r="AB26603" s="3" t="e">
        <v>#N/A</v>
      </c>
    </row>
    <row r="26604" spans="28:28" x14ac:dyDescent="0.25">
      <c r="AB26604" s="3" t="e">
        <v>#N/A</v>
      </c>
    </row>
    <row r="26605" spans="28:28" x14ac:dyDescent="0.25">
      <c r="AB26605" s="3" t="e">
        <v>#N/A</v>
      </c>
    </row>
    <row r="26606" spans="28:28" x14ac:dyDescent="0.25">
      <c r="AB26606" s="3" t="e">
        <v>#N/A</v>
      </c>
    </row>
    <row r="26607" spans="28:28" x14ac:dyDescent="0.25">
      <c r="AB26607" s="3" t="e">
        <v>#N/A</v>
      </c>
    </row>
    <row r="26608" spans="28:28" x14ac:dyDescent="0.25">
      <c r="AB26608" s="3" t="e">
        <v>#N/A</v>
      </c>
    </row>
    <row r="26609" spans="28:28" x14ac:dyDescent="0.25">
      <c r="AB26609" s="3" t="e">
        <v>#N/A</v>
      </c>
    </row>
    <row r="26610" spans="28:28" x14ac:dyDescent="0.25">
      <c r="AB26610" s="3" t="e">
        <v>#N/A</v>
      </c>
    </row>
    <row r="26611" spans="28:28" x14ac:dyDescent="0.25">
      <c r="AB26611" s="3" t="e">
        <v>#N/A</v>
      </c>
    </row>
    <row r="26612" spans="28:28" x14ac:dyDescent="0.25">
      <c r="AB26612" s="3" t="e">
        <v>#N/A</v>
      </c>
    </row>
    <row r="26613" spans="28:28" x14ac:dyDescent="0.25">
      <c r="AB26613" s="3" t="e">
        <v>#N/A</v>
      </c>
    </row>
    <row r="26614" spans="28:28" x14ac:dyDescent="0.25">
      <c r="AB26614" s="3" t="e">
        <v>#N/A</v>
      </c>
    </row>
    <row r="26615" spans="28:28" x14ac:dyDescent="0.25">
      <c r="AB26615" s="3" t="e">
        <v>#N/A</v>
      </c>
    </row>
    <row r="26616" spans="28:28" x14ac:dyDescent="0.25">
      <c r="AB26616" s="3" t="e">
        <v>#N/A</v>
      </c>
    </row>
    <row r="26617" spans="28:28" x14ac:dyDescent="0.25">
      <c r="AB26617" s="3" t="e">
        <v>#N/A</v>
      </c>
    </row>
    <row r="26618" spans="28:28" x14ac:dyDescent="0.25">
      <c r="AB26618" s="3" t="e">
        <v>#N/A</v>
      </c>
    </row>
    <row r="26619" spans="28:28" x14ac:dyDescent="0.25">
      <c r="AB26619" s="3" t="e">
        <v>#N/A</v>
      </c>
    </row>
    <row r="26620" spans="28:28" x14ac:dyDescent="0.25">
      <c r="AB26620" s="3" t="e">
        <v>#N/A</v>
      </c>
    </row>
    <row r="26621" spans="28:28" x14ac:dyDescent="0.25">
      <c r="AB26621" s="3" t="e">
        <v>#N/A</v>
      </c>
    </row>
    <row r="26622" spans="28:28" x14ac:dyDescent="0.25">
      <c r="AB26622" s="3" t="e">
        <v>#N/A</v>
      </c>
    </row>
    <row r="26623" spans="28:28" x14ac:dyDescent="0.25">
      <c r="AB26623" s="3" t="e">
        <v>#N/A</v>
      </c>
    </row>
    <row r="26624" spans="28:28" x14ac:dyDescent="0.25">
      <c r="AB26624" s="3" t="e">
        <v>#N/A</v>
      </c>
    </row>
    <row r="26625" spans="28:28" x14ac:dyDescent="0.25">
      <c r="AB26625" s="3" t="e">
        <v>#N/A</v>
      </c>
    </row>
    <row r="26626" spans="28:28" x14ac:dyDescent="0.25">
      <c r="AB26626" s="3" t="e">
        <v>#N/A</v>
      </c>
    </row>
    <row r="26627" spans="28:28" x14ac:dyDescent="0.25">
      <c r="AB26627" s="3" t="e">
        <v>#N/A</v>
      </c>
    </row>
    <row r="26628" spans="28:28" x14ac:dyDescent="0.25">
      <c r="AB26628" s="3" t="e">
        <v>#N/A</v>
      </c>
    </row>
    <row r="26629" spans="28:28" x14ac:dyDescent="0.25">
      <c r="AB26629" s="3" t="e">
        <v>#N/A</v>
      </c>
    </row>
    <row r="26630" spans="28:28" x14ac:dyDescent="0.25">
      <c r="AB26630" s="3" t="e">
        <v>#N/A</v>
      </c>
    </row>
    <row r="26631" spans="28:28" x14ac:dyDescent="0.25">
      <c r="AB26631" s="3" t="e">
        <v>#N/A</v>
      </c>
    </row>
    <row r="26632" spans="28:28" x14ac:dyDescent="0.25">
      <c r="AB26632" s="3" t="e">
        <v>#N/A</v>
      </c>
    </row>
    <row r="26633" spans="28:28" x14ac:dyDescent="0.25">
      <c r="AB26633" s="3" t="e">
        <v>#N/A</v>
      </c>
    </row>
    <row r="26634" spans="28:28" x14ac:dyDescent="0.25">
      <c r="AB26634" s="3" t="e">
        <v>#N/A</v>
      </c>
    </row>
    <row r="26635" spans="28:28" x14ac:dyDescent="0.25">
      <c r="AB26635" s="3" t="e">
        <v>#N/A</v>
      </c>
    </row>
    <row r="26636" spans="28:28" x14ac:dyDescent="0.25">
      <c r="AB26636" s="3" t="e">
        <v>#N/A</v>
      </c>
    </row>
    <row r="26637" spans="28:28" x14ac:dyDescent="0.25">
      <c r="AB26637" s="3" t="e">
        <v>#N/A</v>
      </c>
    </row>
    <row r="26638" spans="28:28" x14ac:dyDescent="0.25">
      <c r="AB26638" s="3" t="e">
        <v>#N/A</v>
      </c>
    </row>
    <row r="26639" spans="28:28" x14ac:dyDescent="0.25">
      <c r="AB26639" s="3" t="e">
        <v>#N/A</v>
      </c>
    </row>
    <row r="26640" spans="28:28" x14ac:dyDescent="0.25">
      <c r="AB26640" s="3" t="e">
        <v>#N/A</v>
      </c>
    </row>
    <row r="26641" spans="28:28" x14ac:dyDescent="0.25">
      <c r="AB26641" s="3" t="e">
        <v>#N/A</v>
      </c>
    </row>
    <row r="26642" spans="28:28" x14ac:dyDescent="0.25">
      <c r="AB26642" s="3" t="e">
        <v>#N/A</v>
      </c>
    </row>
    <row r="26643" spans="28:28" x14ac:dyDescent="0.25">
      <c r="AB26643" s="3" t="e">
        <v>#N/A</v>
      </c>
    </row>
    <row r="26644" spans="28:28" x14ac:dyDescent="0.25">
      <c r="AB26644" s="3" t="e">
        <v>#N/A</v>
      </c>
    </row>
    <row r="26645" spans="28:28" x14ac:dyDescent="0.25">
      <c r="AB26645" s="3" t="e">
        <v>#N/A</v>
      </c>
    </row>
    <row r="26646" spans="28:28" x14ac:dyDescent="0.25">
      <c r="AB26646" s="3" t="e">
        <v>#N/A</v>
      </c>
    </row>
    <row r="26647" spans="28:28" x14ac:dyDescent="0.25">
      <c r="AB26647" s="3" t="e">
        <v>#N/A</v>
      </c>
    </row>
    <row r="26648" spans="28:28" x14ac:dyDescent="0.25">
      <c r="AB26648" s="3" t="e">
        <v>#N/A</v>
      </c>
    </row>
    <row r="26649" spans="28:28" x14ac:dyDescent="0.25">
      <c r="AB26649" s="3" t="e">
        <v>#N/A</v>
      </c>
    </row>
    <row r="26650" spans="28:28" x14ac:dyDescent="0.25">
      <c r="AB26650" s="3" t="e">
        <v>#N/A</v>
      </c>
    </row>
    <row r="26651" spans="28:28" x14ac:dyDescent="0.25">
      <c r="AB26651" s="3" t="e">
        <v>#N/A</v>
      </c>
    </row>
    <row r="26652" spans="28:28" x14ac:dyDescent="0.25">
      <c r="AB26652" s="3" t="e">
        <v>#N/A</v>
      </c>
    </row>
    <row r="26653" spans="28:28" x14ac:dyDescent="0.25">
      <c r="AB26653" s="3" t="e">
        <v>#N/A</v>
      </c>
    </row>
    <row r="26654" spans="28:28" x14ac:dyDescent="0.25">
      <c r="AB26654" s="3" t="e">
        <v>#N/A</v>
      </c>
    </row>
    <row r="26655" spans="28:28" x14ac:dyDescent="0.25">
      <c r="AB26655" s="3" t="e">
        <v>#N/A</v>
      </c>
    </row>
    <row r="26656" spans="28:28" x14ac:dyDescent="0.25">
      <c r="AB26656" s="3" t="e">
        <v>#N/A</v>
      </c>
    </row>
    <row r="26657" spans="28:28" x14ac:dyDescent="0.25">
      <c r="AB26657" s="3" t="e">
        <v>#N/A</v>
      </c>
    </row>
    <row r="26658" spans="28:28" x14ac:dyDescent="0.25">
      <c r="AB26658" s="3" t="e">
        <v>#N/A</v>
      </c>
    </row>
    <row r="26659" spans="28:28" x14ac:dyDescent="0.25">
      <c r="AB26659" s="3" t="e">
        <v>#N/A</v>
      </c>
    </row>
    <row r="26660" spans="28:28" x14ac:dyDescent="0.25">
      <c r="AB26660" s="3" t="e">
        <v>#N/A</v>
      </c>
    </row>
    <row r="26661" spans="28:28" x14ac:dyDescent="0.25">
      <c r="AB26661" s="3" t="e">
        <v>#N/A</v>
      </c>
    </row>
    <row r="26662" spans="28:28" x14ac:dyDescent="0.25">
      <c r="AB26662" s="3" t="e">
        <v>#N/A</v>
      </c>
    </row>
    <row r="26663" spans="28:28" x14ac:dyDescent="0.25">
      <c r="AB26663" s="3" t="e">
        <v>#N/A</v>
      </c>
    </row>
    <row r="26664" spans="28:28" x14ac:dyDescent="0.25">
      <c r="AB26664" s="3" t="e">
        <v>#N/A</v>
      </c>
    </row>
    <row r="26665" spans="28:28" x14ac:dyDescent="0.25">
      <c r="AB26665" s="3" t="e">
        <v>#N/A</v>
      </c>
    </row>
    <row r="26666" spans="28:28" x14ac:dyDescent="0.25">
      <c r="AB26666" s="3" t="e">
        <v>#N/A</v>
      </c>
    </row>
    <row r="26667" spans="28:28" x14ac:dyDescent="0.25">
      <c r="AB26667" s="3" t="e">
        <v>#N/A</v>
      </c>
    </row>
    <row r="26668" spans="28:28" x14ac:dyDescent="0.25">
      <c r="AB26668" s="3" t="e">
        <v>#N/A</v>
      </c>
    </row>
    <row r="26669" spans="28:28" x14ac:dyDescent="0.25">
      <c r="AB26669" s="3" t="e">
        <v>#N/A</v>
      </c>
    </row>
    <row r="26670" spans="28:28" x14ac:dyDescent="0.25">
      <c r="AB26670" s="3" t="e">
        <v>#N/A</v>
      </c>
    </row>
    <row r="26671" spans="28:28" x14ac:dyDescent="0.25">
      <c r="AB26671" s="3" t="e">
        <v>#N/A</v>
      </c>
    </row>
    <row r="26672" spans="28:28" x14ac:dyDescent="0.25">
      <c r="AB26672" s="3" t="e">
        <v>#N/A</v>
      </c>
    </row>
    <row r="26673" spans="28:28" x14ac:dyDescent="0.25">
      <c r="AB26673" s="3" t="e">
        <v>#N/A</v>
      </c>
    </row>
    <row r="26674" spans="28:28" x14ac:dyDescent="0.25">
      <c r="AB26674" s="3" t="e">
        <v>#N/A</v>
      </c>
    </row>
    <row r="26675" spans="28:28" x14ac:dyDescent="0.25">
      <c r="AB26675" s="3" t="e">
        <v>#N/A</v>
      </c>
    </row>
    <row r="26676" spans="28:28" x14ac:dyDescent="0.25">
      <c r="AB26676" s="3" t="e">
        <v>#N/A</v>
      </c>
    </row>
    <row r="26677" spans="28:28" x14ac:dyDescent="0.25">
      <c r="AB26677" s="3" t="e">
        <v>#N/A</v>
      </c>
    </row>
    <row r="26678" spans="28:28" x14ac:dyDescent="0.25">
      <c r="AB26678" s="3" t="e">
        <v>#N/A</v>
      </c>
    </row>
    <row r="26679" spans="28:28" x14ac:dyDescent="0.25">
      <c r="AB26679" s="3" t="e">
        <v>#N/A</v>
      </c>
    </row>
    <row r="26680" spans="28:28" x14ac:dyDescent="0.25">
      <c r="AB26680" s="3" t="e">
        <v>#N/A</v>
      </c>
    </row>
    <row r="26681" spans="28:28" x14ac:dyDescent="0.25">
      <c r="AB26681" s="3" t="e">
        <v>#N/A</v>
      </c>
    </row>
    <row r="26682" spans="28:28" x14ac:dyDescent="0.25">
      <c r="AB26682" s="3" t="e">
        <v>#N/A</v>
      </c>
    </row>
    <row r="26683" spans="28:28" x14ac:dyDescent="0.25">
      <c r="AB26683" s="3" t="e">
        <v>#N/A</v>
      </c>
    </row>
    <row r="26684" spans="28:28" x14ac:dyDescent="0.25">
      <c r="AB26684" s="3" t="e">
        <v>#N/A</v>
      </c>
    </row>
    <row r="26685" spans="28:28" x14ac:dyDescent="0.25">
      <c r="AB26685" s="3" t="e">
        <v>#N/A</v>
      </c>
    </row>
    <row r="26686" spans="28:28" x14ac:dyDescent="0.25">
      <c r="AB26686" s="3" t="e">
        <v>#N/A</v>
      </c>
    </row>
    <row r="26687" spans="28:28" x14ac:dyDescent="0.25">
      <c r="AB26687" s="3" t="e">
        <v>#N/A</v>
      </c>
    </row>
    <row r="26688" spans="28:28" x14ac:dyDescent="0.25">
      <c r="AB26688" s="3" t="e">
        <v>#N/A</v>
      </c>
    </row>
    <row r="26689" spans="28:28" x14ac:dyDescent="0.25">
      <c r="AB26689" s="3" t="e">
        <v>#N/A</v>
      </c>
    </row>
    <row r="26690" spans="28:28" x14ac:dyDescent="0.25">
      <c r="AB26690" s="3" t="e">
        <v>#N/A</v>
      </c>
    </row>
    <row r="26691" spans="28:28" x14ac:dyDescent="0.25">
      <c r="AB26691" s="3" t="e">
        <v>#N/A</v>
      </c>
    </row>
    <row r="26692" spans="28:28" x14ac:dyDescent="0.25">
      <c r="AB26692" s="3" t="e">
        <v>#N/A</v>
      </c>
    </row>
    <row r="26693" spans="28:28" x14ac:dyDescent="0.25">
      <c r="AB26693" s="3" t="e">
        <v>#N/A</v>
      </c>
    </row>
    <row r="26694" spans="28:28" x14ac:dyDescent="0.25">
      <c r="AB26694" s="3" t="e">
        <v>#N/A</v>
      </c>
    </row>
    <row r="26695" spans="28:28" x14ac:dyDescent="0.25">
      <c r="AB26695" s="3" t="e">
        <v>#N/A</v>
      </c>
    </row>
    <row r="26696" spans="28:28" x14ac:dyDescent="0.25">
      <c r="AB26696" s="3" t="e">
        <v>#N/A</v>
      </c>
    </row>
    <row r="26697" spans="28:28" x14ac:dyDescent="0.25">
      <c r="AB26697" s="3" t="e">
        <v>#N/A</v>
      </c>
    </row>
    <row r="26698" spans="28:28" x14ac:dyDescent="0.25">
      <c r="AB26698" s="3" t="e">
        <v>#N/A</v>
      </c>
    </row>
    <row r="26699" spans="28:28" x14ac:dyDescent="0.25">
      <c r="AB26699" s="3" t="e">
        <v>#N/A</v>
      </c>
    </row>
    <row r="26700" spans="28:28" x14ac:dyDescent="0.25">
      <c r="AB26700" s="3" t="e">
        <v>#N/A</v>
      </c>
    </row>
    <row r="26701" spans="28:28" x14ac:dyDescent="0.25">
      <c r="AB26701" s="3" t="e">
        <v>#N/A</v>
      </c>
    </row>
    <row r="26702" spans="28:28" x14ac:dyDescent="0.25">
      <c r="AB26702" s="3" t="e">
        <v>#N/A</v>
      </c>
    </row>
    <row r="26703" spans="28:28" x14ac:dyDescent="0.25">
      <c r="AB26703" s="3" t="e">
        <v>#N/A</v>
      </c>
    </row>
    <row r="26704" spans="28:28" x14ac:dyDescent="0.25">
      <c r="AB26704" s="3" t="e">
        <v>#N/A</v>
      </c>
    </row>
    <row r="26705" spans="28:28" x14ac:dyDescent="0.25">
      <c r="AB26705" s="3" t="e">
        <v>#N/A</v>
      </c>
    </row>
    <row r="26706" spans="28:28" x14ac:dyDescent="0.25">
      <c r="AB26706" s="3" t="e">
        <v>#N/A</v>
      </c>
    </row>
    <row r="26707" spans="28:28" x14ac:dyDescent="0.25">
      <c r="AB26707" s="3" t="e">
        <v>#N/A</v>
      </c>
    </row>
    <row r="26708" spans="28:28" x14ac:dyDescent="0.25">
      <c r="AB26708" s="3" t="e">
        <v>#N/A</v>
      </c>
    </row>
    <row r="26709" spans="28:28" x14ac:dyDescent="0.25">
      <c r="AB26709" s="3" t="e">
        <v>#N/A</v>
      </c>
    </row>
    <row r="26710" spans="28:28" x14ac:dyDescent="0.25">
      <c r="AB26710" s="3" t="e">
        <v>#N/A</v>
      </c>
    </row>
    <row r="26711" spans="28:28" x14ac:dyDescent="0.25">
      <c r="AB26711" s="3" t="e">
        <v>#N/A</v>
      </c>
    </row>
    <row r="26712" spans="28:28" x14ac:dyDescent="0.25">
      <c r="AB26712" s="3" t="e">
        <v>#N/A</v>
      </c>
    </row>
    <row r="26713" spans="28:28" x14ac:dyDescent="0.25">
      <c r="AB26713" s="3" t="e">
        <v>#N/A</v>
      </c>
    </row>
    <row r="26714" spans="28:28" x14ac:dyDescent="0.25">
      <c r="AB26714" s="3" t="e">
        <v>#N/A</v>
      </c>
    </row>
    <row r="26715" spans="28:28" x14ac:dyDescent="0.25">
      <c r="AB26715" s="3" t="e">
        <v>#N/A</v>
      </c>
    </row>
    <row r="26716" spans="28:28" x14ac:dyDescent="0.25">
      <c r="AB26716" s="3" t="e">
        <v>#N/A</v>
      </c>
    </row>
    <row r="26717" spans="28:28" x14ac:dyDescent="0.25">
      <c r="AB26717" s="3" t="e">
        <v>#N/A</v>
      </c>
    </row>
    <row r="26718" spans="28:28" x14ac:dyDescent="0.25">
      <c r="AB26718" s="3" t="e">
        <v>#N/A</v>
      </c>
    </row>
    <row r="26719" spans="28:28" x14ac:dyDescent="0.25">
      <c r="AB26719" s="3" t="e">
        <v>#N/A</v>
      </c>
    </row>
    <row r="26720" spans="28:28" x14ac:dyDescent="0.25">
      <c r="AB26720" s="3" t="e">
        <v>#N/A</v>
      </c>
    </row>
    <row r="26721" spans="28:28" x14ac:dyDescent="0.25">
      <c r="AB26721" s="3" t="e">
        <v>#N/A</v>
      </c>
    </row>
    <row r="26722" spans="28:28" x14ac:dyDescent="0.25">
      <c r="AB26722" s="3" t="e">
        <v>#N/A</v>
      </c>
    </row>
    <row r="26723" spans="28:28" x14ac:dyDescent="0.25">
      <c r="AB26723" s="3" t="e">
        <v>#N/A</v>
      </c>
    </row>
    <row r="26724" spans="28:28" x14ac:dyDescent="0.25">
      <c r="AB26724" s="3" t="e">
        <v>#N/A</v>
      </c>
    </row>
    <row r="26725" spans="28:28" x14ac:dyDescent="0.25">
      <c r="AB26725" s="3" t="e">
        <v>#N/A</v>
      </c>
    </row>
    <row r="26726" spans="28:28" x14ac:dyDescent="0.25">
      <c r="AB26726" s="3" t="e">
        <v>#N/A</v>
      </c>
    </row>
    <row r="26727" spans="28:28" x14ac:dyDescent="0.25">
      <c r="AB26727" s="3" t="e">
        <v>#N/A</v>
      </c>
    </row>
    <row r="26728" spans="28:28" x14ac:dyDescent="0.25">
      <c r="AB26728" s="3" t="e">
        <v>#N/A</v>
      </c>
    </row>
    <row r="26729" spans="28:28" x14ac:dyDescent="0.25">
      <c r="AB26729" s="3" t="e">
        <v>#N/A</v>
      </c>
    </row>
    <row r="26730" spans="28:28" x14ac:dyDescent="0.25">
      <c r="AB26730" s="3" t="e">
        <v>#N/A</v>
      </c>
    </row>
    <row r="26731" spans="28:28" x14ac:dyDescent="0.25">
      <c r="AB26731" s="3" t="e">
        <v>#N/A</v>
      </c>
    </row>
    <row r="26732" spans="28:28" x14ac:dyDescent="0.25">
      <c r="AB26732" s="3" t="e">
        <v>#N/A</v>
      </c>
    </row>
    <row r="26733" spans="28:28" x14ac:dyDescent="0.25">
      <c r="AB26733" s="3" t="e">
        <v>#N/A</v>
      </c>
    </row>
    <row r="26734" spans="28:28" x14ac:dyDescent="0.25">
      <c r="AB26734" s="3" t="e">
        <v>#N/A</v>
      </c>
    </row>
    <row r="26735" spans="28:28" x14ac:dyDescent="0.25">
      <c r="AB26735" s="3" t="e">
        <v>#N/A</v>
      </c>
    </row>
    <row r="26736" spans="28:28" x14ac:dyDescent="0.25">
      <c r="AB26736" s="3" t="e">
        <v>#N/A</v>
      </c>
    </row>
    <row r="26737" spans="28:28" x14ac:dyDescent="0.25">
      <c r="AB26737" s="3" t="e">
        <v>#N/A</v>
      </c>
    </row>
    <row r="26738" spans="28:28" x14ac:dyDescent="0.25">
      <c r="AB26738" s="3" t="e">
        <v>#N/A</v>
      </c>
    </row>
    <row r="26739" spans="28:28" x14ac:dyDescent="0.25">
      <c r="AB26739" s="3" t="e">
        <v>#N/A</v>
      </c>
    </row>
    <row r="26740" spans="28:28" x14ac:dyDescent="0.25">
      <c r="AB26740" s="3" t="e">
        <v>#N/A</v>
      </c>
    </row>
    <row r="26741" spans="28:28" x14ac:dyDescent="0.25">
      <c r="AB26741" s="3" t="e">
        <v>#N/A</v>
      </c>
    </row>
    <row r="26742" spans="28:28" x14ac:dyDescent="0.25">
      <c r="AB26742" s="3" t="e">
        <v>#N/A</v>
      </c>
    </row>
    <row r="26743" spans="28:28" x14ac:dyDescent="0.25">
      <c r="AB26743" s="3" t="e">
        <v>#N/A</v>
      </c>
    </row>
    <row r="26744" spans="28:28" x14ac:dyDescent="0.25">
      <c r="AB26744" s="3" t="e">
        <v>#N/A</v>
      </c>
    </row>
    <row r="26745" spans="28:28" x14ac:dyDescent="0.25">
      <c r="AB26745" s="3" t="e">
        <v>#N/A</v>
      </c>
    </row>
    <row r="26746" spans="28:28" x14ac:dyDescent="0.25">
      <c r="AB26746" s="3" t="e">
        <v>#N/A</v>
      </c>
    </row>
    <row r="26747" spans="28:28" x14ac:dyDescent="0.25">
      <c r="AB26747" s="3" t="e">
        <v>#N/A</v>
      </c>
    </row>
    <row r="26748" spans="28:28" x14ac:dyDescent="0.25">
      <c r="AB26748" s="3" t="e">
        <v>#N/A</v>
      </c>
    </row>
    <row r="26749" spans="28:28" x14ac:dyDescent="0.25">
      <c r="AB26749" s="3" t="e">
        <v>#N/A</v>
      </c>
    </row>
    <row r="26750" spans="28:28" x14ac:dyDescent="0.25">
      <c r="AB26750" s="3" t="e">
        <v>#N/A</v>
      </c>
    </row>
    <row r="26751" spans="28:28" x14ac:dyDescent="0.25">
      <c r="AB26751" s="3" t="e">
        <v>#N/A</v>
      </c>
    </row>
    <row r="26752" spans="28:28" x14ac:dyDescent="0.25">
      <c r="AB26752" s="3" t="e">
        <v>#N/A</v>
      </c>
    </row>
    <row r="26753" spans="28:28" x14ac:dyDescent="0.25">
      <c r="AB26753" s="3" t="e">
        <v>#N/A</v>
      </c>
    </row>
    <row r="26754" spans="28:28" x14ac:dyDescent="0.25">
      <c r="AB26754" s="3" t="e">
        <v>#N/A</v>
      </c>
    </row>
    <row r="26755" spans="28:28" x14ac:dyDescent="0.25">
      <c r="AB26755" s="3" t="e">
        <v>#N/A</v>
      </c>
    </row>
    <row r="26756" spans="28:28" x14ac:dyDescent="0.25">
      <c r="AB26756" s="3" t="e">
        <v>#N/A</v>
      </c>
    </row>
    <row r="26757" spans="28:28" x14ac:dyDescent="0.25">
      <c r="AB26757" s="3" t="e">
        <v>#N/A</v>
      </c>
    </row>
    <row r="26758" spans="28:28" x14ac:dyDescent="0.25">
      <c r="AB26758" s="3" t="e">
        <v>#N/A</v>
      </c>
    </row>
    <row r="26759" spans="28:28" x14ac:dyDescent="0.25">
      <c r="AB26759" s="3" t="e">
        <v>#N/A</v>
      </c>
    </row>
    <row r="26760" spans="28:28" x14ac:dyDescent="0.25">
      <c r="AB26760" s="3" t="e">
        <v>#N/A</v>
      </c>
    </row>
    <row r="26761" spans="28:28" x14ac:dyDescent="0.25">
      <c r="AB26761" s="3" t="e">
        <v>#N/A</v>
      </c>
    </row>
    <row r="26762" spans="28:28" x14ac:dyDescent="0.25">
      <c r="AB26762" s="3" t="e">
        <v>#N/A</v>
      </c>
    </row>
    <row r="26763" spans="28:28" x14ac:dyDescent="0.25">
      <c r="AB26763" s="3" t="e">
        <v>#N/A</v>
      </c>
    </row>
    <row r="26764" spans="28:28" x14ac:dyDescent="0.25">
      <c r="AB26764" s="3" t="e">
        <v>#N/A</v>
      </c>
    </row>
    <row r="26765" spans="28:28" x14ac:dyDescent="0.25">
      <c r="AB26765" s="3" t="e">
        <v>#N/A</v>
      </c>
    </row>
    <row r="26766" spans="28:28" x14ac:dyDescent="0.25">
      <c r="AB26766" s="3" t="e">
        <v>#N/A</v>
      </c>
    </row>
    <row r="26767" spans="28:28" x14ac:dyDescent="0.25">
      <c r="AB26767" s="3" t="e">
        <v>#N/A</v>
      </c>
    </row>
    <row r="26768" spans="28:28" x14ac:dyDescent="0.25">
      <c r="AB26768" s="3" t="e">
        <v>#N/A</v>
      </c>
    </row>
    <row r="26769" spans="28:28" x14ac:dyDescent="0.25">
      <c r="AB26769" s="3" t="e">
        <v>#N/A</v>
      </c>
    </row>
    <row r="26770" spans="28:28" x14ac:dyDescent="0.25">
      <c r="AB26770" s="3" t="e">
        <v>#N/A</v>
      </c>
    </row>
    <row r="26771" spans="28:28" x14ac:dyDescent="0.25">
      <c r="AB26771" s="3" t="e">
        <v>#N/A</v>
      </c>
    </row>
    <row r="26772" spans="28:28" x14ac:dyDescent="0.25">
      <c r="AB26772" s="3" t="e">
        <v>#N/A</v>
      </c>
    </row>
    <row r="26773" spans="28:28" x14ac:dyDescent="0.25">
      <c r="AB26773" s="3" t="e">
        <v>#N/A</v>
      </c>
    </row>
    <row r="26774" spans="28:28" x14ac:dyDescent="0.25">
      <c r="AB26774" s="3" t="e">
        <v>#N/A</v>
      </c>
    </row>
    <row r="26775" spans="28:28" x14ac:dyDescent="0.25">
      <c r="AB26775" s="3" t="e">
        <v>#N/A</v>
      </c>
    </row>
    <row r="26776" spans="28:28" x14ac:dyDescent="0.25">
      <c r="AB26776" s="3" t="e">
        <v>#N/A</v>
      </c>
    </row>
    <row r="26777" spans="28:28" x14ac:dyDescent="0.25">
      <c r="AB26777" s="3" t="e">
        <v>#N/A</v>
      </c>
    </row>
    <row r="26778" spans="28:28" x14ac:dyDescent="0.25">
      <c r="AB26778" s="3" t="e">
        <v>#N/A</v>
      </c>
    </row>
    <row r="26779" spans="28:28" x14ac:dyDescent="0.25">
      <c r="AB26779" s="3" t="e">
        <v>#N/A</v>
      </c>
    </row>
    <row r="26780" spans="28:28" x14ac:dyDescent="0.25">
      <c r="AB26780" s="3" t="e">
        <v>#N/A</v>
      </c>
    </row>
    <row r="26781" spans="28:28" x14ac:dyDescent="0.25">
      <c r="AB26781" s="3" t="e">
        <v>#N/A</v>
      </c>
    </row>
    <row r="26782" spans="28:28" x14ac:dyDescent="0.25">
      <c r="AB26782" s="3" t="e">
        <v>#N/A</v>
      </c>
    </row>
    <row r="26783" spans="28:28" x14ac:dyDescent="0.25">
      <c r="AB26783" s="3" t="e">
        <v>#N/A</v>
      </c>
    </row>
    <row r="26784" spans="28:28" x14ac:dyDescent="0.25">
      <c r="AB26784" s="3" t="e">
        <v>#N/A</v>
      </c>
    </row>
    <row r="26785" spans="28:28" x14ac:dyDescent="0.25">
      <c r="AB26785" s="3" t="e">
        <v>#N/A</v>
      </c>
    </row>
    <row r="26786" spans="28:28" x14ac:dyDescent="0.25">
      <c r="AB26786" s="3" t="e">
        <v>#N/A</v>
      </c>
    </row>
    <row r="26787" spans="28:28" x14ac:dyDescent="0.25">
      <c r="AB26787" s="3" t="e">
        <v>#N/A</v>
      </c>
    </row>
    <row r="26788" spans="28:28" x14ac:dyDescent="0.25">
      <c r="AB26788" s="3" t="e">
        <v>#N/A</v>
      </c>
    </row>
    <row r="26789" spans="28:28" x14ac:dyDescent="0.25">
      <c r="AB26789" s="3" t="e">
        <v>#N/A</v>
      </c>
    </row>
    <row r="26790" spans="28:28" x14ac:dyDescent="0.25">
      <c r="AB26790" s="3" t="e">
        <v>#N/A</v>
      </c>
    </row>
    <row r="26791" spans="28:28" x14ac:dyDescent="0.25">
      <c r="AB26791" s="3" t="e">
        <v>#N/A</v>
      </c>
    </row>
    <row r="26792" spans="28:28" x14ac:dyDescent="0.25">
      <c r="AB26792" s="3" t="e">
        <v>#N/A</v>
      </c>
    </row>
    <row r="26793" spans="28:28" x14ac:dyDescent="0.25">
      <c r="AB26793" s="3" t="e">
        <v>#N/A</v>
      </c>
    </row>
    <row r="26794" spans="28:28" x14ac:dyDescent="0.25">
      <c r="AB26794" s="3" t="e">
        <v>#N/A</v>
      </c>
    </row>
    <row r="26795" spans="28:28" x14ac:dyDescent="0.25">
      <c r="AB26795" s="3" t="e">
        <v>#N/A</v>
      </c>
    </row>
    <row r="26796" spans="28:28" x14ac:dyDescent="0.25">
      <c r="AB26796" s="3" t="e">
        <v>#N/A</v>
      </c>
    </row>
    <row r="26797" spans="28:28" x14ac:dyDescent="0.25">
      <c r="AB26797" s="3" t="e">
        <v>#N/A</v>
      </c>
    </row>
    <row r="26798" spans="28:28" x14ac:dyDescent="0.25">
      <c r="AB26798" s="3" t="e">
        <v>#N/A</v>
      </c>
    </row>
    <row r="26799" spans="28:28" x14ac:dyDescent="0.25">
      <c r="AB26799" s="3" t="e">
        <v>#N/A</v>
      </c>
    </row>
    <row r="26800" spans="28:28" x14ac:dyDescent="0.25">
      <c r="AB26800" s="3" t="e">
        <v>#N/A</v>
      </c>
    </row>
    <row r="26801" spans="28:28" x14ac:dyDescent="0.25">
      <c r="AB26801" s="3" t="e">
        <v>#N/A</v>
      </c>
    </row>
    <row r="26802" spans="28:28" x14ac:dyDescent="0.25">
      <c r="AB26802" s="3" t="e">
        <v>#N/A</v>
      </c>
    </row>
    <row r="26803" spans="28:28" x14ac:dyDescent="0.25">
      <c r="AB26803" s="3" t="e">
        <v>#N/A</v>
      </c>
    </row>
    <row r="26804" spans="28:28" x14ac:dyDescent="0.25">
      <c r="AB26804" s="3" t="e">
        <v>#N/A</v>
      </c>
    </row>
    <row r="26805" spans="28:28" x14ac:dyDescent="0.25">
      <c r="AB26805" s="3" t="e">
        <v>#N/A</v>
      </c>
    </row>
    <row r="26806" spans="28:28" x14ac:dyDescent="0.25">
      <c r="AB26806" s="3" t="e">
        <v>#N/A</v>
      </c>
    </row>
    <row r="26807" spans="28:28" x14ac:dyDescent="0.25">
      <c r="AB26807" s="3" t="e">
        <v>#N/A</v>
      </c>
    </row>
    <row r="26808" spans="28:28" x14ac:dyDescent="0.25">
      <c r="AB26808" s="3" t="e">
        <v>#N/A</v>
      </c>
    </row>
    <row r="26809" spans="28:28" x14ac:dyDescent="0.25">
      <c r="AB26809" s="3" t="e">
        <v>#N/A</v>
      </c>
    </row>
    <row r="26810" spans="28:28" x14ac:dyDescent="0.25">
      <c r="AB26810" s="3" t="e">
        <v>#N/A</v>
      </c>
    </row>
    <row r="26811" spans="28:28" x14ac:dyDescent="0.25">
      <c r="AB26811" s="3" t="e">
        <v>#N/A</v>
      </c>
    </row>
    <row r="26812" spans="28:28" x14ac:dyDescent="0.25">
      <c r="AB26812" s="3" t="e">
        <v>#N/A</v>
      </c>
    </row>
    <row r="26813" spans="28:28" x14ac:dyDescent="0.25">
      <c r="AB26813" s="3" t="e">
        <v>#N/A</v>
      </c>
    </row>
    <row r="26814" spans="28:28" x14ac:dyDescent="0.25">
      <c r="AB26814" s="3" t="e">
        <v>#N/A</v>
      </c>
    </row>
    <row r="26815" spans="28:28" x14ac:dyDescent="0.25">
      <c r="AB26815" s="3" t="e">
        <v>#N/A</v>
      </c>
    </row>
    <row r="26816" spans="28:28" x14ac:dyDescent="0.25">
      <c r="AB26816" s="3" t="e">
        <v>#N/A</v>
      </c>
    </row>
    <row r="26817" spans="28:28" x14ac:dyDescent="0.25">
      <c r="AB26817" s="3" t="e">
        <v>#N/A</v>
      </c>
    </row>
    <row r="26818" spans="28:28" x14ac:dyDescent="0.25">
      <c r="AB26818" s="3" t="e">
        <v>#N/A</v>
      </c>
    </row>
    <row r="26819" spans="28:28" x14ac:dyDescent="0.25">
      <c r="AB26819" s="3" t="e">
        <v>#N/A</v>
      </c>
    </row>
    <row r="26820" spans="28:28" x14ac:dyDescent="0.25">
      <c r="AB26820" s="3" t="e">
        <v>#N/A</v>
      </c>
    </row>
    <row r="26821" spans="28:28" x14ac:dyDescent="0.25">
      <c r="AB26821" s="3" t="e">
        <v>#N/A</v>
      </c>
    </row>
    <row r="26822" spans="28:28" x14ac:dyDescent="0.25">
      <c r="AB26822" s="3" t="e">
        <v>#N/A</v>
      </c>
    </row>
    <row r="26823" spans="28:28" x14ac:dyDescent="0.25">
      <c r="AB26823" s="3" t="e">
        <v>#N/A</v>
      </c>
    </row>
    <row r="26824" spans="28:28" x14ac:dyDescent="0.25">
      <c r="AB26824" s="3" t="e">
        <v>#N/A</v>
      </c>
    </row>
    <row r="26825" spans="28:28" x14ac:dyDescent="0.25">
      <c r="AB26825" s="3" t="e">
        <v>#N/A</v>
      </c>
    </row>
    <row r="26826" spans="28:28" x14ac:dyDescent="0.25">
      <c r="AB26826" s="3" t="e">
        <v>#N/A</v>
      </c>
    </row>
    <row r="26827" spans="28:28" x14ac:dyDescent="0.25">
      <c r="AB26827" s="3" t="e">
        <v>#N/A</v>
      </c>
    </row>
    <row r="26828" spans="28:28" x14ac:dyDescent="0.25">
      <c r="AB26828" s="3" t="e">
        <v>#N/A</v>
      </c>
    </row>
    <row r="26829" spans="28:28" x14ac:dyDescent="0.25">
      <c r="AB26829" s="3" t="e">
        <v>#N/A</v>
      </c>
    </row>
    <row r="26830" spans="28:28" x14ac:dyDescent="0.25">
      <c r="AB26830" s="3" t="e">
        <v>#N/A</v>
      </c>
    </row>
    <row r="26831" spans="28:28" x14ac:dyDescent="0.25">
      <c r="AB26831" s="3" t="e">
        <v>#N/A</v>
      </c>
    </row>
    <row r="26832" spans="28:28" x14ac:dyDescent="0.25">
      <c r="AB26832" s="3" t="e">
        <v>#N/A</v>
      </c>
    </row>
    <row r="26833" spans="28:28" x14ac:dyDescent="0.25">
      <c r="AB26833" s="3" t="e">
        <v>#N/A</v>
      </c>
    </row>
    <row r="26834" spans="28:28" x14ac:dyDescent="0.25">
      <c r="AB26834" s="3" t="e">
        <v>#N/A</v>
      </c>
    </row>
    <row r="26835" spans="28:28" x14ac:dyDescent="0.25">
      <c r="AB26835" s="3" t="e">
        <v>#N/A</v>
      </c>
    </row>
    <row r="26836" spans="28:28" x14ac:dyDescent="0.25">
      <c r="AB26836" s="3" t="e">
        <v>#N/A</v>
      </c>
    </row>
    <row r="26837" spans="28:28" x14ac:dyDescent="0.25">
      <c r="AB26837" s="3" t="e">
        <v>#N/A</v>
      </c>
    </row>
    <row r="26838" spans="28:28" x14ac:dyDescent="0.25">
      <c r="AB26838" s="3" t="e">
        <v>#N/A</v>
      </c>
    </row>
    <row r="26839" spans="28:28" x14ac:dyDescent="0.25">
      <c r="AB26839" s="3" t="e">
        <v>#N/A</v>
      </c>
    </row>
    <row r="26840" spans="28:28" x14ac:dyDescent="0.25">
      <c r="AB26840" s="3" t="e">
        <v>#N/A</v>
      </c>
    </row>
    <row r="26841" spans="28:28" x14ac:dyDescent="0.25">
      <c r="AB26841" s="3" t="e">
        <v>#N/A</v>
      </c>
    </row>
    <row r="26842" spans="28:28" x14ac:dyDescent="0.25">
      <c r="AB26842" s="3" t="e">
        <v>#N/A</v>
      </c>
    </row>
    <row r="26843" spans="28:28" x14ac:dyDescent="0.25">
      <c r="AB26843" s="3" t="e">
        <v>#N/A</v>
      </c>
    </row>
    <row r="26844" spans="28:28" x14ac:dyDescent="0.25">
      <c r="AB26844" s="3" t="e">
        <v>#N/A</v>
      </c>
    </row>
    <row r="26845" spans="28:28" x14ac:dyDescent="0.25">
      <c r="AB26845" s="3" t="e">
        <v>#N/A</v>
      </c>
    </row>
    <row r="26846" spans="28:28" x14ac:dyDescent="0.25">
      <c r="AB26846" s="3" t="e">
        <v>#N/A</v>
      </c>
    </row>
    <row r="26847" spans="28:28" x14ac:dyDescent="0.25">
      <c r="AB26847" s="3" t="e">
        <v>#N/A</v>
      </c>
    </row>
    <row r="26848" spans="28:28" x14ac:dyDescent="0.25">
      <c r="AB26848" s="3" t="e">
        <v>#N/A</v>
      </c>
    </row>
    <row r="26849" spans="28:28" x14ac:dyDescent="0.25">
      <c r="AB26849" s="3" t="e">
        <v>#N/A</v>
      </c>
    </row>
    <row r="26850" spans="28:28" x14ac:dyDescent="0.25">
      <c r="AB26850" s="3" t="e">
        <v>#N/A</v>
      </c>
    </row>
    <row r="26851" spans="28:28" x14ac:dyDescent="0.25">
      <c r="AB26851" s="3" t="e">
        <v>#N/A</v>
      </c>
    </row>
    <row r="26852" spans="28:28" x14ac:dyDescent="0.25">
      <c r="AB26852" s="3" t="e">
        <v>#N/A</v>
      </c>
    </row>
    <row r="26853" spans="28:28" x14ac:dyDescent="0.25">
      <c r="AB26853" s="3" t="e">
        <v>#N/A</v>
      </c>
    </row>
    <row r="26854" spans="28:28" x14ac:dyDescent="0.25">
      <c r="AB26854" s="3" t="e">
        <v>#N/A</v>
      </c>
    </row>
    <row r="26855" spans="28:28" x14ac:dyDescent="0.25">
      <c r="AB26855" s="3" t="e">
        <v>#N/A</v>
      </c>
    </row>
    <row r="26856" spans="28:28" x14ac:dyDescent="0.25">
      <c r="AB26856" s="3" t="e">
        <v>#N/A</v>
      </c>
    </row>
    <row r="26857" spans="28:28" x14ac:dyDescent="0.25">
      <c r="AB26857" s="3" t="e">
        <v>#N/A</v>
      </c>
    </row>
    <row r="26858" spans="28:28" x14ac:dyDescent="0.25">
      <c r="AB26858" s="3" t="e">
        <v>#N/A</v>
      </c>
    </row>
    <row r="26859" spans="28:28" x14ac:dyDescent="0.25">
      <c r="AB26859" s="3" t="e">
        <v>#N/A</v>
      </c>
    </row>
    <row r="26860" spans="28:28" x14ac:dyDescent="0.25">
      <c r="AB26860" s="3" t="e">
        <v>#N/A</v>
      </c>
    </row>
    <row r="26861" spans="28:28" x14ac:dyDescent="0.25">
      <c r="AB26861" s="3" t="e">
        <v>#N/A</v>
      </c>
    </row>
    <row r="26862" spans="28:28" x14ac:dyDescent="0.25">
      <c r="AB26862" s="3" t="e">
        <v>#N/A</v>
      </c>
    </row>
    <row r="26863" spans="28:28" x14ac:dyDescent="0.25">
      <c r="AB26863" s="3" t="e">
        <v>#N/A</v>
      </c>
    </row>
    <row r="26864" spans="28:28" x14ac:dyDescent="0.25">
      <c r="AB26864" s="3" t="e">
        <v>#N/A</v>
      </c>
    </row>
    <row r="26865" spans="28:28" x14ac:dyDescent="0.25">
      <c r="AB26865" s="3" t="e">
        <v>#N/A</v>
      </c>
    </row>
    <row r="26866" spans="28:28" x14ac:dyDescent="0.25">
      <c r="AB26866" s="3" t="e">
        <v>#N/A</v>
      </c>
    </row>
    <row r="26867" spans="28:28" x14ac:dyDescent="0.25">
      <c r="AB26867" s="3" t="e">
        <v>#N/A</v>
      </c>
    </row>
    <row r="26868" spans="28:28" x14ac:dyDescent="0.25">
      <c r="AB26868" s="3" t="e">
        <v>#N/A</v>
      </c>
    </row>
    <row r="26869" spans="28:28" x14ac:dyDescent="0.25">
      <c r="AB26869" s="3" t="e">
        <v>#N/A</v>
      </c>
    </row>
    <row r="26870" spans="28:28" x14ac:dyDescent="0.25">
      <c r="AB26870" s="3" t="e">
        <v>#N/A</v>
      </c>
    </row>
    <row r="26871" spans="28:28" x14ac:dyDescent="0.25">
      <c r="AB26871" s="3" t="e">
        <v>#N/A</v>
      </c>
    </row>
    <row r="26872" spans="28:28" x14ac:dyDescent="0.25">
      <c r="AB26872" s="3" t="e">
        <v>#N/A</v>
      </c>
    </row>
    <row r="26873" spans="28:28" x14ac:dyDescent="0.25">
      <c r="AB26873" s="3" t="e">
        <v>#N/A</v>
      </c>
    </row>
    <row r="26874" spans="28:28" x14ac:dyDescent="0.25">
      <c r="AB26874" s="3" t="e">
        <v>#N/A</v>
      </c>
    </row>
    <row r="26875" spans="28:28" x14ac:dyDescent="0.25">
      <c r="AB26875" s="3" t="e">
        <v>#N/A</v>
      </c>
    </row>
    <row r="26876" spans="28:28" x14ac:dyDescent="0.25">
      <c r="AB26876" s="3" t="e">
        <v>#N/A</v>
      </c>
    </row>
    <row r="26877" spans="28:28" x14ac:dyDescent="0.25">
      <c r="AB26877" s="3" t="e">
        <v>#N/A</v>
      </c>
    </row>
    <row r="26878" spans="28:28" x14ac:dyDescent="0.25">
      <c r="AB26878" s="3" t="e">
        <v>#N/A</v>
      </c>
    </row>
    <row r="26879" spans="28:28" x14ac:dyDescent="0.25">
      <c r="AB26879" s="3" t="e">
        <v>#N/A</v>
      </c>
    </row>
    <row r="26880" spans="28:28" x14ac:dyDescent="0.25">
      <c r="AB26880" s="3" t="e">
        <v>#N/A</v>
      </c>
    </row>
    <row r="26881" spans="28:28" x14ac:dyDescent="0.25">
      <c r="AB26881" s="3" t="e">
        <v>#N/A</v>
      </c>
    </row>
    <row r="26882" spans="28:28" x14ac:dyDescent="0.25">
      <c r="AB26882" s="3" t="e">
        <v>#N/A</v>
      </c>
    </row>
    <row r="26883" spans="28:28" x14ac:dyDescent="0.25">
      <c r="AB26883" s="3" t="e">
        <v>#N/A</v>
      </c>
    </row>
    <row r="26884" spans="28:28" x14ac:dyDescent="0.25">
      <c r="AB26884" s="3" t="e">
        <v>#N/A</v>
      </c>
    </row>
    <row r="26885" spans="28:28" x14ac:dyDescent="0.25">
      <c r="AB26885" s="3" t="e">
        <v>#N/A</v>
      </c>
    </row>
    <row r="26886" spans="28:28" x14ac:dyDescent="0.25">
      <c r="AB26886" s="3" t="e">
        <v>#N/A</v>
      </c>
    </row>
    <row r="26887" spans="28:28" x14ac:dyDescent="0.25">
      <c r="AB26887" s="3" t="e">
        <v>#N/A</v>
      </c>
    </row>
    <row r="26888" spans="28:28" x14ac:dyDescent="0.25">
      <c r="AB26888" s="3" t="e">
        <v>#N/A</v>
      </c>
    </row>
    <row r="26889" spans="28:28" x14ac:dyDescent="0.25">
      <c r="AB26889" s="3" t="e">
        <v>#N/A</v>
      </c>
    </row>
    <row r="26890" spans="28:28" x14ac:dyDescent="0.25">
      <c r="AB26890" s="3" t="e">
        <v>#N/A</v>
      </c>
    </row>
    <row r="26891" spans="28:28" x14ac:dyDescent="0.25">
      <c r="AB26891" s="3" t="e">
        <v>#N/A</v>
      </c>
    </row>
    <row r="26892" spans="28:28" x14ac:dyDescent="0.25">
      <c r="AB26892" s="3" t="e">
        <v>#N/A</v>
      </c>
    </row>
    <row r="26893" spans="28:28" x14ac:dyDescent="0.25">
      <c r="AB26893" s="3" t="e">
        <v>#N/A</v>
      </c>
    </row>
    <row r="26894" spans="28:28" x14ac:dyDescent="0.25">
      <c r="AB26894" s="3" t="e">
        <v>#N/A</v>
      </c>
    </row>
    <row r="26895" spans="28:28" x14ac:dyDescent="0.25">
      <c r="AB26895" s="3" t="e">
        <v>#N/A</v>
      </c>
    </row>
    <row r="26896" spans="28:28" x14ac:dyDescent="0.25">
      <c r="AB26896" s="3" t="e">
        <v>#N/A</v>
      </c>
    </row>
    <row r="26897" spans="28:28" x14ac:dyDescent="0.25">
      <c r="AB26897" s="3" t="e">
        <v>#N/A</v>
      </c>
    </row>
    <row r="26898" spans="28:28" x14ac:dyDescent="0.25">
      <c r="AB26898" s="3" t="e">
        <v>#N/A</v>
      </c>
    </row>
    <row r="26899" spans="28:28" x14ac:dyDescent="0.25">
      <c r="AB26899" s="3" t="e">
        <v>#N/A</v>
      </c>
    </row>
    <row r="26900" spans="28:28" x14ac:dyDescent="0.25">
      <c r="AB26900" s="3" t="e">
        <v>#N/A</v>
      </c>
    </row>
    <row r="26901" spans="28:28" x14ac:dyDescent="0.25">
      <c r="AB26901" s="3" t="e">
        <v>#N/A</v>
      </c>
    </row>
    <row r="26902" spans="28:28" x14ac:dyDescent="0.25">
      <c r="AB26902" s="3" t="e">
        <v>#N/A</v>
      </c>
    </row>
    <row r="26903" spans="28:28" x14ac:dyDescent="0.25">
      <c r="AB26903" s="3" t="e">
        <v>#N/A</v>
      </c>
    </row>
    <row r="26904" spans="28:28" x14ac:dyDescent="0.25">
      <c r="AB26904" s="3" t="e">
        <v>#N/A</v>
      </c>
    </row>
    <row r="26905" spans="28:28" x14ac:dyDescent="0.25">
      <c r="AB26905" s="3" t="e">
        <v>#N/A</v>
      </c>
    </row>
    <row r="26906" spans="28:28" x14ac:dyDescent="0.25">
      <c r="AB26906" s="3" t="e">
        <v>#N/A</v>
      </c>
    </row>
    <row r="26907" spans="28:28" x14ac:dyDescent="0.25">
      <c r="AB26907" s="3" t="e">
        <v>#N/A</v>
      </c>
    </row>
    <row r="26908" spans="28:28" x14ac:dyDescent="0.25">
      <c r="AB26908" s="3" t="e">
        <v>#N/A</v>
      </c>
    </row>
    <row r="26909" spans="28:28" x14ac:dyDescent="0.25">
      <c r="AB26909" s="3" t="e">
        <v>#N/A</v>
      </c>
    </row>
    <row r="26910" spans="28:28" x14ac:dyDescent="0.25">
      <c r="AB26910" s="3" t="e">
        <v>#N/A</v>
      </c>
    </row>
    <row r="26911" spans="28:28" x14ac:dyDescent="0.25">
      <c r="AB26911" s="3" t="e">
        <v>#N/A</v>
      </c>
    </row>
    <row r="26912" spans="28:28" x14ac:dyDescent="0.25">
      <c r="AB26912" s="3" t="e">
        <v>#N/A</v>
      </c>
    </row>
    <row r="26913" spans="28:28" x14ac:dyDescent="0.25">
      <c r="AB26913" s="3" t="e">
        <v>#N/A</v>
      </c>
    </row>
    <row r="26914" spans="28:28" x14ac:dyDescent="0.25">
      <c r="AB26914" s="3" t="e">
        <v>#N/A</v>
      </c>
    </row>
    <row r="26915" spans="28:28" x14ac:dyDescent="0.25">
      <c r="AB26915" s="3" t="e">
        <v>#N/A</v>
      </c>
    </row>
    <row r="26916" spans="28:28" x14ac:dyDescent="0.25">
      <c r="AB26916" s="3" t="e">
        <v>#N/A</v>
      </c>
    </row>
    <row r="26917" spans="28:28" x14ac:dyDescent="0.25">
      <c r="AB26917" s="3" t="e">
        <v>#N/A</v>
      </c>
    </row>
    <row r="26918" spans="28:28" x14ac:dyDescent="0.25">
      <c r="AB26918" s="3" t="e">
        <v>#N/A</v>
      </c>
    </row>
    <row r="26919" spans="28:28" x14ac:dyDescent="0.25">
      <c r="AB26919" s="3" t="e">
        <v>#N/A</v>
      </c>
    </row>
    <row r="26920" spans="28:28" x14ac:dyDescent="0.25">
      <c r="AB26920" s="3" t="e">
        <v>#N/A</v>
      </c>
    </row>
    <row r="26921" spans="28:28" x14ac:dyDescent="0.25">
      <c r="AB26921" s="3" t="e">
        <v>#N/A</v>
      </c>
    </row>
    <row r="26922" spans="28:28" x14ac:dyDescent="0.25">
      <c r="AB26922" s="3" t="e">
        <v>#N/A</v>
      </c>
    </row>
    <row r="26923" spans="28:28" x14ac:dyDescent="0.25">
      <c r="AB26923" s="3" t="e">
        <v>#N/A</v>
      </c>
    </row>
    <row r="26924" spans="28:28" x14ac:dyDescent="0.25">
      <c r="AB26924" s="3" t="e">
        <v>#N/A</v>
      </c>
    </row>
    <row r="26925" spans="28:28" x14ac:dyDescent="0.25">
      <c r="AB26925" s="3" t="e">
        <v>#N/A</v>
      </c>
    </row>
    <row r="26926" spans="28:28" x14ac:dyDescent="0.25">
      <c r="AB26926" s="3" t="e">
        <v>#N/A</v>
      </c>
    </row>
    <row r="26927" spans="28:28" x14ac:dyDescent="0.25">
      <c r="AB26927" s="3" t="e">
        <v>#N/A</v>
      </c>
    </row>
    <row r="26928" spans="28:28" x14ac:dyDescent="0.25">
      <c r="AB26928" s="3" t="e">
        <v>#N/A</v>
      </c>
    </row>
    <row r="26929" spans="28:28" x14ac:dyDescent="0.25">
      <c r="AB26929" s="3" t="e">
        <v>#N/A</v>
      </c>
    </row>
    <row r="26930" spans="28:28" x14ac:dyDescent="0.25">
      <c r="AB26930" s="3" t="e">
        <v>#N/A</v>
      </c>
    </row>
    <row r="26931" spans="28:28" x14ac:dyDescent="0.25">
      <c r="AB26931" s="3" t="e">
        <v>#N/A</v>
      </c>
    </row>
    <row r="26932" spans="28:28" x14ac:dyDescent="0.25">
      <c r="AB26932" s="3" t="e">
        <v>#N/A</v>
      </c>
    </row>
    <row r="26933" spans="28:28" x14ac:dyDescent="0.25">
      <c r="AB26933" s="3" t="e">
        <v>#N/A</v>
      </c>
    </row>
    <row r="26934" spans="28:28" x14ac:dyDescent="0.25">
      <c r="AB26934" s="3" t="e">
        <v>#N/A</v>
      </c>
    </row>
    <row r="26935" spans="28:28" x14ac:dyDescent="0.25">
      <c r="AB26935" s="3" t="e">
        <v>#N/A</v>
      </c>
    </row>
    <row r="26936" spans="28:28" x14ac:dyDescent="0.25">
      <c r="AB26936" s="3" t="e">
        <v>#N/A</v>
      </c>
    </row>
    <row r="26937" spans="28:28" x14ac:dyDescent="0.25">
      <c r="AB26937" s="3" t="e">
        <v>#N/A</v>
      </c>
    </row>
    <row r="26938" spans="28:28" x14ac:dyDescent="0.25">
      <c r="AB26938" s="3" t="e">
        <v>#N/A</v>
      </c>
    </row>
    <row r="26939" spans="28:28" x14ac:dyDescent="0.25">
      <c r="AB26939" s="3" t="e">
        <v>#N/A</v>
      </c>
    </row>
    <row r="26940" spans="28:28" x14ac:dyDescent="0.25">
      <c r="AB26940" s="3" t="e">
        <v>#N/A</v>
      </c>
    </row>
    <row r="26941" spans="28:28" x14ac:dyDescent="0.25">
      <c r="AB26941" s="3" t="e">
        <v>#N/A</v>
      </c>
    </row>
    <row r="26942" spans="28:28" x14ac:dyDescent="0.25">
      <c r="AB26942" s="3" t="e">
        <v>#N/A</v>
      </c>
    </row>
    <row r="26943" spans="28:28" x14ac:dyDescent="0.25">
      <c r="AB26943" s="3" t="e">
        <v>#N/A</v>
      </c>
    </row>
    <row r="26944" spans="28:28" x14ac:dyDescent="0.25">
      <c r="AB26944" s="3" t="e">
        <v>#N/A</v>
      </c>
    </row>
    <row r="26945" spans="28:28" x14ac:dyDescent="0.25">
      <c r="AB26945" s="3" t="e">
        <v>#N/A</v>
      </c>
    </row>
    <row r="26946" spans="28:28" x14ac:dyDescent="0.25">
      <c r="AB26946" s="3" t="e">
        <v>#N/A</v>
      </c>
    </row>
    <row r="26947" spans="28:28" x14ac:dyDescent="0.25">
      <c r="AB26947" s="3" t="e">
        <v>#N/A</v>
      </c>
    </row>
    <row r="26948" spans="28:28" x14ac:dyDescent="0.25">
      <c r="AB26948" s="3" t="e">
        <v>#N/A</v>
      </c>
    </row>
    <row r="26949" spans="28:28" x14ac:dyDescent="0.25">
      <c r="AB26949" s="3" t="e">
        <v>#N/A</v>
      </c>
    </row>
    <row r="26950" spans="28:28" x14ac:dyDescent="0.25">
      <c r="AB26950" s="3" t="e">
        <v>#N/A</v>
      </c>
    </row>
    <row r="26951" spans="28:28" x14ac:dyDescent="0.25">
      <c r="AB26951" s="3" t="e">
        <v>#N/A</v>
      </c>
    </row>
    <row r="26952" spans="28:28" x14ac:dyDescent="0.25">
      <c r="AB26952" s="3" t="e">
        <v>#N/A</v>
      </c>
    </row>
    <row r="26953" spans="28:28" x14ac:dyDescent="0.25">
      <c r="AB26953" s="3" t="e">
        <v>#N/A</v>
      </c>
    </row>
    <row r="26954" spans="28:28" x14ac:dyDescent="0.25">
      <c r="AB26954" s="3" t="e">
        <v>#N/A</v>
      </c>
    </row>
    <row r="26955" spans="28:28" x14ac:dyDescent="0.25">
      <c r="AB26955" s="3" t="e">
        <v>#N/A</v>
      </c>
    </row>
    <row r="26956" spans="28:28" x14ac:dyDescent="0.25">
      <c r="AB26956" s="3" t="e">
        <v>#N/A</v>
      </c>
    </row>
    <row r="26957" spans="28:28" x14ac:dyDescent="0.25">
      <c r="AB26957" s="3" t="e">
        <v>#N/A</v>
      </c>
    </row>
    <row r="26958" spans="28:28" x14ac:dyDescent="0.25">
      <c r="AB26958" s="3" t="e">
        <v>#N/A</v>
      </c>
    </row>
    <row r="26959" spans="28:28" x14ac:dyDescent="0.25">
      <c r="AB26959" s="3" t="e">
        <v>#N/A</v>
      </c>
    </row>
    <row r="26960" spans="28:28" x14ac:dyDescent="0.25">
      <c r="AB26960" s="3" t="e">
        <v>#N/A</v>
      </c>
    </row>
    <row r="26961" spans="28:28" x14ac:dyDescent="0.25">
      <c r="AB26961" s="3" t="e">
        <v>#N/A</v>
      </c>
    </row>
    <row r="26962" spans="28:28" x14ac:dyDescent="0.25">
      <c r="AB26962" s="3" t="e">
        <v>#N/A</v>
      </c>
    </row>
    <row r="26963" spans="28:28" x14ac:dyDescent="0.25">
      <c r="AB26963" s="3" t="e">
        <v>#N/A</v>
      </c>
    </row>
    <row r="26964" spans="28:28" x14ac:dyDescent="0.25">
      <c r="AB26964" s="3" t="e">
        <v>#N/A</v>
      </c>
    </row>
    <row r="26965" spans="28:28" x14ac:dyDescent="0.25">
      <c r="AB26965" s="3" t="e">
        <v>#N/A</v>
      </c>
    </row>
    <row r="26966" spans="28:28" x14ac:dyDescent="0.25">
      <c r="AB26966" s="3" t="e">
        <v>#N/A</v>
      </c>
    </row>
    <row r="26967" spans="28:28" x14ac:dyDescent="0.25">
      <c r="AB26967" s="3" t="e">
        <v>#N/A</v>
      </c>
    </row>
    <row r="26968" spans="28:28" x14ac:dyDescent="0.25">
      <c r="AB26968" s="3" t="e">
        <v>#N/A</v>
      </c>
    </row>
    <row r="26969" spans="28:28" x14ac:dyDescent="0.25">
      <c r="AB26969" s="3" t="e">
        <v>#N/A</v>
      </c>
    </row>
    <row r="26970" spans="28:28" x14ac:dyDescent="0.25">
      <c r="AB26970" s="3" t="e">
        <v>#N/A</v>
      </c>
    </row>
    <row r="26971" spans="28:28" x14ac:dyDescent="0.25">
      <c r="AB26971" s="3" t="e">
        <v>#N/A</v>
      </c>
    </row>
    <row r="26972" spans="28:28" x14ac:dyDescent="0.25">
      <c r="AB26972" s="3" t="e">
        <v>#N/A</v>
      </c>
    </row>
    <row r="26973" spans="28:28" x14ac:dyDescent="0.25">
      <c r="AB26973" s="3" t="e">
        <v>#N/A</v>
      </c>
    </row>
    <row r="26974" spans="28:28" x14ac:dyDescent="0.25">
      <c r="AB26974" s="3" t="e">
        <v>#N/A</v>
      </c>
    </row>
    <row r="26975" spans="28:28" x14ac:dyDescent="0.25">
      <c r="AB26975" s="3" t="e">
        <v>#N/A</v>
      </c>
    </row>
    <row r="26976" spans="28:28" x14ac:dyDescent="0.25">
      <c r="AB26976" s="3" t="e">
        <v>#N/A</v>
      </c>
    </row>
    <row r="26977" spans="28:28" x14ac:dyDescent="0.25">
      <c r="AB26977" s="3" t="e">
        <v>#N/A</v>
      </c>
    </row>
    <row r="26978" spans="28:28" x14ac:dyDescent="0.25">
      <c r="AB26978" s="3" t="e">
        <v>#N/A</v>
      </c>
    </row>
    <row r="26979" spans="28:28" x14ac:dyDescent="0.25">
      <c r="AB26979" s="3" t="e">
        <v>#N/A</v>
      </c>
    </row>
    <row r="26980" spans="28:28" x14ac:dyDescent="0.25">
      <c r="AB26980" s="3" t="e">
        <v>#N/A</v>
      </c>
    </row>
    <row r="26981" spans="28:28" x14ac:dyDescent="0.25">
      <c r="AB26981" s="3" t="e">
        <v>#N/A</v>
      </c>
    </row>
    <row r="26982" spans="28:28" x14ac:dyDescent="0.25">
      <c r="AB26982" s="3" t="e">
        <v>#N/A</v>
      </c>
    </row>
    <row r="26983" spans="28:28" x14ac:dyDescent="0.25">
      <c r="AB26983" s="3" t="e">
        <v>#N/A</v>
      </c>
    </row>
    <row r="26984" spans="28:28" x14ac:dyDescent="0.25">
      <c r="AB26984" s="3" t="e">
        <v>#N/A</v>
      </c>
    </row>
    <row r="26985" spans="28:28" x14ac:dyDescent="0.25">
      <c r="AB26985" s="3" t="e">
        <v>#N/A</v>
      </c>
    </row>
    <row r="26986" spans="28:28" x14ac:dyDescent="0.25">
      <c r="AB26986" s="3" t="e">
        <v>#N/A</v>
      </c>
    </row>
    <row r="26987" spans="28:28" x14ac:dyDescent="0.25">
      <c r="AB26987" s="3" t="e">
        <v>#N/A</v>
      </c>
    </row>
    <row r="26988" spans="28:28" x14ac:dyDescent="0.25">
      <c r="AB26988" s="3" t="e">
        <v>#N/A</v>
      </c>
    </row>
    <row r="26989" spans="28:28" x14ac:dyDescent="0.25">
      <c r="AB26989" s="3" t="e">
        <v>#N/A</v>
      </c>
    </row>
    <row r="26990" spans="28:28" x14ac:dyDescent="0.25">
      <c r="AB26990" s="3" t="e">
        <v>#N/A</v>
      </c>
    </row>
    <row r="26991" spans="28:28" x14ac:dyDescent="0.25">
      <c r="AB26991" s="3" t="e">
        <v>#N/A</v>
      </c>
    </row>
    <row r="26992" spans="28:28" x14ac:dyDescent="0.25">
      <c r="AB26992" s="3" t="e">
        <v>#N/A</v>
      </c>
    </row>
    <row r="26993" spans="28:28" x14ac:dyDescent="0.25">
      <c r="AB26993" s="3" t="e">
        <v>#N/A</v>
      </c>
    </row>
    <row r="26994" spans="28:28" x14ac:dyDescent="0.25">
      <c r="AB26994" s="3" t="e">
        <v>#N/A</v>
      </c>
    </row>
    <row r="26995" spans="28:28" x14ac:dyDescent="0.25">
      <c r="AB26995" s="3" t="e">
        <v>#N/A</v>
      </c>
    </row>
    <row r="26996" spans="28:28" x14ac:dyDescent="0.25">
      <c r="AB26996" s="3" t="e">
        <v>#N/A</v>
      </c>
    </row>
    <row r="26997" spans="28:28" x14ac:dyDescent="0.25">
      <c r="AB26997" s="3" t="e">
        <v>#N/A</v>
      </c>
    </row>
    <row r="26998" spans="28:28" x14ac:dyDescent="0.25">
      <c r="AB26998" s="3" t="e">
        <v>#N/A</v>
      </c>
    </row>
    <row r="26999" spans="28:28" x14ac:dyDescent="0.25">
      <c r="AB26999" s="3" t="e">
        <v>#N/A</v>
      </c>
    </row>
    <row r="27000" spans="28:28" x14ac:dyDescent="0.25">
      <c r="AB27000" s="3" t="e">
        <v>#N/A</v>
      </c>
    </row>
    <row r="27001" spans="28:28" x14ac:dyDescent="0.25">
      <c r="AB27001" s="3" t="e">
        <v>#N/A</v>
      </c>
    </row>
    <row r="27002" spans="28:28" x14ac:dyDescent="0.25">
      <c r="AB27002" s="3" t="e">
        <v>#N/A</v>
      </c>
    </row>
    <row r="27003" spans="28:28" x14ac:dyDescent="0.25">
      <c r="AB27003" s="3" t="e">
        <v>#N/A</v>
      </c>
    </row>
    <row r="27004" spans="28:28" x14ac:dyDescent="0.25">
      <c r="AB27004" s="3" t="e">
        <v>#N/A</v>
      </c>
    </row>
    <row r="27005" spans="28:28" x14ac:dyDescent="0.25">
      <c r="AB27005" s="3" t="e">
        <v>#N/A</v>
      </c>
    </row>
    <row r="27006" spans="28:28" x14ac:dyDescent="0.25">
      <c r="AB27006" s="3" t="e">
        <v>#N/A</v>
      </c>
    </row>
    <row r="27007" spans="28:28" x14ac:dyDescent="0.25">
      <c r="AB27007" s="3" t="e">
        <v>#N/A</v>
      </c>
    </row>
    <row r="27008" spans="28:28" x14ac:dyDescent="0.25">
      <c r="AB27008" s="3" t="e">
        <v>#N/A</v>
      </c>
    </row>
    <row r="27009" spans="28:28" x14ac:dyDescent="0.25">
      <c r="AB27009" s="3" t="e">
        <v>#N/A</v>
      </c>
    </row>
    <row r="27010" spans="28:28" x14ac:dyDescent="0.25">
      <c r="AB27010" s="3" t="e">
        <v>#N/A</v>
      </c>
    </row>
    <row r="27011" spans="28:28" x14ac:dyDescent="0.25">
      <c r="AB27011" s="3" t="e">
        <v>#N/A</v>
      </c>
    </row>
    <row r="27012" spans="28:28" x14ac:dyDescent="0.25">
      <c r="AB27012" s="3" t="e">
        <v>#N/A</v>
      </c>
    </row>
    <row r="27013" spans="28:28" x14ac:dyDescent="0.25">
      <c r="AB27013" s="3" t="e">
        <v>#N/A</v>
      </c>
    </row>
    <row r="27014" spans="28:28" x14ac:dyDescent="0.25">
      <c r="AB27014" s="3" t="e">
        <v>#N/A</v>
      </c>
    </row>
    <row r="27015" spans="28:28" x14ac:dyDescent="0.25">
      <c r="AB27015" s="3" t="e">
        <v>#N/A</v>
      </c>
    </row>
    <row r="27016" spans="28:28" x14ac:dyDescent="0.25">
      <c r="AB27016" s="3" t="e">
        <v>#N/A</v>
      </c>
    </row>
    <row r="27017" spans="28:28" x14ac:dyDescent="0.25">
      <c r="AB27017" s="3" t="e">
        <v>#N/A</v>
      </c>
    </row>
    <row r="27018" spans="28:28" x14ac:dyDescent="0.25">
      <c r="AB27018" s="3" t="e">
        <v>#N/A</v>
      </c>
    </row>
    <row r="27019" spans="28:28" x14ac:dyDescent="0.25">
      <c r="AB27019" s="3" t="e">
        <v>#N/A</v>
      </c>
    </row>
    <row r="27020" spans="28:28" x14ac:dyDescent="0.25">
      <c r="AB27020" s="3" t="e">
        <v>#N/A</v>
      </c>
    </row>
    <row r="27021" spans="28:28" x14ac:dyDescent="0.25">
      <c r="AB27021" s="3" t="e">
        <v>#N/A</v>
      </c>
    </row>
    <row r="27022" spans="28:28" x14ac:dyDescent="0.25">
      <c r="AB27022" s="3" t="e">
        <v>#N/A</v>
      </c>
    </row>
    <row r="27023" spans="28:28" x14ac:dyDescent="0.25">
      <c r="AB27023" s="3" t="e">
        <v>#N/A</v>
      </c>
    </row>
    <row r="27024" spans="28:28" x14ac:dyDescent="0.25">
      <c r="AB27024" s="3" t="e">
        <v>#N/A</v>
      </c>
    </row>
    <row r="27025" spans="28:28" x14ac:dyDescent="0.25">
      <c r="AB27025" s="3" t="e">
        <v>#N/A</v>
      </c>
    </row>
    <row r="27026" spans="28:28" x14ac:dyDescent="0.25">
      <c r="AB27026" s="3" t="e">
        <v>#N/A</v>
      </c>
    </row>
    <row r="27027" spans="28:28" x14ac:dyDescent="0.25">
      <c r="AB27027" s="3" t="e">
        <v>#N/A</v>
      </c>
    </row>
    <row r="27028" spans="28:28" x14ac:dyDescent="0.25">
      <c r="AB27028" s="3" t="e">
        <v>#N/A</v>
      </c>
    </row>
    <row r="27029" spans="28:28" x14ac:dyDescent="0.25">
      <c r="AB27029" s="3" t="e">
        <v>#N/A</v>
      </c>
    </row>
    <row r="27030" spans="28:28" x14ac:dyDescent="0.25">
      <c r="AB27030" s="3" t="e">
        <v>#N/A</v>
      </c>
    </row>
    <row r="27031" spans="28:28" x14ac:dyDescent="0.25">
      <c r="AB27031" s="3" t="e">
        <v>#N/A</v>
      </c>
    </row>
    <row r="27032" spans="28:28" x14ac:dyDescent="0.25">
      <c r="AB27032" s="3" t="e">
        <v>#N/A</v>
      </c>
    </row>
    <row r="27033" spans="28:28" x14ac:dyDescent="0.25">
      <c r="AB27033" s="3" t="e">
        <v>#N/A</v>
      </c>
    </row>
    <row r="27034" spans="28:28" x14ac:dyDescent="0.25">
      <c r="AB27034" s="3" t="e">
        <v>#N/A</v>
      </c>
    </row>
    <row r="27035" spans="28:28" x14ac:dyDescent="0.25">
      <c r="AB27035" s="3" t="e">
        <v>#N/A</v>
      </c>
    </row>
    <row r="27036" spans="28:28" x14ac:dyDescent="0.25">
      <c r="AB27036" s="3" t="e">
        <v>#N/A</v>
      </c>
    </row>
    <row r="27037" spans="28:28" x14ac:dyDescent="0.25">
      <c r="AB27037" s="3" t="e">
        <v>#N/A</v>
      </c>
    </row>
    <row r="27038" spans="28:28" x14ac:dyDescent="0.25">
      <c r="AB27038" s="3" t="e">
        <v>#N/A</v>
      </c>
    </row>
    <row r="27039" spans="28:28" x14ac:dyDescent="0.25">
      <c r="AB27039" s="3" t="e">
        <v>#N/A</v>
      </c>
    </row>
    <row r="27040" spans="28:28" x14ac:dyDescent="0.25">
      <c r="AB27040" s="3" t="e">
        <v>#N/A</v>
      </c>
    </row>
    <row r="27041" spans="28:28" x14ac:dyDescent="0.25">
      <c r="AB27041" s="3" t="e">
        <v>#N/A</v>
      </c>
    </row>
    <row r="27042" spans="28:28" x14ac:dyDescent="0.25">
      <c r="AB27042" s="3" t="e">
        <v>#N/A</v>
      </c>
    </row>
    <row r="27043" spans="28:28" x14ac:dyDescent="0.25">
      <c r="AB27043" s="3" t="e">
        <v>#N/A</v>
      </c>
    </row>
    <row r="27044" spans="28:28" x14ac:dyDescent="0.25">
      <c r="AB27044" s="3" t="e">
        <v>#N/A</v>
      </c>
    </row>
    <row r="27045" spans="28:28" x14ac:dyDescent="0.25">
      <c r="AB27045" s="3" t="e">
        <v>#N/A</v>
      </c>
    </row>
    <row r="27046" spans="28:28" x14ac:dyDescent="0.25">
      <c r="AB27046" s="3" t="e">
        <v>#N/A</v>
      </c>
    </row>
    <row r="27047" spans="28:28" x14ac:dyDescent="0.25">
      <c r="AB27047" s="3" t="e">
        <v>#N/A</v>
      </c>
    </row>
    <row r="27048" spans="28:28" x14ac:dyDescent="0.25">
      <c r="AB27048" s="3" t="e">
        <v>#N/A</v>
      </c>
    </row>
    <row r="27049" spans="28:28" x14ac:dyDescent="0.25">
      <c r="AB27049" s="3" t="e">
        <v>#N/A</v>
      </c>
    </row>
    <row r="27050" spans="28:28" x14ac:dyDescent="0.25">
      <c r="AB27050" s="3" t="e">
        <v>#N/A</v>
      </c>
    </row>
    <row r="27051" spans="28:28" x14ac:dyDescent="0.25">
      <c r="AB27051" s="3" t="e">
        <v>#N/A</v>
      </c>
    </row>
    <row r="27052" spans="28:28" x14ac:dyDescent="0.25">
      <c r="AB27052" s="3" t="e">
        <v>#N/A</v>
      </c>
    </row>
    <row r="27053" spans="28:28" x14ac:dyDescent="0.25">
      <c r="AB27053" s="3" t="e">
        <v>#N/A</v>
      </c>
    </row>
    <row r="27054" spans="28:28" x14ac:dyDescent="0.25">
      <c r="AB27054" s="3" t="e">
        <v>#N/A</v>
      </c>
    </row>
    <row r="27055" spans="28:28" x14ac:dyDescent="0.25">
      <c r="AB27055" s="3" t="e">
        <v>#N/A</v>
      </c>
    </row>
    <row r="27056" spans="28:28" x14ac:dyDescent="0.25">
      <c r="AB27056" s="3" t="e">
        <v>#N/A</v>
      </c>
    </row>
    <row r="27057" spans="28:28" x14ac:dyDescent="0.25">
      <c r="AB27057" s="3" t="e">
        <v>#N/A</v>
      </c>
    </row>
    <row r="27058" spans="28:28" x14ac:dyDescent="0.25">
      <c r="AB27058" s="3" t="e">
        <v>#N/A</v>
      </c>
    </row>
    <row r="27059" spans="28:28" x14ac:dyDescent="0.25">
      <c r="AB27059" s="3" t="e">
        <v>#N/A</v>
      </c>
    </row>
    <row r="27060" spans="28:28" x14ac:dyDescent="0.25">
      <c r="AB27060" s="3" t="e">
        <v>#N/A</v>
      </c>
    </row>
    <row r="27061" spans="28:28" x14ac:dyDescent="0.25">
      <c r="AB27061" s="3" t="e">
        <v>#N/A</v>
      </c>
    </row>
    <row r="27062" spans="28:28" x14ac:dyDescent="0.25">
      <c r="AB27062" s="3" t="e">
        <v>#N/A</v>
      </c>
    </row>
    <row r="27063" spans="28:28" x14ac:dyDescent="0.25">
      <c r="AB27063" s="3" t="e">
        <v>#N/A</v>
      </c>
    </row>
    <row r="27064" spans="28:28" x14ac:dyDescent="0.25">
      <c r="AB27064" s="3" t="e">
        <v>#N/A</v>
      </c>
    </row>
    <row r="27065" spans="28:28" x14ac:dyDescent="0.25">
      <c r="AB27065" s="3" t="e">
        <v>#N/A</v>
      </c>
    </row>
    <row r="27066" spans="28:28" x14ac:dyDescent="0.25">
      <c r="AB27066" s="3" t="e">
        <v>#N/A</v>
      </c>
    </row>
    <row r="27067" spans="28:28" x14ac:dyDescent="0.25">
      <c r="AB27067" s="3" t="e">
        <v>#N/A</v>
      </c>
    </row>
    <row r="27068" spans="28:28" x14ac:dyDescent="0.25">
      <c r="AB27068" s="3" t="e">
        <v>#N/A</v>
      </c>
    </row>
    <row r="27069" spans="28:28" x14ac:dyDescent="0.25">
      <c r="AB27069" s="3" t="e">
        <v>#N/A</v>
      </c>
    </row>
    <row r="27070" spans="28:28" x14ac:dyDescent="0.25">
      <c r="AB27070" s="3" t="e">
        <v>#N/A</v>
      </c>
    </row>
    <row r="27071" spans="28:28" x14ac:dyDescent="0.25">
      <c r="AB27071" s="3" t="e">
        <v>#N/A</v>
      </c>
    </row>
    <row r="27072" spans="28:28" x14ac:dyDescent="0.25">
      <c r="AB27072" s="3" t="e">
        <v>#N/A</v>
      </c>
    </row>
    <row r="27073" spans="28:28" x14ac:dyDescent="0.25">
      <c r="AB27073" s="3" t="e">
        <v>#N/A</v>
      </c>
    </row>
    <row r="27074" spans="28:28" x14ac:dyDescent="0.25">
      <c r="AB27074" s="3" t="e">
        <v>#N/A</v>
      </c>
    </row>
    <row r="27075" spans="28:28" x14ac:dyDescent="0.25">
      <c r="AB27075" s="3" t="e">
        <v>#N/A</v>
      </c>
    </row>
    <row r="27076" spans="28:28" x14ac:dyDescent="0.25">
      <c r="AB27076" s="3" t="e">
        <v>#N/A</v>
      </c>
    </row>
    <row r="27077" spans="28:28" x14ac:dyDescent="0.25">
      <c r="AB27077" s="3" t="e">
        <v>#N/A</v>
      </c>
    </row>
    <row r="27078" spans="28:28" x14ac:dyDescent="0.25">
      <c r="AB27078" s="3" t="e">
        <v>#N/A</v>
      </c>
    </row>
    <row r="27079" spans="28:28" x14ac:dyDescent="0.25">
      <c r="AB27079" s="3" t="e">
        <v>#N/A</v>
      </c>
    </row>
    <row r="27080" spans="28:28" x14ac:dyDescent="0.25">
      <c r="AB27080" s="3" t="e">
        <v>#N/A</v>
      </c>
    </row>
    <row r="27081" spans="28:28" x14ac:dyDescent="0.25">
      <c r="AB27081" s="3" t="e">
        <v>#N/A</v>
      </c>
    </row>
    <row r="27082" spans="28:28" x14ac:dyDescent="0.25">
      <c r="AB27082" s="3" t="e">
        <v>#N/A</v>
      </c>
    </row>
    <row r="27083" spans="28:28" x14ac:dyDescent="0.25">
      <c r="AB27083" s="3" t="e">
        <v>#N/A</v>
      </c>
    </row>
    <row r="27084" spans="28:28" x14ac:dyDescent="0.25">
      <c r="AB27084" s="3" t="e">
        <v>#N/A</v>
      </c>
    </row>
    <row r="27085" spans="28:28" x14ac:dyDescent="0.25">
      <c r="AB27085" s="3" t="e">
        <v>#N/A</v>
      </c>
    </row>
    <row r="27086" spans="28:28" x14ac:dyDescent="0.25">
      <c r="AB27086" s="3" t="e">
        <v>#N/A</v>
      </c>
    </row>
    <row r="27087" spans="28:28" x14ac:dyDescent="0.25">
      <c r="AB27087" s="3" t="e">
        <v>#N/A</v>
      </c>
    </row>
    <row r="27088" spans="28:28" x14ac:dyDescent="0.25">
      <c r="AB27088" s="3" t="e">
        <v>#N/A</v>
      </c>
    </row>
    <row r="27089" spans="28:28" x14ac:dyDescent="0.25">
      <c r="AB27089" s="3" t="e">
        <v>#N/A</v>
      </c>
    </row>
    <row r="27090" spans="28:28" x14ac:dyDescent="0.25">
      <c r="AB27090" s="3" t="e">
        <v>#N/A</v>
      </c>
    </row>
    <row r="27091" spans="28:28" x14ac:dyDescent="0.25">
      <c r="AB27091" s="3" t="e">
        <v>#N/A</v>
      </c>
    </row>
    <row r="27092" spans="28:28" x14ac:dyDescent="0.25">
      <c r="AB27092" s="3" t="e">
        <v>#N/A</v>
      </c>
    </row>
    <row r="27093" spans="28:28" x14ac:dyDescent="0.25">
      <c r="AB27093" s="3" t="e">
        <v>#N/A</v>
      </c>
    </row>
    <row r="27094" spans="28:28" x14ac:dyDescent="0.25">
      <c r="AB27094" s="3" t="e">
        <v>#N/A</v>
      </c>
    </row>
    <row r="27095" spans="28:28" x14ac:dyDescent="0.25">
      <c r="AB27095" s="3" t="e">
        <v>#N/A</v>
      </c>
    </row>
    <row r="27096" spans="28:28" x14ac:dyDescent="0.25">
      <c r="AB27096" s="3" t="e">
        <v>#N/A</v>
      </c>
    </row>
    <row r="27097" spans="28:28" x14ac:dyDescent="0.25">
      <c r="AB27097" s="3" t="e">
        <v>#N/A</v>
      </c>
    </row>
    <row r="27098" spans="28:28" x14ac:dyDescent="0.25">
      <c r="AB27098" s="3" t="e">
        <v>#N/A</v>
      </c>
    </row>
    <row r="27099" spans="28:28" x14ac:dyDescent="0.25">
      <c r="AB27099" s="3" t="e">
        <v>#N/A</v>
      </c>
    </row>
    <row r="27100" spans="28:28" x14ac:dyDescent="0.25">
      <c r="AB27100" s="3" t="e">
        <v>#N/A</v>
      </c>
    </row>
    <row r="27101" spans="28:28" x14ac:dyDescent="0.25">
      <c r="AB27101" s="3" t="e">
        <v>#N/A</v>
      </c>
    </row>
    <row r="27102" spans="28:28" x14ac:dyDescent="0.25">
      <c r="AB27102" s="3" t="e">
        <v>#N/A</v>
      </c>
    </row>
    <row r="27103" spans="28:28" x14ac:dyDescent="0.25">
      <c r="AB27103" s="3" t="e">
        <v>#N/A</v>
      </c>
    </row>
    <row r="27104" spans="28:28" x14ac:dyDescent="0.25">
      <c r="AB27104" s="3" t="e">
        <v>#N/A</v>
      </c>
    </row>
    <row r="27105" spans="28:28" x14ac:dyDescent="0.25">
      <c r="AB27105" s="3" t="e">
        <v>#N/A</v>
      </c>
    </row>
    <row r="27106" spans="28:28" x14ac:dyDescent="0.25">
      <c r="AB27106" s="3" t="e">
        <v>#N/A</v>
      </c>
    </row>
    <row r="27107" spans="28:28" x14ac:dyDescent="0.25">
      <c r="AB27107" s="3" t="e">
        <v>#N/A</v>
      </c>
    </row>
    <row r="27108" spans="28:28" x14ac:dyDescent="0.25">
      <c r="AB27108" s="3" t="e">
        <v>#N/A</v>
      </c>
    </row>
    <row r="27109" spans="28:28" x14ac:dyDescent="0.25">
      <c r="AB27109" s="3" t="e">
        <v>#N/A</v>
      </c>
    </row>
    <row r="27110" spans="28:28" x14ac:dyDescent="0.25">
      <c r="AB27110" s="3" t="e">
        <v>#N/A</v>
      </c>
    </row>
    <row r="27111" spans="28:28" x14ac:dyDescent="0.25">
      <c r="AB27111" s="3" t="e">
        <v>#N/A</v>
      </c>
    </row>
    <row r="27112" spans="28:28" x14ac:dyDescent="0.25">
      <c r="AB27112" s="3" t="e">
        <v>#N/A</v>
      </c>
    </row>
    <row r="27113" spans="28:28" x14ac:dyDescent="0.25">
      <c r="AB27113" s="3" t="e">
        <v>#N/A</v>
      </c>
    </row>
    <row r="27114" spans="28:28" x14ac:dyDescent="0.25">
      <c r="AB27114" s="3" t="e">
        <v>#N/A</v>
      </c>
    </row>
    <row r="27115" spans="28:28" x14ac:dyDescent="0.25">
      <c r="AB27115" s="3" t="e">
        <v>#N/A</v>
      </c>
    </row>
    <row r="27116" spans="28:28" x14ac:dyDescent="0.25">
      <c r="AB27116" s="3" t="e">
        <v>#N/A</v>
      </c>
    </row>
    <row r="27117" spans="28:28" x14ac:dyDescent="0.25">
      <c r="AB27117" s="3" t="e">
        <v>#N/A</v>
      </c>
    </row>
    <row r="27118" spans="28:28" x14ac:dyDescent="0.25">
      <c r="AB27118" s="3" t="e">
        <v>#N/A</v>
      </c>
    </row>
    <row r="27119" spans="28:28" x14ac:dyDescent="0.25">
      <c r="AB27119" s="3" t="e">
        <v>#N/A</v>
      </c>
    </row>
    <row r="27120" spans="28:28" x14ac:dyDescent="0.25">
      <c r="AB27120" s="3" t="e">
        <v>#N/A</v>
      </c>
    </row>
    <row r="27121" spans="28:28" x14ac:dyDescent="0.25">
      <c r="AB27121" s="3" t="e">
        <v>#N/A</v>
      </c>
    </row>
    <row r="27122" spans="28:28" x14ac:dyDescent="0.25">
      <c r="AB27122" s="3" t="e">
        <v>#N/A</v>
      </c>
    </row>
    <row r="27123" spans="28:28" x14ac:dyDescent="0.25">
      <c r="AB27123" s="3" t="e">
        <v>#N/A</v>
      </c>
    </row>
    <row r="27124" spans="28:28" x14ac:dyDescent="0.25">
      <c r="AB27124" s="3" t="e">
        <v>#N/A</v>
      </c>
    </row>
    <row r="27125" spans="28:28" x14ac:dyDescent="0.25">
      <c r="AB27125" s="3" t="e">
        <v>#N/A</v>
      </c>
    </row>
    <row r="27126" spans="28:28" x14ac:dyDescent="0.25">
      <c r="AB27126" s="3" t="e">
        <v>#N/A</v>
      </c>
    </row>
    <row r="27127" spans="28:28" x14ac:dyDescent="0.25">
      <c r="AB27127" s="3" t="e">
        <v>#N/A</v>
      </c>
    </row>
    <row r="27128" spans="28:28" x14ac:dyDescent="0.25">
      <c r="AB27128" s="3" t="e">
        <v>#N/A</v>
      </c>
    </row>
    <row r="27129" spans="28:28" x14ac:dyDescent="0.25">
      <c r="AB27129" s="3" t="e">
        <v>#N/A</v>
      </c>
    </row>
    <row r="27130" spans="28:28" x14ac:dyDescent="0.25">
      <c r="AB27130" s="3" t="e">
        <v>#N/A</v>
      </c>
    </row>
    <row r="27131" spans="28:28" x14ac:dyDescent="0.25">
      <c r="AB27131" s="3" t="e">
        <v>#N/A</v>
      </c>
    </row>
    <row r="27132" spans="28:28" x14ac:dyDescent="0.25">
      <c r="AB27132" s="3" t="e">
        <v>#N/A</v>
      </c>
    </row>
    <row r="27133" spans="28:28" x14ac:dyDescent="0.25">
      <c r="AB27133" s="3" t="e">
        <v>#N/A</v>
      </c>
    </row>
    <row r="27134" spans="28:28" x14ac:dyDescent="0.25">
      <c r="AB27134" s="3" t="e">
        <v>#N/A</v>
      </c>
    </row>
    <row r="27135" spans="28:28" x14ac:dyDescent="0.25">
      <c r="AB27135" s="3" t="e">
        <v>#N/A</v>
      </c>
    </row>
    <row r="27136" spans="28:28" x14ac:dyDescent="0.25">
      <c r="AB27136" s="3" t="e">
        <v>#N/A</v>
      </c>
    </row>
    <row r="27137" spans="28:28" x14ac:dyDescent="0.25">
      <c r="AB27137" s="3" t="e">
        <v>#N/A</v>
      </c>
    </row>
    <row r="27138" spans="28:28" x14ac:dyDescent="0.25">
      <c r="AB27138" s="3" t="e">
        <v>#N/A</v>
      </c>
    </row>
    <row r="27139" spans="28:28" x14ac:dyDescent="0.25">
      <c r="AB27139" s="3" t="e">
        <v>#N/A</v>
      </c>
    </row>
    <row r="27140" spans="28:28" x14ac:dyDescent="0.25">
      <c r="AB27140" s="3" t="e">
        <v>#N/A</v>
      </c>
    </row>
    <row r="27141" spans="28:28" x14ac:dyDescent="0.25">
      <c r="AB27141" s="3" t="e">
        <v>#N/A</v>
      </c>
    </row>
    <row r="27142" spans="28:28" x14ac:dyDescent="0.25">
      <c r="AB27142" s="3" t="e">
        <v>#N/A</v>
      </c>
    </row>
    <row r="27143" spans="28:28" x14ac:dyDescent="0.25">
      <c r="AB27143" s="3" t="e">
        <v>#N/A</v>
      </c>
    </row>
    <row r="27144" spans="28:28" x14ac:dyDescent="0.25">
      <c r="AB27144" s="3" t="e">
        <v>#N/A</v>
      </c>
    </row>
    <row r="27145" spans="28:28" x14ac:dyDescent="0.25">
      <c r="AB27145" s="3" t="e">
        <v>#N/A</v>
      </c>
    </row>
    <row r="27146" spans="28:28" x14ac:dyDescent="0.25">
      <c r="AB27146" s="3" t="e">
        <v>#N/A</v>
      </c>
    </row>
    <row r="27147" spans="28:28" x14ac:dyDescent="0.25">
      <c r="AB27147" s="3" t="e">
        <v>#N/A</v>
      </c>
    </row>
    <row r="27148" spans="28:28" x14ac:dyDescent="0.25">
      <c r="AB27148" s="3" t="e">
        <v>#N/A</v>
      </c>
    </row>
    <row r="27149" spans="28:28" x14ac:dyDescent="0.25">
      <c r="AB27149" s="3" t="e">
        <v>#N/A</v>
      </c>
    </row>
    <row r="27150" spans="28:28" x14ac:dyDescent="0.25">
      <c r="AB27150" s="3" t="e">
        <v>#N/A</v>
      </c>
    </row>
    <row r="27151" spans="28:28" x14ac:dyDescent="0.25">
      <c r="AB27151" s="3" t="e">
        <v>#N/A</v>
      </c>
    </row>
    <row r="27152" spans="28:28" x14ac:dyDescent="0.25">
      <c r="AB27152" s="3" t="e">
        <v>#N/A</v>
      </c>
    </row>
    <row r="27153" spans="28:28" x14ac:dyDescent="0.25">
      <c r="AB27153" s="3" t="e">
        <v>#N/A</v>
      </c>
    </row>
    <row r="27154" spans="28:28" x14ac:dyDescent="0.25">
      <c r="AB27154" s="3" t="e">
        <v>#N/A</v>
      </c>
    </row>
    <row r="27155" spans="28:28" x14ac:dyDescent="0.25">
      <c r="AB27155" s="3" t="e">
        <v>#N/A</v>
      </c>
    </row>
    <row r="27156" spans="28:28" x14ac:dyDescent="0.25">
      <c r="AB27156" s="3" t="e">
        <v>#N/A</v>
      </c>
    </row>
    <row r="27157" spans="28:28" x14ac:dyDescent="0.25">
      <c r="AB27157" s="3" t="e">
        <v>#N/A</v>
      </c>
    </row>
    <row r="27158" spans="28:28" x14ac:dyDescent="0.25">
      <c r="AB27158" s="3" t="e">
        <v>#N/A</v>
      </c>
    </row>
    <row r="27159" spans="28:28" x14ac:dyDescent="0.25">
      <c r="AB27159" s="3" t="e">
        <v>#N/A</v>
      </c>
    </row>
    <row r="27160" spans="28:28" x14ac:dyDescent="0.25">
      <c r="AB27160" s="3" t="e">
        <v>#N/A</v>
      </c>
    </row>
    <row r="27161" spans="28:28" x14ac:dyDescent="0.25">
      <c r="AB27161" s="3" t="e">
        <v>#N/A</v>
      </c>
    </row>
    <row r="27162" spans="28:28" x14ac:dyDescent="0.25">
      <c r="AB27162" s="3" t="e">
        <v>#N/A</v>
      </c>
    </row>
    <row r="27163" spans="28:28" x14ac:dyDescent="0.25">
      <c r="AB27163" s="3" t="e">
        <v>#N/A</v>
      </c>
    </row>
    <row r="27164" spans="28:28" x14ac:dyDescent="0.25">
      <c r="AB27164" s="3" t="e">
        <v>#N/A</v>
      </c>
    </row>
    <row r="27165" spans="28:28" x14ac:dyDescent="0.25">
      <c r="AB27165" s="3" t="e">
        <v>#N/A</v>
      </c>
    </row>
    <row r="27166" spans="28:28" x14ac:dyDescent="0.25">
      <c r="AB27166" s="3" t="e">
        <v>#N/A</v>
      </c>
    </row>
    <row r="27167" spans="28:28" x14ac:dyDescent="0.25">
      <c r="AB27167" s="3" t="e">
        <v>#N/A</v>
      </c>
    </row>
    <row r="27168" spans="28:28" x14ac:dyDescent="0.25">
      <c r="AB27168" s="3" t="e">
        <v>#N/A</v>
      </c>
    </row>
    <row r="27169" spans="28:28" x14ac:dyDescent="0.25">
      <c r="AB27169" s="3" t="e">
        <v>#N/A</v>
      </c>
    </row>
    <row r="27170" spans="28:28" x14ac:dyDescent="0.25">
      <c r="AB27170" s="3" t="e">
        <v>#N/A</v>
      </c>
    </row>
    <row r="27171" spans="28:28" x14ac:dyDescent="0.25">
      <c r="AB27171" s="3" t="e">
        <v>#N/A</v>
      </c>
    </row>
    <row r="27172" spans="28:28" x14ac:dyDescent="0.25">
      <c r="AB27172" s="3" t="e">
        <v>#N/A</v>
      </c>
    </row>
    <row r="27173" spans="28:28" x14ac:dyDescent="0.25">
      <c r="AB27173" s="3" t="e">
        <v>#N/A</v>
      </c>
    </row>
    <row r="27174" spans="28:28" x14ac:dyDescent="0.25">
      <c r="AB27174" s="3" t="e">
        <v>#N/A</v>
      </c>
    </row>
    <row r="27175" spans="28:28" x14ac:dyDescent="0.25">
      <c r="AB27175" s="3" t="e">
        <v>#N/A</v>
      </c>
    </row>
    <row r="27176" spans="28:28" x14ac:dyDescent="0.25">
      <c r="AB27176" s="3" t="e">
        <v>#N/A</v>
      </c>
    </row>
    <row r="27177" spans="28:28" x14ac:dyDescent="0.25">
      <c r="AB27177" s="3" t="e">
        <v>#N/A</v>
      </c>
    </row>
    <row r="27178" spans="28:28" x14ac:dyDescent="0.25">
      <c r="AB27178" s="3" t="e">
        <v>#N/A</v>
      </c>
    </row>
    <row r="27179" spans="28:28" x14ac:dyDescent="0.25">
      <c r="AB27179" s="3" t="e">
        <v>#N/A</v>
      </c>
    </row>
    <row r="27180" spans="28:28" x14ac:dyDescent="0.25">
      <c r="AB27180" s="3" t="e">
        <v>#N/A</v>
      </c>
    </row>
    <row r="27181" spans="28:28" x14ac:dyDescent="0.25">
      <c r="AB27181" s="3" t="e">
        <v>#N/A</v>
      </c>
    </row>
    <row r="27182" spans="28:28" x14ac:dyDescent="0.25">
      <c r="AB27182" s="3" t="e">
        <v>#N/A</v>
      </c>
    </row>
    <row r="27183" spans="28:28" x14ac:dyDescent="0.25">
      <c r="AB27183" s="3" t="e">
        <v>#N/A</v>
      </c>
    </row>
    <row r="27184" spans="28:28" x14ac:dyDescent="0.25">
      <c r="AB27184" s="3" t="e">
        <v>#N/A</v>
      </c>
    </row>
    <row r="27185" spans="28:28" x14ac:dyDescent="0.25">
      <c r="AB27185" s="3" t="e">
        <v>#N/A</v>
      </c>
    </row>
    <row r="27186" spans="28:28" x14ac:dyDescent="0.25">
      <c r="AB27186" s="3" t="e">
        <v>#N/A</v>
      </c>
    </row>
    <row r="27187" spans="28:28" x14ac:dyDescent="0.25">
      <c r="AB27187" s="3" t="e">
        <v>#N/A</v>
      </c>
    </row>
    <row r="27188" spans="28:28" x14ac:dyDescent="0.25">
      <c r="AB27188" s="3" t="e">
        <v>#N/A</v>
      </c>
    </row>
    <row r="27189" spans="28:28" x14ac:dyDescent="0.25">
      <c r="AB27189" s="3" t="e">
        <v>#N/A</v>
      </c>
    </row>
    <row r="27190" spans="28:28" x14ac:dyDescent="0.25">
      <c r="AB27190" s="3" t="e">
        <v>#N/A</v>
      </c>
    </row>
    <row r="27191" spans="28:28" x14ac:dyDescent="0.25">
      <c r="AB27191" s="3" t="e">
        <v>#N/A</v>
      </c>
    </row>
    <row r="27192" spans="28:28" x14ac:dyDescent="0.25">
      <c r="AB27192" s="3" t="e">
        <v>#N/A</v>
      </c>
    </row>
    <row r="27193" spans="28:28" x14ac:dyDescent="0.25">
      <c r="AB27193" s="3" t="e">
        <v>#N/A</v>
      </c>
    </row>
    <row r="27194" spans="28:28" x14ac:dyDescent="0.25">
      <c r="AB27194" s="3" t="e">
        <v>#N/A</v>
      </c>
    </row>
    <row r="27195" spans="28:28" x14ac:dyDescent="0.25">
      <c r="AB27195" s="3" t="e">
        <v>#N/A</v>
      </c>
    </row>
    <row r="27196" spans="28:28" x14ac:dyDescent="0.25">
      <c r="AB27196" s="3" t="e">
        <v>#N/A</v>
      </c>
    </row>
    <row r="27197" spans="28:28" x14ac:dyDescent="0.25">
      <c r="AB27197" s="3" t="e">
        <v>#N/A</v>
      </c>
    </row>
    <row r="27198" spans="28:28" x14ac:dyDescent="0.25">
      <c r="AB27198" s="3" t="e">
        <v>#N/A</v>
      </c>
    </row>
    <row r="27199" spans="28:28" x14ac:dyDescent="0.25">
      <c r="AB27199" s="3" t="e">
        <v>#N/A</v>
      </c>
    </row>
    <row r="27200" spans="28:28" x14ac:dyDescent="0.25">
      <c r="AB27200" s="3" t="e">
        <v>#N/A</v>
      </c>
    </row>
    <row r="27201" spans="28:28" x14ac:dyDescent="0.25">
      <c r="AB27201" s="3" t="e">
        <v>#N/A</v>
      </c>
    </row>
    <row r="27202" spans="28:28" x14ac:dyDescent="0.25">
      <c r="AB27202" s="3" t="e">
        <v>#N/A</v>
      </c>
    </row>
    <row r="27203" spans="28:28" x14ac:dyDescent="0.25">
      <c r="AB27203" s="3" t="e">
        <v>#N/A</v>
      </c>
    </row>
    <row r="27204" spans="28:28" x14ac:dyDescent="0.25">
      <c r="AB27204" s="3" t="e">
        <v>#N/A</v>
      </c>
    </row>
    <row r="27205" spans="28:28" x14ac:dyDescent="0.25">
      <c r="AB27205" s="3" t="e">
        <v>#N/A</v>
      </c>
    </row>
    <row r="27206" spans="28:28" x14ac:dyDescent="0.25">
      <c r="AB27206" s="3" t="e">
        <v>#N/A</v>
      </c>
    </row>
    <row r="27207" spans="28:28" x14ac:dyDescent="0.25">
      <c r="AB27207" s="3" t="e">
        <v>#N/A</v>
      </c>
    </row>
    <row r="27208" spans="28:28" x14ac:dyDescent="0.25">
      <c r="AB27208" s="3" t="e">
        <v>#N/A</v>
      </c>
    </row>
    <row r="27209" spans="28:28" x14ac:dyDescent="0.25">
      <c r="AB27209" s="3" t="e">
        <v>#N/A</v>
      </c>
    </row>
    <row r="27210" spans="28:28" x14ac:dyDescent="0.25">
      <c r="AB27210" s="3" t="e">
        <v>#N/A</v>
      </c>
    </row>
    <row r="27211" spans="28:28" x14ac:dyDescent="0.25">
      <c r="AB27211" s="3" t="e">
        <v>#N/A</v>
      </c>
    </row>
    <row r="27212" spans="28:28" x14ac:dyDescent="0.25">
      <c r="AB27212" s="3" t="e">
        <v>#N/A</v>
      </c>
    </row>
    <row r="27213" spans="28:28" x14ac:dyDescent="0.25">
      <c r="AB27213" s="3" t="e">
        <v>#N/A</v>
      </c>
    </row>
    <row r="27214" spans="28:28" x14ac:dyDescent="0.25">
      <c r="AB27214" s="3" t="e">
        <v>#N/A</v>
      </c>
    </row>
    <row r="27215" spans="28:28" x14ac:dyDescent="0.25">
      <c r="AB27215" s="3" t="e">
        <v>#N/A</v>
      </c>
    </row>
    <row r="27216" spans="28:28" x14ac:dyDescent="0.25">
      <c r="AB27216" s="3" t="e">
        <v>#N/A</v>
      </c>
    </row>
    <row r="27217" spans="28:28" x14ac:dyDescent="0.25">
      <c r="AB27217" s="3" t="e">
        <v>#N/A</v>
      </c>
    </row>
    <row r="27218" spans="28:28" x14ac:dyDescent="0.25">
      <c r="AB27218" s="3" t="e">
        <v>#N/A</v>
      </c>
    </row>
    <row r="27219" spans="28:28" x14ac:dyDescent="0.25">
      <c r="AB27219" s="3" t="e">
        <v>#N/A</v>
      </c>
    </row>
    <row r="27220" spans="28:28" x14ac:dyDescent="0.25">
      <c r="AB27220" s="3" t="e">
        <v>#N/A</v>
      </c>
    </row>
    <row r="27221" spans="28:28" x14ac:dyDescent="0.25">
      <c r="AB27221" s="3" t="e">
        <v>#N/A</v>
      </c>
    </row>
    <row r="27222" spans="28:28" x14ac:dyDescent="0.25">
      <c r="AB27222" s="3" t="e">
        <v>#N/A</v>
      </c>
    </row>
    <row r="27223" spans="28:28" x14ac:dyDescent="0.25">
      <c r="AB27223" s="3" t="e">
        <v>#N/A</v>
      </c>
    </row>
    <row r="27224" spans="28:28" x14ac:dyDescent="0.25">
      <c r="AB27224" s="3" t="e">
        <v>#N/A</v>
      </c>
    </row>
    <row r="27225" spans="28:28" x14ac:dyDescent="0.25">
      <c r="AB27225" s="3" t="e">
        <v>#N/A</v>
      </c>
    </row>
    <row r="27226" spans="28:28" x14ac:dyDescent="0.25">
      <c r="AB27226" s="3" t="e">
        <v>#N/A</v>
      </c>
    </row>
    <row r="27227" spans="28:28" x14ac:dyDescent="0.25">
      <c r="AB27227" s="3" t="e">
        <v>#N/A</v>
      </c>
    </row>
    <row r="27228" spans="28:28" x14ac:dyDescent="0.25">
      <c r="AB27228" s="3" t="e">
        <v>#N/A</v>
      </c>
    </row>
    <row r="27229" spans="28:28" x14ac:dyDescent="0.25">
      <c r="AB27229" s="3" t="e">
        <v>#N/A</v>
      </c>
    </row>
    <row r="27230" spans="28:28" x14ac:dyDescent="0.25">
      <c r="AB27230" s="3" t="e">
        <v>#N/A</v>
      </c>
    </row>
    <row r="27231" spans="28:28" x14ac:dyDescent="0.25">
      <c r="AB27231" s="3" t="e">
        <v>#N/A</v>
      </c>
    </row>
    <row r="27232" spans="28:28" x14ac:dyDescent="0.25">
      <c r="AB27232" s="3" t="e">
        <v>#N/A</v>
      </c>
    </row>
    <row r="27233" spans="28:28" x14ac:dyDescent="0.25">
      <c r="AB27233" s="3" t="e">
        <v>#N/A</v>
      </c>
    </row>
    <row r="27234" spans="28:28" x14ac:dyDescent="0.25">
      <c r="AB27234" s="3" t="e">
        <v>#N/A</v>
      </c>
    </row>
    <row r="27235" spans="28:28" x14ac:dyDescent="0.25">
      <c r="AB27235" s="3" t="e">
        <v>#N/A</v>
      </c>
    </row>
    <row r="27236" spans="28:28" x14ac:dyDescent="0.25">
      <c r="AB27236" s="3" t="e">
        <v>#N/A</v>
      </c>
    </row>
    <row r="27237" spans="28:28" x14ac:dyDescent="0.25">
      <c r="AB27237" s="3" t="e">
        <v>#N/A</v>
      </c>
    </row>
    <row r="27238" spans="28:28" x14ac:dyDescent="0.25">
      <c r="AB27238" s="3" t="e">
        <v>#N/A</v>
      </c>
    </row>
    <row r="27239" spans="28:28" x14ac:dyDescent="0.25">
      <c r="AB27239" s="3" t="e">
        <v>#N/A</v>
      </c>
    </row>
    <row r="27240" spans="28:28" x14ac:dyDescent="0.25">
      <c r="AB27240" s="3" t="e">
        <v>#N/A</v>
      </c>
    </row>
    <row r="27241" spans="28:28" x14ac:dyDescent="0.25">
      <c r="AB27241" s="3" t="e">
        <v>#N/A</v>
      </c>
    </row>
    <row r="27242" spans="28:28" x14ac:dyDescent="0.25">
      <c r="AB27242" s="3" t="e">
        <v>#N/A</v>
      </c>
    </row>
    <row r="27243" spans="28:28" x14ac:dyDescent="0.25">
      <c r="AB27243" s="3" t="e">
        <v>#N/A</v>
      </c>
    </row>
    <row r="27244" spans="28:28" x14ac:dyDescent="0.25">
      <c r="AB27244" s="3" t="e">
        <v>#N/A</v>
      </c>
    </row>
    <row r="27245" spans="28:28" x14ac:dyDescent="0.25">
      <c r="AB27245" s="3" t="e">
        <v>#N/A</v>
      </c>
    </row>
    <row r="27246" spans="28:28" x14ac:dyDescent="0.25">
      <c r="AB27246" s="3" t="e">
        <v>#N/A</v>
      </c>
    </row>
    <row r="27247" spans="28:28" x14ac:dyDescent="0.25">
      <c r="AB27247" s="3" t="e">
        <v>#N/A</v>
      </c>
    </row>
    <row r="27248" spans="28:28" x14ac:dyDescent="0.25">
      <c r="AB27248" s="3" t="e">
        <v>#N/A</v>
      </c>
    </row>
    <row r="27249" spans="28:28" x14ac:dyDescent="0.25">
      <c r="AB27249" s="3" t="e">
        <v>#N/A</v>
      </c>
    </row>
    <row r="27250" spans="28:28" x14ac:dyDescent="0.25">
      <c r="AB27250" s="3" t="e">
        <v>#N/A</v>
      </c>
    </row>
    <row r="27251" spans="28:28" x14ac:dyDescent="0.25">
      <c r="AB27251" s="3" t="e">
        <v>#N/A</v>
      </c>
    </row>
    <row r="27252" spans="28:28" x14ac:dyDescent="0.25">
      <c r="AB27252" s="3" t="e">
        <v>#N/A</v>
      </c>
    </row>
    <row r="27253" spans="28:28" x14ac:dyDescent="0.25">
      <c r="AB27253" s="3" t="e">
        <v>#N/A</v>
      </c>
    </row>
    <row r="27254" spans="28:28" x14ac:dyDescent="0.25">
      <c r="AB27254" s="3" t="e">
        <v>#N/A</v>
      </c>
    </row>
    <row r="27255" spans="28:28" x14ac:dyDescent="0.25">
      <c r="AB27255" s="3" t="e">
        <v>#N/A</v>
      </c>
    </row>
    <row r="27256" spans="28:28" x14ac:dyDescent="0.25">
      <c r="AB27256" s="3" t="e">
        <v>#N/A</v>
      </c>
    </row>
    <row r="27257" spans="28:28" x14ac:dyDescent="0.25">
      <c r="AB27257" s="3" t="e">
        <v>#N/A</v>
      </c>
    </row>
    <row r="27258" spans="28:28" x14ac:dyDescent="0.25">
      <c r="AB27258" s="3" t="e">
        <v>#N/A</v>
      </c>
    </row>
    <row r="27259" spans="28:28" x14ac:dyDescent="0.25">
      <c r="AB27259" s="3" t="e">
        <v>#N/A</v>
      </c>
    </row>
    <row r="27260" spans="28:28" x14ac:dyDescent="0.25">
      <c r="AB27260" s="3" t="e">
        <v>#N/A</v>
      </c>
    </row>
    <row r="27261" spans="28:28" x14ac:dyDescent="0.25">
      <c r="AB27261" s="3" t="e">
        <v>#N/A</v>
      </c>
    </row>
    <row r="27262" spans="28:28" x14ac:dyDescent="0.25">
      <c r="AB27262" s="3" t="e">
        <v>#N/A</v>
      </c>
    </row>
    <row r="27263" spans="28:28" x14ac:dyDescent="0.25">
      <c r="AB27263" s="3" t="e">
        <v>#N/A</v>
      </c>
    </row>
    <row r="27264" spans="28:28" x14ac:dyDescent="0.25">
      <c r="AB27264" s="3" t="e">
        <v>#N/A</v>
      </c>
    </row>
    <row r="27265" spans="28:28" x14ac:dyDescent="0.25">
      <c r="AB27265" s="3" t="e">
        <v>#N/A</v>
      </c>
    </row>
    <row r="27266" spans="28:28" x14ac:dyDescent="0.25">
      <c r="AB27266" s="3" t="e">
        <v>#N/A</v>
      </c>
    </row>
    <row r="27267" spans="28:28" x14ac:dyDescent="0.25">
      <c r="AB27267" s="3" t="e">
        <v>#N/A</v>
      </c>
    </row>
    <row r="27268" spans="28:28" x14ac:dyDescent="0.25">
      <c r="AB27268" s="3" t="e">
        <v>#N/A</v>
      </c>
    </row>
    <row r="27269" spans="28:28" x14ac:dyDescent="0.25">
      <c r="AB27269" s="3" t="e">
        <v>#N/A</v>
      </c>
    </row>
    <row r="27270" spans="28:28" x14ac:dyDescent="0.25">
      <c r="AB27270" s="3" t="e">
        <v>#N/A</v>
      </c>
    </row>
    <row r="27271" spans="28:28" x14ac:dyDescent="0.25">
      <c r="AB27271" s="3" t="e">
        <v>#N/A</v>
      </c>
    </row>
    <row r="27272" spans="28:28" x14ac:dyDescent="0.25">
      <c r="AB27272" s="3" t="e">
        <v>#N/A</v>
      </c>
    </row>
    <row r="27273" spans="28:28" x14ac:dyDescent="0.25">
      <c r="AB27273" s="3" t="e">
        <v>#N/A</v>
      </c>
    </row>
    <row r="27274" spans="28:28" x14ac:dyDescent="0.25">
      <c r="AB27274" s="3" t="e">
        <v>#N/A</v>
      </c>
    </row>
    <row r="27275" spans="28:28" x14ac:dyDescent="0.25">
      <c r="AB27275" s="3" t="e">
        <v>#N/A</v>
      </c>
    </row>
    <row r="27276" spans="28:28" x14ac:dyDescent="0.25">
      <c r="AB27276" s="3" t="e">
        <v>#N/A</v>
      </c>
    </row>
    <row r="27277" spans="28:28" x14ac:dyDescent="0.25">
      <c r="AB27277" s="3" t="e">
        <v>#N/A</v>
      </c>
    </row>
    <row r="27278" spans="28:28" x14ac:dyDescent="0.25">
      <c r="AB27278" s="3" t="e">
        <v>#N/A</v>
      </c>
    </row>
    <row r="27279" spans="28:28" x14ac:dyDescent="0.25">
      <c r="AB27279" s="3" t="e">
        <v>#N/A</v>
      </c>
    </row>
    <row r="27280" spans="28:28" x14ac:dyDescent="0.25">
      <c r="AB27280" s="3" t="e">
        <v>#N/A</v>
      </c>
    </row>
    <row r="27281" spans="28:28" x14ac:dyDescent="0.25">
      <c r="AB27281" s="3" t="e">
        <v>#N/A</v>
      </c>
    </row>
    <row r="27282" spans="28:28" x14ac:dyDescent="0.25">
      <c r="AB27282" s="3" t="e">
        <v>#N/A</v>
      </c>
    </row>
    <row r="27283" spans="28:28" x14ac:dyDescent="0.25">
      <c r="AB27283" s="3" t="e">
        <v>#N/A</v>
      </c>
    </row>
    <row r="27284" spans="28:28" x14ac:dyDescent="0.25">
      <c r="AB27284" s="3" t="e">
        <v>#N/A</v>
      </c>
    </row>
    <row r="27285" spans="28:28" x14ac:dyDescent="0.25">
      <c r="AB27285" s="3" t="e">
        <v>#N/A</v>
      </c>
    </row>
    <row r="27286" spans="28:28" x14ac:dyDescent="0.25">
      <c r="AB27286" s="3" t="e">
        <v>#N/A</v>
      </c>
    </row>
    <row r="27287" spans="28:28" x14ac:dyDescent="0.25">
      <c r="AB27287" s="3" t="e">
        <v>#N/A</v>
      </c>
    </row>
    <row r="27288" spans="28:28" x14ac:dyDescent="0.25">
      <c r="AB27288" s="3" t="e">
        <v>#N/A</v>
      </c>
    </row>
    <row r="27289" spans="28:28" x14ac:dyDescent="0.25">
      <c r="AB27289" s="3" t="e">
        <v>#N/A</v>
      </c>
    </row>
    <row r="27290" spans="28:28" x14ac:dyDescent="0.25">
      <c r="AB27290" s="3" t="e">
        <v>#N/A</v>
      </c>
    </row>
    <row r="27291" spans="28:28" x14ac:dyDescent="0.25">
      <c r="AB27291" s="3" t="e">
        <v>#N/A</v>
      </c>
    </row>
    <row r="27292" spans="28:28" x14ac:dyDescent="0.25">
      <c r="AB27292" s="3" t="e">
        <v>#N/A</v>
      </c>
    </row>
    <row r="27293" spans="28:28" x14ac:dyDescent="0.25">
      <c r="AB27293" s="3" t="e">
        <v>#N/A</v>
      </c>
    </row>
    <row r="27294" spans="28:28" x14ac:dyDescent="0.25">
      <c r="AB27294" s="3" t="e">
        <v>#N/A</v>
      </c>
    </row>
    <row r="27295" spans="28:28" x14ac:dyDescent="0.25">
      <c r="AB27295" s="3" t="e">
        <v>#N/A</v>
      </c>
    </row>
    <row r="27296" spans="28:28" x14ac:dyDescent="0.25">
      <c r="AB27296" s="3" t="e">
        <v>#N/A</v>
      </c>
    </row>
    <row r="27297" spans="28:28" x14ac:dyDescent="0.25">
      <c r="AB27297" s="3" t="e">
        <v>#N/A</v>
      </c>
    </row>
    <row r="27298" spans="28:28" x14ac:dyDescent="0.25">
      <c r="AB27298" s="3" t="e">
        <v>#N/A</v>
      </c>
    </row>
    <row r="27299" spans="28:28" x14ac:dyDescent="0.25">
      <c r="AB27299" s="3" t="e">
        <v>#N/A</v>
      </c>
    </row>
    <row r="27300" spans="28:28" x14ac:dyDescent="0.25">
      <c r="AB27300" s="3" t="e">
        <v>#N/A</v>
      </c>
    </row>
    <row r="27301" spans="28:28" x14ac:dyDescent="0.25">
      <c r="AB27301" s="3" t="e">
        <v>#N/A</v>
      </c>
    </row>
    <row r="27302" spans="28:28" x14ac:dyDescent="0.25">
      <c r="AB27302" s="3" t="e">
        <v>#N/A</v>
      </c>
    </row>
    <row r="27303" spans="28:28" x14ac:dyDescent="0.25">
      <c r="AB27303" s="3" t="e">
        <v>#N/A</v>
      </c>
    </row>
    <row r="27304" spans="28:28" x14ac:dyDescent="0.25">
      <c r="AB27304" s="3" t="e">
        <v>#N/A</v>
      </c>
    </row>
    <row r="27305" spans="28:28" x14ac:dyDescent="0.25">
      <c r="AB27305" s="3" t="e">
        <v>#N/A</v>
      </c>
    </row>
    <row r="27306" spans="28:28" x14ac:dyDescent="0.25">
      <c r="AB27306" s="3" t="e">
        <v>#N/A</v>
      </c>
    </row>
    <row r="27307" spans="28:28" x14ac:dyDescent="0.25">
      <c r="AB27307" s="3" t="e">
        <v>#N/A</v>
      </c>
    </row>
    <row r="27308" spans="28:28" x14ac:dyDescent="0.25">
      <c r="AB27308" s="3" t="e">
        <v>#N/A</v>
      </c>
    </row>
    <row r="27309" spans="28:28" x14ac:dyDescent="0.25">
      <c r="AB27309" s="3" t="e">
        <v>#N/A</v>
      </c>
    </row>
    <row r="27310" spans="28:28" x14ac:dyDescent="0.25">
      <c r="AB27310" s="3" t="e">
        <v>#N/A</v>
      </c>
    </row>
    <row r="27311" spans="28:28" x14ac:dyDescent="0.25">
      <c r="AB27311" s="3" t="e">
        <v>#N/A</v>
      </c>
    </row>
    <row r="27312" spans="28:28" x14ac:dyDescent="0.25">
      <c r="AB27312" s="3" t="e">
        <v>#N/A</v>
      </c>
    </row>
    <row r="27313" spans="28:28" x14ac:dyDescent="0.25">
      <c r="AB27313" s="3" t="e">
        <v>#N/A</v>
      </c>
    </row>
    <row r="27314" spans="28:28" x14ac:dyDescent="0.25">
      <c r="AB27314" s="3" t="e">
        <v>#N/A</v>
      </c>
    </row>
    <row r="27315" spans="28:28" x14ac:dyDescent="0.25">
      <c r="AB27315" s="3" t="e">
        <v>#N/A</v>
      </c>
    </row>
    <row r="27316" spans="28:28" x14ac:dyDescent="0.25">
      <c r="AB27316" s="3" t="e">
        <v>#N/A</v>
      </c>
    </row>
    <row r="27317" spans="28:28" x14ac:dyDescent="0.25">
      <c r="AB27317" s="3" t="e">
        <v>#N/A</v>
      </c>
    </row>
    <row r="27318" spans="28:28" x14ac:dyDescent="0.25">
      <c r="AB27318" s="3" t="e">
        <v>#N/A</v>
      </c>
    </row>
    <row r="27319" spans="28:28" x14ac:dyDescent="0.25">
      <c r="AB27319" s="3" t="e">
        <v>#N/A</v>
      </c>
    </row>
    <row r="27320" spans="28:28" x14ac:dyDescent="0.25">
      <c r="AB27320" s="3" t="e">
        <v>#N/A</v>
      </c>
    </row>
    <row r="27321" spans="28:28" x14ac:dyDescent="0.25">
      <c r="AB27321" s="3" t="e">
        <v>#N/A</v>
      </c>
    </row>
    <row r="27322" spans="28:28" x14ac:dyDescent="0.25">
      <c r="AB27322" s="3" t="e">
        <v>#N/A</v>
      </c>
    </row>
    <row r="27323" spans="28:28" x14ac:dyDescent="0.25">
      <c r="AB27323" s="3" t="e">
        <v>#N/A</v>
      </c>
    </row>
    <row r="27324" spans="28:28" x14ac:dyDescent="0.25">
      <c r="AB27324" s="3" t="e">
        <v>#N/A</v>
      </c>
    </row>
    <row r="27325" spans="28:28" x14ac:dyDescent="0.25">
      <c r="AB27325" s="3" t="e">
        <v>#N/A</v>
      </c>
    </row>
    <row r="27326" spans="28:28" x14ac:dyDescent="0.25">
      <c r="AB27326" s="3" t="e">
        <v>#N/A</v>
      </c>
    </row>
    <row r="27327" spans="28:28" x14ac:dyDescent="0.25">
      <c r="AB27327" s="3" t="e">
        <v>#N/A</v>
      </c>
    </row>
    <row r="27328" spans="28:28" x14ac:dyDescent="0.25">
      <c r="AB27328" s="3" t="e">
        <v>#N/A</v>
      </c>
    </row>
    <row r="27329" spans="28:28" x14ac:dyDescent="0.25">
      <c r="AB27329" s="3" t="e">
        <v>#N/A</v>
      </c>
    </row>
    <row r="27330" spans="28:28" x14ac:dyDescent="0.25">
      <c r="AB27330" s="3" t="e">
        <v>#N/A</v>
      </c>
    </row>
    <row r="27331" spans="28:28" x14ac:dyDescent="0.25">
      <c r="AB27331" s="3" t="e">
        <v>#N/A</v>
      </c>
    </row>
    <row r="27332" spans="28:28" x14ac:dyDescent="0.25">
      <c r="AB27332" s="3" t="e">
        <v>#N/A</v>
      </c>
    </row>
    <row r="27333" spans="28:28" x14ac:dyDescent="0.25">
      <c r="AB27333" s="3" t="e">
        <v>#N/A</v>
      </c>
    </row>
    <row r="27334" spans="28:28" x14ac:dyDescent="0.25">
      <c r="AB27334" s="3" t="e">
        <v>#N/A</v>
      </c>
    </row>
    <row r="27335" spans="28:28" x14ac:dyDescent="0.25">
      <c r="AB27335" s="3" t="e">
        <v>#N/A</v>
      </c>
    </row>
    <row r="27336" spans="28:28" x14ac:dyDescent="0.25">
      <c r="AB27336" s="3" t="e">
        <v>#N/A</v>
      </c>
    </row>
    <row r="27337" spans="28:28" x14ac:dyDescent="0.25">
      <c r="AB27337" s="3" t="e">
        <v>#N/A</v>
      </c>
    </row>
    <row r="27338" spans="28:28" x14ac:dyDescent="0.25">
      <c r="AB27338" s="3" t="e">
        <v>#N/A</v>
      </c>
    </row>
    <row r="27339" spans="28:28" x14ac:dyDescent="0.25">
      <c r="AB27339" s="3" t="e">
        <v>#N/A</v>
      </c>
    </row>
    <row r="27340" spans="28:28" x14ac:dyDescent="0.25">
      <c r="AB27340" s="3" t="e">
        <v>#N/A</v>
      </c>
    </row>
    <row r="27341" spans="28:28" x14ac:dyDescent="0.25">
      <c r="AB27341" s="3" t="e">
        <v>#N/A</v>
      </c>
    </row>
    <row r="27342" spans="28:28" x14ac:dyDescent="0.25">
      <c r="AB27342" s="3" t="e">
        <v>#N/A</v>
      </c>
    </row>
    <row r="27343" spans="28:28" x14ac:dyDescent="0.25">
      <c r="AB27343" s="3" t="e">
        <v>#N/A</v>
      </c>
    </row>
    <row r="27344" spans="28:28" x14ac:dyDescent="0.25">
      <c r="AB27344" s="3" t="e">
        <v>#N/A</v>
      </c>
    </row>
    <row r="27345" spans="28:28" x14ac:dyDescent="0.25">
      <c r="AB27345" s="3" t="e">
        <v>#N/A</v>
      </c>
    </row>
    <row r="27346" spans="28:28" x14ac:dyDescent="0.25">
      <c r="AB27346" s="3" t="e">
        <v>#N/A</v>
      </c>
    </row>
    <row r="27347" spans="28:28" x14ac:dyDescent="0.25">
      <c r="AB27347" s="3" t="e">
        <v>#N/A</v>
      </c>
    </row>
    <row r="27348" spans="28:28" x14ac:dyDescent="0.25">
      <c r="AB27348" s="3" t="e">
        <v>#N/A</v>
      </c>
    </row>
    <row r="27349" spans="28:28" x14ac:dyDescent="0.25">
      <c r="AB27349" s="3" t="e">
        <v>#N/A</v>
      </c>
    </row>
    <row r="27350" spans="28:28" x14ac:dyDescent="0.25">
      <c r="AB27350" s="3" t="e">
        <v>#N/A</v>
      </c>
    </row>
    <row r="27351" spans="28:28" x14ac:dyDescent="0.25">
      <c r="AB27351" s="3" t="e">
        <v>#N/A</v>
      </c>
    </row>
    <row r="27352" spans="28:28" x14ac:dyDescent="0.25">
      <c r="AB27352" s="3" t="e">
        <v>#N/A</v>
      </c>
    </row>
    <row r="27353" spans="28:28" x14ac:dyDescent="0.25">
      <c r="AB27353" s="3" t="e">
        <v>#N/A</v>
      </c>
    </row>
    <row r="27354" spans="28:28" x14ac:dyDescent="0.25">
      <c r="AB27354" s="3" t="e">
        <v>#N/A</v>
      </c>
    </row>
    <row r="27355" spans="28:28" x14ac:dyDescent="0.25">
      <c r="AB27355" s="3" t="e">
        <v>#N/A</v>
      </c>
    </row>
    <row r="27356" spans="28:28" x14ac:dyDescent="0.25">
      <c r="AB27356" s="3" t="e">
        <v>#N/A</v>
      </c>
    </row>
    <row r="27357" spans="28:28" x14ac:dyDescent="0.25">
      <c r="AB27357" s="3" t="e">
        <v>#N/A</v>
      </c>
    </row>
    <row r="27358" spans="28:28" x14ac:dyDescent="0.25">
      <c r="AB27358" s="3" t="e">
        <v>#N/A</v>
      </c>
    </row>
    <row r="27359" spans="28:28" x14ac:dyDescent="0.25">
      <c r="AB27359" s="3" t="e">
        <v>#N/A</v>
      </c>
    </row>
    <row r="27360" spans="28:28" x14ac:dyDescent="0.25">
      <c r="AB27360" s="3" t="e">
        <v>#N/A</v>
      </c>
    </row>
    <row r="27361" spans="28:28" x14ac:dyDescent="0.25">
      <c r="AB27361" s="3" t="e">
        <v>#N/A</v>
      </c>
    </row>
    <row r="27362" spans="28:28" x14ac:dyDescent="0.25">
      <c r="AB27362" s="3" t="e">
        <v>#N/A</v>
      </c>
    </row>
    <row r="27363" spans="28:28" x14ac:dyDescent="0.25">
      <c r="AB27363" s="3" t="e">
        <v>#N/A</v>
      </c>
    </row>
    <row r="27364" spans="28:28" x14ac:dyDescent="0.25">
      <c r="AB27364" s="3" t="e">
        <v>#N/A</v>
      </c>
    </row>
    <row r="27365" spans="28:28" x14ac:dyDescent="0.25">
      <c r="AB27365" s="3" t="e">
        <v>#N/A</v>
      </c>
    </row>
    <row r="27366" spans="28:28" x14ac:dyDescent="0.25">
      <c r="AB27366" s="3" t="e">
        <v>#N/A</v>
      </c>
    </row>
    <row r="27367" spans="28:28" x14ac:dyDescent="0.25">
      <c r="AB27367" s="3" t="e">
        <v>#N/A</v>
      </c>
    </row>
    <row r="27368" spans="28:28" x14ac:dyDescent="0.25">
      <c r="AB27368" s="3" t="e">
        <v>#N/A</v>
      </c>
    </row>
    <row r="27369" spans="28:28" x14ac:dyDescent="0.25">
      <c r="AB27369" s="3" t="e">
        <v>#N/A</v>
      </c>
    </row>
    <row r="27370" spans="28:28" x14ac:dyDescent="0.25">
      <c r="AB27370" s="3" t="e">
        <v>#N/A</v>
      </c>
    </row>
    <row r="27371" spans="28:28" x14ac:dyDescent="0.25">
      <c r="AB27371" s="3" t="e">
        <v>#N/A</v>
      </c>
    </row>
    <row r="27372" spans="28:28" x14ac:dyDescent="0.25">
      <c r="AB27372" s="3" t="e">
        <v>#N/A</v>
      </c>
    </row>
    <row r="27373" spans="28:28" x14ac:dyDescent="0.25">
      <c r="AB27373" s="3" t="e">
        <v>#N/A</v>
      </c>
    </row>
    <row r="27374" spans="28:28" x14ac:dyDescent="0.25">
      <c r="AB27374" s="3" t="e">
        <v>#N/A</v>
      </c>
    </row>
    <row r="27375" spans="28:28" x14ac:dyDescent="0.25">
      <c r="AB27375" s="3" t="e">
        <v>#N/A</v>
      </c>
    </row>
    <row r="27376" spans="28:28" x14ac:dyDescent="0.25">
      <c r="AB27376" s="3" t="e">
        <v>#N/A</v>
      </c>
    </row>
    <row r="27377" spans="28:28" x14ac:dyDescent="0.25">
      <c r="AB27377" s="3" t="e">
        <v>#N/A</v>
      </c>
    </row>
    <row r="27378" spans="28:28" x14ac:dyDescent="0.25">
      <c r="AB27378" s="3" t="e">
        <v>#N/A</v>
      </c>
    </row>
    <row r="27379" spans="28:28" x14ac:dyDescent="0.25">
      <c r="AB27379" s="3" t="e">
        <v>#N/A</v>
      </c>
    </row>
    <row r="27380" spans="28:28" x14ac:dyDescent="0.25">
      <c r="AB27380" s="3" t="e">
        <v>#N/A</v>
      </c>
    </row>
    <row r="27381" spans="28:28" x14ac:dyDescent="0.25">
      <c r="AB27381" s="3" t="e">
        <v>#N/A</v>
      </c>
    </row>
    <row r="27382" spans="28:28" x14ac:dyDescent="0.25">
      <c r="AB27382" s="3" t="e">
        <v>#N/A</v>
      </c>
    </row>
    <row r="27383" spans="28:28" x14ac:dyDescent="0.25">
      <c r="AB27383" s="3" t="e">
        <v>#N/A</v>
      </c>
    </row>
    <row r="27384" spans="28:28" x14ac:dyDescent="0.25">
      <c r="AB27384" s="3" t="e">
        <v>#N/A</v>
      </c>
    </row>
    <row r="27385" spans="28:28" x14ac:dyDescent="0.25">
      <c r="AB27385" s="3" t="e">
        <v>#N/A</v>
      </c>
    </row>
    <row r="27386" spans="28:28" x14ac:dyDescent="0.25">
      <c r="AB27386" s="3" t="e">
        <v>#N/A</v>
      </c>
    </row>
    <row r="27387" spans="28:28" x14ac:dyDescent="0.25">
      <c r="AB27387" s="3" t="e">
        <v>#N/A</v>
      </c>
    </row>
    <row r="27388" spans="28:28" x14ac:dyDescent="0.25">
      <c r="AB27388" s="3" t="e">
        <v>#N/A</v>
      </c>
    </row>
    <row r="27389" spans="28:28" x14ac:dyDescent="0.25">
      <c r="AB27389" s="3" t="e">
        <v>#N/A</v>
      </c>
    </row>
    <row r="27390" spans="28:28" x14ac:dyDescent="0.25">
      <c r="AB27390" s="3" t="e">
        <v>#N/A</v>
      </c>
    </row>
    <row r="27391" spans="28:28" x14ac:dyDescent="0.25">
      <c r="AB27391" s="3" t="e">
        <v>#N/A</v>
      </c>
    </row>
    <row r="27392" spans="28:28" x14ac:dyDescent="0.25">
      <c r="AB27392" s="3" t="e">
        <v>#N/A</v>
      </c>
    </row>
    <row r="27393" spans="28:28" x14ac:dyDescent="0.25">
      <c r="AB27393" s="3" t="e">
        <v>#N/A</v>
      </c>
    </row>
    <row r="27394" spans="28:28" x14ac:dyDescent="0.25">
      <c r="AB27394" s="3" t="e">
        <v>#N/A</v>
      </c>
    </row>
    <row r="27395" spans="28:28" x14ac:dyDescent="0.25">
      <c r="AB27395" s="3" t="e">
        <v>#N/A</v>
      </c>
    </row>
    <row r="27396" spans="28:28" x14ac:dyDescent="0.25">
      <c r="AB27396" s="3" t="e">
        <v>#N/A</v>
      </c>
    </row>
    <row r="27397" spans="28:28" x14ac:dyDescent="0.25">
      <c r="AB27397" s="3" t="e">
        <v>#N/A</v>
      </c>
    </row>
    <row r="27398" spans="28:28" x14ac:dyDescent="0.25">
      <c r="AB27398" s="3" t="e">
        <v>#N/A</v>
      </c>
    </row>
    <row r="27399" spans="28:28" x14ac:dyDescent="0.25">
      <c r="AB27399" s="3" t="e">
        <v>#N/A</v>
      </c>
    </row>
    <row r="27400" spans="28:28" x14ac:dyDescent="0.25">
      <c r="AB27400" s="3" t="e">
        <v>#N/A</v>
      </c>
    </row>
    <row r="27401" spans="28:28" x14ac:dyDescent="0.25">
      <c r="AB27401" s="3" t="e">
        <v>#N/A</v>
      </c>
    </row>
    <row r="27402" spans="28:28" x14ac:dyDescent="0.25">
      <c r="AB27402" s="3" t="e">
        <v>#N/A</v>
      </c>
    </row>
    <row r="27403" spans="28:28" x14ac:dyDescent="0.25">
      <c r="AB27403" s="3" t="e">
        <v>#N/A</v>
      </c>
    </row>
    <row r="27404" spans="28:28" x14ac:dyDescent="0.25">
      <c r="AB27404" s="3" t="e">
        <v>#N/A</v>
      </c>
    </row>
    <row r="27405" spans="28:28" x14ac:dyDescent="0.25">
      <c r="AB27405" s="3" t="e">
        <v>#N/A</v>
      </c>
    </row>
    <row r="27406" spans="28:28" x14ac:dyDescent="0.25">
      <c r="AB27406" s="3" t="e">
        <v>#N/A</v>
      </c>
    </row>
    <row r="27407" spans="28:28" x14ac:dyDescent="0.25">
      <c r="AB27407" s="3" t="e">
        <v>#N/A</v>
      </c>
    </row>
    <row r="27408" spans="28:28" x14ac:dyDescent="0.25">
      <c r="AB27408" s="3" t="e">
        <v>#N/A</v>
      </c>
    </row>
    <row r="27409" spans="28:28" x14ac:dyDescent="0.25">
      <c r="AB27409" s="3" t="e">
        <v>#N/A</v>
      </c>
    </row>
    <row r="27410" spans="28:28" x14ac:dyDescent="0.25">
      <c r="AB27410" s="3" t="e">
        <v>#N/A</v>
      </c>
    </row>
    <row r="27411" spans="28:28" x14ac:dyDescent="0.25">
      <c r="AB27411" s="3" t="e">
        <v>#N/A</v>
      </c>
    </row>
    <row r="27412" spans="28:28" x14ac:dyDescent="0.25">
      <c r="AB27412" s="3" t="e">
        <v>#N/A</v>
      </c>
    </row>
    <row r="27413" spans="28:28" x14ac:dyDescent="0.25">
      <c r="AB27413" s="3" t="e">
        <v>#N/A</v>
      </c>
    </row>
    <row r="27414" spans="28:28" x14ac:dyDescent="0.25">
      <c r="AB27414" s="3" t="e">
        <v>#N/A</v>
      </c>
    </row>
    <row r="27415" spans="28:28" x14ac:dyDescent="0.25">
      <c r="AB27415" s="3" t="e">
        <v>#N/A</v>
      </c>
    </row>
    <row r="27416" spans="28:28" x14ac:dyDescent="0.25">
      <c r="AB27416" s="3" t="e">
        <v>#N/A</v>
      </c>
    </row>
    <row r="27417" spans="28:28" x14ac:dyDescent="0.25">
      <c r="AB27417" s="3" t="e">
        <v>#N/A</v>
      </c>
    </row>
    <row r="27418" spans="28:28" x14ac:dyDescent="0.25">
      <c r="AB27418" s="3" t="e">
        <v>#N/A</v>
      </c>
    </row>
    <row r="27419" spans="28:28" x14ac:dyDescent="0.25">
      <c r="AB27419" s="3" t="e">
        <v>#N/A</v>
      </c>
    </row>
    <row r="27420" spans="28:28" x14ac:dyDescent="0.25">
      <c r="AB27420" s="3" t="e">
        <v>#N/A</v>
      </c>
    </row>
    <row r="27421" spans="28:28" x14ac:dyDescent="0.25">
      <c r="AB27421" s="3" t="e">
        <v>#N/A</v>
      </c>
    </row>
    <row r="27422" spans="28:28" x14ac:dyDescent="0.25">
      <c r="AB27422" s="3" t="e">
        <v>#N/A</v>
      </c>
    </row>
    <row r="27423" spans="28:28" x14ac:dyDescent="0.25">
      <c r="AB27423" s="3" t="e">
        <v>#N/A</v>
      </c>
    </row>
    <row r="27424" spans="28:28" x14ac:dyDescent="0.25">
      <c r="AB27424" s="3" t="e">
        <v>#N/A</v>
      </c>
    </row>
    <row r="27425" spans="28:28" x14ac:dyDescent="0.25">
      <c r="AB27425" s="3" t="e">
        <v>#N/A</v>
      </c>
    </row>
    <row r="27426" spans="28:28" x14ac:dyDescent="0.25">
      <c r="AB27426" s="3" t="e">
        <v>#N/A</v>
      </c>
    </row>
    <row r="27427" spans="28:28" x14ac:dyDescent="0.25">
      <c r="AB27427" s="3" t="e">
        <v>#N/A</v>
      </c>
    </row>
    <row r="27428" spans="28:28" x14ac:dyDescent="0.25">
      <c r="AB27428" s="3" t="e">
        <v>#N/A</v>
      </c>
    </row>
    <row r="27429" spans="28:28" x14ac:dyDescent="0.25">
      <c r="AB27429" s="3" t="e">
        <v>#N/A</v>
      </c>
    </row>
    <row r="27430" spans="28:28" x14ac:dyDescent="0.25">
      <c r="AB27430" s="3" t="e">
        <v>#N/A</v>
      </c>
    </row>
    <row r="27431" spans="28:28" x14ac:dyDescent="0.25">
      <c r="AB27431" s="3" t="e">
        <v>#N/A</v>
      </c>
    </row>
    <row r="27432" spans="28:28" x14ac:dyDescent="0.25">
      <c r="AB27432" s="3" t="e">
        <v>#N/A</v>
      </c>
    </row>
    <row r="27433" spans="28:28" x14ac:dyDescent="0.25">
      <c r="AB27433" s="3" t="e">
        <v>#N/A</v>
      </c>
    </row>
    <row r="27434" spans="28:28" x14ac:dyDescent="0.25">
      <c r="AB27434" s="3" t="e">
        <v>#N/A</v>
      </c>
    </row>
    <row r="27435" spans="28:28" x14ac:dyDescent="0.25">
      <c r="AB27435" s="3" t="e">
        <v>#N/A</v>
      </c>
    </row>
    <row r="27436" spans="28:28" x14ac:dyDescent="0.25">
      <c r="AB27436" s="3" t="e">
        <v>#N/A</v>
      </c>
    </row>
    <row r="27437" spans="28:28" x14ac:dyDescent="0.25">
      <c r="AB27437" s="3" t="e">
        <v>#N/A</v>
      </c>
    </row>
    <row r="27438" spans="28:28" x14ac:dyDescent="0.25">
      <c r="AB27438" s="3" t="e">
        <v>#N/A</v>
      </c>
    </row>
    <row r="27439" spans="28:28" x14ac:dyDescent="0.25">
      <c r="AB27439" s="3" t="e">
        <v>#N/A</v>
      </c>
    </row>
    <row r="27440" spans="28:28" x14ac:dyDescent="0.25">
      <c r="AB27440" s="3" t="e">
        <v>#N/A</v>
      </c>
    </row>
    <row r="27441" spans="28:28" x14ac:dyDescent="0.25">
      <c r="AB27441" s="3" t="e">
        <v>#N/A</v>
      </c>
    </row>
    <row r="27442" spans="28:28" x14ac:dyDescent="0.25">
      <c r="AB27442" s="3" t="e">
        <v>#N/A</v>
      </c>
    </row>
    <row r="27443" spans="28:28" x14ac:dyDescent="0.25">
      <c r="AB27443" s="3" t="e">
        <v>#N/A</v>
      </c>
    </row>
    <row r="27444" spans="28:28" x14ac:dyDescent="0.25">
      <c r="AB27444" s="3" t="e">
        <v>#N/A</v>
      </c>
    </row>
    <row r="27445" spans="28:28" x14ac:dyDescent="0.25">
      <c r="AB27445" s="3" t="e">
        <v>#N/A</v>
      </c>
    </row>
    <row r="27446" spans="28:28" x14ac:dyDescent="0.25">
      <c r="AB27446" s="3" t="e">
        <v>#N/A</v>
      </c>
    </row>
    <row r="27447" spans="28:28" x14ac:dyDescent="0.25">
      <c r="AB27447" s="3" t="e">
        <v>#N/A</v>
      </c>
    </row>
    <row r="27448" spans="28:28" x14ac:dyDescent="0.25">
      <c r="AB27448" s="3" t="e">
        <v>#N/A</v>
      </c>
    </row>
    <row r="27449" spans="28:28" x14ac:dyDescent="0.25">
      <c r="AB27449" s="3" t="e">
        <v>#N/A</v>
      </c>
    </row>
    <row r="27450" spans="28:28" x14ac:dyDescent="0.25">
      <c r="AB27450" s="3" t="e">
        <v>#N/A</v>
      </c>
    </row>
    <row r="27451" spans="28:28" x14ac:dyDescent="0.25">
      <c r="AB27451" s="3" t="e">
        <v>#N/A</v>
      </c>
    </row>
    <row r="27452" spans="28:28" x14ac:dyDescent="0.25">
      <c r="AB27452" s="3" t="e">
        <v>#N/A</v>
      </c>
    </row>
    <row r="27453" spans="28:28" x14ac:dyDescent="0.25">
      <c r="AB27453" s="3" t="e">
        <v>#N/A</v>
      </c>
    </row>
    <row r="27454" spans="28:28" x14ac:dyDescent="0.25">
      <c r="AB27454" s="3" t="e">
        <v>#N/A</v>
      </c>
    </row>
    <row r="27455" spans="28:28" x14ac:dyDescent="0.25">
      <c r="AB27455" s="3" t="e">
        <v>#N/A</v>
      </c>
    </row>
    <row r="27456" spans="28:28" x14ac:dyDescent="0.25">
      <c r="AB27456" s="3" t="e">
        <v>#N/A</v>
      </c>
    </row>
    <row r="27457" spans="28:28" x14ac:dyDescent="0.25">
      <c r="AB27457" s="3" t="e">
        <v>#N/A</v>
      </c>
    </row>
    <row r="27458" spans="28:28" x14ac:dyDescent="0.25">
      <c r="AB27458" s="3" t="e">
        <v>#N/A</v>
      </c>
    </row>
    <row r="27459" spans="28:28" x14ac:dyDescent="0.25">
      <c r="AB27459" s="3" t="e">
        <v>#N/A</v>
      </c>
    </row>
    <row r="27460" spans="28:28" x14ac:dyDescent="0.25">
      <c r="AB27460" s="3" t="e">
        <v>#N/A</v>
      </c>
    </row>
    <row r="27461" spans="28:28" x14ac:dyDescent="0.25">
      <c r="AB27461" s="3" t="e">
        <v>#N/A</v>
      </c>
    </row>
    <row r="27462" spans="28:28" x14ac:dyDescent="0.25">
      <c r="AB27462" s="3" t="e">
        <v>#N/A</v>
      </c>
    </row>
    <row r="27463" spans="28:28" x14ac:dyDescent="0.25">
      <c r="AB27463" s="3" t="e">
        <v>#N/A</v>
      </c>
    </row>
    <row r="27464" spans="28:28" x14ac:dyDescent="0.25">
      <c r="AB27464" s="3" t="e">
        <v>#N/A</v>
      </c>
    </row>
    <row r="27465" spans="28:28" x14ac:dyDescent="0.25">
      <c r="AB27465" s="3" t="e">
        <v>#N/A</v>
      </c>
    </row>
    <row r="27466" spans="28:28" x14ac:dyDescent="0.25">
      <c r="AB27466" s="3" t="e">
        <v>#N/A</v>
      </c>
    </row>
    <row r="27467" spans="28:28" x14ac:dyDescent="0.25">
      <c r="AB27467" s="3" t="e">
        <v>#N/A</v>
      </c>
    </row>
    <row r="27468" spans="28:28" x14ac:dyDescent="0.25">
      <c r="AB27468" s="3" t="e">
        <v>#N/A</v>
      </c>
    </row>
    <row r="27469" spans="28:28" x14ac:dyDescent="0.25">
      <c r="AB27469" s="3" t="e">
        <v>#N/A</v>
      </c>
    </row>
    <row r="27470" spans="28:28" x14ac:dyDescent="0.25">
      <c r="AB27470" s="3" t="e">
        <v>#N/A</v>
      </c>
    </row>
    <row r="27471" spans="28:28" x14ac:dyDescent="0.25">
      <c r="AB27471" s="3" t="e">
        <v>#N/A</v>
      </c>
    </row>
    <row r="27472" spans="28:28" x14ac:dyDescent="0.25">
      <c r="AB27472" s="3" t="e">
        <v>#N/A</v>
      </c>
    </row>
    <row r="27473" spans="28:28" x14ac:dyDescent="0.25">
      <c r="AB27473" s="3" t="e">
        <v>#N/A</v>
      </c>
    </row>
    <row r="27474" spans="28:28" x14ac:dyDescent="0.25">
      <c r="AB27474" s="3" t="e">
        <v>#N/A</v>
      </c>
    </row>
    <row r="27475" spans="28:28" x14ac:dyDescent="0.25">
      <c r="AB27475" s="3" t="e">
        <v>#N/A</v>
      </c>
    </row>
    <row r="27476" spans="28:28" x14ac:dyDescent="0.25">
      <c r="AB27476" s="3" t="e">
        <v>#N/A</v>
      </c>
    </row>
    <row r="27477" spans="28:28" x14ac:dyDescent="0.25">
      <c r="AB27477" s="3" t="e">
        <v>#N/A</v>
      </c>
    </row>
    <row r="27478" spans="28:28" x14ac:dyDescent="0.25">
      <c r="AB27478" s="3" t="e">
        <v>#N/A</v>
      </c>
    </row>
    <row r="27479" spans="28:28" x14ac:dyDescent="0.25">
      <c r="AB27479" s="3" t="e">
        <v>#N/A</v>
      </c>
    </row>
    <row r="27480" spans="28:28" x14ac:dyDescent="0.25">
      <c r="AB27480" s="3" t="e">
        <v>#N/A</v>
      </c>
    </row>
    <row r="27481" spans="28:28" x14ac:dyDescent="0.25">
      <c r="AB27481" s="3" t="e">
        <v>#N/A</v>
      </c>
    </row>
    <row r="27482" spans="28:28" x14ac:dyDescent="0.25">
      <c r="AB27482" s="3" t="e">
        <v>#N/A</v>
      </c>
    </row>
    <row r="27483" spans="28:28" x14ac:dyDescent="0.25">
      <c r="AB27483" s="3" t="e">
        <v>#N/A</v>
      </c>
    </row>
    <row r="27484" spans="28:28" x14ac:dyDescent="0.25">
      <c r="AB27484" s="3" t="e">
        <v>#N/A</v>
      </c>
    </row>
    <row r="27485" spans="28:28" x14ac:dyDescent="0.25">
      <c r="AB27485" s="3" t="e">
        <v>#N/A</v>
      </c>
    </row>
    <row r="27486" spans="28:28" x14ac:dyDescent="0.25">
      <c r="AB27486" s="3" t="e">
        <v>#N/A</v>
      </c>
    </row>
    <row r="27487" spans="28:28" x14ac:dyDescent="0.25">
      <c r="AB27487" s="3" t="e">
        <v>#N/A</v>
      </c>
    </row>
    <row r="27488" spans="28:28" x14ac:dyDescent="0.25">
      <c r="AB27488" s="3" t="e">
        <v>#N/A</v>
      </c>
    </row>
    <row r="27489" spans="28:28" x14ac:dyDescent="0.25">
      <c r="AB27489" s="3" t="e">
        <v>#N/A</v>
      </c>
    </row>
    <row r="27490" spans="28:28" x14ac:dyDescent="0.25">
      <c r="AB27490" s="3" t="e">
        <v>#N/A</v>
      </c>
    </row>
    <row r="27491" spans="28:28" x14ac:dyDescent="0.25">
      <c r="AB27491" s="3" t="e">
        <v>#N/A</v>
      </c>
    </row>
    <row r="27492" spans="28:28" x14ac:dyDescent="0.25">
      <c r="AB27492" s="3" t="e">
        <v>#N/A</v>
      </c>
    </row>
    <row r="27493" spans="28:28" x14ac:dyDescent="0.25">
      <c r="AB27493" s="3" t="e">
        <v>#N/A</v>
      </c>
    </row>
    <row r="27494" spans="28:28" x14ac:dyDescent="0.25">
      <c r="AB27494" s="3" t="e">
        <v>#N/A</v>
      </c>
    </row>
    <row r="27495" spans="28:28" x14ac:dyDescent="0.25">
      <c r="AB27495" s="3" t="e">
        <v>#N/A</v>
      </c>
    </row>
    <row r="27496" spans="28:28" x14ac:dyDescent="0.25">
      <c r="AB27496" s="3" t="e">
        <v>#N/A</v>
      </c>
    </row>
    <row r="27497" spans="28:28" x14ac:dyDescent="0.25">
      <c r="AB27497" s="3" t="e">
        <v>#N/A</v>
      </c>
    </row>
    <row r="27498" spans="28:28" x14ac:dyDescent="0.25">
      <c r="AB27498" s="3" t="e">
        <v>#N/A</v>
      </c>
    </row>
    <row r="27499" spans="28:28" x14ac:dyDescent="0.25">
      <c r="AB27499" s="3" t="e">
        <v>#N/A</v>
      </c>
    </row>
    <row r="27500" spans="28:28" x14ac:dyDescent="0.25">
      <c r="AB27500" s="3" t="e">
        <v>#N/A</v>
      </c>
    </row>
    <row r="27501" spans="28:28" x14ac:dyDescent="0.25">
      <c r="AB27501" s="3" t="e">
        <v>#N/A</v>
      </c>
    </row>
    <row r="27502" spans="28:28" x14ac:dyDescent="0.25">
      <c r="AB27502" s="3" t="e">
        <v>#N/A</v>
      </c>
    </row>
    <row r="27503" spans="28:28" x14ac:dyDescent="0.25">
      <c r="AB27503" s="3" t="e">
        <v>#N/A</v>
      </c>
    </row>
    <row r="27504" spans="28:28" x14ac:dyDescent="0.25">
      <c r="AB27504" s="3" t="e">
        <v>#N/A</v>
      </c>
    </row>
    <row r="27505" spans="28:28" x14ac:dyDescent="0.25">
      <c r="AB27505" s="3" t="e">
        <v>#N/A</v>
      </c>
    </row>
    <row r="27506" spans="28:28" x14ac:dyDescent="0.25">
      <c r="AB27506" s="3" t="e">
        <v>#N/A</v>
      </c>
    </row>
    <row r="27507" spans="28:28" x14ac:dyDescent="0.25">
      <c r="AB27507" s="3" t="e">
        <v>#N/A</v>
      </c>
    </row>
    <row r="27508" spans="28:28" x14ac:dyDescent="0.25">
      <c r="AB27508" s="3" t="e">
        <v>#N/A</v>
      </c>
    </row>
    <row r="27509" spans="28:28" x14ac:dyDescent="0.25">
      <c r="AB27509" s="3" t="e">
        <v>#N/A</v>
      </c>
    </row>
    <row r="27510" spans="28:28" x14ac:dyDescent="0.25">
      <c r="AB27510" s="3" t="e">
        <v>#N/A</v>
      </c>
    </row>
    <row r="27511" spans="28:28" x14ac:dyDescent="0.25">
      <c r="AB27511" s="3" t="e">
        <v>#N/A</v>
      </c>
    </row>
    <row r="27512" spans="28:28" x14ac:dyDescent="0.25">
      <c r="AB27512" s="3" t="e">
        <v>#N/A</v>
      </c>
    </row>
    <row r="27513" spans="28:28" x14ac:dyDescent="0.25">
      <c r="AB27513" s="3" t="e">
        <v>#N/A</v>
      </c>
    </row>
    <row r="27514" spans="28:28" x14ac:dyDescent="0.25">
      <c r="AB27514" s="3" t="e">
        <v>#N/A</v>
      </c>
    </row>
    <row r="27515" spans="28:28" x14ac:dyDescent="0.25">
      <c r="AB27515" s="3" t="e">
        <v>#N/A</v>
      </c>
    </row>
    <row r="27516" spans="28:28" x14ac:dyDescent="0.25">
      <c r="AB27516" s="3" t="e">
        <v>#N/A</v>
      </c>
    </row>
    <row r="27517" spans="28:28" x14ac:dyDescent="0.25">
      <c r="AB27517" s="3" t="e">
        <v>#N/A</v>
      </c>
    </row>
    <row r="27518" spans="28:28" x14ac:dyDescent="0.25">
      <c r="AB27518" s="3" t="e">
        <v>#N/A</v>
      </c>
    </row>
    <row r="27519" spans="28:28" x14ac:dyDescent="0.25">
      <c r="AB27519" s="3" t="e">
        <v>#N/A</v>
      </c>
    </row>
    <row r="27520" spans="28:28" x14ac:dyDescent="0.25">
      <c r="AB27520" s="3" t="e">
        <v>#N/A</v>
      </c>
    </row>
    <row r="27521" spans="28:28" x14ac:dyDescent="0.25">
      <c r="AB27521" s="3" t="e">
        <v>#N/A</v>
      </c>
    </row>
    <row r="27522" spans="28:28" x14ac:dyDescent="0.25">
      <c r="AB27522" s="3" t="e">
        <v>#N/A</v>
      </c>
    </row>
    <row r="27523" spans="28:28" x14ac:dyDescent="0.25">
      <c r="AB27523" s="3" t="e">
        <v>#N/A</v>
      </c>
    </row>
    <row r="27524" spans="28:28" x14ac:dyDescent="0.25">
      <c r="AB27524" s="3" t="e">
        <v>#N/A</v>
      </c>
    </row>
    <row r="27525" spans="28:28" x14ac:dyDescent="0.25">
      <c r="AB27525" s="3" t="e">
        <v>#N/A</v>
      </c>
    </row>
    <row r="27526" spans="28:28" x14ac:dyDescent="0.25">
      <c r="AB27526" s="3" t="e">
        <v>#N/A</v>
      </c>
    </row>
    <row r="27527" spans="28:28" x14ac:dyDescent="0.25">
      <c r="AB27527" s="3" t="e">
        <v>#N/A</v>
      </c>
    </row>
    <row r="27528" spans="28:28" x14ac:dyDescent="0.25">
      <c r="AB27528" s="3" t="e">
        <v>#N/A</v>
      </c>
    </row>
    <row r="27529" spans="28:28" x14ac:dyDescent="0.25">
      <c r="AB27529" s="3" t="e">
        <v>#N/A</v>
      </c>
    </row>
    <row r="27530" spans="28:28" x14ac:dyDescent="0.25">
      <c r="AB27530" s="3" t="e">
        <v>#N/A</v>
      </c>
    </row>
    <row r="27531" spans="28:28" x14ac:dyDescent="0.25">
      <c r="AB27531" s="3" t="e">
        <v>#N/A</v>
      </c>
    </row>
    <row r="27532" spans="28:28" x14ac:dyDescent="0.25">
      <c r="AB27532" s="3" t="e">
        <v>#N/A</v>
      </c>
    </row>
    <row r="27533" spans="28:28" x14ac:dyDescent="0.25">
      <c r="AB27533" s="3" t="e">
        <v>#N/A</v>
      </c>
    </row>
    <row r="27534" spans="28:28" x14ac:dyDescent="0.25">
      <c r="AB27534" s="3" t="e">
        <v>#N/A</v>
      </c>
    </row>
    <row r="27535" spans="28:28" x14ac:dyDescent="0.25">
      <c r="AB27535" s="3" t="e">
        <v>#N/A</v>
      </c>
    </row>
    <row r="27536" spans="28:28" x14ac:dyDescent="0.25">
      <c r="AB27536" s="3" t="e">
        <v>#N/A</v>
      </c>
    </row>
    <row r="27537" spans="28:28" x14ac:dyDescent="0.25">
      <c r="AB27537" s="3" t="e">
        <v>#N/A</v>
      </c>
    </row>
    <row r="27538" spans="28:28" x14ac:dyDescent="0.25">
      <c r="AB27538" s="3" t="e">
        <v>#N/A</v>
      </c>
    </row>
    <row r="27539" spans="28:28" x14ac:dyDescent="0.25">
      <c r="AB27539" s="3" t="e">
        <v>#N/A</v>
      </c>
    </row>
    <row r="27540" spans="28:28" x14ac:dyDescent="0.25">
      <c r="AB27540" s="3" t="e">
        <v>#N/A</v>
      </c>
    </row>
    <row r="27541" spans="28:28" x14ac:dyDescent="0.25">
      <c r="AB27541" s="3" t="e">
        <v>#N/A</v>
      </c>
    </row>
    <row r="27542" spans="28:28" x14ac:dyDescent="0.25">
      <c r="AB27542" s="3" t="e">
        <v>#N/A</v>
      </c>
    </row>
    <row r="27543" spans="28:28" x14ac:dyDescent="0.25">
      <c r="AB27543" s="3" t="e">
        <v>#N/A</v>
      </c>
    </row>
    <row r="27544" spans="28:28" x14ac:dyDescent="0.25">
      <c r="AB27544" s="3" t="e">
        <v>#N/A</v>
      </c>
    </row>
    <row r="27545" spans="28:28" x14ac:dyDescent="0.25">
      <c r="AB27545" s="3" t="e">
        <v>#N/A</v>
      </c>
    </row>
    <row r="27546" spans="28:28" x14ac:dyDescent="0.25">
      <c r="AB27546" s="3" t="e">
        <v>#N/A</v>
      </c>
    </row>
    <row r="27547" spans="28:28" x14ac:dyDescent="0.25">
      <c r="AB27547" s="3" t="e">
        <v>#N/A</v>
      </c>
    </row>
    <row r="27548" spans="28:28" x14ac:dyDescent="0.25">
      <c r="AB27548" s="3" t="e">
        <v>#N/A</v>
      </c>
    </row>
    <row r="27549" spans="28:28" x14ac:dyDescent="0.25">
      <c r="AB27549" s="3" t="e">
        <v>#N/A</v>
      </c>
    </row>
    <row r="27550" spans="28:28" x14ac:dyDescent="0.25">
      <c r="AB27550" s="3" t="e">
        <v>#N/A</v>
      </c>
    </row>
    <row r="27551" spans="28:28" x14ac:dyDescent="0.25">
      <c r="AB27551" s="3" t="e">
        <v>#N/A</v>
      </c>
    </row>
    <row r="27552" spans="28:28" x14ac:dyDescent="0.25">
      <c r="AB27552" s="3" t="e">
        <v>#N/A</v>
      </c>
    </row>
    <row r="27553" spans="28:28" x14ac:dyDescent="0.25">
      <c r="AB27553" s="3" t="e">
        <v>#N/A</v>
      </c>
    </row>
    <row r="27554" spans="28:28" x14ac:dyDescent="0.25">
      <c r="AB27554" s="3" t="e">
        <v>#N/A</v>
      </c>
    </row>
    <row r="27555" spans="28:28" x14ac:dyDescent="0.25">
      <c r="AB27555" s="3" t="e">
        <v>#N/A</v>
      </c>
    </row>
    <row r="27556" spans="28:28" x14ac:dyDescent="0.25">
      <c r="AB27556" s="3" t="e">
        <v>#N/A</v>
      </c>
    </row>
    <row r="27557" spans="28:28" x14ac:dyDescent="0.25">
      <c r="AB27557" s="3" t="e">
        <v>#N/A</v>
      </c>
    </row>
    <row r="27558" spans="28:28" x14ac:dyDescent="0.25">
      <c r="AB27558" s="3" t="e">
        <v>#N/A</v>
      </c>
    </row>
    <row r="27559" spans="28:28" x14ac:dyDescent="0.25">
      <c r="AB27559" s="3" t="e">
        <v>#N/A</v>
      </c>
    </row>
    <row r="27560" spans="28:28" x14ac:dyDescent="0.25">
      <c r="AB27560" s="3" t="e">
        <v>#N/A</v>
      </c>
    </row>
    <row r="27561" spans="28:28" x14ac:dyDescent="0.25">
      <c r="AB27561" s="3" t="e">
        <v>#N/A</v>
      </c>
    </row>
    <row r="27562" spans="28:28" x14ac:dyDescent="0.25">
      <c r="AB27562" s="3" t="e">
        <v>#N/A</v>
      </c>
    </row>
    <row r="27563" spans="28:28" x14ac:dyDescent="0.25">
      <c r="AB27563" s="3" t="e">
        <v>#N/A</v>
      </c>
    </row>
    <row r="27564" spans="28:28" x14ac:dyDescent="0.25">
      <c r="AB27564" s="3" t="e">
        <v>#N/A</v>
      </c>
    </row>
    <row r="27565" spans="28:28" x14ac:dyDescent="0.25">
      <c r="AB27565" s="3" t="e">
        <v>#N/A</v>
      </c>
    </row>
    <row r="27566" spans="28:28" x14ac:dyDescent="0.25">
      <c r="AB27566" s="3" t="e">
        <v>#N/A</v>
      </c>
    </row>
    <row r="27567" spans="28:28" x14ac:dyDescent="0.25">
      <c r="AB27567" s="3" t="e">
        <v>#N/A</v>
      </c>
    </row>
    <row r="27568" spans="28:28" x14ac:dyDescent="0.25">
      <c r="AB27568" s="3" t="e">
        <v>#N/A</v>
      </c>
    </row>
    <row r="27569" spans="28:28" x14ac:dyDescent="0.25">
      <c r="AB27569" s="3" t="e">
        <v>#N/A</v>
      </c>
    </row>
    <row r="27570" spans="28:28" x14ac:dyDescent="0.25">
      <c r="AB27570" s="3" t="e">
        <v>#N/A</v>
      </c>
    </row>
    <row r="27571" spans="28:28" x14ac:dyDescent="0.25">
      <c r="AB27571" s="3" t="e">
        <v>#N/A</v>
      </c>
    </row>
    <row r="27572" spans="28:28" x14ac:dyDescent="0.25">
      <c r="AB27572" s="3" t="e">
        <v>#N/A</v>
      </c>
    </row>
    <row r="27573" spans="28:28" x14ac:dyDescent="0.25">
      <c r="AB27573" s="3" t="e">
        <v>#N/A</v>
      </c>
    </row>
    <row r="27574" spans="28:28" x14ac:dyDescent="0.25">
      <c r="AB27574" s="3" t="e">
        <v>#N/A</v>
      </c>
    </row>
    <row r="27575" spans="28:28" x14ac:dyDescent="0.25">
      <c r="AB27575" s="3" t="e">
        <v>#N/A</v>
      </c>
    </row>
    <row r="27576" spans="28:28" x14ac:dyDescent="0.25">
      <c r="AB27576" s="3" t="e">
        <v>#N/A</v>
      </c>
    </row>
    <row r="27577" spans="28:28" x14ac:dyDescent="0.25">
      <c r="AB27577" s="3" t="e">
        <v>#N/A</v>
      </c>
    </row>
    <row r="27578" spans="28:28" x14ac:dyDescent="0.25">
      <c r="AB27578" s="3" t="e">
        <v>#N/A</v>
      </c>
    </row>
    <row r="27579" spans="28:28" x14ac:dyDescent="0.25">
      <c r="AB27579" s="3" t="e">
        <v>#N/A</v>
      </c>
    </row>
    <row r="27580" spans="28:28" x14ac:dyDescent="0.25">
      <c r="AB27580" s="3" t="e">
        <v>#N/A</v>
      </c>
    </row>
    <row r="27581" spans="28:28" x14ac:dyDescent="0.25">
      <c r="AB27581" s="3" t="e">
        <v>#N/A</v>
      </c>
    </row>
    <row r="27582" spans="28:28" x14ac:dyDescent="0.25">
      <c r="AB27582" s="3" t="e">
        <v>#N/A</v>
      </c>
    </row>
    <row r="27583" spans="28:28" x14ac:dyDescent="0.25">
      <c r="AB27583" s="3" t="e">
        <v>#N/A</v>
      </c>
    </row>
    <row r="27584" spans="28:28" x14ac:dyDescent="0.25">
      <c r="AB27584" s="3" t="e">
        <v>#N/A</v>
      </c>
    </row>
    <row r="27585" spans="28:28" x14ac:dyDescent="0.25">
      <c r="AB27585" s="3" t="e">
        <v>#N/A</v>
      </c>
    </row>
    <row r="27586" spans="28:28" x14ac:dyDescent="0.25">
      <c r="AB27586" s="3" t="e">
        <v>#N/A</v>
      </c>
    </row>
    <row r="27587" spans="28:28" x14ac:dyDescent="0.25">
      <c r="AB27587" s="3" t="e">
        <v>#N/A</v>
      </c>
    </row>
    <row r="27588" spans="28:28" x14ac:dyDescent="0.25">
      <c r="AB27588" s="3" t="e">
        <v>#N/A</v>
      </c>
    </row>
    <row r="27589" spans="28:28" x14ac:dyDescent="0.25">
      <c r="AB27589" s="3" t="e">
        <v>#N/A</v>
      </c>
    </row>
    <row r="27590" spans="28:28" x14ac:dyDescent="0.25">
      <c r="AB27590" s="3" t="e">
        <v>#N/A</v>
      </c>
    </row>
    <row r="27591" spans="28:28" x14ac:dyDescent="0.25">
      <c r="AB27591" s="3" t="e">
        <v>#N/A</v>
      </c>
    </row>
    <row r="27592" spans="28:28" x14ac:dyDescent="0.25">
      <c r="AB27592" s="3" t="e">
        <v>#N/A</v>
      </c>
    </row>
    <row r="27593" spans="28:28" x14ac:dyDescent="0.25">
      <c r="AB27593" s="3" t="e">
        <v>#N/A</v>
      </c>
    </row>
    <row r="27594" spans="28:28" x14ac:dyDescent="0.25">
      <c r="AB27594" s="3" t="e">
        <v>#N/A</v>
      </c>
    </row>
    <row r="27595" spans="28:28" x14ac:dyDescent="0.25">
      <c r="AB27595" s="3" t="e">
        <v>#N/A</v>
      </c>
    </row>
    <row r="27596" spans="28:28" x14ac:dyDescent="0.25">
      <c r="AB27596" s="3" t="e">
        <v>#N/A</v>
      </c>
    </row>
    <row r="27597" spans="28:28" x14ac:dyDescent="0.25">
      <c r="AB27597" s="3" t="e">
        <v>#N/A</v>
      </c>
    </row>
    <row r="27598" spans="28:28" x14ac:dyDescent="0.25">
      <c r="AB27598" s="3" t="e">
        <v>#N/A</v>
      </c>
    </row>
    <row r="27599" spans="28:28" x14ac:dyDescent="0.25">
      <c r="AB27599" s="3" t="e">
        <v>#N/A</v>
      </c>
    </row>
    <row r="27600" spans="28:28" x14ac:dyDescent="0.25">
      <c r="AB27600" s="3" t="e">
        <v>#N/A</v>
      </c>
    </row>
    <row r="27601" spans="28:28" x14ac:dyDescent="0.25">
      <c r="AB27601" s="3" t="e">
        <v>#N/A</v>
      </c>
    </row>
    <row r="27602" spans="28:28" x14ac:dyDescent="0.25">
      <c r="AB27602" s="3" t="e">
        <v>#N/A</v>
      </c>
    </row>
    <row r="27603" spans="28:28" x14ac:dyDescent="0.25">
      <c r="AB27603" s="3" t="e">
        <v>#N/A</v>
      </c>
    </row>
    <row r="27604" spans="28:28" x14ac:dyDescent="0.25">
      <c r="AB27604" s="3" t="e">
        <v>#N/A</v>
      </c>
    </row>
    <row r="27605" spans="28:28" x14ac:dyDescent="0.25">
      <c r="AB27605" s="3" t="e">
        <v>#N/A</v>
      </c>
    </row>
    <row r="27606" spans="28:28" x14ac:dyDescent="0.25">
      <c r="AB27606" s="3" t="e">
        <v>#N/A</v>
      </c>
    </row>
    <row r="27607" spans="28:28" x14ac:dyDescent="0.25">
      <c r="AB27607" s="3" t="e">
        <v>#N/A</v>
      </c>
    </row>
    <row r="27608" spans="28:28" x14ac:dyDescent="0.25">
      <c r="AB27608" s="3" t="e">
        <v>#N/A</v>
      </c>
    </row>
    <row r="27609" spans="28:28" x14ac:dyDescent="0.25">
      <c r="AB27609" s="3" t="e">
        <v>#N/A</v>
      </c>
    </row>
    <row r="27610" spans="28:28" x14ac:dyDescent="0.25">
      <c r="AB27610" s="3" t="e">
        <v>#N/A</v>
      </c>
    </row>
    <row r="27611" spans="28:28" x14ac:dyDescent="0.25">
      <c r="AB27611" s="3" t="e">
        <v>#N/A</v>
      </c>
    </row>
    <row r="27612" spans="28:28" x14ac:dyDescent="0.25">
      <c r="AB27612" s="3" t="e">
        <v>#N/A</v>
      </c>
    </row>
    <row r="27613" spans="28:28" x14ac:dyDescent="0.25">
      <c r="AB27613" s="3" t="e">
        <v>#N/A</v>
      </c>
    </row>
    <row r="27614" spans="28:28" x14ac:dyDescent="0.25">
      <c r="AB27614" s="3" t="e">
        <v>#N/A</v>
      </c>
    </row>
    <row r="27615" spans="28:28" x14ac:dyDescent="0.25">
      <c r="AB27615" s="3" t="e">
        <v>#N/A</v>
      </c>
    </row>
    <row r="27616" spans="28:28" x14ac:dyDescent="0.25">
      <c r="AB27616" s="3" t="e">
        <v>#N/A</v>
      </c>
    </row>
    <row r="27617" spans="28:28" x14ac:dyDescent="0.25">
      <c r="AB27617" s="3" t="e">
        <v>#N/A</v>
      </c>
    </row>
    <row r="27618" spans="28:28" x14ac:dyDescent="0.25">
      <c r="AB27618" s="3" t="e">
        <v>#N/A</v>
      </c>
    </row>
    <row r="27619" spans="28:28" x14ac:dyDescent="0.25">
      <c r="AB27619" s="3" t="e">
        <v>#N/A</v>
      </c>
    </row>
    <row r="27620" spans="28:28" x14ac:dyDescent="0.25">
      <c r="AB27620" s="3" t="e">
        <v>#N/A</v>
      </c>
    </row>
    <row r="27621" spans="28:28" x14ac:dyDescent="0.25">
      <c r="AB27621" s="3" t="e">
        <v>#N/A</v>
      </c>
    </row>
    <row r="27622" spans="28:28" x14ac:dyDescent="0.25">
      <c r="AB27622" s="3" t="e">
        <v>#N/A</v>
      </c>
    </row>
    <row r="27623" spans="28:28" x14ac:dyDescent="0.25">
      <c r="AB27623" s="3" t="e">
        <v>#N/A</v>
      </c>
    </row>
    <row r="27624" spans="28:28" x14ac:dyDescent="0.25">
      <c r="AB27624" s="3" t="e">
        <v>#N/A</v>
      </c>
    </row>
    <row r="27625" spans="28:28" x14ac:dyDescent="0.25">
      <c r="AB27625" s="3" t="e">
        <v>#N/A</v>
      </c>
    </row>
    <row r="27626" spans="28:28" x14ac:dyDescent="0.25">
      <c r="AB27626" s="3" t="e">
        <v>#N/A</v>
      </c>
    </row>
    <row r="27627" spans="28:28" x14ac:dyDescent="0.25">
      <c r="AB27627" s="3" t="e">
        <v>#N/A</v>
      </c>
    </row>
    <row r="27628" spans="28:28" x14ac:dyDescent="0.25">
      <c r="AB27628" s="3" t="e">
        <v>#N/A</v>
      </c>
    </row>
    <row r="27629" spans="28:28" x14ac:dyDescent="0.25">
      <c r="AB27629" s="3" t="e">
        <v>#N/A</v>
      </c>
    </row>
    <row r="27630" spans="28:28" x14ac:dyDescent="0.25">
      <c r="AB27630" s="3" t="e">
        <v>#N/A</v>
      </c>
    </row>
    <row r="27631" spans="28:28" x14ac:dyDescent="0.25">
      <c r="AB27631" s="3" t="e">
        <v>#N/A</v>
      </c>
    </row>
    <row r="27632" spans="28:28" x14ac:dyDescent="0.25">
      <c r="AB27632" s="3" t="e">
        <v>#N/A</v>
      </c>
    </row>
    <row r="27633" spans="28:28" x14ac:dyDescent="0.25">
      <c r="AB27633" s="3" t="e">
        <v>#N/A</v>
      </c>
    </row>
    <row r="27634" spans="28:28" x14ac:dyDescent="0.25">
      <c r="AB27634" s="3" t="e">
        <v>#N/A</v>
      </c>
    </row>
    <row r="27635" spans="28:28" x14ac:dyDescent="0.25">
      <c r="AB27635" s="3" t="e">
        <v>#N/A</v>
      </c>
    </row>
    <row r="27636" spans="28:28" x14ac:dyDescent="0.25">
      <c r="AB27636" s="3" t="e">
        <v>#N/A</v>
      </c>
    </row>
    <row r="27637" spans="28:28" x14ac:dyDescent="0.25">
      <c r="AB27637" s="3" t="e">
        <v>#N/A</v>
      </c>
    </row>
    <row r="27638" spans="28:28" x14ac:dyDescent="0.25">
      <c r="AB27638" s="3" t="e">
        <v>#N/A</v>
      </c>
    </row>
    <row r="27639" spans="28:28" x14ac:dyDescent="0.25">
      <c r="AB27639" s="3" t="e">
        <v>#N/A</v>
      </c>
    </row>
    <row r="27640" spans="28:28" x14ac:dyDescent="0.25">
      <c r="AB27640" s="3" t="e">
        <v>#N/A</v>
      </c>
    </row>
    <row r="27641" spans="28:28" x14ac:dyDescent="0.25">
      <c r="AB27641" s="3" t="e">
        <v>#N/A</v>
      </c>
    </row>
    <row r="27642" spans="28:28" x14ac:dyDescent="0.25">
      <c r="AB27642" s="3" t="e">
        <v>#N/A</v>
      </c>
    </row>
    <row r="27643" spans="28:28" x14ac:dyDescent="0.25">
      <c r="AB27643" s="3" t="e">
        <v>#N/A</v>
      </c>
    </row>
    <row r="27644" spans="28:28" x14ac:dyDescent="0.25">
      <c r="AB27644" s="3" t="e">
        <v>#N/A</v>
      </c>
    </row>
    <row r="27645" spans="28:28" x14ac:dyDescent="0.25">
      <c r="AB27645" s="3" t="e">
        <v>#N/A</v>
      </c>
    </row>
    <row r="27646" spans="28:28" x14ac:dyDescent="0.25">
      <c r="AB27646" s="3" t="e">
        <v>#N/A</v>
      </c>
    </row>
    <row r="27647" spans="28:28" x14ac:dyDescent="0.25">
      <c r="AB27647" s="3" t="e">
        <v>#N/A</v>
      </c>
    </row>
    <row r="27648" spans="28:28" x14ac:dyDescent="0.25">
      <c r="AB27648" s="3" t="e">
        <v>#N/A</v>
      </c>
    </row>
    <row r="27649" spans="28:28" x14ac:dyDescent="0.25">
      <c r="AB27649" s="3" t="e">
        <v>#N/A</v>
      </c>
    </row>
    <row r="27650" spans="28:28" x14ac:dyDescent="0.25">
      <c r="AB27650" s="3" t="e">
        <v>#N/A</v>
      </c>
    </row>
    <row r="27651" spans="28:28" x14ac:dyDescent="0.25">
      <c r="AB27651" s="3" t="e">
        <v>#N/A</v>
      </c>
    </row>
    <row r="27652" spans="28:28" x14ac:dyDescent="0.25">
      <c r="AB27652" s="3" t="e">
        <v>#N/A</v>
      </c>
    </row>
    <row r="27653" spans="28:28" x14ac:dyDescent="0.25">
      <c r="AB27653" s="3" t="e">
        <v>#N/A</v>
      </c>
    </row>
    <row r="27654" spans="28:28" x14ac:dyDescent="0.25">
      <c r="AB27654" s="3" t="e">
        <v>#N/A</v>
      </c>
    </row>
    <row r="27655" spans="28:28" x14ac:dyDescent="0.25">
      <c r="AB27655" s="3" t="e">
        <v>#N/A</v>
      </c>
    </row>
    <row r="27656" spans="28:28" x14ac:dyDescent="0.25">
      <c r="AB27656" s="3" t="e">
        <v>#N/A</v>
      </c>
    </row>
    <row r="27657" spans="28:28" x14ac:dyDescent="0.25">
      <c r="AB27657" s="3" t="e">
        <v>#N/A</v>
      </c>
    </row>
    <row r="27658" spans="28:28" x14ac:dyDescent="0.25">
      <c r="AB27658" s="3" t="e">
        <v>#N/A</v>
      </c>
    </row>
    <row r="27659" spans="28:28" x14ac:dyDescent="0.25">
      <c r="AB27659" s="3" t="e">
        <v>#N/A</v>
      </c>
    </row>
    <row r="27660" spans="28:28" x14ac:dyDescent="0.25">
      <c r="AB27660" s="3" t="e">
        <v>#N/A</v>
      </c>
    </row>
    <row r="27661" spans="28:28" x14ac:dyDescent="0.25">
      <c r="AB27661" s="3" t="e">
        <v>#N/A</v>
      </c>
    </row>
    <row r="27662" spans="28:28" x14ac:dyDescent="0.25">
      <c r="AB27662" s="3" t="e">
        <v>#N/A</v>
      </c>
    </row>
    <row r="27663" spans="28:28" x14ac:dyDescent="0.25">
      <c r="AB27663" s="3" t="e">
        <v>#N/A</v>
      </c>
    </row>
    <row r="27664" spans="28:28" x14ac:dyDescent="0.25">
      <c r="AB27664" s="3" t="e">
        <v>#N/A</v>
      </c>
    </row>
    <row r="27665" spans="28:28" x14ac:dyDescent="0.25">
      <c r="AB27665" s="3" t="e">
        <v>#N/A</v>
      </c>
    </row>
    <row r="27666" spans="28:28" x14ac:dyDescent="0.25">
      <c r="AB27666" s="3" t="e">
        <v>#N/A</v>
      </c>
    </row>
    <row r="27667" spans="28:28" x14ac:dyDescent="0.25">
      <c r="AB27667" s="3" t="e">
        <v>#N/A</v>
      </c>
    </row>
    <row r="27668" spans="28:28" x14ac:dyDescent="0.25">
      <c r="AB27668" s="3" t="e">
        <v>#N/A</v>
      </c>
    </row>
    <row r="27669" spans="28:28" x14ac:dyDescent="0.25">
      <c r="AB27669" s="3" t="e">
        <v>#N/A</v>
      </c>
    </row>
    <row r="27670" spans="28:28" x14ac:dyDescent="0.25">
      <c r="AB27670" s="3" t="e">
        <v>#N/A</v>
      </c>
    </row>
    <row r="27671" spans="28:28" x14ac:dyDescent="0.25">
      <c r="AB27671" s="3" t="e">
        <v>#N/A</v>
      </c>
    </row>
    <row r="27672" spans="28:28" x14ac:dyDescent="0.25">
      <c r="AB27672" s="3" t="e">
        <v>#N/A</v>
      </c>
    </row>
    <row r="27673" spans="28:28" x14ac:dyDescent="0.25">
      <c r="AB27673" s="3" t="e">
        <v>#N/A</v>
      </c>
    </row>
    <row r="27674" spans="28:28" x14ac:dyDescent="0.25">
      <c r="AB27674" s="3" t="e">
        <v>#N/A</v>
      </c>
    </row>
    <row r="27675" spans="28:28" x14ac:dyDescent="0.25">
      <c r="AB27675" s="3" t="e">
        <v>#N/A</v>
      </c>
    </row>
    <row r="27676" spans="28:28" x14ac:dyDescent="0.25">
      <c r="AB27676" s="3" t="e">
        <v>#N/A</v>
      </c>
    </row>
    <row r="27677" spans="28:28" x14ac:dyDescent="0.25">
      <c r="AB27677" s="3" t="e">
        <v>#N/A</v>
      </c>
    </row>
    <row r="27678" spans="28:28" x14ac:dyDescent="0.25">
      <c r="AB27678" s="3" t="e">
        <v>#N/A</v>
      </c>
    </row>
    <row r="27679" spans="28:28" x14ac:dyDescent="0.25">
      <c r="AB27679" s="3" t="e">
        <v>#N/A</v>
      </c>
    </row>
    <row r="27680" spans="28:28" x14ac:dyDescent="0.25">
      <c r="AB27680" s="3" t="e">
        <v>#N/A</v>
      </c>
    </row>
    <row r="27681" spans="28:28" x14ac:dyDescent="0.25">
      <c r="AB27681" s="3" t="e">
        <v>#N/A</v>
      </c>
    </row>
    <row r="27682" spans="28:28" x14ac:dyDescent="0.25">
      <c r="AB27682" s="3" t="e">
        <v>#N/A</v>
      </c>
    </row>
    <row r="27683" spans="28:28" x14ac:dyDescent="0.25">
      <c r="AB27683" s="3" t="e">
        <v>#N/A</v>
      </c>
    </row>
    <row r="27684" spans="28:28" x14ac:dyDescent="0.25">
      <c r="AB27684" s="3" t="e">
        <v>#N/A</v>
      </c>
    </row>
    <row r="27685" spans="28:28" x14ac:dyDescent="0.25">
      <c r="AB27685" s="3" t="e">
        <v>#N/A</v>
      </c>
    </row>
    <row r="27686" spans="28:28" x14ac:dyDescent="0.25">
      <c r="AB27686" s="3" t="e">
        <v>#N/A</v>
      </c>
    </row>
    <row r="27687" spans="28:28" x14ac:dyDescent="0.25">
      <c r="AB27687" s="3" t="e">
        <v>#N/A</v>
      </c>
    </row>
    <row r="27688" spans="28:28" x14ac:dyDescent="0.25">
      <c r="AB27688" s="3" t="e">
        <v>#N/A</v>
      </c>
    </row>
    <row r="27689" spans="28:28" x14ac:dyDescent="0.25">
      <c r="AB27689" s="3" t="e">
        <v>#N/A</v>
      </c>
    </row>
    <row r="27690" spans="28:28" x14ac:dyDescent="0.25">
      <c r="AB27690" s="3" t="e">
        <v>#N/A</v>
      </c>
    </row>
    <row r="27691" spans="28:28" x14ac:dyDescent="0.25">
      <c r="AB27691" s="3" t="e">
        <v>#N/A</v>
      </c>
    </row>
    <row r="27692" spans="28:28" x14ac:dyDescent="0.25">
      <c r="AB27692" s="3" t="e">
        <v>#N/A</v>
      </c>
    </row>
    <row r="27693" spans="28:28" x14ac:dyDescent="0.25">
      <c r="AB27693" s="3" t="e">
        <v>#N/A</v>
      </c>
    </row>
    <row r="27694" spans="28:28" x14ac:dyDescent="0.25">
      <c r="AB27694" s="3" t="e">
        <v>#N/A</v>
      </c>
    </row>
    <row r="27695" spans="28:28" x14ac:dyDescent="0.25">
      <c r="AB27695" s="3" t="e">
        <v>#N/A</v>
      </c>
    </row>
    <row r="27696" spans="28:28" x14ac:dyDescent="0.25">
      <c r="AB27696" s="3" t="e">
        <v>#N/A</v>
      </c>
    </row>
    <row r="27697" spans="28:28" x14ac:dyDescent="0.25">
      <c r="AB27697" s="3" t="e">
        <v>#N/A</v>
      </c>
    </row>
    <row r="27698" spans="28:28" x14ac:dyDescent="0.25">
      <c r="AB27698" s="3" t="e">
        <v>#N/A</v>
      </c>
    </row>
    <row r="27699" spans="28:28" x14ac:dyDescent="0.25">
      <c r="AB27699" s="3" t="e">
        <v>#N/A</v>
      </c>
    </row>
    <row r="27700" spans="28:28" x14ac:dyDescent="0.25">
      <c r="AB27700" s="3" t="e">
        <v>#N/A</v>
      </c>
    </row>
    <row r="27701" spans="28:28" x14ac:dyDescent="0.25">
      <c r="AB27701" s="3" t="e">
        <v>#N/A</v>
      </c>
    </row>
    <row r="27702" spans="28:28" x14ac:dyDescent="0.25">
      <c r="AB27702" s="3" t="e">
        <v>#N/A</v>
      </c>
    </row>
    <row r="27703" spans="28:28" x14ac:dyDescent="0.25">
      <c r="AB27703" s="3" t="e">
        <v>#N/A</v>
      </c>
    </row>
    <row r="27704" spans="28:28" x14ac:dyDescent="0.25">
      <c r="AB27704" s="3" t="e">
        <v>#N/A</v>
      </c>
    </row>
    <row r="27705" spans="28:28" x14ac:dyDescent="0.25">
      <c r="AB27705" s="3" t="e">
        <v>#N/A</v>
      </c>
    </row>
    <row r="27706" spans="28:28" x14ac:dyDescent="0.25">
      <c r="AB27706" s="3" t="e">
        <v>#N/A</v>
      </c>
    </row>
    <row r="27707" spans="28:28" x14ac:dyDescent="0.25">
      <c r="AB27707" s="3" t="e">
        <v>#N/A</v>
      </c>
    </row>
    <row r="27708" spans="28:28" x14ac:dyDescent="0.25">
      <c r="AB27708" s="3" t="e">
        <v>#N/A</v>
      </c>
    </row>
    <row r="27709" spans="28:28" x14ac:dyDescent="0.25">
      <c r="AB27709" s="3" t="e">
        <v>#N/A</v>
      </c>
    </row>
    <row r="27710" spans="28:28" x14ac:dyDescent="0.25">
      <c r="AB27710" s="3" t="e">
        <v>#N/A</v>
      </c>
    </row>
    <row r="27711" spans="28:28" x14ac:dyDescent="0.25">
      <c r="AB27711" s="3" t="e">
        <v>#N/A</v>
      </c>
    </row>
    <row r="27712" spans="28:28" x14ac:dyDescent="0.25">
      <c r="AB27712" s="3" t="e">
        <v>#N/A</v>
      </c>
    </row>
    <row r="27713" spans="28:28" x14ac:dyDescent="0.25">
      <c r="AB27713" s="3" t="e">
        <v>#N/A</v>
      </c>
    </row>
    <row r="27714" spans="28:28" x14ac:dyDescent="0.25">
      <c r="AB27714" s="3" t="e">
        <v>#N/A</v>
      </c>
    </row>
    <row r="27715" spans="28:28" x14ac:dyDescent="0.25">
      <c r="AB27715" s="3" t="e">
        <v>#N/A</v>
      </c>
    </row>
    <row r="27716" spans="28:28" x14ac:dyDescent="0.25">
      <c r="AB27716" s="3" t="e">
        <v>#N/A</v>
      </c>
    </row>
    <row r="27717" spans="28:28" x14ac:dyDescent="0.25">
      <c r="AB27717" s="3" t="e">
        <v>#N/A</v>
      </c>
    </row>
    <row r="27718" spans="28:28" x14ac:dyDescent="0.25">
      <c r="AB27718" s="3" t="e">
        <v>#N/A</v>
      </c>
    </row>
    <row r="27719" spans="28:28" x14ac:dyDescent="0.25">
      <c r="AB27719" s="3" t="e">
        <v>#N/A</v>
      </c>
    </row>
    <row r="27720" spans="28:28" x14ac:dyDescent="0.25">
      <c r="AB27720" s="3" t="e">
        <v>#N/A</v>
      </c>
    </row>
    <row r="27721" spans="28:28" x14ac:dyDescent="0.25">
      <c r="AB27721" s="3" t="e">
        <v>#N/A</v>
      </c>
    </row>
    <row r="27722" spans="28:28" x14ac:dyDescent="0.25">
      <c r="AB27722" s="3" t="e">
        <v>#N/A</v>
      </c>
    </row>
    <row r="27723" spans="28:28" x14ac:dyDescent="0.25">
      <c r="AB27723" s="3" t="e">
        <v>#N/A</v>
      </c>
    </row>
    <row r="27724" spans="28:28" x14ac:dyDescent="0.25">
      <c r="AB27724" s="3" t="e">
        <v>#N/A</v>
      </c>
    </row>
    <row r="27725" spans="28:28" x14ac:dyDescent="0.25">
      <c r="AB27725" s="3" t="e">
        <v>#N/A</v>
      </c>
    </row>
    <row r="27726" spans="28:28" x14ac:dyDescent="0.25">
      <c r="AB27726" s="3" t="e">
        <v>#N/A</v>
      </c>
    </row>
    <row r="27727" spans="28:28" x14ac:dyDescent="0.25">
      <c r="AB27727" s="3" t="e">
        <v>#N/A</v>
      </c>
    </row>
    <row r="27728" spans="28:28" x14ac:dyDescent="0.25">
      <c r="AB27728" s="3" t="e">
        <v>#N/A</v>
      </c>
    </row>
    <row r="27729" spans="28:28" x14ac:dyDescent="0.25">
      <c r="AB27729" s="3" t="e">
        <v>#N/A</v>
      </c>
    </row>
    <row r="27730" spans="28:28" x14ac:dyDescent="0.25">
      <c r="AB27730" s="3" t="e">
        <v>#N/A</v>
      </c>
    </row>
    <row r="27731" spans="28:28" x14ac:dyDescent="0.25">
      <c r="AB27731" s="3" t="e">
        <v>#N/A</v>
      </c>
    </row>
    <row r="27732" spans="28:28" x14ac:dyDescent="0.25">
      <c r="AB27732" s="3" t="e">
        <v>#N/A</v>
      </c>
    </row>
    <row r="27733" spans="28:28" x14ac:dyDescent="0.25">
      <c r="AB27733" s="3" t="e">
        <v>#N/A</v>
      </c>
    </row>
    <row r="27734" spans="28:28" x14ac:dyDescent="0.25">
      <c r="AB27734" s="3" t="e">
        <v>#N/A</v>
      </c>
    </row>
    <row r="27735" spans="28:28" x14ac:dyDescent="0.25">
      <c r="AB27735" s="3" t="e">
        <v>#N/A</v>
      </c>
    </row>
    <row r="27736" spans="28:28" x14ac:dyDescent="0.25">
      <c r="AB27736" s="3" t="e">
        <v>#N/A</v>
      </c>
    </row>
    <row r="27737" spans="28:28" x14ac:dyDescent="0.25">
      <c r="AB27737" s="3" t="e">
        <v>#N/A</v>
      </c>
    </row>
    <row r="27738" spans="28:28" x14ac:dyDescent="0.25">
      <c r="AB27738" s="3" t="e">
        <v>#N/A</v>
      </c>
    </row>
    <row r="27739" spans="28:28" x14ac:dyDescent="0.25">
      <c r="AB27739" s="3" t="e">
        <v>#N/A</v>
      </c>
    </row>
    <row r="27740" spans="28:28" x14ac:dyDescent="0.25">
      <c r="AB27740" s="3" t="e">
        <v>#N/A</v>
      </c>
    </row>
    <row r="27741" spans="28:28" x14ac:dyDescent="0.25">
      <c r="AB27741" s="3" t="e">
        <v>#N/A</v>
      </c>
    </row>
    <row r="27742" spans="28:28" x14ac:dyDescent="0.25">
      <c r="AB27742" s="3" t="e">
        <v>#N/A</v>
      </c>
    </row>
    <row r="27743" spans="28:28" x14ac:dyDescent="0.25">
      <c r="AB27743" s="3" t="e">
        <v>#N/A</v>
      </c>
    </row>
    <row r="27744" spans="28:28" x14ac:dyDescent="0.25">
      <c r="AB27744" s="3" t="e">
        <v>#N/A</v>
      </c>
    </row>
    <row r="27745" spans="28:28" x14ac:dyDescent="0.25">
      <c r="AB27745" s="3" t="e">
        <v>#N/A</v>
      </c>
    </row>
    <row r="27746" spans="28:28" x14ac:dyDescent="0.25">
      <c r="AB27746" s="3" t="e">
        <v>#N/A</v>
      </c>
    </row>
    <row r="27747" spans="28:28" x14ac:dyDescent="0.25">
      <c r="AB27747" s="3" t="e">
        <v>#N/A</v>
      </c>
    </row>
    <row r="27748" spans="28:28" x14ac:dyDescent="0.25">
      <c r="AB27748" s="3" t="e">
        <v>#N/A</v>
      </c>
    </row>
    <row r="27749" spans="28:28" x14ac:dyDescent="0.25">
      <c r="AB27749" s="3" t="e">
        <v>#N/A</v>
      </c>
    </row>
    <row r="27750" spans="28:28" x14ac:dyDescent="0.25">
      <c r="AB27750" s="3" t="e">
        <v>#N/A</v>
      </c>
    </row>
    <row r="27751" spans="28:28" x14ac:dyDescent="0.25">
      <c r="AB27751" s="3" t="e">
        <v>#N/A</v>
      </c>
    </row>
    <row r="27752" spans="28:28" x14ac:dyDescent="0.25">
      <c r="AB27752" s="3" t="e">
        <v>#N/A</v>
      </c>
    </row>
    <row r="27753" spans="28:28" x14ac:dyDescent="0.25">
      <c r="AB27753" s="3" t="e">
        <v>#N/A</v>
      </c>
    </row>
    <row r="27754" spans="28:28" x14ac:dyDescent="0.25">
      <c r="AB27754" s="3" t="e">
        <v>#N/A</v>
      </c>
    </row>
    <row r="27755" spans="28:28" x14ac:dyDescent="0.25">
      <c r="AB27755" s="3" t="e">
        <v>#N/A</v>
      </c>
    </row>
    <row r="27756" spans="28:28" x14ac:dyDescent="0.25">
      <c r="AB27756" s="3" t="e">
        <v>#N/A</v>
      </c>
    </row>
    <row r="27757" spans="28:28" x14ac:dyDescent="0.25">
      <c r="AB27757" s="3" t="e">
        <v>#N/A</v>
      </c>
    </row>
    <row r="27758" spans="28:28" x14ac:dyDescent="0.25">
      <c r="AB27758" s="3" t="e">
        <v>#N/A</v>
      </c>
    </row>
    <row r="27759" spans="28:28" x14ac:dyDescent="0.25">
      <c r="AB27759" s="3" t="e">
        <v>#N/A</v>
      </c>
    </row>
    <row r="27760" spans="28:28" x14ac:dyDescent="0.25">
      <c r="AB27760" s="3" t="e">
        <v>#N/A</v>
      </c>
    </row>
    <row r="27761" spans="28:28" x14ac:dyDescent="0.25">
      <c r="AB27761" s="3" t="e">
        <v>#N/A</v>
      </c>
    </row>
    <row r="27762" spans="28:28" x14ac:dyDescent="0.25">
      <c r="AB27762" s="3" t="e">
        <v>#N/A</v>
      </c>
    </row>
    <row r="27763" spans="28:28" x14ac:dyDescent="0.25">
      <c r="AB27763" s="3" t="e">
        <v>#N/A</v>
      </c>
    </row>
    <row r="27764" spans="28:28" x14ac:dyDescent="0.25">
      <c r="AB27764" s="3" t="e">
        <v>#N/A</v>
      </c>
    </row>
    <row r="27765" spans="28:28" x14ac:dyDescent="0.25">
      <c r="AB27765" s="3" t="e">
        <v>#N/A</v>
      </c>
    </row>
    <row r="27766" spans="28:28" x14ac:dyDescent="0.25">
      <c r="AB27766" s="3" t="e">
        <v>#N/A</v>
      </c>
    </row>
    <row r="27767" spans="28:28" x14ac:dyDescent="0.25">
      <c r="AB27767" s="3" t="e">
        <v>#N/A</v>
      </c>
    </row>
    <row r="27768" spans="28:28" x14ac:dyDescent="0.25">
      <c r="AB27768" s="3" t="e">
        <v>#N/A</v>
      </c>
    </row>
    <row r="27769" spans="28:28" x14ac:dyDescent="0.25">
      <c r="AB27769" s="3" t="e">
        <v>#N/A</v>
      </c>
    </row>
    <row r="27770" spans="28:28" x14ac:dyDescent="0.25">
      <c r="AB27770" s="3" t="e">
        <v>#N/A</v>
      </c>
    </row>
    <row r="27771" spans="28:28" x14ac:dyDescent="0.25">
      <c r="AB27771" s="3" t="e">
        <v>#N/A</v>
      </c>
    </row>
    <row r="27772" spans="28:28" x14ac:dyDescent="0.25">
      <c r="AB27772" s="3" t="e">
        <v>#N/A</v>
      </c>
    </row>
    <row r="27773" spans="28:28" x14ac:dyDescent="0.25">
      <c r="AB27773" s="3" t="e">
        <v>#N/A</v>
      </c>
    </row>
    <row r="27774" spans="28:28" x14ac:dyDescent="0.25">
      <c r="AB27774" s="3" t="e">
        <v>#N/A</v>
      </c>
    </row>
    <row r="27775" spans="28:28" x14ac:dyDescent="0.25">
      <c r="AB27775" s="3" t="e">
        <v>#N/A</v>
      </c>
    </row>
    <row r="27776" spans="28:28" x14ac:dyDescent="0.25">
      <c r="AB27776" s="3" t="e">
        <v>#N/A</v>
      </c>
    </row>
    <row r="27777" spans="28:28" x14ac:dyDescent="0.25">
      <c r="AB27777" s="3" t="e">
        <v>#N/A</v>
      </c>
    </row>
    <row r="27778" spans="28:28" x14ac:dyDescent="0.25">
      <c r="AB27778" s="3" t="e">
        <v>#N/A</v>
      </c>
    </row>
    <row r="27779" spans="28:28" x14ac:dyDescent="0.25">
      <c r="AB27779" s="3" t="e">
        <v>#N/A</v>
      </c>
    </row>
    <row r="27780" spans="28:28" x14ac:dyDescent="0.25">
      <c r="AB27780" s="3" t="e">
        <v>#N/A</v>
      </c>
    </row>
    <row r="27781" spans="28:28" x14ac:dyDescent="0.25">
      <c r="AB27781" s="3" t="e">
        <v>#N/A</v>
      </c>
    </row>
    <row r="27782" spans="28:28" x14ac:dyDescent="0.25">
      <c r="AB27782" s="3" t="e">
        <v>#N/A</v>
      </c>
    </row>
    <row r="27783" spans="28:28" x14ac:dyDescent="0.25">
      <c r="AB27783" s="3" t="e">
        <v>#N/A</v>
      </c>
    </row>
    <row r="27784" spans="28:28" x14ac:dyDescent="0.25">
      <c r="AB27784" s="3" t="e">
        <v>#N/A</v>
      </c>
    </row>
    <row r="27785" spans="28:28" x14ac:dyDescent="0.25">
      <c r="AB27785" s="3" t="e">
        <v>#N/A</v>
      </c>
    </row>
    <row r="27786" spans="28:28" x14ac:dyDescent="0.25">
      <c r="AB27786" s="3" t="e">
        <v>#N/A</v>
      </c>
    </row>
    <row r="27787" spans="28:28" x14ac:dyDescent="0.25">
      <c r="AB27787" s="3" t="e">
        <v>#N/A</v>
      </c>
    </row>
    <row r="27788" spans="28:28" x14ac:dyDescent="0.25">
      <c r="AB27788" s="3" t="e">
        <v>#N/A</v>
      </c>
    </row>
    <row r="27789" spans="28:28" x14ac:dyDescent="0.25">
      <c r="AB27789" s="3" t="e">
        <v>#N/A</v>
      </c>
    </row>
    <row r="27790" spans="28:28" x14ac:dyDescent="0.25">
      <c r="AB27790" s="3" t="e">
        <v>#N/A</v>
      </c>
    </row>
    <row r="27791" spans="28:28" x14ac:dyDescent="0.25">
      <c r="AB27791" s="3" t="e">
        <v>#N/A</v>
      </c>
    </row>
    <row r="27792" spans="28:28" x14ac:dyDescent="0.25">
      <c r="AB27792" s="3" t="e">
        <v>#N/A</v>
      </c>
    </row>
    <row r="27793" spans="28:28" x14ac:dyDescent="0.25">
      <c r="AB27793" s="3" t="e">
        <v>#N/A</v>
      </c>
    </row>
    <row r="27794" spans="28:28" x14ac:dyDescent="0.25">
      <c r="AB27794" s="3" t="e">
        <v>#N/A</v>
      </c>
    </row>
    <row r="27795" spans="28:28" x14ac:dyDescent="0.25">
      <c r="AB27795" s="3" t="e">
        <v>#N/A</v>
      </c>
    </row>
    <row r="27796" spans="28:28" x14ac:dyDescent="0.25">
      <c r="AB27796" s="3" t="e">
        <v>#N/A</v>
      </c>
    </row>
    <row r="27797" spans="28:28" x14ac:dyDescent="0.25">
      <c r="AB27797" s="3" t="e">
        <v>#N/A</v>
      </c>
    </row>
    <row r="27798" spans="28:28" x14ac:dyDescent="0.25">
      <c r="AB27798" s="3" t="e">
        <v>#N/A</v>
      </c>
    </row>
    <row r="27799" spans="28:28" x14ac:dyDescent="0.25">
      <c r="AB27799" s="3" t="e">
        <v>#N/A</v>
      </c>
    </row>
    <row r="27800" spans="28:28" x14ac:dyDescent="0.25">
      <c r="AB27800" s="3" t="e">
        <v>#N/A</v>
      </c>
    </row>
    <row r="27801" spans="28:28" x14ac:dyDescent="0.25">
      <c r="AB27801" s="3" t="e">
        <v>#N/A</v>
      </c>
    </row>
    <row r="27802" spans="28:28" x14ac:dyDescent="0.25">
      <c r="AB27802" s="3" t="e">
        <v>#N/A</v>
      </c>
    </row>
    <row r="27803" spans="28:28" x14ac:dyDescent="0.25">
      <c r="AB27803" s="3" t="e">
        <v>#N/A</v>
      </c>
    </row>
    <row r="27804" spans="28:28" x14ac:dyDescent="0.25">
      <c r="AB27804" s="3" t="e">
        <v>#N/A</v>
      </c>
    </row>
    <row r="27805" spans="28:28" x14ac:dyDescent="0.25">
      <c r="AB27805" s="3" t="e">
        <v>#N/A</v>
      </c>
    </row>
    <row r="27806" spans="28:28" x14ac:dyDescent="0.25">
      <c r="AB27806" s="3" t="e">
        <v>#N/A</v>
      </c>
    </row>
    <row r="27807" spans="28:28" x14ac:dyDescent="0.25">
      <c r="AB27807" s="3" t="e">
        <v>#N/A</v>
      </c>
    </row>
    <row r="27808" spans="28:28" x14ac:dyDescent="0.25">
      <c r="AB27808" s="3" t="e">
        <v>#N/A</v>
      </c>
    </row>
    <row r="27809" spans="28:28" x14ac:dyDescent="0.25">
      <c r="AB27809" s="3" t="e">
        <v>#N/A</v>
      </c>
    </row>
    <row r="27810" spans="28:28" x14ac:dyDescent="0.25">
      <c r="AB27810" s="3" t="e">
        <v>#N/A</v>
      </c>
    </row>
    <row r="27811" spans="28:28" x14ac:dyDescent="0.25">
      <c r="AB27811" s="3" t="e">
        <v>#N/A</v>
      </c>
    </row>
    <row r="27812" spans="28:28" x14ac:dyDescent="0.25">
      <c r="AB27812" s="3" t="e">
        <v>#N/A</v>
      </c>
    </row>
    <row r="27813" spans="28:28" x14ac:dyDescent="0.25">
      <c r="AB27813" s="3" t="e">
        <v>#N/A</v>
      </c>
    </row>
    <row r="27814" spans="28:28" x14ac:dyDescent="0.25">
      <c r="AB27814" s="3" t="e">
        <v>#N/A</v>
      </c>
    </row>
    <row r="27815" spans="28:28" x14ac:dyDescent="0.25">
      <c r="AB27815" s="3" t="e">
        <v>#N/A</v>
      </c>
    </row>
    <row r="27816" spans="28:28" x14ac:dyDescent="0.25">
      <c r="AB27816" s="3" t="e">
        <v>#N/A</v>
      </c>
    </row>
    <row r="27817" spans="28:28" x14ac:dyDescent="0.25">
      <c r="AB27817" s="3" t="e">
        <v>#N/A</v>
      </c>
    </row>
    <row r="27818" spans="28:28" x14ac:dyDescent="0.25">
      <c r="AB27818" s="3" t="e">
        <v>#N/A</v>
      </c>
    </row>
    <row r="27819" spans="28:28" x14ac:dyDescent="0.25">
      <c r="AB27819" s="3" t="e">
        <v>#N/A</v>
      </c>
    </row>
    <row r="27820" spans="28:28" x14ac:dyDescent="0.25">
      <c r="AB27820" s="3" t="e">
        <v>#N/A</v>
      </c>
    </row>
    <row r="27821" spans="28:28" x14ac:dyDescent="0.25">
      <c r="AB27821" s="3" t="e">
        <v>#N/A</v>
      </c>
    </row>
    <row r="27822" spans="28:28" x14ac:dyDescent="0.25">
      <c r="AB27822" s="3" t="e">
        <v>#N/A</v>
      </c>
    </row>
    <row r="27823" spans="28:28" x14ac:dyDescent="0.25">
      <c r="AB27823" s="3" t="e">
        <v>#N/A</v>
      </c>
    </row>
    <row r="27824" spans="28:28" x14ac:dyDescent="0.25">
      <c r="AB27824" s="3" t="e">
        <v>#N/A</v>
      </c>
    </row>
    <row r="27825" spans="28:28" x14ac:dyDescent="0.25">
      <c r="AB27825" s="3" t="e">
        <v>#N/A</v>
      </c>
    </row>
    <row r="27826" spans="28:28" x14ac:dyDescent="0.25">
      <c r="AB27826" s="3" t="e">
        <v>#N/A</v>
      </c>
    </row>
    <row r="27827" spans="28:28" x14ac:dyDescent="0.25">
      <c r="AB27827" s="3" t="e">
        <v>#N/A</v>
      </c>
    </row>
    <row r="27828" spans="28:28" x14ac:dyDescent="0.25">
      <c r="AB27828" s="3" t="e">
        <v>#N/A</v>
      </c>
    </row>
    <row r="27829" spans="28:28" x14ac:dyDescent="0.25">
      <c r="AB27829" s="3" t="e">
        <v>#N/A</v>
      </c>
    </row>
    <row r="27830" spans="28:28" x14ac:dyDescent="0.25">
      <c r="AB27830" s="3" t="e">
        <v>#N/A</v>
      </c>
    </row>
    <row r="27831" spans="28:28" x14ac:dyDescent="0.25">
      <c r="AB27831" s="3" t="e">
        <v>#N/A</v>
      </c>
    </row>
    <row r="27832" spans="28:28" x14ac:dyDescent="0.25">
      <c r="AB27832" s="3" t="e">
        <v>#N/A</v>
      </c>
    </row>
    <row r="27833" spans="28:28" x14ac:dyDescent="0.25">
      <c r="AB27833" s="3" t="e">
        <v>#N/A</v>
      </c>
    </row>
    <row r="27834" spans="28:28" x14ac:dyDescent="0.25">
      <c r="AB27834" s="3" t="e">
        <v>#N/A</v>
      </c>
    </row>
    <row r="27835" spans="28:28" x14ac:dyDescent="0.25">
      <c r="AB27835" s="3" t="e">
        <v>#N/A</v>
      </c>
    </row>
    <row r="27836" spans="28:28" x14ac:dyDescent="0.25">
      <c r="AB27836" s="3" t="e">
        <v>#N/A</v>
      </c>
    </row>
    <row r="27837" spans="28:28" x14ac:dyDescent="0.25">
      <c r="AB27837" s="3" t="e">
        <v>#N/A</v>
      </c>
    </row>
    <row r="27838" spans="28:28" x14ac:dyDescent="0.25">
      <c r="AB27838" s="3" t="e">
        <v>#N/A</v>
      </c>
    </row>
    <row r="27839" spans="28:28" x14ac:dyDescent="0.25">
      <c r="AB27839" s="3" t="e">
        <v>#N/A</v>
      </c>
    </row>
    <row r="27840" spans="28:28" x14ac:dyDescent="0.25">
      <c r="AB27840" s="3" t="e">
        <v>#N/A</v>
      </c>
    </row>
    <row r="27841" spans="28:28" x14ac:dyDescent="0.25">
      <c r="AB27841" s="3" t="e">
        <v>#N/A</v>
      </c>
    </row>
    <row r="27842" spans="28:28" x14ac:dyDescent="0.25">
      <c r="AB27842" s="3" t="e">
        <v>#N/A</v>
      </c>
    </row>
    <row r="27843" spans="28:28" x14ac:dyDescent="0.25">
      <c r="AB27843" s="3" t="e">
        <v>#N/A</v>
      </c>
    </row>
    <row r="27844" spans="28:28" x14ac:dyDescent="0.25">
      <c r="AB27844" s="3" t="e">
        <v>#N/A</v>
      </c>
    </row>
    <row r="27845" spans="28:28" x14ac:dyDescent="0.25">
      <c r="AB27845" s="3" t="e">
        <v>#N/A</v>
      </c>
    </row>
    <row r="27846" spans="28:28" x14ac:dyDescent="0.25">
      <c r="AB27846" s="3" t="e">
        <v>#N/A</v>
      </c>
    </row>
    <row r="27847" spans="28:28" x14ac:dyDescent="0.25">
      <c r="AB27847" s="3" t="e">
        <v>#N/A</v>
      </c>
    </row>
    <row r="27848" spans="28:28" x14ac:dyDescent="0.25">
      <c r="AB27848" s="3" t="e">
        <v>#N/A</v>
      </c>
    </row>
    <row r="27849" spans="28:28" x14ac:dyDescent="0.25">
      <c r="AB27849" s="3" t="e">
        <v>#N/A</v>
      </c>
    </row>
    <row r="27850" spans="28:28" x14ac:dyDescent="0.25">
      <c r="AB27850" s="3" t="e">
        <v>#N/A</v>
      </c>
    </row>
    <row r="27851" spans="28:28" x14ac:dyDescent="0.25">
      <c r="AB27851" s="3" t="e">
        <v>#N/A</v>
      </c>
    </row>
    <row r="27852" spans="28:28" x14ac:dyDescent="0.25">
      <c r="AB27852" s="3" t="e">
        <v>#N/A</v>
      </c>
    </row>
    <row r="27853" spans="28:28" x14ac:dyDescent="0.25">
      <c r="AB27853" s="3" t="e">
        <v>#N/A</v>
      </c>
    </row>
    <row r="27854" spans="28:28" x14ac:dyDescent="0.25">
      <c r="AB27854" s="3" t="e">
        <v>#N/A</v>
      </c>
    </row>
    <row r="27855" spans="28:28" x14ac:dyDescent="0.25">
      <c r="AB27855" s="3" t="e">
        <v>#N/A</v>
      </c>
    </row>
    <row r="27856" spans="28:28" x14ac:dyDescent="0.25">
      <c r="AB27856" s="3" t="e">
        <v>#N/A</v>
      </c>
    </row>
    <row r="27857" spans="28:28" x14ac:dyDescent="0.25">
      <c r="AB27857" s="3" t="e">
        <v>#N/A</v>
      </c>
    </row>
    <row r="27858" spans="28:28" x14ac:dyDescent="0.25">
      <c r="AB27858" s="3" t="e">
        <v>#N/A</v>
      </c>
    </row>
    <row r="27859" spans="28:28" x14ac:dyDescent="0.25">
      <c r="AB27859" s="3" t="e">
        <v>#N/A</v>
      </c>
    </row>
    <row r="27860" spans="28:28" x14ac:dyDescent="0.25">
      <c r="AB27860" s="3" t="e">
        <v>#N/A</v>
      </c>
    </row>
    <row r="27861" spans="28:28" x14ac:dyDescent="0.25">
      <c r="AB27861" s="3" t="e">
        <v>#N/A</v>
      </c>
    </row>
    <row r="27862" spans="28:28" x14ac:dyDescent="0.25">
      <c r="AB27862" s="3" t="e">
        <v>#N/A</v>
      </c>
    </row>
    <row r="27863" spans="28:28" x14ac:dyDescent="0.25">
      <c r="AB27863" s="3" t="e">
        <v>#N/A</v>
      </c>
    </row>
    <row r="27864" spans="28:28" x14ac:dyDescent="0.25">
      <c r="AB27864" s="3" t="e">
        <v>#N/A</v>
      </c>
    </row>
    <row r="27865" spans="28:28" x14ac:dyDescent="0.25">
      <c r="AB27865" s="3" t="e">
        <v>#N/A</v>
      </c>
    </row>
    <row r="27866" spans="28:28" x14ac:dyDescent="0.25">
      <c r="AB27866" s="3" t="e">
        <v>#N/A</v>
      </c>
    </row>
    <row r="27867" spans="28:28" x14ac:dyDescent="0.25">
      <c r="AB27867" s="3" t="e">
        <v>#N/A</v>
      </c>
    </row>
    <row r="27868" spans="28:28" x14ac:dyDescent="0.25">
      <c r="AB27868" s="3" t="e">
        <v>#N/A</v>
      </c>
    </row>
    <row r="27869" spans="28:28" x14ac:dyDescent="0.25">
      <c r="AB27869" s="3" t="e">
        <v>#N/A</v>
      </c>
    </row>
    <row r="27870" spans="28:28" x14ac:dyDescent="0.25">
      <c r="AB27870" s="3" t="e">
        <v>#N/A</v>
      </c>
    </row>
    <row r="27871" spans="28:28" x14ac:dyDescent="0.25">
      <c r="AB27871" s="3" t="e">
        <v>#N/A</v>
      </c>
    </row>
    <row r="27872" spans="28:28" x14ac:dyDescent="0.25">
      <c r="AB27872" s="3" t="e">
        <v>#N/A</v>
      </c>
    </row>
    <row r="27873" spans="28:28" x14ac:dyDescent="0.25">
      <c r="AB27873" s="3" t="e">
        <v>#N/A</v>
      </c>
    </row>
    <row r="27874" spans="28:28" x14ac:dyDescent="0.25">
      <c r="AB27874" s="3" t="e">
        <v>#N/A</v>
      </c>
    </row>
    <row r="27875" spans="28:28" x14ac:dyDescent="0.25">
      <c r="AB27875" s="3" t="e">
        <v>#N/A</v>
      </c>
    </row>
    <row r="27876" spans="28:28" x14ac:dyDescent="0.25">
      <c r="AB27876" s="3" t="e">
        <v>#N/A</v>
      </c>
    </row>
    <row r="27877" spans="28:28" x14ac:dyDescent="0.25">
      <c r="AB27877" s="3" t="e">
        <v>#N/A</v>
      </c>
    </row>
    <row r="27878" spans="28:28" x14ac:dyDescent="0.25">
      <c r="AB27878" s="3" t="e">
        <v>#N/A</v>
      </c>
    </row>
    <row r="27879" spans="28:28" x14ac:dyDescent="0.25">
      <c r="AB27879" s="3" t="e">
        <v>#N/A</v>
      </c>
    </row>
    <row r="27880" spans="28:28" x14ac:dyDescent="0.25">
      <c r="AB27880" s="3" t="e">
        <v>#N/A</v>
      </c>
    </row>
    <row r="27881" spans="28:28" x14ac:dyDescent="0.25">
      <c r="AB27881" s="3" t="e">
        <v>#N/A</v>
      </c>
    </row>
    <row r="27882" spans="28:28" x14ac:dyDescent="0.25">
      <c r="AB27882" s="3" t="e">
        <v>#N/A</v>
      </c>
    </row>
    <row r="27883" spans="28:28" x14ac:dyDescent="0.25">
      <c r="AB27883" s="3" t="e">
        <v>#N/A</v>
      </c>
    </row>
    <row r="27884" spans="28:28" x14ac:dyDescent="0.25">
      <c r="AB27884" s="3" t="e">
        <v>#N/A</v>
      </c>
    </row>
    <row r="27885" spans="28:28" x14ac:dyDescent="0.25">
      <c r="AB27885" s="3" t="e">
        <v>#N/A</v>
      </c>
    </row>
    <row r="27886" spans="28:28" x14ac:dyDescent="0.25">
      <c r="AB27886" s="3" t="e">
        <v>#N/A</v>
      </c>
    </row>
    <row r="27887" spans="28:28" x14ac:dyDescent="0.25">
      <c r="AB27887" s="3" t="e">
        <v>#N/A</v>
      </c>
    </row>
    <row r="27888" spans="28:28" x14ac:dyDescent="0.25">
      <c r="AB27888" s="3" t="e">
        <v>#N/A</v>
      </c>
    </row>
    <row r="27889" spans="28:28" x14ac:dyDescent="0.25">
      <c r="AB27889" s="3" t="e">
        <v>#N/A</v>
      </c>
    </row>
    <row r="27890" spans="28:28" x14ac:dyDescent="0.25">
      <c r="AB27890" s="3" t="e">
        <v>#N/A</v>
      </c>
    </row>
    <row r="27891" spans="28:28" x14ac:dyDescent="0.25">
      <c r="AB27891" s="3" t="e">
        <v>#N/A</v>
      </c>
    </row>
    <row r="27892" spans="28:28" x14ac:dyDescent="0.25">
      <c r="AB27892" s="3" t="e">
        <v>#N/A</v>
      </c>
    </row>
    <row r="27893" spans="28:28" x14ac:dyDescent="0.25">
      <c r="AB27893" s="3" t="e">
        <v>#N/A</v>
      </c>
    </row>
    <row r="27894" spans="28:28" x14ac:dyDescent="0.25">
      <c r="AB27894" s="3" t="e">
        <v>#N/A</v>
      </c>
    </row>
    <row r="27895" spans="28:28" x14ac:dyDescent="0.25">
      <c r="AB27895" s="3" t="e">
        <v>#N/A</v>
      </c>
    </row>
    <row r="27896" spans="28:28" x14ac:dyDescent="0.25">
      <c r="AB27896" s="3" t="e">
        <v>#N/A</v>
      </c>
    </row>
    <row r="27897" spans="28:28" x14ac:dyDescent="0.25">
      <c r="AB27897" s="3" t="e">
        <v>#N/A</v>
      </c>
    </row>
    <row r="27898" spans="28:28" x14ac:dyDescent="0.25">
      <c r="AB27898" s="3" t="e">
        <v>#N/A</v>
      </c>
    </row>
    <row r="27899" spans="28:28" x14ac:dyDescent="0.25">
      <c r="AB27899" s="3" t="e">
        <v>#N/A</v>
      </c>
    </row>
    <row r="27900" spans="28:28" x14ac:dyDescent="0.25">
      <c r="AB27900" s="3" t="e">
        <v>#N/A</v>
      </c>
    </row>
    <row r="27901" spans="28:28" x14ac:dyDescent="0.25">
      <c r="AB27901" s="3" t="e">
        <v>#N/A</v>
      </c>
    </row>
    <row r="27902" spans="28:28" x14ac:dyDescent="0.25">
      <c r="AB27902" s="3" t="e">
        <v>#N/A</v>
      </c>
    </row>
    <row r="27903" spans="28:28" x14ac:dyDescent="0.25">
      <c r="AB27903" s="3" t="e">
        <v>#N/A</v>
      </c>
    </row>
    <row r="27904" spans="28:28" x14ac:dyDescent="0.25">
      <c r="AB27904" s="3" t="e">
        <v>#N/A</v>
      </c>
    </row>
    <row r="27905" spans="28:28" x14ac:dyDescent="0.25">
      <c r="AB27905" s="3" t="e">
        <v>#N/A</v>
      </c>
    </row>
    <row r="27906" spans="28:28" x14ac:dyDescent="0.25">
      <c r="AB27906" s="3" t="e">
        <v>#N/A</v>
      </c>
    </row>
    <row r="27907" spans="28:28" x14ac:dyDescent="0.25">
      <c r="AB27907" s="3" t="e">
        <v>#N/A</v>
      </c>
    </row>
    <row r="27908" spans="28:28" x14ac:dyDescent="0.25">
      <c r="AB27908" s="3" t="e">
        <v>#N/A</v>
      </c>
    </row>
    <row r="27909" spans="28:28" x14ac:dyDescent="0.25">
      <c r="AB27909" s="3" t="e">
        <v>#N/A</v>
      </c>
    </row>
    <row r="27910" spans="28:28" x14ac:dyDescent="0.25">
      <c r="AB27910" s="3" t="e">
        <v>#N/A</v>
      </c>
    </row>
    <row r="27911" spans="28:28" x14ac:dyDescent="0.25">
      <c r="AB27911" s="3" t="e">
        <v>#N/A</v>
      </c>
    </row>
    <row r="27912" spans="28:28" x14ac:dyDescent="0.25">
      <c r="AB27912" s="3" t="e">
        <v>#N/A</v>
      </c>
    </row>
    <row r="27913" spans="28:28" x14ac:dyDescent="0.25">
      <c r="AB27913" s="3" t="e">
        <v>#N/A</v>
      </c>
    </row>
    <row r="27914" spans="28:28" x14ac:dyDescent="0.25">
      <c r="AB27914" s="3" t="e">
        <v>#N/A</v>
      </c>
    </row>
    <row r="27915" spans="28:28" x14ac:dyDescent="0.25">
      <c r="AB27915" s="3" t="e">
        <v>#N/A</v>
      </c>
    </row>
    <row r="27916" spans="28:28" x14ac:dyDescent="0.25">
      <c r="AB27916" s="3" t="e">
        <v>#N/A</v>
      </c>
    </row>
    <row r="27917" spans="28:28" x14ac:dyDescent="0.25">
      <c r="AB27917" s="3" t="e">
        <v>#N/A</v>
      </c>
    </row>
    <row r="27918" spans="28:28" x14ac:dyDescent="0.25">
      <c r="AB27918" s="3" t="e">
        <v>#N/A</v>
      </c>
    </row>
    <row r="27919" spans="28:28" x14ac:dyDescent="0.25">
      <c r="AB27919" s="3" t="e">
        <v>#N/A</v>
      </c>
    </row>
    <row r="27920" spans="28:28" x14ac:dyDescent="0.25">
      <c r="AB27920" s="3" t="e">
        <v>#N/A</v>
      </c>
    </row>
    <row r="27921" spans="28:28" x14ac:dyDescent="0.25">
      <c r="AB27921" s="3" t="e">
        <v>#N/A</v>
      </c>
    </row>
    <row r="27922" spans="28:28" x14ac:dyDescent="0.25">
      <c r="AB27922" s="3" t="e">
        <v>#N/A</v>
      </c>
    </row>
    <row r="27923" spans="28:28" x14ac:dyDescent="0.25">
      <c r="AB27923" s="3" t="e">
        <v>#N/A</v>
      </c>
    </row>
    <row r="27924" spans="28:28" x14ac:dyDescent="0.25">
      <c r="AB27924" s="3" t="e">
        <v>#N/A</v>
      </c>
    </row>
    <row r="27925" spans="28:28" x14ac:dyDescent="0.25">
      <c r="AB27925" s="3" t="e">
        <v>#N/A</v>
      </c>
    </row>
    <row r="27926" spans="28:28" x14ac:dyDescent="0.25">
      <c r="AB27926" s="3" t="e">
        <v>#N/A</v>
      </c>
    </row>
    <row r="27927" spans="28:28" x14ac:dyDescent="0.25">
      <c r="AB27927" s="3" t="e">
        <v>#N/A</v>
      </c>
    </row>
    <row r="27928" spans="28:28" x14ac:dyDescent="0.25">
      <c r="AB27928" s="3" t="e">
        <v>#N/A</v>
      </c>
    </row>
    <row r="27929" spans="28:28" x14ac:dyDescent="0.25">
      <c r="AB27929" s="3" t="e">
        <v>#N/A</v>
      </c>
    </row>
    <row r="27930" spans="28:28" x14ac:dyDescent="0.25">
      <c r="AB27930" s="3" t="e">
        <v>#N/A</v>
      </c>
    </row>
    <row r="27931" spans="28:28" x14ac:dyDescent="0.25">
      <c r="AB27931" s="3" t="e">
        <v>#N/A</v>
      </c>
    </row>
    <row r="27932" spans="28:28" x14ac:dyDescent="0.25">
      <c r="AB27932" s="3" t="e">
        <v>#N/A</v>
      </c>
    </row>
    <row r="27933" spans="28:28" x14ac:dyDescent="0.25">
      <c r="AB27933" s="3" t="e">
        <v>#N/A</v>
      </c>
    </row>
    <row r="27934" spans="28:28" x14ac:dyDescent="0.25">
      <c r="AB27934" s="3" t="e">
        <v>#N/A</v>
      </c>
    </row>
    <row r="27935" spans="28:28" x14ac:dyDescent="0.25">
      <c r="AB27935" s="3" t="e">
        <v>#N/A</v>
      </c>
    </row>
    <row r="27936" spans="28:28" x14ac:dyDescent="0.25">
      <c r="AB27936" s="3" t="e">
        <v>#N/A</v>
      </c>
    </row>
    <row r="27937" spans="28:28" x14ac:dyDescent="0.25">
      <c r="AB27937" s="3" t="e">
        <v>#N/A</v>
      </c>
    </row>
    <row r="27938" spans="28:28" x14ac:dyDescent="0.25">
      <c r="AB27938" s="3" t="e">
        <v>#N/A</v>
      </c>
    </row>
    <row r="27939" spans="28:28" x14ac:dyDescent="0.25">
      <c r="AB27939" s="3" t="e">
        <v>#N/A</v>
      </c>
    </row>
    <row r="27940" spans="28:28" x14ac:dyDescent="0.25">
      <c r="AB27940" s="3" t="e">
        <v>#N/A</v>
      </c>
    </row>
    <row r="27941" spans="28:28" x14ac:dyDescent="0.25">
      <c r="AB27941" s="3" t="e">
        <v>#N/A</v>
      </c>
    </row>
    <row r="27942" spans="28:28" x14ac:dyDescent="0.25">
      <c r="AB27942" s="3" t="e">
        <v>#N/A</v>
      </c>
    </row>
    <row r="27943" spans="28:28" x14ac:dyDescent="0.25">
      <c r="AB27943" s="3" t="e">
        <v>#N/A</v>
      </c>
    </row>
    <row r="27944" spans="28:28" x14ac:dyDescent="0.25">
      <c r="AB27944" s="3" t="e">
        <v>#N/A</v>
      </c>
    </row>
    <row r="27945" spans="28:28" x14ac:dyDescent="0.25">
      <c r="AB27945" s="3" t="e">
        <v>#N/A</v>
      </c>
    </row>
    <row r="27946" spans="28:28" x14ac:dyDescent="0.25">
      <c r="AB27946" s="3" t="e">
        <v>#N/A</v>
      </c>
    </row>
    <row r="27947" spans="28:28" x14ac:dyDescent="0.25">
      <c r="AB27947" s="3" t="e">
        <v>#N/A</v>
      </c>
    </row>
    <row r="27948" spans="28:28" x14ac:dyDescent="0.25">
      <c r="AB27948" s="3" t="e">
        <v>#N/A</v>
      </c>
    </row>
    <row r="27949" spans="28:28" x14ac:dyDescent="0.25">
      <c r="AB27949" s="3" t="e">
        <v>#N/A</v>
      </c>
    </row>
    <row r="27950" spans="28:28" x14ac:dyDescent="0.25">
      <c r="AB27950" s="3" t="e">
        <v>#N/A</v>
      </c>
    </row>
    <row r="27951" spans="28:28" x14ac:dyDescent="0.25">
      <c r="AB27951" s="3" t="e">
        <v>#N/A</v>
      </c>
    </row>
    <row r="27952" spans="28:28" x14ac:dyDescent="0.25">
      <c r="AB27952" s="3" t="e">
        <v>#N/A</v>
      </c>
    </row>
    <row r="27953" spans="28:28" x14ac:dyDescent="0.25">
      <c r="AB27953" s="3" t="e">
        <v>#N/A</v>
      </c>
    </row>
    <row r="27954" spans="28:28" x14ac:dyDescent="0.25">
      <c r="AB27954" s="3" t="e">
        <v>#N/A</v>
      </c>
    </row>
    <row r="27955" spans="28:28" x14ac:dyDescent="0.25">
      <c r="AB27955" s="3" t="e">
        <v>#N/A</v>
      </c>
    </row>
    <row r="27956" spans="28:28" x14ac:dyDescent="0.25">
      <c r="AB27956" s="3" t="e">
        <v>#N/A</v>
      </c>
    </row>
    <row r="27957" spans="28:28" x14ac:dyDescent="0.25">
      <c r="AB27957" s="3" t="e">
        <v>#N/A</v>
      </c>
    </row>
    <row r="27958" spans="28:28" x14ac:dyDescent="0.25">
      <c r="AB27958" s="3" t="e">
        <v>#N/A</v>
      </c>
    </row>
    <row r="27959" spans="28:28" x14ac:dyDescent="0.25">
      <c r="AB27959" s="3" t="e">
        <v>#N/A</v>
      </c>
    </row>
    <row r="27960" spans="28:28" x14ac:dyDescent="0.25">
      <c r="AB27960" s="3" t="e">
        <v>#N/A</v>
      </c>
    </row>
    <row r="27961" spans="28:28" x14ac:dyDescent="0.25">
      <c r="AB27961" s="3" t="e">
        <v>#N/A</v>
      </c>
    </row>
    <row r="27962" spans="28:28" x14ac:dyDescent="0.25">
      <c r="AB27962" s="3" t="e">
        <v>#N/A</v>
      </c>
    </row>
    <row r="27963" spans="28:28" x14ac:dyDescent="0.25">
      <c r="AB27963" s="3" t="e">
        <v>#N/A</v>
      </c>
    </row>
    <row r="27964" spans="28:28" x14ac:dyDescent="0.25">
      <c r="AB27964" s="3" t="e">
        <v>#N/A</v>
      </c>
    </row>
    <row r="27965" spans="28:28" x14ac:dyDescent="0.25">
      <c r="AB27965" s="3" t="e">
        <v>#N/A</v>
      </c>
    </row>
    <row r="27966" spans="28:28" x14ac:dyDescent="0.25">
      <c r="AB27966" s="3" t="e">
        <v>#N/A</v>
      </c>
    </row>
    <row r="27967" spans="28:28" x14ac:dyDescent="0.25">
      <c r="AB27967" s="3" t="e">
        <v>#N/A</v>
      </c>
    </row>
    <row r="27968" spans="28:28" x14ac:dyDescent="0.25">
      <c r="AB27968" s="3" t="e">
        <v>#N/A</v>
      </c>
    </row>
    <row r="27969" spans="28:28" x14ac:dyDescent="0.25">
      <c r="AB27969" s="3" t="e">
        <v>#N/A</v>
      </c>
    </row>
    <row r="27970" spans="28:28" x14ac:dyDescent="0.25">
      <c r="AB27970" s="3" t="e">
        <v>#N/A</v>
      </c>
    </row>
    <row r="27971" spans="28:28" x14ac:dyDescent="0.25">
      <c r="AB27971" s="3" t="e">
        <v>#N/A</v>
      </c>
    </row>
    <row r="27972" spans="28:28" x14ac:dyDescent="0.25">
      <c r="AB27972" s="3" t="e">
        <v>#N/A</v>
      </c>
    </row>
    <row r="27973" spans="28:28" x14ac:dyDescent="0.25">
      <c r="AB27973" s="3" t="e">
        <v>#N/A</v>
      </c>
    </row>
    <row r="27974" spans="28:28" x14ac:dyDescent="0.25">
      <c r="AB27974" s="3" t="e">
        <v>#N/A</v>
      </c>
    </row>
    <row r="27975" spans="28:28" x14ac:dyDescent="0.25">
      <c r="AB27975" s="3" t="e">
        <v>#N/A</v>
      </c>
    </row>
    <row r="27976" spans="28:28" x14ac:dyDescent="0.25">
      <c r="AB27976" s="3" t="e">
        <v>#N/A</v>
      </c>
    </row>
    <row r="27977" spans="28:28" x14ac:dyDescent="0.25">
      <c r="AB27977" s="3" t="e">
        <v>#N/A</v>
      </c>
    </row>
    <row r="27978" spans="28:28" x14ac:dyDescent="0.25">
      <c r="AB27978" s="3" t="e">
        <v>#N/A</v>
      </c>
    </row>
    <row r="27979" spans="28:28" x14ac:dyDescent="0.25">
      <c r="AB27979" s="3" t="e">
        <v>#N/A</v>
      </c>
    </row>
    <row r="27980" spans="28:28" x14ac:dyDescent="0.25">
      <c r="AB27980" s="3" t="e">
        <v>#N/A</v>
      </c>
    </row>
    <row r="27981" spans="28:28" x14ac:dyDescent="0.25">
      <c r="AB27981" s="3" t="e">
        <v>#N/A</v>
      </c>
    </row>
    <row r="27982" spans="28:28" x14ac:dyDescent="0.25">
      <c r="AB27982" s="3" t="e">
        <v>#N/A</v>
      </c>
    </row>
    <row r="27983" spans="28:28" x14ac:dyDescent="0.25">
      <c r="AB27983" s="3" t="e">
        <v>#N/A</v>
      </c>
    </row>
    <row r="27984" spans="28:28" x14ac:dyDescent="0.25">
      <c r="AB27984" s="3" t="e">
        <v>#N/A</v>
      </c>
    </row>
    <row r="27985" spans="28:28" x14ac:dyDescent="0.25">
      <c r="AB27985" s="3" t="e">
        <v>#N/A</v>
      </c>
    </row>
    <row r="27986" spans="28:28" x14ac:dyDescent="0.25">
      <c r="AB27986" s="3" t="e">
        <v>#N/A</v>
      </c>
    </row>
    <row r="27987" spans="28:28" x14ac:dyDescent="0.25">
      <c r="AB27987" s="3" t="e">
        <v>#N/A</v>
      </c>
    </row>
    <row r="27988" spans="28:28" x14ac:dyDescent="0.25">
      <c r="AB27988" s="3" t="e">
        <v>#N/A</v>
      </c>
    </row>
    <row r="27989" spans="28:28" x14ac:dyDescent="0.25">
      <c r="AB27989" s="3" t="e">
        <v>#N/A</v>
      </c>
    </row>
    <row r="27990" spans="28:28" x14ac:dyDescent="0.25">
      <c r="AB27990" s="3" t="e">
        <v>#N/A</v>
      </c>
    </row>
    <row r="27991" spans="28:28" x14ac:dyDescent="0.25">
      <c r="AB27991" s="3" t="e">
        <v>#N/A</v>
      </c>
    </row>
    <row r="27992" spans="28:28" x14ac:dyDescent="0.25">
      <c r="AB27992" s="3" t="e">
        <v>#N/A</v>
      </c>
    </row>
    <row r="27993" spans="28:28" x14ac:dyDescent="0.25">
      <c r="AB27993" s="3" t="e">
        <v>#N/A</v>
      </c>
    </row>
    <row r="27994" spans="28:28" x14ac:dyDescent="0.25">
      <c r="AB27994" s="3" t="e">
        <v>#N/A</v>
      </c>
    </row>
    <row r="27995" spans="28:28" x14ac:dyDescent="0.25">
      <c r="AB27995" s="3" t="e">
        <v>#N/A</v>
      </c>
    </row>
    <row r="27996" spans="28:28" x14ac:dyDescent="0.25">
      <c r="AB27996" s="3" t="e">
        <v>#N/A</v>
      </c>
    </row>
    <row r="27997" spans="28:28" x14ac:dyDescent="0.25">
      <c r="AB27997" s="3" t="e">
        <v>#N/A</v>
      </c>
    </row>
    <row r="27998" spans="28:28" x14ac:dyDescent="0.25">
      <c r="AB27998" s="3" t="e">
        <v>#N/A</v>
      </c>
    </row>
    <row r="27999" spans="28:28" x14ac:dyDescent="0.25">
      <c r="AB27999" s="3" t="e">
        <v>#N/A</v>
      </c>
    </row>
    <row r="28000" spans="28:28" x14ac:dyDescent="0.25">
      <c r="AB28000" s="3" t="e">
        <v>#N/A</v>
      </c>
    </row>
    <row r="28001" spans="28:28" x14ac:dyDescent="0.25">
      <c r="AB28001" s="3" t="e">
        <v>#N/A</v>
      </c>
    </row>
    <row r="28002" spans="28:28" x14ac:dyDescent="0.25">
      <c r="AB28002" s="3" t="e">
        <v>#N/A</v>
      </c>
    </row>
    <row r="28003" spans="28:28" x14ac:dyDescent="0.25">
      <c r="AB28003" s="3" t="e">
        <v>#N/A</v>
      </c>
    </row>
    <row r="28004" spans="28:28" x14ac:dyDescent="0.25">
      <c r="AB28004" s="3" t="e">
        <v>#N/A</v>
      </c>
    </row>
    <row r="28005" spans="28:28" x14ac:dyDescent="0.25">
      <c r="AB28005" s="3" t="e">
        <v>#N/A</v>
      </c>
    </row>
    <row r="28006" spans="28:28" x14ac:dyDescent="0.25">
      <c r="AB28006" s="3" t="e">
        <v>#N/A</v>
      </c>
    </row>
    <row r="28007" spans="28:28" x14ac:dyDescent="0.25">
      <c r="AB28007" s="3" t="e">
        <v>#N/A</v>
      </c>
    </row>
    <row r="28008" spans="28:28" x14ac:dyDescent="0.25">
      <c r="AB28008" s="3" t="e">
        <v>#N/A</v>
      </c>
    </row>
    <row r="28009" spans="28:28" x14ac:dyDescent="0.25">
      <c r="AB28009" s="3" t="e">
        <v>#N/A</v>
      </c>
    </row>
    <row r="28010" spans="28:28" x14ac:dyDescent="0.25">
      <c r="AB28010" s="3" t="e">
        <v>#N/A</v>
      </c>
    </row>
    <row r="28011" spans="28:28" x14ac:dyDescent="0.25">
      <c r="AB28011" s="3" t="e">
        <v>#N/A</v>
      </c>
    </row>
    <row r="28012" spans="28:28" x14ac:dyDescent="0.25">
      <c r="AB28012" s="3" t="e">
        <v>#N/A</v>
      </c>
    </row>
    <row r="28013" spans="28:28" x14ac:dyDescent="0.25">
      <c r="AB28013" s="3" t="e">
        <v>#N/A</v>
      </c>
    </row>
    <row r="28014" spans="28:28" x14ac:dyDescent="0.25">
      <c r="AB28014" s="3" t="e">
        <v>#N/A</v>
      </c>
    </row>
    <row r="28015" spans="28:28" x14ac:dyDescent="0.25">
      <c r="AB28015" s="3" t="e">
        <v>#N/A</v>
      </c>
    </row>
    <row r="28016" spans="28:28" x14ac:dyDescent="0.25">
      <c r="AB28016" s="3" t="e">
        <v>#N/A</v>
      </c>
    </row>
    <row r="28017" spans="28:28" x14ac:dyDescent="0.25">
      <c r="AB28017" s="3" t="e">
        <v>#N/A</v>
      </c>
    </row>
    <row r="28018" spans="28:28" x14ac:dyDescent="0.25">
      <c r="AB28018" s="3" t="e">
        <v>#N/A</v>
      </c>
    </row>
    <row r="28019" spans="28:28" x14ac:dyDescent="0.25">
      <c r="AB28019" s="3" t="e">
        <v>#N/A</v>
      </c>
    </row>
    <row r="28020" spans="28:28" x14ac:dyDescent="0.25">
      <c r="AB28020" s="3" t="e">
        <v>#N/A</v>
      </c>
    </row>
    <row r="28021" spans="28:28" x14ac:dyDescent="0.25">
      <c r="AB28021" s="3" t="e">
        <v>#N/A</v>
      </c>
    </row>
    <row r="28022" spans="28:28" x14ac:dyDescent="0.25">
      <c r="AB28022" s="3" t="e">
        <v>#N/A</v>
      </c>
    </row>
    <row r="28023" spans="28:28" x14ac:dyDescent="0.25">
      <c r="AB28023" s="3" t="e">
        <v>#N/A</v>
      </c>
    </row>
    <row r="28024" spans="28:28" x14ac:dyDescent="0.25">
      <c r="AB28024" s="3" t="e">
        <v>#N/A</v>
      </c>
    </row>
    <row r="28025" spans="28:28" x14ac:dyDescent="0.25">
      <c r="AB28025" s="3" t="e">
        <v>#N/A</v>
      </c>
    </row>
    <row r="28026" spans="28:28" x14ac:dyDescent="0.25">
      <c r="AB28026" s="3" t="e">
        <v>#N/A</v>
      </c>
    </row>
    <row r="28027" spans="28:28" x14ac:dyDescent="0.25">
      <c r="AB28027" s="3" t="e">
        <v>#N/A</v>
      </c>
    </row>
    <row r="28028" spans="28:28" x14ac:dyDescent="0.25">
      <c r="AB28028" s="3" t="e">
        <v>#N/A</v>
      </c>
    </row>
    <row r="28029" spans="28:28" x14ac:dyDescent="0.25">
      <c r="AB28029" s="3" t="e">
        <v>#N/A</v>
      </c>
    </row>
    <row r="28030" spans="28:28" x14ac:dyDescent="0.25">
      <c r="AB28030" s="3" t="e">
        <v>#N/A</v>
      </c>
    </row>
    <row r="28031" spans="28:28" x14ac:dyDescent="0.25">
      <c r="AB28031" s="3" t="e">
        <v>#N/A</v>
      </c>
    </row>
    <row r="28032" spans="28:28" x14ac:dyDescent="0.25">
      <c r="AB28032" s="3" t="e">
        <v>#N/A</v>
      </c>
    </row>
    <row r="28033" spans="28:28" x14ac:dyDescent="0.25">
      <c r="AB28033" s="3" t="e">
        <v>#N/A</v>
      </c>
    </row>
    <row r="28034" spans="28:28" x14ac:dyDescent="0.25">
      <c r="AB28034" s="3" t="e">
        <v>#N/A</v>
      </c>
    </row>
    <row r="28035" spans="28:28" x14ac:dyDescent="0.25">
      <c r="AB28035" s="3" t="e">
        <v>#N/A</v>
      </c>
    </row>
    <row r="28036" spans="28:28" x14ac:dyDescent="0.25">
      <c r="AB28036" s="3" t="e">
        <v>#N/A</v>
      </c>
    </row>
    <row r="28037" spans="28:28" x14ac:dyDescent="0.25">
      <c r="AB28037" s="3" t="e">
        <v>#N/A</v>
      </c>
    </row>
    <row r="28038" spans="28:28" x14ac:dyDescent="0.25">
      <c r="AB28038" s="3" t="e">
        <v>#N/A</v>
      </c>
    </row>
    <row r="28039" spans="28:28" x14ac:dyDescent="0.25">
      <c r="AB28039" s="3" t="e">
        <v>#N/A</v>
      </c>
    </row>
    <row r="28040" spans="28:28" x14ac:dyDescent="0.25">
      <c r="AB28040" s="3" t="e">
        <v>#N/A</v>
      </c>
    </row>
    <row r="28041" spans="28:28" x14ac:dyDescent="0.25">
      <c r="AB28041" s="3" t="e">
        <v>#N/A</v>
      </c>
    </row>
    <row r="28042" spans="28:28" x14ac:dyDescent="0.25">
      <c r="AB28042" s="3" t="e">
        <v>#N/A</v>
      </c>
    </row>
    <row r="28043" spans="28:28" x14ac:dyDescent="0.25">
      <c r="AB28043" s="3" t="e">
        <v>#N/A</v>
      </c>
    </row>
    <row r="28044" spans="28:28" x14ac:dyDescent="0.25">
      <c r="AB28044" s="3" t="e">
        <v>#N/A</v>
      </c>
    </row>
    <row r="28045" spans="28:28" x14ac:dyDescent="0.25">
      <c r="AB28045" s="3" t="e">
        <v>#N/A</v>
      </c>
    </row>
    <row r="28046" spans="28:28" x14ac:dyDescent="0.25">
      <c r="AB28046" s="3" t="e">
        <v>#N/A</v>
      </c>
    </row>
    <row r="28047" spans="28:28" x14ac:dyDescent="0.25">
      <c r="AB28047" s="3" t="e">
        <v>#N/A</v>
      </c>
    </row>
    <row r="28048" spans="28:28" x14ac:dyDescent="0.25">
      <c r="AB28048" s="3" t="e">
        <v>#N/A</v>
      </c>
    </row>
    <row r="28049" spans="28:28" x14ac:dyDescent="0.25">
      <c r="AB28049" s="3" t="e">
        <v>#N/A</v>
      </c>
    </row>
    <row r="28050" spans="28:28" x14ac:dyDescent="0.25">
      <c r="AB28050" s="3" t="e">
        <v>#N/A</v>
      </c>
    </row>
    <row r="28051" spans="28:28" x14ac:dyDescent="0.25">
      <c r="AB28051" s="3" t="e">
        <v>#N/A</v>
      </c>
    </row>
    <row r="28052" spans="28:28" x14ac:dyDescent="0.25">
      <c r="AB28052" s="3" t="e">
        <v>#N/A</v>
      </c>
    </row>
    <row r="28053" spans="28:28" x14ac:dyDescent="0.25">
      <c r="AB28053" s="3" t="e">
        <v>#N/A</v>
      </c>
    </row>
    <row r="28054" spans="28:28" x14ac:dyDescent="0.25">
      <c r="AB28054" s="3" t="e">
        <v>#N/A</v>
      </c>
    </row>
    <row r="28055" spans="28:28" x14ac:dyDescent="0.25">
      <c r="AB28055" s="3" t="e">
        <v>#N/A</v>
      </c>
    </row>
    <row r="28056" spans="28:28" x14ac:dyDescent="0.25">
      <c r="AB28056" s="3" t="e">
        <v>#N/A</v>
      </c>
    </row>
    <row r="28057" spans="28:28" x14ac:dyDescent="0.25">
      <c r="AB28057" s="3" t="e">
        <v>#N/A</v>
      </c>
    </row>
    <row r="28058" spans="28:28" x14ac:dyDescent="0.25">
      <c r="AB28058" s="3" t="e">
        <v>#N/A</v>
      </c>
    </row>
    <row r="28059" spans="28:28" x14ac:dyDescent="0.25">
      <c r="AB28059" s="3" t="e">
        <v>#N/A</v>
      </c>
    </row>
    <row r="28060" spans="28:28" x14ac:dyDescent="0.25">
      <c r="AB28060" s="3" t="e">
        <v>#N/A</v>
      </c>
    </row>
    <row r="28061" spans="28:28" x14ac:dyDescent="0.25">
      <c r="AB28061" s="3" t="e">
        <v>#N/A</v>
      </c>
    </row>
    <row r="28062" spans="28:28" x14ac:dyDescent="0.25">
      <c r="AB28062" s="3" t="e">
        <v>#N/A</v>
      </c>
    </row>
    <row r="28063" spans="28:28" x14ac:dyDescent="0.25">
      <c r="AB28063" s="3" t="e">
        <v>#N/A</v>
      </c>
    </row>
    <row r="28064" spans="28:28" x14ac:dyDescent="0.25">
      <c r="AB28064" s="3" t="e">
        <v>#N/A</v>
      </c>
    </row>
    <row r="28065" spans="28:28" x14ac:dyDescent="0.25">
      <c r="AB28065" s="3" t="e">
        <v>#N/A</v>
      </c>
    </row>
    <row r="28066" spans="28:28" x14ac:dyDescent="0.25">
      <c r="AB28066" s="3" t="e">
        <v>#N/A</v>
      </c>
    </row>
    <row r="28067" spans="28:28" x14ac:dyDescent="0.25">
      <c r="AB28067" s="3" t="e">
        <v>#N/A</v>
      </c>
    </row>
    <row r="28068" spans="28:28" x14ac:dyDescent="0.25">
      <c r="AB28068" s="3" t="e">
        <v>#N/A</v>
      </c>
    </row>
    <row r="28069" spans="28:28" x14ac:dyDescent="0.25">
      <c r="AB28069" s="3" t="e">
        <v>#N/A</v>
      </c>
    </row>
    <row r="28070" spans="28:28" x14ac:dyDescent="0.25">
      <c r="AB28070" s="3" t="e">
        <v>#N/A</v>
      </c>
    </row>
    <row r="28071" spans="28:28" x14ac:dyDescent="0.25">
      <c r="AB28071" s="3" t="e">
        <v>#N/A</v>
      </c>
    </row>
    <row r="28072" spans="28:28" x14ac:dyDescent="0.25">
      <c r="AB28072" s="3" t="e">
        <v>#N/A</v>
      </c>
    </row>
    <row r="28073" spans="28:28" x14ac:dyDescent="0.25">
      <c r="AB28073" s="3" t="e">
        <v>#N/A</v>
      </c>
    </row>
    <row r="28074" spans="28:28" x14ac:dyDescent="0.25">
      <c r="AB28074" s="3" t="e">
        <v>#N/A</v>
      </c>
    </row>
    <row r="28075" spans="28:28" x14ac:dyDescent="0.25">
      <c r="AB28075" s="3" t="e">
        <v>#N/A</v>
      </c>
    </row>
    <row r="28076" spans="28:28" x14ac:dyDescent="0.25">
      <c r="AB28076" s="3" t="e">
        <v>#N/A</v>
      </c>
    </row>
    <row r="28077" spans="28:28" x14ac:dyDescent="0.25">
      <c r="AB28077" s="3" t="e">
        <v>#N/A</v>
      </c>
    </row>
    <row r="28078" spans="28:28" x14ac:dyDescent="0.25">
      <c r="AB28078" s="3" t="e">
        <v>#N/A</v>
      </c>
    </row>
    <row r="28079" spans="28:28" x14ac:dyDescent="0.25">
      <c r="AB28079" s="3" t="e">
        <v>#N/A</v>
      </c>
    </row>
    <row r="28080" spans="28:28" x14ac:dyDescent="0.25">
      <c r="AB28080" s="3" t="e">
        <v>#N/A</v>
      </c>
    </row>
    <row r="28081" spans="28:28" x14ac:dyDescent="0.25">
      <c r="AB28081" s="3" t="e">
        <v>#N/A</v>
      </c>
    </row>
    <row r="28082" spans="28:28" x14ac:dyDescent="0.25">
      <c r="AB28082" s="3" t="e">
        <v>#N/A</v>
      </c>
    </row>
    <row r="28083" spans="28:28" x14ac:dyDescent="0.25">
      <c r="AB28083" s="3" t="e">
        <v>#N/A</v>
      </c>
    </row>
    <row r="28084" spans="28:28" x14ac:dyDescent="0.25">
      <c r="AB28084" s="3" t="e">
        <v>#N/A</v>
      </c>
    </row>
    <row r="28085" spans="28:28" x14ac:dyDescent="0.25">
      <c r="AB28085" s="3" t="e">
        <v>#N/A</v>
      </c>
    </row>
    <row r="28086" spans="28:28" x14ac:dyDescent="0.25">
      <c r="AB28086" s="3" t="e">
        <v>#N/A</v>
      </c>
    </row>
    <row r="28087" spans="28:28" x14ac:dyDescent="0.25">
      <c r="AB28087" s="3" t="e">
        <v>#N/A</v>
      </c>
    </row>
    <row r="28088" spans="28:28" x14ac:dyDescent="0.25">
      <c r="AB28088" s="3" t="e">
        <v>#N/A</v>
      </c>
    </row>
    <row r="28089" spans="28:28" x14ac:dyDescent="0.25">
      <c r="AB28089" s="3" t="e">
        <v>#N/A</v>
      </c>
    </row>
    <row r="28090" spans="28:28" x14ac:dyDescent="0.25">
      <c r="AB28090" s="3" t="e">
        <v>#N/A</v>
      </c>
    </row>
    <row r="28091" spans="28:28" x14ac:dyDescent="0.25">
      <c r="AB28091" s="3" t="e">
        <v>#N/A</v>
      </c>
    </row>
    <row r="28092" spans="28:28" x14ac:dyDescent="0.25">
      <c r="AB28092" s="3" t="e">
        <v>#N/A</v>
      </c>
    </row>
    <row r="28093" spans="28:28" x14ac:dyDescent="0.25">
      <c r="AB28093" s="3" t="e">
        <v>#N/A</v>
      </c>
    </row>
    <row r="28094" spans="28:28" x14ac:dyDescent="0.25">
      <c r="AB28094" s="3" t="e">
        <v>#N/A</v>
      </c>
    </row>
    <row r="28095" spans="28:28" x14ac:dyDescent="0.25">
      <c r="AB28095" s="3" t="e">
        <v>#N/A</v>
      </c>
    </row>
    <row r="28096" spans="28:28" x14ac:dyDescent="0.25">
      <c r="AB28096" s="3" t="e">
        <v>#N/A</v>
      </c>
    </row>
    <row r="28097" spans="28:28" x14ac:dyDescent="0.25">
      <c r="AB28097" s="3" t="e">
        <v>#N/A</v>
      </c>
    </row>
    <row r="28098" spans="28:28" x14ac:dyDescent="0.25">
      <c r="AB28098" s="3" t="e">
        <v>#N/A</v>
      </c>
    </row>
    <row r="28099" spans="28:28" x14ac:dyDescent="0.25">
      <c r="AB28099" s="3" t="e">
        <v>#N/A</v>
      </c>
    </row>
    <row r="28100" spans="28:28" x14ac:dyDescent="0.25">
      <c r="AB28100" s="3" t="e">
        <v>#N/A</v>
      </c>
    </row>
    <row r="28101" spans="28:28" x14ac:dyDescent="0.25">
      <c r="AB28101" s="3" t="e">
        <v>#N/A</v>
      </c>
    </row>
    <row r="28102" spans="28:28" x14ac:dyDescent="0.25">
      <c r="AB28102" s="3" t="e">
        <v>#N/A</v>
      </c>
    </row>
    <row r="28103" spans="28:28" x14ac:dyDescent="0.25">
      <c r="AB28103" s="3" t="e">
        <v>#N/A</v>
      </c>
    </row>
    <row r="28104" spans="28:28" x14ac:dyDescent="0.25">
      <c r="AB28104" s="3" t="e">
        <v>#N/A</v>
      </c>
    </row>
    <row r="28105" spans="28:28" x14ac:dyDescent="0.25">
      <c r="AB28105" s="3" t="e">
        <v>#N/A</v>
      </c>
    </row>
    <row r="28106" spans="28:28" x14ac:dyDescent="0.25">
      <c r="AB28106" s="3" t="e">
        <v>#N/A</v>
      </c>
    </row>
    <row r="28107" spans="28:28" x14ac:dyDescent="0.25">
      <c r="AB28107" s="3" t="e">
        <v>#N/A</v>
      </c>
    </row>
    <row r="28108" spans="28:28" x14ac:dyDescent="0.25">
      <c r="AB28108" s="3" t="e">
        <v>#N/A</v>
      </c>
    </row>
    <row r="28109" spans="28:28" x14ac:dyDescent="0.25">
      <c r="AB28109" s="3" t="e">
        <v>#N/A</v>
      </c>
    </row>
    <row r="28110" spans="28:28" x14ac:dyDescent="0.25">
      <c r="AB28110" s="3" t="e">
        <v>#N/A</v>
      </c>
    </row>
    <row r="28111" spans="28:28" x14ac:dyDescent="0.25">
      <c r="AB28111" s="3" t="e">
        <v>#N/A</v>
      </c>
    </row>
    <row r="28112" spans="28:28" x14ac:dyDescent="0.25">
      <c r="AB28112" s="3" t="e">
        <v>#N/A</v>
      </c>
    </row>
    <row r="28113" spans="28:28" x14ac:dyDescent="0.25">
      <c r="AB28113" s="3" t="e">
        <v>#N/A</v>
      </c>
    </row>
    <row r="28114" spans="28:28" x14ac:dyDescent="0.25">
      <c r="AB28114" s="3" t="e">
        <v>#N/A</v>
      </c>
    </row>
    <row r="28115" spans="28:28" x14ac:dyDescent="0.25">
      <c r="AB28115" s="3" t="e">
        <v>#N/A</v>
      </c>
    </row>
    <row r="28116" spans="28:28" x14ac:dyDescent="0.25">
      <c r="AB28116" s="3" t="e">
        <v>#N/A</v>
      </c>
    </row>
    <row r="28117" spans="28:28" x14ac:dyDescent="0.25">
      <c r="AB28117" s="3" t="e">
        <v>#N/A</v>
      </c>
    </row>
    <row r="28118" spans="28:28" x14ac:dyDescent="0.25">
      <c r="AB28118" s="3" t="e">
        <v>#N/A</v>
      </c>
    </row>
    <row r="28119" spans="28:28" x14ac:dyDescent="0.25">
      <c r="AB28119" s="3" t="e">
        <v>#N/A</v>
      </c>
    </row>
    <row r="28120" spans="28:28" x14ac:dyDescent="0.25">
      <c r="AB28120" s="3" t="e">
        <v>#N/A</v>
      </c>
    </row>
    <row r="28121" spans="28:28" x14ac:dyDescent="0.25">
      <c r="AB28121" s="3" t="e">
        <v>#N/A</v>
      </c>
    </row>
    <row r="28122" spans="28:28" x14ac:dyDescent="0.25">
      <c r="AB28122" s="3" t="e">
        <v>#N/A</v>
      </c>
    </row>
    <row r="28123" spans="28:28" x14ac:dyDescent="0.25">
      <c r="AB28123" s="3" t="e">
        <v>#N/A</v>
      </c>
    </row>
    <row r="28124" spans="28:28" x14ac:dyDescent="0.25">
      <c r="AB28124" s="3" t="e">
        <v>#N/A</v>
      </c>
    </row>
    <row r="28125" spans="28:28" x14ac:dyDescent="0.25">
      <c r="AB28125" s="3" t="e">
        <v>#N/A</v>
      </c>
    </row>
    <row r="28126" spans="28:28" x14ac:dyDescent="0.25">
      <c r="AB28126" s="3" t="e">
        <v>#N/A</v>
      </c>
    </row>
    <row r="28127" spans="28:28" x14ac:dyDescent="0.25">
      <c r="AB28127" s="3" t="e">
        <v>#N/A</v>
      </c>
    </row>
    <row r="28128" spans="28:28" x14ac:dyDescent="0.25">
      <c r="AB28128" s="3" t="e">
        <v>#N/A</v>
      </c>
    </row>
    <row r="28129" spans="28:28" x14ac:dyDescent="0.25">
      <c r="AB28129" s="3" t="e">
        <v>#N/A</v>
      </c>
    </row>
    <row r="28130" spans="28:28" x14ac:dyDescent="0.25">
      <c r="AB28130" s="3" t="e">
        <v>#N/A</v>
      </c>
    </row>
    <row r="28131" spans="28:28" x14ac:dyDescent="0.25">
      <c r="AB28131" s="3" t="e">
        <v>#N/A</v>
      </c>
    </row>
    <row r="28132" spans="28:28" x14ac:dyDescent="0.25">
      <c r="AB28132" s="3" t="e">
        <v>#N/A</v>
      </c>
    </row>
    <row r="28133" spans="28:28" x14ac:dyDescent="0.25">
      <c r="AB28133" s="3" t="e">
        <v>#N/A</v>
      </c>
    </row>
    <row r="28134" spans="28:28" x14ac:dyDescent="0.25">
      <c r="AB28134" s="3" t="e">
        <v>#N/A</v>
      </c>
    </row>
    <row r="28135" spans="28:28" x14ac:dyDescent="0.25">
      <c r="AB28135" s="3" t="e">
        <v>#N/A</v>
      </c>
    </row>
    <row r="28136" spans="28:28" x14ac:dyDescent="0.25">
      <c r="AB28136" s="3" t="e">
        <v>#N/A</v>
      </c>
    </row>
    <row r="28137" spans="28:28" x14ac:dyDescent="0.25">
      <c r="AB28137" s="3" t="e">
        <v>#N/A</v>
      </c>
    </row>
    <row r="28138" spans="28:28" x14ac:dyDescent="0.25">
      <c r="AB28138" s="3" t="e">
        <v>#N/A</v>
      </c>
    </row>
    <row r="28139" spans="28:28" x14ac:dyDescent="0.25">
      <c r="AB28139" s="3" t="e">
        <v>#N/A</v>
      </c>
    </row>
    <row r="28140" spans="28:28" x14ac:dyDescent="0.25">
      <c r="AB28140" s="3" t="e">
        <v>#N/A</v>
      </c>
    </row>
    <row r="28141" spans="28:28" x14ac:dyDescent="0.25">
      <c r="AB28141" s="3" t="e">
        <v>#N/A</v>
      </c>
    </row>
    <row r="28142" spans="28:28" x14ac:dyDescent="0.25">
      <c r="AB28142" s="3" t="e">
        <v>#N/A</v>
      </c>
    </row>
    <row r="28143" spans="28:28" x14ac:dyDescent="0.25">
      <c r="AB28143" s="3" t="e">
        <v>#N/A</v>
      </c>
    </row>
    <row r="28144" spans="28:28" x14ac:dyDescent="0.25">
      <c r="AB28144" s="3" t="e">
        <v>#N/A</v>
      </c>
    </row>
    <row r="28145" spans="28:28" x14ac:dyDescent="0.25">
      <c r="AB28145" s="3" t="e">
        <v>#N/A</v>
      </c>
    </row>
    <row r="28146" spans="28:28" x14ac:dyDescent="0.25">
      <c r="AB28146" s="3" t="e">
        <v>#N/A</v>
      </c>
    </row>
    <row r="28147" spans="28:28" x14ac:dyDescent="0.25">
      <c r="AB28147" s="3" t="e">
        <v>#N/A</v>
      </c>
    </row>
    <row r="28148" spans="28:28" x14ac:dyDescent="0.25">
      <c r="AB28148" s="3" t="e">
        <v>#N/A</v>
      </c>
    </row>
    <row r="28149" spans="28:28" x14ac:dyDescent="0.25">
      <c r="AB28149" s="3" t="e">
        <v>#N/A</v>
      </c>
    </row>
    <row r="28150" spans="28:28" x14ac:dyDescent="0.25">
      <c r="AB28150" s="3" t="e">
        <v>#N/A</v>
      </c>
    </row>
    <row r="28151" spans="28:28" x14ac:dyDescent="0.25">
      <c r="AB28151" s="3" t="e">
        <v>#N/A</v>
      </c>
    </row>
    <row r="28152" spans="28:28" x14ac:dyDescent="0.25">
      <c r="AB28152" s="3" t="e">
        <v>#N/A</v>
      </c>
    </row>
    <row r="28153" spans="28:28" x14ac:dyDescent="0.25">
      <c r="AB28153" s="3" t="e">
        <v>#N/A</v>
      </c>
    </row>
    <row r="28154" spans="28:28" x14ac:dyDescent="0.25">
      <c r="AB28154" s="3" t="e">
        <v>#N/A</v>
      </c>
    </row>
    <row r="28155" spans="28:28" x14ac:dyDescent="0.25">
      <c r="AB28155" s="3" t="e">
        <v>#N/A</v>
      </c>
    </row>
    <row r="28156" spans="28:28" x14ac:dyDescent="0.25">
      <c r="AB28156" s="3" t="e">
        <v>#N/A</v>
      </c>
    </row>
    <row r="28157" spans="28:28" x14ac:dyDescent="0.25">
      <c r="AB28157" s="3" t="e">
        <v>#N/A</v>
      </c>
    </row>
    <row r="28158" spans="28:28" x14ac:dyDescent="0.25">
      <c r="AB28158" s="3" t="e">
        <v>#N/A</v>
      </c>
    </row>
    <row r="28159" spans="28:28" x14ac:dyDescent="0.25">
      <c r="AB28159" s="3" t="e">
        <v>#N/A</v>
      </c>
    </row>
    <row r="28160" spans="28:28" x14ac:dyDescent="0.25">
      <c r="AB28160" s="3" t="e">
        <v>#N/A</v>
      </c>
    </row>
    <row r="28161" spans="28:28" x14ac:dyDescent="0.25">
      <c r="AB28161" s="3" t="e">
        <v>#N/A</v>
      </c>
    </row>
    <row r="28162" spans="28:28" x14ac:dyDescent="0.25">
      <c r="AB28162" s="3" t="e">
        <v>#N/A</v>
      </c>
    </row>
    <row r="28163" spans="28:28" x14ac:dyDescent="0.25">
      <c r="AB28163" s="3" t="e">
        <v>#N/A</v>
      </c>
    </row>
    <row r="28164" spans="28:28" x14ac:dyDescent="0.25">
      <c r="AB28164" s="3" t="e">
        <v>#N/A</v>
      </c>
    </row>
    <row r="28165" spans="28:28" x14ac:dyDescent="0.25">
      <c r="AB28165" s="3" t="e">
        <v>#N/A</v>
      </c>
    </row>
    <row r="28166" spans="28:28" x14ac:dyDescent="0.25">
      <c r="AB28166" s="3" t="e">
        <v>#N/A</v>
      </c>
    </row>
    <row r="28167" spans="28:28" x14ac:dyDescent="0.25">
      <c r="AB28167" s="3" t="e">
        <v>#N/A</v>
      </c>
    </row>
    <row r="28168" spans="28:28" x14ac:dyDescent="0.25">
      <c r="AB28168" s="3" t="e">
        <v>#N/A</v>
      </c>
    </row>
    <row r="28169" spans="28:28" x14ac:dyDescent="0.25">
      <c r="AB28169" s="3" t="e">
        <v>#N/A</v>
      </c>
    </row>
    <row r="28170" spans="28:28" x14ac:dyDescent="0.25">
      <c r="AB28170" s="3" t="e">
        <v>#N/A</v>
      </c>
    </row>
    <row r="28171" spans="28:28" x14ac:dyDescent="0.25">
      <c r="AB28171" s="3" t="e">
        <v>#N/A</v>
      </c>
    </row>
    <row r="28172" spans="28:28" x14ac:dyDescent="0.25">
      <c r="AB28172" s="3" t="e">
        <v>#N/A</v>
      </c>
    </row>
    <row r="28173" spans="28:28" x14ac:dyDescent="0.25">
      <c r="AB28173" s="3" t="e">
        <v>#N/A</v>
      </c>
    </row>
    <row r="28174" spans="28:28" x14ac:dyDescent="0.25">
      <c r="AB28174" s="3" t="e">
        <v>#N/A</v>
      </c>
    </row>
    <row r="28175" spans="28:28" x14ac:dyDescent="0.25">
      <c r="AB28175" s="3" t="e">
        <v>#N/A</v>
      </c>
    </row>
    <row r="28176" spans="28:28" x14ac:dyDescent="0.25">
      <c r="AB28176" s="3" t="e">
        <v>#N/A</v>
      </c>
    </row>
    <row r="28177" spans="28:28" x14ac:dyDescent="0.25">
      <c r="AB28177" s="3" t="e">
        <v>#N/A</v>
      </c>
    </row>
    <row r="28178" spans="28:28" x14ac:dyDescent="0.25">
      <c r="AB28178" s="3" t="e">
        <v>#N/A</v>
      </c>
    </row>
    <row r="28179" spans="28:28" x14ac:dyDescent="0.25">
      <c r="AB28179" s="3" t="e">
        <v>#N/A</v>
      </c>
    </row>
    <row r="28180" spans="28:28" x14ac:dyDescent="0.25">
      <c r="AB28180" s="3" t="e">
        <v>#N/A</v>
      </c>
    </row>
    <row r="28181" spans="28:28" x14ac:dyDescent="0.25">
      <c r="AB28181" s="3" t="e">
        <v>#N/A</v>
      </c>
    </row>
    <row r="28182" spans="28:28" x14ac:dyDescent="0.25">
      <c r="AB28182" s="3" t="e">
        <v>#N/A</v>
      </c>
    </row>
    <row r="28183" spans="28:28" x14ac:dyDescent="0.25">
      <c r="AB28183" s="3" t="e">
        <v>#N/A</v>
      </c>
    </row>
    <row r="28184" spans="28:28" x14ac:dyDescent="0.25">
      <c r="AB28184" s="3" t="e">
        <v>#N/A</v>
      </c>
    </row>
    <row r="28185" spans="28:28" x14ac:dyDescent="0.25">
      <c r="AB28185" s="3" t="e">
        <v>#N/A</v>
      </c>
    </row>
    <row r="28186" spans="28:28" x14ac:dyDescent="0.25">
      <c r="AB28186" s="3" t="e">
        <v>#N/A</v>
      </c>
    </row>
    <row r="28187" spans="28:28" x14ac:dyDescent="0.25">
      <c r="AB28187" s="3" t="e">
        <v>#N/A</v>
      </c>
    </row>
    <row r="28188" spans="28:28" x14ac:dyDescent="0.25">
      <c r="AB28188" s="3" t="e">
        <v>#N/A</v>
      </c>
    </row>
    <row r="28189" spans="28:28" x14ac:dyDescent="0.25">
      <c r="AB28189" s="3" t="e">
        <v>#N/A</v>
      </c>
    </row>
    <row r="28190" spans="28:28" x14ac:dyDescent="0.25">
      <c r="AB28190" s="3" t="e">
        <v>#N/A</v>
      </c>
    </row>
    <row r="28191" spans="28:28" x14ac:dyDescent="0.25">
      <c r="AB28191" s="3" t="e">
        <v>#N/A</v>
      </c>
    </row>
    <row r="28192" spans="28:28" x14ac:dyDescent="0.25">
      <c r="AB28192" s="3" t="e">
        <v>#N/A</v>
      </c>
    </row>
    <row r="28193" spans="28:28" x14ac:dyDescent="0.25">
      <c r="AB28193" s="3" t="e">
        <v>#N/A</v>
      </c>
    </row>
    <row r="28194" spans="28:28" x14ac:dyDescent="0.25">
      <c r="AB28194" s="3" t="e">
        <v>#N/A</v>
      </c>
    </row>
    <row r="28195" spans="28:28" x14ac:dyDescent="0.25">
      <c r="AB28195" s="3" t="e">
        <v>#N/A</v>
      </c>
    </row>
    <row r="28196" spans="28:28" x14ac:dyDescent="0.25">
      <c r="AB28196" s="3" t="e">
        <v>#N/A</v>
      </c>
    </row>
    <row r="28197" spans="28:28" x14ac:dyDescent="0.25">
      <c r="AB28197" s="3" t="e">
        <v>#N/A</v>
      </c>
    </row>
    <row r="28198" spans="28:28" x14ac:dyDescent="0.25">
      <c r="AB28198" s="3" t="e">
        <v>#N/A</v>
      </c>
    </row>
    <row r="28199" spans="28:28" x14ac:dyDescent="0.25">
      <c r="AB28199" s="3" t="e">
        <v>#N/A</v>
      </c>
    </row>
    <row r="28200" spans="28:28" x14ac:dyDescent="0.25">
      <c r="AB28200" s="3" t="e">
        <v>#N/A</v>
      </c>
    </row>
    <row r="28201" spans="28:28" x14ac:dyDescent="0.25">
      <c r="AB28201" s="3" t="e">
        <v>#N/A</v>
      </c>
    </row>
    <row r="28202" spans="28:28" x14ac:dyDescent="0.25">
      <c r="AB28202" s="3" t="e">
        <v>#N/A</v>
      </c>
    </row>
    <row r="28203" spans="28:28" x14ac:dyDescent="0.25">
      <c r="AB28203" s="3" t="e">
        <v>#N/A</v>
      </c>
    </row>
    <row r="28204" spans="28:28" x14ac:dyDescent="0.25">
      <c r="AB28204" s="3" t="e">
        <v>#N/A</v>
      </c>
    </row>
    <row r="28205" spans="28:28" x14ac:dyDescent="0.25">
      <c r="AB28205" s="3" t="e">
        <v>#N/A</v>
      </c>
    </row>
    <row r="28206" spans="28:28" x14ac:dyDescent="0.25">
      <c r="AB28206" s="3" t="e">
        <v>#N/A</v>
      </c>
    </row>
    <row r="28207" spans="28:28" x14ac:dyDescent="0.25">
      <c r="AB28207" s="3" t="e">
        <v>#N/A</v>
      </c>
    </row>
    <row r="28208" spans="28:28" x14ac:dyDescent="0.25">
      <c r="AB28208" s="3" t="e">
        <v>#N/A</v>
      </c>
    </row>
    <row r="28209" spans="28:28" x14ac:dyDescent="0.25">
      <c r="AB28209" s="3" t="e">
        <v>#N/A</v>
      </c>
    </row>
    <row r="28210" spans="28:28" x14ac:dyDescent="0.25">
      <c r="AB28210" s="3" t="e">
        <v>#N/A</v>
      </c>
    </row>
    <row r="28211" spans="28:28" x14ac:dyDescent="0.25">
      <c r="AB28211" s="3" t="e">
        <v>#N/A</v>
      </c>
    </row>
    <row r="28212" spans="28:28" x14ac:dyDescent="0.25">
      <c r="AB28212" s="3" t="e">
        <v>#N/A</v>
      </c>
    </row>
    <row r="28213" spans="28:28" x14ac:dyDescent="0.25">
      <c r="AB28213" s="3" t="e">
        <v>#N/A</v>
      </c>
    </row>
    <row r="28214" spans="28:28" x14ac:dyDescent="0.25">
      <c r="AB28214" s="3" t="e">
        <v>#N/A</v>
      </c>
    </row>
    <row r="28215" spans="28:28" x14ac:dyDescent="0.25">
      <c r="AB28215" s="3" t="e">
        <v>#N/A</v>
      </c>
    </row>
    <row r="28216" spans="28:28" x14ac:dyDescent="0.25">
      <c r="AB28216" s="3" t="e">
        <v>#N/A</v>
      </c>
    </row>
    <row r="28217" spans="28:28" x14ac:dyDescent="0.25">
      <c r="AB28217" s="3" t="e">
        <v>#N/A</v>
      </c>
    </row>
    <row r="28218" spans="28:28" x14ac:dyDescent="0.25">
      <c r="AB28218" s="3" t="e">
        <v>#N/A</v>
      </c>
    </row>
    <row r="28219" spans="28:28" x14ac:dyDescent="0.25">
      <c r="AB28219" s="3" t="e">
        <v>#N/A</v>
      </c>
    </row>
    <row r="28220" spans="28:28" x14ac:dyDescent="0.25">
      <c r="AB28220" s="3" t="e">
        <v>#N/A</v>
      </c>
    </row>
    <row r="28221" spans="28:28" x14ac:dyDescent="0.25">
      <c r="AB28221" s="3" t="e">
        <v>#N/A</v>
      </c>
    </row>
    <row r="28222" spans="28:28" x14ac:dyDescent="0.25">
      <c r="AB28222" s="3" t="e">
        <v>#N/A</v>
      </c>
    </row>
    <row r="28223" spans="28:28" x14ac:dyDescent="0.25">
      <c r="AB28223" s="3" t="e">
        <v>#N/A</v>
      </c>
    </row>
    <row r="28224" spans="28:28" x14ac:dyDescent="0.25">
      <c r="AB28224" s="3" t="e">
        <v>#N/A</v>
      </c>
    </row>
    <row r="28225" spans="28:28" x14ac:dyDescent="0.25">
      <c r="AB28225" s="3" t="e">
        <v>#N/A</v>
      </c>
    </row>
    <row r="28226" spans="28:28" x14ac:dyDescent="0.25">
      <c r="AB28226" s="3" t="e">
        <v>#N/A</v>
      </c>
    </row>
    <row r="28227" spans="28:28" x14ac:dyDescent="0.25">
      <c r="AB28227" s="3" t="e">
        <v>#N/A</v>
      </c>
    </row>
    <row r="28228" spans="28:28" x14ac:dyDescent="0.25">
      <c r="AB28228" s="3" t="e">
        <v>#N/A</v>
      </c>
    </row>
    <row r="28229" spans="28:28" x14ac:dyDescent="0.25">
      <c r="AB28229" s="3" t="e">
        <v>#N/A</v>
      </c>
    </row>
    <row r="28230" spans="28:28" x14ac:dyDescent="0.25">
      <c r="AB28230" s="3" t="e">
        <v>#N/A</v>
      </c>
    </row>
    <row r="28231" spans="28:28" x14ac:dyDescent="0.25">
      <c r="AB28231" s="3" t="e">
        <v>#N/A</v>
      </c>
    </row>
    <row r="28232" spans="28:28" x14ac:dyDescent="0.25">
      <c r="AB28232" s="3" t="e">
        <v>#N/A</v>
      </c>
    </row>
    <row r="28233" spans="28:28" x14ac:dyDescent="0.25">
      <c r="AB28233" s="3" t="e">
        <v>#N/A</v>
      </c>
    </row>
    <row r="28234" spans="28:28" x14ac:dyDescent="0.25">
      <c r="AB28234" s="3" t="e">
        <v>#N/A</v>
      </c>
    </row>
    <row r="28235" spans="28:28" x14ac:dyDescent="0.25">
      <c r="AB28235" s="3" t="e">
        <v>#N/A</v>
      </c>
    </row>
    <row r="28236" spans="28:28" x14ac:dyDescent="0.25">
      <c r="AB28236" s="3" t="e">
        <v>#N/A</v>
      </c>
    </row>
    <row r="28237" spans="28:28" x14ac:dyDescent="0.25">
      <c r="AB28237" s="3" t="e">
        <v>#N/A</v>
      </c>
    </row>
    <row r="28238" spans="28:28" x14ac:dyDescent="0.25">
      <c r="AB28238" s="3" t="e">
        <v>#N/A</v>
      </c>
    </row>
    <row r="28239" spans="28:28" x14ac:dyDescent="0.25">
      <c r="AB28239" s="3" t="e">
        <v>#N/A</v>
      </c>
    </row>
    <row r="28240" spans="28:28" x14ac:dyDescent="0.25">
      <c r="AB28240" s="3" t="e">
        <v>#N/A</v>
      </c>
    </row>
    <row r="28241" spans="28:28" x14ac:dyDescent="0.25">
      <c r="AB28241" s="3" t="e">
        <v>#N/A</v>
      </c>
    </row>
    <row r="28242" spans="28:28" x14ac:dyDescent="0.25">
      <c r="AB28242" s="3" t="e">
        <v>#N/A</v>
      </c>
    </row>
    <row r="28243" spans="28:28" x14ac:dyDescent="0.25">
      <c r="AB28243" s="3" t="e">
        <v>#N/A</v>
      </c>
    </row>
    <row r="28244" spans="28:28" x14ac:dyDescent="0.25">
      <c r="AB28244" s="3" t="e">
        <v>#N/A</v>
      </c>
    </row>
    <row r="28245" spans="28:28" x14ac:dyDescent="0.25">
      <c r="AB28245" s="3" t="e">
        <v>#N/A</v>
      </c>
    </row>
    <row r="28246" spans="28:28" x14ac:dyDescent="0.25">
      <c r="AB28246" s="3" t="e">
        <v>#N/A</v>
      </c>
    </row>
    <row r="28247" spans="28:28" x14ac:dyDescent="0.25">
      <c r="AB28247" s="3" t="e">
        <v>#N/A</v>
      </c>
    </row>
    <row r="28248" spans="28:28" x14ac:dyDescent="0.25">
      <c r="AB28248" s="3" t="e">
        <v>#N/A</v>
      </c>
    </row>
    <row r="28249" spans="28:28" x14ac:dyDescent="0.25">
      <c r="AB28249" s="3" t="e">
        <v>#N/A</v>
      </c>
    </row>
    <row r="28250" spans="28:28" x14ac:dyDescent="0.25">
      <c r="AB28250" s="3" t="e">
        <v>#N/A</v>
      </c>
    </row>
    <row r="28251" spans="28:28" x14ac:dyDescent="0.25">
      <c r="AB28251" s="3" t="e">
        <v>#N/A</v>
      </c>
    </row>
    <row r="28252" spans="28:28" x14ac:dyDescent="0.25">
      <c r="AB28252" s="3" t="e">
        <v>#N/A</v>
      </c>
    </row>
    <row r="28253" spans="28:28" x14ac:dyDescent="0.25">
      <c r="AB28253" s="3" t="e">
        <v>#N/A</v>
      </c>
    </row>
    <row r="28254" spans="28:28" x14ac:dyDescent="0.25">
      <c r="AB28254" s="3" t="e">
        <v>#N/A</v>
      </c>
    </row>
    <row r="28255" spans="28:28" x14ac:dyDescent="0.25">
      <c r="AB28255" s="3" t="e">
        <v>#N/A</v>
      </c>
    </row>
    <row r="28256" spans="28:28" x14ac:dyDescent="0.25">
      <c r="AB28256" s="3" t="e">
        <v>#N/A</v>
      </c>
    </row>
    <row r="28257" spans="28:28" x14ac:dyDescent="0.25">
      <c r="AB28257" s="3" t="e">
        <v>#N/A</v>
      </c>
    </row>
    <row r="28258" spans="28:28" x14ac:dyDescent="0.25">
      <c r="AB28258" s="3" t="e">
        <v>#N/A</v>
      </c>
    </row>
    <row r="28259" spans="28:28" x14ac:dyDescent="0.25">
      <c r="AB28259" s="3" t="e">
        <v>#N/A</v>
      </c>
    </row>
    <row r="28260" spans="28:28" x14ac:dyDescent="0.25">
      <c r="AB28260" s="3" t="e">
        <v>#N/A</v>
      </c>
    </row>
    <row r="28261" spans="28:28" x14ac:dyDescent="0.25">
      <c r="AB28261" s="3" t="e">
        <v>#N/A</v>
      </c>
    </row>
    <row r="28262" spans="28:28" x14ac:dyDescent="0.25">
      <c r="AB28262" s="3" t="e">
        <v>#N/A</v>
      </c>
    </row>
    <row r="28263" spans="28:28" x14ac:dyDescent="0.25">
      <c r="AB28263" s="3" t="e">
        <v>#N/A</v>
      </c>
    </row>
    <row r="28264" spans="28:28" x14ac:dyDescent="0.25">
      <c r="AB28264" s="3" t="e">
        <v>#N/A</v>
      </c>
    </row>
    <row r="28265" spans="28:28" x14ac:dyDescent="0.25">
      <c r="AB28265" s="3" t="e">
        <v>#N/A</v>
      </c>
    </row>
    <row r="28266" spans="28:28" x14ac:dyDescent="0.25">
      <c r="AB28266" s="3" t="e">
        <v>#N/A</v>
      </c>
    </row>
    <row r="28267" spans="28:28" x14ac:dyDescent="0.25">
      <c r="AB28267" s="3" t="e">
        <v>#N/A</v>
      </c>
    </row>
    <row r="28268" spans="28:28" x14ac:dyDescent="0.25">
      <c r="AB28268" s="3" t="e">
        <v>#N/A</v>
      </c>
    </row>
    <row r="28269" spans="28:28" x14ac:dyDescent="0.25">
      <c r="AB28269" s="3" t="e">
        <v>#N/A</v>
      </c>
    </row>
    <row r="28270" spans="28:28" x14ac:dyDescent="0.25">
      <c r="AB28270" s="3" t="e">
        <v>#N/A</v>
      </c>
    </row>
    <row r="28271" spans="28:28" x14ac:dyDescent="0.25">
      <c r="AB28271" s="3" t="e">
        <v>#N/A</v>
      </c>
    </row>
    <row r="28272" spans="28:28" x14ac:dyDescent="0.25">
      <c r="AB28272" s="3" t="e">
        <v>#N/A</v>
      </c>
    </row>
    <row r="28273" spans="28:28" x14ac:dyDescent="0.25">
      <c r="AB28273" s="3" t="e">
        <v>#N/A</v>
      </c>
    </row>
    <row r="28274" spans="28:28" x14ac:dyDescent="0.25">
      <c r="AB28274" s="3" t="e">
        <v>#N/A</v>
      </c>
    </row>
    <row r="28275" spans="28:28" x14ac:dyDescent="0.25">
      <c r="AB28275" s="3" t="e">
        <v>#N/A</v>
      </c>
    </row>
    <row r="28276" spans="28:28" x14ac:dyDescent="0.25">
      <c r="AB28276" s="3" t="e">
        <v>#N/A</v>
      </c>
    </row>
    <row r="28277" spans="28:28" x14ac:dyDescent="0.25">
      <c r="AB28277" s="3" t="e">
        <v>#N/A</v>
      </c>
    </row>
    <row r="28278" spans="28:28" x14ac:dyDescent="0.25">
      <c r="AB28278" s="3" t="e">
        <v>#N/A</v>
      </c>
    </row>
    <row r="28279" spans="28:28" x14ac:dyDescent="0.25">
      <c r="AB28279" s="3" t="e">
        <v>#N/A</v>
      </c>
    </row>
    <row r="28280" spans="28:28" x14ac:dyDescent="0.25">
      <c r="AB28280" s="3" t="e">
        <v>#N/A</v>
      </c>
    </row>
    <row r="28281" spans="28:28" x14ac:dyDescent="0.25">
      <c r="AB28281" s="3" t="e">
        <v>#N/A</v>
      </c>
    </row>
    <row r="28282" spans="28:28" x14ac:dyDescent="0.25">
      <c r="AB28282" s="3" t="e">
        <v>#N/A</v>
      </c>
    </row>
    <row r="28283" spans="28:28" x14ac:dyDescent="0.25">
      <c r="AB28283" s="3" t="e">
        <v>#N/A</v>
      </c>
    </row>
    <row r="28284" spans="28:28" x14ac:dyDescent="0.25">
      <c r="AB28284" s="3" t="e">
        <v>#N/A</v>
      </c>
    </row>
    <row r="28285" spans="28:28" x14ac:dyDescent="0.25">
      <c r="AB28285" s="3" t="e">
        <v>#N/A</v>
      </c>
    </row>
    <row r="28286" spans="28:28" x14ac:dyDescent="0.25">
      <c r="AB28286" s="3" t="e">
        <v>#N/A</v>
      </c>
    </row>
    <row r="28287" spans="28:28" x14ac:dyDescent="0.25">
      <c r="AB28287" s="3" t="e">
        <v>#N/A</v>
      </c>
    </row>
    <row r="28288" spans="28:28" x14ac:dyDescent="0.25">
      <c r="AB28288" s="3" t="e">
        <v>#N/A</v>
      </c>
    </row>
    <row r="28289" spans="28:28" x14ac:dyDescent="0.25">
      <c r="AB28289" s="3" t="e">
        <v>#N/A</v>
      </c>
    </row>
    <row r="28290" spans="28:28" x14ac:dyDescent="0.25">
      <c r="AB28290" s="3" t="e">
        <v>#N/A</v>
      </c>
    </row>
    <row r="28291" spans="28:28" x14ac:dyDescent="0.25">
      <c r="AB28291" s="3" t="e">
        <v>#N/A</v>
      </c>
    </row>
    <row r="28292" spans="28:28" x14ac:dyDescent="0.25">
      <c r="AB28292" s="3" t="e">
        <v>#N/A</v>
      </c>
    </row>
    <row r="28293" spans="28:28" x14ac:dyDescent="0.25">
      <c r="AB28293" s="3" t="e">
        <v>#N/A</v>
      </c>
    </row>
    <row r="28294" spans="28:28" x14ac:dyDescent="0.25">
      <c r="AB28294" s="3" t="e">
        <v>#N/A</v>
      </c>
    </row>
    <row r="28295" spans="28:28" x14ac:dyDescent="0.25">
      <c r="AB28295" s="3" t="e">
        <v>#N/A</v>
      </c>
    </row>
    <row r="28296" spans="28:28" x14ac:dyDescent="0.25">
      <c r="AB28296" s="3" t="e">
        <v>#N/A</v>
      </c>
    </row>
    <row r="28297" spans="28:28" x14ac:dyDescent="0.25">
      <c r="AB28297" s="3" t="e">
        <v>#N/A</v>
      </c>
    </row>
    <row r="28298" spans="28:28" x14ac:dyDescent="0.25">
      <c r="AB28298" s="3" t="e">
        <v>#N/A</v>
      </c>
    </row>
    <row r="28299" spans="28:28" x14ac:dyDescent="0.25">
      <c r="AB28299" s="3" t="e">
        <v>#N/A</v>
      </c>
    </row>
    <row r="28300" spans="28:28" x14ac:dyDescent="0.25">
      <c r="AB28300" s="3" t="e">
        <v>#N/A</v>
      </c>
    </row>
    <row r="28301" spans="28:28" x14ac:dyDescent="0.25">
      <c r="AB28301" s="3" t="e">
        <v>#N/A</v>
      </c>
    </row>
    <row r="28302" spans="28:28" x14ac:dyDescent="0.25">
      <c r="AB28302" s="3" t="e">
        <v>#N/A</v>
      </c>
    </row>
    <row r="28303" spans="28:28" x14ac:dyDescent="0.25">
      <c r="AB28303" s="3" t="e">
        <v>#N/A</v>
      </c>
    </row>
    <row r="28304" spans="28:28" x14ac:dyDescent="0.25">
      <c r="AB28304" s="3" t="e">
        <v>#N/A</v>
      </c>
    </row>
    <row r="28305" spans="28:28" x14ac:dyDescent="0.25">
      <c r="AB28305" s="3" t="e">
        <v>#N/A</v>
      </c>
    </row>
    <row r="28306" spans="28:28" x14ac:dyDescent="0.25">
      <c r="AB28306" s="3" t="e">
        <v>#N/A</v>
      </c>
    </row>
    <row r="28307" spans="28:28" x14ac:dyDescent="0.25">
      <c r="AB28307" s="3" t="e">
        <v>#N/A</v>
      </c>
    </row>
    <row r="28308" spans="28:28" x14ac:dyDescent="0.25">
      <c r="AB28308" s="3" t="e">
        <v>#N/A</v>
      </c>
    </row>
    <row r="28309" spans="28:28" x14ac:dyDescent="0.25">
      <c r="AB28309" s="3" t="e">
        <v>#N/A</v>
      </c>
    </row>
    <row r="28310" spans="28:28" x14ac:dyDescent="0.25">
      <c r="AB28310" s="3" t="e">
        <v>#N/A</v>
      </c>
    </row>
    <row r="28311" spans="28:28" x14ac:dyDescent="0.25">
      <c r="AB28311" s="3" t="e">
        <v>#N/A</v>
      </c>
    </row>
    <row r="28312" spans="28:28" x14ac:dyDescent="0.25">
      <c r="AB28312" s="3" t="e">
        <v>#N/A</v>
      </c>
    </row>
    <row r="28313" spans="28:28" x14ac:dyDescent="0.25">
      <c r="AB28313" s="3" t="e">
        <v>#N/A</v>
      </c>
    </row>
    <row r="28314" spans="28:28" x14ac:dyDescent="0.25">
      <c r="AB28314" s="3" t="e">
        <v>#N/A</v>
      </c>
    </row>
    <row r="28315" spans="28:28" x14ac:dyDescent="0.25">
      <c r="AB28315" s="3" t="e">
        <v>#N/A</v>
      </c>
    </row>
    <row r="28316" spans="28:28" x14ac:dyDescent="0.25">
      <c r="AB28316" s="3" t="e">
        <v>#N/A</v>
      </c>
    </row>
    <row r="28317" spans="28:28" x14ac:dyDescent="0.25">
      <c r="AB28317" s="3" t="e">
        <v>#N/A</v>
      </c>
    </row>
    <row r="28318" spans="28:28" x14ac:dyDescent="0.25">
      <c r="AB28318" s="3" t="e">
        <v>#N/A</v>
      </c>
    </row>
    <row r="28319" spans="28:28" x14ac:dyDescent="0.25">
      <c r="AB28319" s="3" t="e">
        <v>#N/A</v>
      </c>
    </row>
    <row r="28320" spans="28:28" x14ac:dyDescent="0.25">
      <c r="AB28320" s="3" t="e">
        <v>#N/A</v>
      </c>
    </row>
    <row r="28321" spans="28:28" x14ac:dyDescent="0.25">
      <c r="AB28321" s="3" t="e">
        <v>#N/A</v>
      </c>
    </row>
    <row r="28322" spans="28:28" x14ac:dyDescent="0.25">
      <c r="AB28322" s="3" t="e">
        <v>#N/A</v>
      </c>
    </row>
    <row r="28323" spans="28:28" x14ac:dyDescent="0.25">
      <c r="AB28323" s="3" t="e">
        <v>#N/A</v>
      </c>
    </row>
    <row r="28324" spans="28:28" x14ac:dyDescent="0.25">
      <c r="AB28324" s="3" t="e">
        <v>#N/A</v>
      </c>
    </row>
    <row r="28325" spans="28:28" x14ac:dyDescent="0.25">
      <c r="AB28325" s="3" t="e">
        <v>#N/A</v>
      </c>
    </row>
    <row r="28326" spans="28:28" x14ac:dyDescent="0.25">
      <c r="AB28326" s="3" t="e">
        <v>#N/A</v>
      </c>
    </row>
    <row r="28327" spans="28:28" x14ac:dyDescent="0.25">
      <c r="AB28327" s="3" t="e">
        <v>#N/A</v>
      </c>
    </row>
    <row r="28328" spans="28:28" x14ac:dyDescent="0.25">
      <c r="AB28328" s="3" t="e">
        <v>#N/A</v>
      </c>
    </row>
    <row r="28329" spans="28:28" x14ac:dyDescent="0.25">
      <c r="AB28329" s="3" t="e">
        <v>#N/A</v>
      </c>
    </row>
    <row r="28330" spans="28:28" x14ac:dyDescent="0.25">
      <c r="AB28330" s="3" t="e">
        <v>#N/A</v>
      </c>
    </row>
    <row r="28331" spans="28:28" x14ac:dyDescent="0.25">
      <c r="AB28331" s="3" t="e">
        <v>#N/A</v>
      </c>
    </row>
    <row r="28332" spans="28:28" x14ac:dyDescent="0.25">
      <c r="AB28332" s="3" t="e">
        <v>#N/A</v>
      </c>
    </row>
    <row r="28333" spans="28:28" x14ac:dyDescent="0.25">
      <c r="AB28333" s="3" t="e">
        <v>#N/A</v>
      </c>
    </row>
    <row r="28334" spans="28:28" x14ac:dyDescent="0.25">
      <c r="AB28334" s="3" t="e">
        <v>#N/A</v>
      </c>
    </row>
    <row r="28335" spans="28:28" x14ac:dyDescent="0.25">
      <c r="AB28335" s="3" t="e">
        <v>#N/A</v>
      </c>
    </row>
    <row r="28336" spans="28:28" x14ac:dyDescent="0.25">
      <c r="AB28336" s="3" t="e">
        <v>#N/A</v>
      </c>
    </row>
    <row r="28337" spans="28:28" x14ac:dyDescent="0.25">
      <c r="AB28337" s="3" t="e">
        <v>#N/A</v>
      </c>
    </row>
    <row r="28338" spans="28:28" x14ac:dyDescent="0.25">
      <c r="AB28338" s="3" t="e">
        <v>#N/A</v>
      </c>
    </row>
    <row r="28339" spans="28:28" x14ac:dyDescent="0.25">
      <c r="AB28339" s="3" t="e">
        <v>#N/A</v>
      </c>
    </row>
    <row r="28340" spans="28:28" x14ac:dyDescent="0.25">
      <c r="AB28340" s="3" t="e">
        <v>#N/A</v>
      </c>
    </row>
    <row r="28341" spans="28:28" x14ac:dyDescent="0.25">
      <c r="AB28341" s="3" t="e">
        <v>#N/A</v>
      </c>
    </row>
    <row r="28342" spans="28:28" x14ac:dyDescent="0.25">
      <c r="AB28342" s="3" t="e">
        <v>#N/A</v>
      </c>
    </row>
    <row r="28343" spans="28:28" x14ac:dyDescent="0.25">
      <c r="AB28343" s="3" t="e">
        <v>#N/A</v>
      </c>
    </row>
    <row r="28344" spans="28:28" x14ac:dyDescent="0.25">
      <c r="AB28344" s="3" t="e">
        <v>#N/A</v>
      </c>
    </row>
    <row r="28345" spans="28:28" x14ac:dyDescent="0.25">
      <c r="AB28345" s="3" t="e">
        <v>#N/A</v>
      </c>
    </row>
    <row r="28346" spans="28:28" x14ac:dyDescent="0.25">
      <c r="AB28346" s="3" t="e">
        <v>#N/A</v>
      </c>
    </row>
    <row r="28347" spans="28:28" x14ac:dyDescent="0.25">
      <c r="AB28347" s="3" t="e">
        <v>#N/A</v>
      </c>
    </row>
    <row r="28348" spans="28:28" x14ac:dyDescent="0.25">
      <c r="AB28348" s="3" t="e">
        <v>#N/A</v>
      </c>
    </row>
    <row r="28349" spans="28:28" x14ac:dyDescent="0.25">
      <c r="AB28349" s="3" t="e">
        <v>#N/A</v>
      </c>
    </row>
    <row r="28350" spans="28:28" x14ac:dyDescent="0.25">
      <c r="AB28350" s="3" t="e">
        <v>#N/A</v>
      </c>
    </row>
    <row r="28351" spans="28:28" x14ac:dyDescent="0.25">
      <c r="AB28351" s="3" t="e">
        <v>#N/A</v>
      </c>
    </row>
    <row r="28352" spans="28:28" x14ac:dyDescent="0.25">
      <c r="AB28352" s="3" t="e">
        <v>#N/A</v>
      </c>
    </row>
    <row r="28353" spans="28:28" x14ac:dyDescent="0.25">
      <c r="AB28353" s="3" t="e">
        <v>#N/A</v>
      </c>
    </row>
    <row r="28354" spans="28:28" x14ac:dyDescent="0.25">
      <c r="AB28354" s="3" t="e">
        <v>#N/A</v>
      </c>
    </row>
    <row r="28355" spans="28:28" x14ac:dyDescent="0.25">
      <c r="AB28355" s="3" t="e">
        <v>#N/A</v>
      </c>
    </row>
    <row r="28356" spans="28:28" x14ac:dyDescent="0.25">
      <c r="AB28356" s="3" t="e">
        <v>#N/A</v>
      </c>
    </row>
    <row r="28357" spans="28:28" x14ac:dyDescent="0.25">
      <c r="AB28357" s="3" t="e">
        <v>#N/A</v>
      </c>
    </row>
    <row r="28358" spans="28:28" x14ac:dyDescent="0.25">
      <c r="AB28358" s="3" t="e">
        <v>#N/A</v>
      </c>
    </row>
    <row r="28359" spans="28:28" x14ac:dyDescent="0.25">
      <c r="AB28359" s="3" t="e">
        <v>#N/A</v>
      </c>
    </row>
    <row r="28360" spans="28:28" x14ac:dyDescent="0.25">
      <c r="AB28360" s="3" t="e">
        <v>#N/A</v>
      </c>
    </row>
    <row r="28361" spans="28:28" x14ac:dyDescent="0.25">
      <c r="AB28361" s="3" t="e">
        <v>#N/A</v>
      </c>
    </row>
    <row r="28362" spans="28:28" x14ac:dyDescent="0.25">
      <c r="AB28362" s="3" t="e">
        <v>#N/A</v>
      </c>
    </row>
    <row r="28363" spans="28:28" x14ac:dyDescent="0.25">
      <c r="AB28363" s="3" t="e">
        <v>#N/A</v>
      </c>
    </row>
    <row r="28364" spans="28:28" x14ac:dyDescent="0.25">
      <c r="AB28364" s="3" t="e">
        <v>#N/A</v>
      </c>
    </row>
    <row r="28365" spans="28:28" x14ac:dyDescent="0.25">
      <c r="AB28365" s="3" t="e">
        <v>#N/A</v>
      </c>
    </row>
    <row r="28366" spans="28:28" x14ac:dyDescent="0.25">
      <c r="AB28366" s="3" t="e">
        <v>#N/A</v>
      </c>
    </row>
    <row r="28367" spans="28:28" x14ac:dyDescent="0.25">
      <c r="AB28367" s="3" t="e">
        <v>#N/A</v>
      </c>
    </row>
    <row r="28368" spans="28:28" x14ac:dyDescent="0.25">
      <c r="AB28368" s="3" t="e">
        <v>#N/A</v>
      </c>
    </row>
    <row r="28369" spans="28:28" x14ac:dyDescent="0.25">
      <c r="AB28369" s="3" t="e">
        <v>#N/A</v>
      </c>
    </row>
    <row r="28370" spans="28:28" x14ac:dyDescent="0.25">
      <c r="AB28370" s="3" t="e">
        <v>#N/A</v>
      </c>
    </row>
    <row r="28371" spans="28:28" x14ac:dyDescent="0.25">
      <c r="AB28371" s="3" t="e">
        <v>#N/A</v>
      </c>
    </row>
    <row r="28372" spans="28:28" x14ac:dyDescent="0.25">
      <c r="AB28372" s="3" t="e">
        <v>#N/A</v>
      </c>
    </row>
    <row r="28373" spans="28:28" x14ac:dyDescent="0.25">
      <c r="AB28373" s="3" t="e">
        <v>#N/A</v>
      </c>
    </row>
    <row r="28374" spans="28:28" x14ac:dyDescent="0.25">
      <c r="AB28374" s="3" t="e">
        <v>#N/A</v>
      </c>
    </row>
    <row r="28375" spans="28:28" x14ac:dyDescent="0.25">
      <c r="AB28375" s="3" t="e">
        <v>#N/A</v>
      </c>
    </row>
    <row r="28376" spans="28:28" x14ac:dyDescent="0.25">
      <c r="AB28376" s="3" t="e">
        <v>#N/A</v>
      </c>
    </row>
    <row r="28377" spans="28:28" x14ac:dyDescent="0.25">
      <c r="AB28377" s="3" t="e">
        <v>#N/A</v>
      </c>
    </row>
    <row r="28378" spans="28:28" x14ac:dyDescent="0.25">
      <c r="AB28378" s="3" t="e">
        <v>#N/A</v>
      </c>
    </row>
    <row r="28379" spans="28:28" x14ac:dyDescent="0.25">
      <c r="AB28379" s="3" t="e">
        <v>#N/A</v>
      </c>
    </row>
    <row r="28380" spans="28:28" x14ac:dyDescent="0.25">
      <c r="AB28380" s="3" t="e">
        <v>#N/A</v>
      </c>
    </row>
    <row r="28381" spans="28:28" x14ac:dyDescent="0.25">
      <c r="AB28381" s="3" t="e">
        <v>#N/A</v>
      </c>
    </row>
    <row r="28382" spans="28:28" x14ac:dyDescent="0.25">
      <c r="AB28382" s="3" t="e">
        <v>#N/A</v>
      </c>
    </row>
    <row r="28383" spans="28:28" x14ac:dyDescent="0.25">
      <c r="AB28383" s="3" t="e">
        <v>#N/A</v>
      </c>
    </row>
    <row r="28384" spans="28:28" x14ac:dyDescent="0.25">
      <c r="AB28384" s="3" t="e">
        <v>#N/A</v>
      </c>
    </row>
    <row r="28385" spans="28:28" x14ac:dyDescent="0.25">
      <c r="AB28385" s="3" t="e">
        <v>#N/A</v>
      </c>
    </row>
    <row r="28386" spans="28:28" x14ac:dyDescent="0.25">
      <c r="AB28386" s="3" t="e">
        <v>#N/A</v>
      </c>
    </row>
    <row r="28387" spans="28:28" x14ac:dyDescent="0.25">
      <c r="AB28387" s="3" t="e">
        <v>#N/A</v>
      </c>
    </row>
    <row r="28388" spans="28:28" x14ac:dyDescent="0.25">
      <c r="AB28388" s="3" t="e">
        <v>#N/A</v>
      </c>
    </row>
    <row r="28389" spans="28:28" x14ac:dyDescent="0.25">
      <c r="AB28389" s="3" t="e">
        <v>#N/A</v>
      </c>
    </row>
    <row r="28390" spans="28:28" x14ac:dyDescent="0.25">
      <c r="AB28390" s="3" t="e">
        <v>#N/A</v>
      </c>
    </row>
    <row r="28391" spans="28:28" x14ac:dyDescent="0.25">
      <c r="AB28391" s="3" t="e">
        <v>#N/A</v>
      </c>
    </row>
    <row r="28392" spans="28:28" x14ac:dyDescent="0.25">
      <c r="AB28392" s="3" t="e">
        <v>#N/A</v>
      </c>
    </row>
    <row r="28393" spans="28:28" x14ac:dyDescent="0.25">
      <c r="AB28393" s="3" t="e">
        <v>#N/A</v>
      </c>
    </row>
    <row r="28394" spans="28:28" x14ac:dyDescent="0.25">
      <c r="AB28394" s="3" t="e">
        <v>#N/A</v>
      </c>
    </row>
    <row r="28395" spans="28:28" x14ac:dyDescent="0.25">
      <c r="AB28395" s="3" t="e">
        <v>#N/A</v>
      </c>
    </row>
    <row r="28396" spans="28:28" x14ac:dyDescent="0.25">
      <c r="AB28396" s="3" t="e">
        <v>#N/A</v>
      </c>
    </row>
    <row r="28397" spans="28:28" x14ac:dyDescent="0.25">
      <c r="AB28397" s="3" t="e">
        <v>#N/A</v>
      </c>
    </row>
    <row r="28398" spans="28:28" x14ac:dyDescent="0.25">
      <c r="AB28398" s="3" t="e">
        <v>#N/A</v>
      </c>
    </row>
    <row r="28399" spans="28:28" x14ac:dyDescent="0.25">
      <c r="AB28399" s="3" t="e">
        <v>#N/A</v>
      </c>
    </row>
    <row r="28400" spans="28:28" x14ac:dyDescent="0.25">
      <c r="AB28400" s="3" t="e">
        <v>#N/A</v>
      </c>
    </row>
    <row r="28401" spans="28:28" x14ac:dyDescent="0.25">
      <c r="AB28401" s="3" t="e">
        <v>#N/A</v>
      </c>
    </row>
    <row r="28402" spans="28:28" x14ac:dyDescent="0.25">
      <c r="AB28402" s="3" t="e">
        <v>#N/A</v>
      </c>
    </row>
    <row r="28403" spans="28:28" x14ac:dyDescent="0.25">
      <c r="AB28403" s="3" t="e">
        <v>#N/A</v>
      </c>
    </row>
    <row r="28404" spans="28:28" x14ac:dyDescent="0.25">
      <c r="AB28404" s="3" t="e">
        <v>#N/A</v>
      </c>
    </row>
    <row r="28405" spans="28:28" x14ac:dyDescent="0.25">
      <c r="AB28405" s="3" t="e">
        <v>#N/A</v>
      </c>
    </row>
    <row r="28406" spans="28:28" x14ac:dyDescent="0.25">
      <c r="AB28406" s="3" t="e">
        <v>#N/A</v>
      </c>
    </row>
    <row r="28407" spans="28:28" x14ac:dyDescent="0.25">
      <c r="AB28407" s="3" t="e">
        <v>#N/A</v>
      </c>
    </row>
    <row r="28408" spans="28:28" x14ac:dyDescent="0.25">
      <c r="AB28408" s="3" t="e">
        <v>#N/A</v>
      </c>
    </row>
    <row r="28409" spans="28:28" x14ac:dyDescent="0.25">
      <c r="AB28409" s="3" t="e">
        <v>#N/A</v>
      </c>
    </row>
    <row r="28410" spans="28:28" x14ac:dyDescent="0.25">
      <c r="AB28410" s="3" t="e">
        <v>#N/A</v>
      </c>
    </row>
    <row r="28411" spans="28:28" x14ac:dyDescent="0.25">
      <c r="AB28411" s="3" t="e">
        <v>#N/A</v>
      </c>
    </row>
    <row r="28412" spans="28:28" x14ac:dyDescent="0.25">
      <c r="AB28412" s="3" t="e">
        <v>#N/A</v>
      </c>
    </row>
    <row r="28413" spans="28:28" x14ac:dyDescent="0.25">
      <c r="AB28413" s="3" t="e">
        <v>#N/A</v>
      </c>
    </row>
    <row r="28414" spans="28:28" x14ac:dyDescent="0.25">
      <c r="AB28414" s="3" t="e">
        <v>#N/A</v>
      </c>
    </row>
    <row r="28415" spans="28:28" x14ac:dyDescent="0.25">
      <c r="AB28415" s="3" t="e">
        <v>#N/A</v>
      </c>
    </row>
    <row r="28416" spans="28:28" x14ac:dyDescent="0.25">
      <c r="AB28416" s="3" t="e">
        <v>#N/A</v>
      </c>
    </row>
    <row r="28417" spans="28:28" x14ac:dyDescent="0.25">
      <c r="AB28417" s="3" t="e">
        <v>#N/A</v>
      </c>
    </row>
    <row r="28418" spans="28:28" x14ac:dyDescent="0.25">
      <c r="AB28418" s="3" t="e">
        <v>#N/A</v>
      </c>
    </row>
    <row r="28419" spans="28:28" x14ac:dyDescent="0.25">
      <c r="AB28419" s="3" t="e">
        <v>#N/A</v>
      </c>
    </row>
    <row r="28420" spans="28:28" x14ac:dyDescent="0.25">
      <c r="AB28420" s="3" t="e">
        <v>#N/A</v>
      </c>
    </row>
    <row r="28421" spans="28:28" x14ac:dyDescent="0.25">
      <c r="AB28421" s="3" t="e">
        <v>#N/A</v>
      </c>
    </row>
    <row r="28422" spans="28:28" x14ac:dyDescent="0.25">
      <c r="AB28422" s="3" t="e">
        <v>#N/A</v>
      </c>
    </row>
    <row r="28423" spans="28:28" x14ac:dyDescent="0.25">
      <c r="AB28423" s="3" t="e">
        <v>#N/A</v>
      </c>
    </row>
    <row r="28424" spans="28:28" x14ac:dyDescent="0.25">
      <c r="AB28424" s="3" t="e">
        <v>#N/A</v>
      </c>
    </row>
    <row r="28425" spans="28:28" x14ac:dyDescent="0.25">
      <c r="AB28425" s="3" t="e">
        <v>#N/A</v>
      </c>
    </row>
    <row r="28426" spans="28:28" x14ac:dyDescent="0.25">
      <c r="AB28426" s="3" t="e">
        <v>#N/A</v>
      </c>
    </row>
    <row r="28427" spans="28:28" x14ac:dyDescent="0.25">
      <c r="AB28427" s="3" t="e">
        <v>#N/A</v>
      </c>
    </row>
    <row r="28428" spans="28:28" x14ac:dyDescent="0.25">
      <c r="AB28428" s="3" t="e">
        <v>#N/A</v>
      </c>
    </row>
    <row r="28429" spans="28:28" x14ac:dyDescent="0.25">
      <c r="AB28429" s="3" t="e">
        <v>#N/A</v>
      </c>
    </row>
    <row r="28430" spans="28:28" x14ac:dyDescent="0.25">
      <c r="AB28430" s="3" t="e">
        <v>#N/A</v>
      </c>
    </row>
    <row r="28431" spans="28:28" x14ac:dyDescent="0.25">
      <c r="AB28431" s="3" t="e">
        <v>#N/A</v>
      </c>
    </row>
    <row r="28432" spans="28:28" x14ac:dyDescent="0.25">
      <c r="AB28432" s="3" t="e">
        <v>#N/A</v>
      </c>
    </row>
    <row r="28433" spans="28:28" x14ac:dyDescent="0.25">
      <c r="AB28433" s="3" t="e">
        <v>#N/A</v>
      </c>
    </row>
    <row r="28434" spans="28:28" x14ac:dyDescent="0.25">
      <c r="AB28434" s="3" t="e">
        <v>#N/A</v>
      </c>
    </row>
    <row r="28435" spans="28:28" x14ac:dyDescent="0.25">
      <c r="AB28435" s="3" t="e">
        <v>#N/A</v>
      </c>
    </row>
    <row r="28436" spans="28:28" x14ac:dyDescent="0.25">
      <c r="AB28436" s="3" t="e">
        <v>#N/A</v>
      </c>
    </row>
    <row r="28437" spans="28:28" x14ac:dyDescent="0.25">
      <c r="AB28437" s="3" t="e">
        <v>#N/A</v>
      </c>
    </row>
    <row r="28438" spans="28:28" x14ac:dyDescent="0.25">
      <c r="AB28438" s="3" t="e">
        <v>#N/A</v>
      </c>
    </row>
    <row r="28439" spans="28:28" x14ac:dyDescent="0.25">
      <c r="AB28439" s="3" t="e">
        <v>#N/A</v>
      </c>
    </row>
    <row r="28440" spans="28:28" x14ac:dyDescent="0.25">
      <c r="AB28440" s="3" t="e">
        <v>#N/A</v>
      </c>
    </row>
    <row r="28441" spans="28:28" x14ac:dyDescent="0.25">
      <c r="AB28441" s="3" t="e">
        <v>#N/A</v>
      </c>
    </row>
    <row r="28442" spans="28:28" x14ac:dyDescent="0.25">
      <c r="AB28442" s="3" t="e">
        <v>#N/A</v>
      </c>
    </row>
    <row r="28443" spans="28:28" x14ac:dyDescent="0.25">
      <c r="AB28443" s="3" t="e">
        <v>#N/A</v>
      </c>
    </row>
    <row r="28444" spans="28:28" x14ac:dyDescent="0.25">
      <c r="AB28444" s="3" t="e">
        <v>#N/A</v>
      </c>
    </row>
    <row r="28445" spans="28:28" x14ac:dyDescent="0.25">
      <c r="AB28445" s="3" t="e">
        <v>#N/A</v>
      </c>
    </row>
    <row r="28446" spans="28:28" x14ac:dyDescent="0.25">
      <c r="AB28446" s="3" t="e">
        <v>#N/A</v>
      </c>
    </row>
    <row r="28447" spans="28:28" x14ac:dyDescent="0.25">
      <c r="AB28447" s="3" t="e">
        <v>#N/A</v>
      </c>
    </row>
    <row r="28448" spans="28:28" x14ac:dyDescent="0.25">
      <c r="AB28448" s="3" t="e">
        <v>#N/A</v>
      </c>
    </row>
    <row r="28449" spans="28:28" x14ac:dyDescent="0.25">
      <c r="AB28449" s="3" t="e">
        <v>#N/A</v>
      </c>
    </row>
    <row r="28450" spans="28:28" x14ac:dyDescent="0.25">
      <c r="AB28450" s="3" t="e">
        <v>#N/A</v>
      </c>
    </row>
    <row r="28451" spans="28:28" x14ac:dyDescent="0.25">
      <c r="AB28451" s="3" t="e">
        <v>#N/A</v>
      </c>
    </row>
    <row r="28452" spans="28:28" x14ac:dyDescent="0.25">
      <c r="AB28452" s="3" t="e">
        <v>#N/A</v>
      </c>
    </row>
    <row r="28453" spans="28:28" x14ac:dyDescent="0.25">
      <c r="AB28453" s="3" t="e">
        <v>#N/A</v>
      </c>
    </row>
    <row r="28454" spans="28:28" x14ac:dyDescent="0.25">
      <c r="AB28454" s="3" t="e">
        <v>#N/A</v>
      </c>
    </row>
    <row r="28455" spans="28:28" x14ac:dyDescent="0.25">
      <c r="AB28455" s="3" t="e">
        <v>#N/A</v>
      </c>
    </row>
    <row r="28456" spans="28:28" x14ac:dyDescent="0.25">
      <c r="AB28456" s="3" t="e">
        <v>#N/A</v>
      </c>
    </row>
    <row r="28457" spans="28:28" x14ac:dyDescent="0.25">
      <c r="AB28457" s="3" t="e">
        <v>#N/A</v>
      </c>
    </row>
    <row r="28458" spans="28:28" x14ac:dyDescent="0.25">
      <c r="AB28458" s="3" t="e">
        <v>#N/A</v>
      </c>
    </row>
    <row r="28459" spans="28:28" x14ac:dyDescent="0.25">
      <c r="AB28459" s="3" t="e">
        <v>#N/A</v>
      </c>
    </row>
    <row r="28460" spans="28:28" x14ac:dyDescent="0.25">
      <c r="AB28460" s="3" t="e">
        <v>#N/A</v>
      </c>
    </row>
    <row r="28461" spans="28:28" x14ac:dyDescent="0.25">
      <c r="AB28461" s="3" t="e">
        <v>#N/A</v>
      </c>
    </row>
    <row r="28462" spans="28:28" x14ac:dyDescent="0.25">
      <c r="AB28462" s="3" t="e">
        <v>#N/A</v>
      </c>
    </row>
    <row r="28463" spans="28:28" x14ac:dyDescent="0.25">
      <c r="AB28463" s="3" t="e">
        <v>#N/A</v>
      </c>
    </row>
    <row r="28464" spans="28:28" x14ac:dyDescent="0.25">
      <c r="AB28464" s="3" t="e">
        <v>#N/A</v>
      </c>
    </row>
    <row r="28465" spans="28:28" x14ac:dyDescent="0.25">
      <c r="AB28465" s="3" t="e">
        <v>#N/A</v>
      </c>
    </row>
    <row r="28466" spans="28:28" x14ac:dyDescent="0.25">
      <c r="AB28466" s="3" t="e">
        <v>#N/A</v>
      </c>
    </row>
    <row r="28467" spans="28:28" x14ac:dyDescent="0.25">
      <c r="AB28467" s="3" t="e">
        <v>#N/A</v>
      </c>
    </row>
    <row r="28468" spans="28:28" x14ac:dyDescent="0.25">
      <c r="AB28468" s="3" t="e">
        <v>#N/A</v>
      </c>
    </row>
    <row r="28469" spans="28:28" x14ac:dyDescent="0.25">
      <c r="AB28469" s="3" t="e">
        <v>#N/A</v>
      </c>
    </row>
    <row r="28470" spans="28:28" x14ac:dyDescent="0.25">
      <c r="AB28470" s="3" t="e">
        <v>#N/A</v>
      </c>
    </row>
    <row r="28471" spans="28:28" x14ac:dyDescent="0.25">
      <c r="AB28471" s="3" t="e">
        <v>#N/A</v>
      </c>
    </row>
    <row r="28472" spans="28:28" x14ac:dyDescent="0.25">
      <c r="AB28472" s="3" t="e">
        <v>#N/A</v>
      </c>
    </row>
    <row r="28473" spans="28:28" x14ac:dyDescent="0.25">
      <c r="AB28473" s="3" t="e">
        <v>#N/A</v>
      </c>
    </row>
    <row r="28474" spans="28:28" x14ac:dyDescent="0.25">
      <c r="AB28474" s="3" t="e">
        <v>#N/A</v>
      </c>
    </row>
    <row r="28475" spans="28:28" x14ac:dyDescent="0.25">
      <c r="AB28475" s="3" t="e">
        <v>#N/A</v>
      </c>
    </row>
    <row r="28476" spans="28:28" x14ac:dyDescent="0.25">
      <c r="AB28476" s="3" t="e">
        <v>#N/A</v>
      </c>
    </row>
    <row r="28477" spans="28:28" x14ac:dyDescent="0.25">
      <c r="AB28477" s="3" t="e">
        <v>#N/A</v>
      </c>
    </row>
    <row r="28478" spans="28:28" x14ac:dyDescent="0.25">
      <c r="AB28478" s="3" t="e">
        <v>#N/A</v>
      </c>
    </row>
    <row r="28479" spans="28:28" x14ac:dyDescent="0.25">
      <c r="AB28479" s="3" t="e">
        <v>#N/A</v>
      </c>
    </row>
    <row r="28480" spans="28:28" x14ac:dyDescent="0.25">
      <c r="AB28480" s="3" t="e">
        <v>#N/A</v>
      </c>
    </row>
    <row r="28481" spans="28:28" x14ac:dyDescent="0.25">
      <c r="AB28481" s="3" t="e">
        <v>#N/A</v>
      </c>
    </row>
    <row r="28482" spans="28:28" x14ac:dyDescent="0.25">
      <c r="AB28482" s="3" t="e">
        <v>#N/A</v>
      </c>
    </row>
    <row r="28483" spans="28:28" x14ac:dyDescent="0.25">
      <c r="AB28483" s="3" t="e">
        <v>#N/A</v>
      </c>
    </row>
    <row r="28484" spans="28:28" x14ac:dyDescent="0.25">
      <c r="AB28484" s="3" t="e">
        <v>#N/A</v>
      </c>
    </row>
    <row r="28485" spans="28:28" x14ac:dyDescent="0.25">
      <c r="AB28485" s="3" t="e">
        <v>#N/A</v>
      </c>
    </row>
    <row r="28486" spans="28:28" x14ac:dyDescent="0.25">
      <c r="AB28486" s="3" t="e">
        <v>#N/A</v>
      </c>
    </row>
    <row r="28487" spans="28:28" x14ac:dyDescent="0.25">
      <c r="AB28487" s="3" t="e">
        <v>#N/A</v>
      </c>
    </row>
    <row r="28488" spans="28:28" x14ac:dyDescent="0.25">
      <c r="AB28488" s="3" t="e">
        <v>#N/A</v>
      </c>
    </row>
    <row r="28489" spans="28:28" x14ac:dyDescent="0.25">
      <c r="AB28489" s="3" t="e">
        <v>#N/A</v>
      </c>
    </row>
    <row r="28490" spans="28:28" x14ac:dyDescent="0.25">
      <c r="AB28490" s="3" t="e">
        <v>#N/A</v>
      </c>
    </row>
    <row r="28491" spans="28:28" x14ac:dyDescent="0.25">
      <c r="AB28491" s="3" t="e">
        <v>#N/A</v>
      </c>
    </row>
    <row r="28492" spans="28:28" x14ac:dyDescent="0.25">
      <c r="AB28492" s="3" t="e">
        <v>#N/A</v>
      </c>
    </row>
    <row r="28493" spans="28:28" x14ac:dyDescent="0.25">
      <c r="AB28493" s="3" t="e">
        <v>#N/A</v>
      </c>
    </row>
    <row r="28494" spans="28:28" x14ac:dyDescent="0.25">
      <c r="AB28494" s="3" t="e">
        <v>#N/A</v>
      </c>
    </row>
    <row r="28495" spans="28:28" x14ac:dyDescent="0.25">
      <c r="AB28495" s="3" t="e">
        <v>#N/A</v>
      </c>
    </row>
    <row r="28496" spans="28:28" x14ac:dyDescent="0.25">
      <c r="AB28496" s="3" t="e">
        <v>#N/A</v>
      </c>
    </row>
    <row r="28497" spans="28:28" x14ac:dyDescent="0.25">
      <c r="AB28497" s="3" t="e">
        <v>#N/A</v>
      </c>
    </row>
    <row r="28498" spans="28:28" x14ac:dyDescent="0.25">
      <c r="AB28498" s="3" t="e">
        <v>#N/A</v>
      </c>
    </row>
    <row r="28499" spans="28:28" x14ac:dyDescent="0.25">
      <c r="AB28499" s="3" t="e">
        <v>#N/A</v>
      </c>
    </row>
    <row r="28500" spans="28:28" x14ac:dyDescent="0.25">
      <c r="AB28500" s="3" t="e">
        <v>#N/A</v>
      </c>
    </row>
    <row r="28501" spans="28:28" x14ac:dyDescent="0.25">
      <c r="AB28501" s="3" t="e">
        <v>#N/A</v>
      </c>
    </row>
    <row r="28502" spans="28:28" x14ac:dyDescent="0.25">
      <c r="AB28502" s="3" t="e">
        <v>#N/A</v>
      </c>
    </row>
    <row r="28503" spans="28:28" x14ac:dyDescent="0.25">
      <c r="AB28503" s="3" t="e">
        <v>#N/A</v>
      </c>
    </row>
    <row r="28504" spans="28:28" x14ac:dyDescent="0.25">
      <c r="AB28504" s="3" t="e">
        <v>#N/A</v>
      </c>
    </row>
    <row r="28505" spans="28:28" x14ac:dyDescent="0.25">
      <c r="AB28505" s="3" t="e">
        <v>#N/A</v>
      </c>
    </row>
    <row r="28506" spans="28:28" x14ac:dyDescent="0.25">
      <c r="AB28506" s="3" t="e">
        <v>#N/A</v>
      </c>
    </row>
    <row r="28507" spans="28:28" x14ac:dyDescent="0.25">
      <c r="AB28507" s="3" t="e">
        <v>#N/A</v>
      </c>
    </row>
    <row r="28508" spans="28:28" x14ac:dyDescent="0.25">
      <c r="AB28508" s="3" t="e">
        <v>#N/A</v>
      </c>
    </row>
    <row r="28509" spans="28:28" x14ac:dyDescent="0.25">
      <c r="AB28509" s="3" t="e">
        <v>#N/A</v>
      </c>
    </row>
    <row r="28510" spans="28:28" x14ac:dyDescent="0.25">
      <c r="AB28510" s="3" t="e">
        <v>#N/A</v>
      </c>
    </row>
    <row r="28511" spans="28:28" x14ac:dyDescent="0.25">
      <c r="AB28511" s="3" t="e">
        <v>#N/A</v>
      </c>
    </row>
    <row r="28512" spans="28:28" x14ac:dyDescent="0.25">
      <c r="AB28512" s="3" t="e">
        <v>#N/A</v>
      </c>
    </row>
    <row r="28513" spans="28:28" x14ac:dyDescent="0.25">
      <c r="AB28513" s="3" t="e">
        <v>#N/A</v>
      </c>
    </row>
    <row r="28514" spans="28:28" x14ac:dyDescent="0.25">
      <c r="AB28514" s="3" t="e">
        <v>#N/A</v>
      </c>
    </row>
    <row r="28515" spans="28:28" x14ac:dyDescent="0.25">
      <c r="AB28515" s="3" t="e">
        <v>#N/A</v>
      </c>
    </row>
    <row r="28516" spans="28:28" x14ac:dyDescent="0.25">
      <c r="AB28516" s="3" t="e">
        <v>#N/A</v>
      </c>
    </row>
    <row r="28517" spans="28:28" x14ac:dyDescent="0.25">
      <c r="AB28517" s="3" t="e">
        <v>#N/A</v>
      </c>
    </row>
    <row r="28518" spans="28:28" x14ac:dyDescent="0.25">
      <c r="AB28518" s="3" t="e">
        <v>#N/A</v>
      </c>
    </row>
    <row r="28519" spans="28:28" x14ac:dyDescent="0.25">
      <c r="AB28519" s="3" t="e">
        <v>#N/A</v>
      </c>
    </row>
    <row r="28520" spans="28:28" x14ac:dyDescent="0.25">
      <c r="AB28520" s="3" t="e">
        <v>#N/A</v>
      </c>
    </row>
    <row r="28521" spans="28:28" x14ac:dyDescent="0.25">
      <c r="AB28521" s="3" t="e">
        <v>#N/A</v>
      </c>
    </row>
    <row r="28522" spans="28:28" x14ac:dyDescent="0.25">
      <c r="AB28522" s="3" t="e">
        <v>#N/A</v>
      </c>
    </row>
    <row r="28523" spans="28:28" x14ac:dyDescent="0.25">
      <c r="AB28523" s="3" t="e">
        <v>#N/A</v>
      </c>
    </row>
    <row r="28524" spans="28:28" x14ac:dyDescent="0.25">
      <c r="AB28524" s="3" t="e">
        <v>#N/A</v>
      </c>
    </row>
    <row r="28525" spans="28:28" x14ac:dyDescent="0.25">
      <c r="AB28525" s="3" t="e">
        <v>#N/A</v>
      </c>
    </row>
    <row r="28526" spans="28:28" x14ac:dyDescent="0.25">
      <c r="AB28526" s="3" t="e">
        <v>#N/A</v>
      </c>
    </row>
    <row r="28527" spans="28:28" x14ac:dyDescent="0.25">
      <c r="AB28527" s="3" t="e">
        <v>#N/A</v>
      </c>
    </row>
    <row r="28528" spans="28:28" x14ac:dyDescent="0.25">
      <c r="AB28528" s="3" t="e">
        <v>#N/A</v>
      </c>
    </row>
    <row r="28529" spans="28:28" x14ac:dyDescent="0.25">
      <c r="AB28529" s="3" t="e">
        <v>#N/A</v>
      </c>
    </row>
    <row r="28530" spans="28:28" x14ac:dyDescent="0.25">
      <c r="AB28530" s="3" t="e">
        <v>#N/A</v>
      </c>
    </row>
    <row r="28531" spans="28:28" x14ac:dyDescent="0.25">
      <c r="AB28531" s="3" t="e">
        <v>#N/A</v>
      </c>
    </row>
    <row r="28532" spans="28:28" x14ac:dyDescent="0.25">
      <c r="AB28532" s="3" t="e">
        <v>#N/A</v>
      </c>
    </row>
    <row r="28533" spans="28:28" x14ac:dyDescent="0.25">
      <c r="AB28533" s="3" t="e">
        <v>#N/A</v>
      </c>
    </row>
    <row r="28534" spans="28:28" x14ac:dyDescent="0.25">
      <c r="AB28534" s="3" t="e">
        <v>#N/A</v>
      </c>
    </row>
    <row r="28535" spans="28:28" x14ac:dyDescent="0.25">
      <c r="AB28535" s="3" t="e">
        <v>#N/A</v>
      </c>
    </row>
    <row r="28536" spans="28:28" x14ac:dyDescent="0.25">
      <c r="AB28536" s="3" t="e">
        <v>#N/A</v>
      </c>
    </row>
    <row r="28537" spans="28:28" x14ac:dyDescent="0.25">
      <c r="AB28537" s="3" t="e">
        <v>#N/A</v>
      </c>
    </row>
    <row r="28538" spans="28:28" x14ac:dyDescent="0.25">
      <c r="AB28538" s="3" t="e">
        <v>#N/A</v>
      </c>
    </row>
    <row r="28539" spans="28:28" x14ac:dyDescent="0.25">
      <c r="AB28539" s="3" t="e">
        <v>#N/A</v>
      </c>
    </row>
    <row r="28540" spans="28:28" x14ac:dyDescent="0.25">
      <c r="AB28540" s="3" t="e">
        <v>#N/A</v>
      </c>
    </row>
    <row r="28541" spans="28:28" x14ac:dyDescent="0.25">
      <c r="AB28541" s="3" t="e">
        <v>#N/A</v>
      </c>
    </row>
    <row r="28542" spans="28:28" x14ac:dyDescent="0.25">
      <c r="AB28542" s="3" t="e">
        <v>#N/A</v>
      </c>
    </row>
    <row r="28543" spans="28:28" x14ac:dyDescent="0.25">
      <c r="AB28543" s="3" t="e">
        <v>#N/A</v>
      </c>
    </row>
    <row r="28544" spans="28:28" x14ac:dyDescent="0.25">
      <c r="AB28544" s="3" t="e">
        <v>#N/A</v>
      </c>
    </row>
    <row r="28545" spans="28:28" x14ac:dyDescent="0.25">
      <c r="AB28545" s="3" t="e">
        <v>#N/A</v>
      </c>
    </row>
    <row r="28546" spans="28:28" x14ac:dyDescent="0.25">
      <c r="AB28546" s="3" t="e">
        <v>#N/A</v>
      </c>
    </row>
    <row r="28547" spans="28:28" x14ac:dyDescent="0.25">
      <c r="AB28547" s="3" t="e">
        <v>#N/A</v>
      </c>
    </row>
    <row r="28548" spans="28:28" x14ac:dyDescent="0.25">
      <c r="AB28548" s="3" t="e">
        <v>#N/A</v>
      </c>
    </row>
    <row r="28549" spans="28:28" x14ac:dyDescent="0.25">
      <c r="AB28549" s="3" t="e">
        <v>#N/A</v>
      </c>
    </row>
    <row r="28550" spans="28:28" x14ac:dyDescent="0.25">
      <c r="AB28550" s="3" t="e">
        <v>#N/A</v>
      </c>
    </row>
    <row r="28551" spans="28:28" x14ac:dyDescent="0.25">
      <c r="AB28551" s="3" t="e">
        <v>#N/A</v>
      </c>
    </row>
    <row r="28552" spans="28:28" x14ac:dyDescent="0.25">
      <c r="AB28552" s="3" t="e">
        <v>#N/A</v>
      </c>
    </row>
    <row r="28553" spans="28:28" x14ac:dyDescent="0.25">
      <c r="AB28553" s="3" t="e">
        <v>#N/A</v>
      </c>
    </row>
    <row r="28554" spans="28:28" x14ac:dyDescent="0.25">
      <c r="AB28554" s="3" t="e">
        <v>#N/A</v>
      </c>
    </row>
    <row r="28555" spans="28:28" x14ac:dyDescent="0.25">
      <c r="AB28555" s="3" t="e">
        <v>#N/A</v>
      </c>
    </row>
    <row r="28556" spans="28:28" x14ac:dyDescent="0.25">
      <c r="AB28556" s="3" t="e">
        <v>#N/A</v>
      </c>
    </row>
    <row r="28557" spans="28:28" x14ac:dyDescent="0.25">
      <c r="AB28557" s="3" t="e">
        <v>#N/A</v>
      </c>
    </row>
    <row r="28558" spans="28:28" x14ac:dyDescent="0.25">
      <c r="AB28558" s="3" t="e">
        <v>#N/A</v>
      </c>
    </row>
    <row r="28559" spans="28:28" x14ac:dyDescent="0.25">
      <c r="AB28559" s="3" t="e">
        <v>#N/A</v>
      </c>
    </row>
    <row r="28560" spans="28:28" x14ac:dyDescent="0.25">
      <c r="AB28560" s="3" t="e">
        <v>#N/A</v>
      </c>
    </row>
    <row r="28561" spans="28:28" x14ac:dyDescent="0.25">
      <c r="AB28561" s="3" t="e">
        <v>#N/A</v>
      </c>
    </row>
    <row r="28562" spans="28:28" x14ac:dyDescent="0.25">
      <c r="AB28562" s="3" t="e">
        <v>#N/A</v>
      </c>
    </row>
    <row r="28563" spans="28:28" x14ac:dyDescent="0.25">
      <c r="AB28563" s="3" t="e">
        <v>#N/A</v>
      </c>
    </row>
    <row r="28564" spans="28:28" x14ac:dyDescent="0.25">
      <c r="AB28564" s="3" t="e">
        <v>#N/A</v>
      </c>
    </row>
    <row r="28565" spans="28:28" x14ac:dyDescent="0.25">
      <c r="AB28565" s="3" t="e">
        <v>#N/A</v>
      </c>
    </row>
    <row r="28566" spans="28:28" x14ac:dyDescent="0.25">
      <c r="AB28566" s="3" t="e">
        <v>#N/A</v>
      </c>
    </row>
    <row r="28567" spans="28:28" x14ac:dyDescent="0.25">
      <c r="AB28567" s="3" t="e">
        <v>#N/A</v>
      </c>
    </row>
    <row r="28568" spans="28:28" x14ac:dyDescent="0.25">
      <c r="AB28568" s="3" t="e">
        <v>#N/A</v>
      </c>
    </row>
    <row r="28569" spans="28:28" x14ac:dyDescent="0.25">
      <c r="AB28569" s="3" t="e">
        <v>#N/A</v>
      </c>
    </row>
    <row r="28570" spans="28:28" x14ac:dyDescent="0.25">
      <c r="AB28570" s="3" t="e">
        <v>#N/A</v>
      </c>
    </row>
    <row r="28571" spans="28:28" x14ac:dyDescent="0.25">
      <c r="AB28571" s="3" t="e">
        <v>#N/A</v>
      </c>
    </row>
    <row r="28572" spans="28:28" x14ac:dyDescent="0.25">
      <c r="AB28572" s="3" t="e">
        <v>#N/A</v>
      </c>
    </row>
    <row r="28573" spans="28:28" x14ac:dyDescent="0.25">
      <c r="AB28573" s="3" t="e">
        <v>#N/A</v>
      </c>
    </row>
    <row r="28574" spans="28:28" x14ac:dyDescent="0.25">
      <c r="AB28574" s="3" t="e">
        <v>#N/A</v>
      </c>
    </row>
    <row r="28575" spans="28:28" x14ac:dyDescent="0.25">
      <c r="AB28575" s="3" t="e">
        <v>#N/A</v>
      </c>
    </row>
    <row r="28576" spans="28:28" x14ac:dyDescent="0.25">
      <c r="AB28576" s="3" t="e">
        <v>#N/A</v>
      </c>
    </row>
    <row r="28577" spans="28:28" x14ac:dyDescent="0.25">
      <c r="AB28577" s="3" t="e">
        <v>#N/A</v>
      </c>
    </row>
    <row r="28578" spans="28:28" x14ac:dyDescent="0.25">
      <c r="AB28578" s="3" t="e">
        <v>#N/A</v>
      </c>
    </row>
    <row r="28579" spans="28:28" x14ac:dyDescent="0.25">
      <c r="AB28579" s="3" t="e">
        <v>#N/A</v>
      </c>
    </row>
    <row r="28580" spans="28:28" x14ac:dyDescent="0.25">
      <c r="AB28580" s="3" t="e">
        <v>#N/A</v>
      </c>
    </row>
    <row r="28581" spans="28:28" x14ac:dyDescent="0.25">
      <c r="AB28581" s="3" t="e">
        <v>#N/A</v>
      </c>
    </row>
    <row r="28582" spans="28:28" x14ac:dyDescent="0.25">
      <c r="AB28582" s="3" t="e">
        <v>#N/A</v>
      </c>
    </row>
    <row r="28583" spans="28:28" x14ac:dyDescent="0.25">
      <c r="AB28583" s="3" t="e">
        <v>#N/A</v>
      </c>
    </row>
    <row r="28584" spans="28:28" x14ac:dyDescent="0.25">
      <c r="AB28584" s="3" t="e">
        <v>#N/A</v>
      </c>
    </row>
    <row r="28585" spans="28:28" x14ac:dyDescent="0.25">
      <c r="AB28585" s="3" t="e">
        <v>#N/A</v>
      </c>
    </row>
    <row r="28586" spans="28:28" x14ac:dyDescent="0.25">
      <c r="AB28586" s="3" t="e">
        <v>#N/A</v>
      </c>
    </row>
    <row r="28587" spans="28:28" x14ac:dyDescent="0.25">
      <c r="AB28587" s="3" t="e">
        <v>#N/A</v>
      </c>
    </row>
    <row r="28588" spans="28:28" x14ac:dyDescent="0.25">
      <c r="AB28588" s="3" t="e">
        <v>#N/A</v>
      </c>
    </row>
    <row r="28589" spans="28:28" x14ac:dyDescent="0.25">
      <c r="AB28589" s="3" t="e">
        <v>#N/A</v>
      </c>
    </row>
    <row r="28590" spans="28:28" x14ac:dyDescent="0.25">
      <c r="AB28590" s="3" t="e">
        <v>#N/A</v>
      </c>
    </row>
    <row r="28591" spans="28:28" x14ac:dyDescent="0.25">
      <c r="AB28591" s="3" t="e">
        <v>#N/A</v>
      </c>
    </row>
    <row r="28592" spans="28:28" x14ac:dyDescent="0.25">
      <c r="AB28592" s="3" t="e">
        <v>#N/A</v>
      </c>
    </row>
    <row r="28593" spans="28:28" x14ac:dyDescent="0.25">
      <c r="AB28593" s="3" t="e">
        <v>#N/A</v>
      </c>
    </row>
    <row r="28594" spans="28:28" x14ac:dyDescent="0.25">
      <c r="AB28594" s="3" t="e">
        <v>#N/A</v>
      </c>
    </row>
    <row r="28595" spans="28:28" x14ac:dyDescent="0.25">
      <c r="AB28595" s="3" t="e">
        <v>#N/A</v>
      </c>
    </row>
    <row r="28596" spans="28:28" x14ac:dyDescent="0.25">
      <c r="AB28596" s="3" t="e">
        <v>#N/A</v>
      </c>
    </row>
    <row r="28597" spans="28:28" x14ac:dyDescent="0.25">
      <c r="AB28597" s="3" t="e">
        <v>#N/A</v>
      </c>
    </row>
    <row r="28598" spans="28:28" x14ac:dyDescent="0.25">
      <c r="AB28598" s="3" t="e">
        <v>#N/A</v>
      </c>
    </row>
    <row r="28599" spans="28:28" x14ac:dyDescent="0.25">
      <c r="AB28599" s="3" t="e">
        <v>#N/A</v>
      </c>
    </row>
    <row r="28600" spans="28:28" x14ac:dyDescent="0.25">
      <c r="AB28600" s="3" t="e">
        <v>#N/A</v>
      </c>
    </row>
    <row r="28601" spans="28:28" x14ac:dyDescent="0.25">
      <c r="AB28601" s="3" t="e">
        <v>#N/A</v>
      </c>
    </row>
    <row r="28602" spans="28:28" x14ac:dyDescent="0.25">
      <c r="AB28602" s="3" t="e">
        <v>#N/A</v>
      </c>
    </row>
    <row r="28603" spans="28:28" x14ac:dyDescent="0.25">
      <c r="AB28603" s="3" t="e">
        <v>#N/A</v>
      </c>
    </row>
    <row r="28604" spans="28:28" x14ac:dyDescent="0.25">
      <c r="AB28604" s="3" t="e">
        <v>#N/A</v>
      </c>
    </row>
    <row r="28605" spans="28:28" x14ac:dyDescent="0.25">
      <c r="AB28605" s="3" t="e">
        <v>#N/A</v>
      </c>
    </row>
    <row r="28606" spans="28:28" x14ac:dyDescent="0.25">
      <c r="AB28606" s="3" t="e">
        <v>#N/A</v>
      </c>
    </row>
    <row r="28607" spans="28:28" x14ac:dyDescent="0.25">
      <c r="AB28607" s="3" t="e">
        <v>#N/A</v>
      </c>
    </row>
    <row r="28608" spans="28:28" x14ac:dyDescent="0.25">
      <c r="AB28608" s="3" t="e">
        <v>#N/A</v>
      </c>
    </row>
    <row r="28609" spans="28:28" x14ac:dyDescent="0.25">
      <c r="AB28609" s="3" t="e">
        <v>#N/A</v>
      </c>
    </row>
    <row r="28610" spans="28:28" x14ac:dyDescent="0.25">
      <c r="AB28610" s="3" t="e">
        <v>#N/A</v>
      </c>
    </row>
    <row r="28611" spans="28:28" x14ac:dyDescent="0.25">
      <c r="AB28611" s="3" t="e">
        <v>#N/A</v>
      </c>
    </row>
    <row r="28612" spans="28:28" x14ac:dyDescent="0.25">
      <c r="AB28612" s="3" t="e">
        <v>#N/A</v>
      </c>
    </row>
    <row r="28613" spans="28:28" x14ac:dyDescent="0.25">
      <c r="AB28613" s="3" t="e">
        <v>#N/A</v>
      </c>
    </row>
    <row r="28614" spans="28:28" x14ac:dyDescent="0.25">
      <c r="AB28614" s="3" t="e">
        <v>#N/A</v>
      </c>
    </row>
    <row r="28615" spans="28:28" x14ac:dyDescent="0.25">
      <c r="AB28615" s="3" t="e">
        <v>#N/A</v>
      </c>
    </row>
    <row r="28616" spans="28:28" x14ac:dyDescent="0.25">
      <c r="AB28616" s="3" t="e">
        <v>#N/A</v>
      </c>
    </row>
    <row r="28617" spans="28:28" x14ac:dyDescent="0.25">
      <c r="AB28617" s="3" t="e">
        <v>#N/A</v>
      </c>
    </row>
    <row r="28618" spans="28:28" x14ac:dyDescent="0.25">
      <c r="AB28618" s="3" t="e">
        <v>#N/A</v>
      </c>
    </row>
    <row r="28619" spans="28:28" x14ac:dyDescent="0.25">
      <c r="AB28619" s="3" t="e">
        <v>#N/A</v>
      </c>
    </row>
    <row r="28620" spans="28:28" x14ac:dyDescent="0.25">
      <c r="AB28620" s="3" t="e">
        <v>#N/A</v>
      </c>
    </row>
    <row r="28621" spans="28:28" x14ac:dyDescent="0.25">
      <c r="AB28621" s="3" t="e">
        <v>#N/A</v>
      </c>
    </row>
    <row r="28622" spans="28:28" x14ac:dyDescent="0.25">
      <c r="AB28622" s="3" t="e">
        <v>#N/A</v>
      </c>
    </row>
    <row r="28623" spans="28:28" x14ac:dyDescent="0.25">
      <c r="AB28623" s="3" t="e">
        <v>#N/A</v>
      </c>
    </row>
    <row r="28624" spans="28:28" x14ac:dyDescent="0.25">
      <c r="AB28624" s="3" t="e">
        <v>#N/A</v>
      </c>
    </row>
    <row r="28625" spans="28:28" x14ac:dyDescent="0.25">
      <c r="AB28625" s="3" t="e">
        <v>#N/A</v>
      </c>
    </row>
    <row r="28626" spans="28:28" x14ac:dyDescent="0.25">
      <c r="AB28626" s="3" t="e">
        <v>#N/A</v>
      </c>
    </row>
    <row r="28627" spans="28:28" x14ac:dyDescent="0.25">
      <c r="AB28627" s="3" t="e">
        <v>#N/A</v>
      </c>
    </row>
    <row r="28628" spans="28:28" x14ac:dyDescent="0.25">
      <c r="AB28628" s="3" t="e">
        <v>#N/A</v>
      </c>
    </row>
    <row r="28629" spans="28:28" x14ac:dyDescent="0.25">
      <c r="AB28629" s="3" t="e">
        <v>#N/A</v>
      </c>
    </row>
    <row r="28630" spans="28:28" x14ac:dyDescent="0.25">
      <c r="AB28630" s="3" t="e">
        <v>#N/A</v>
      </c>
    </row>
    <row r="28631" spans="28:28" x14ac:dyDescent="0.25">
      <c r="AB28631" s="3" t="e">
        <v>#N/A</v>
      </c>
    </row>
    <row r="28632" spans="28:28" x14ac:dyDescent="0.25">
      <c r="AB28632" s="3" t="e">
        <v>#N/A</v>
      </c>
    </row>
    <row r="28633" spans="28:28" x14ac:dyDescent="0.25">
      <c r="AB28633" s="3" t="e">
        <v>#N/A</v>
      </c>
    </row>
    <row r="28634" spans="28:28" x14ac:dyDescent="0.25">
      <c r="AB28634" s="3" t="e">
        <v>#N/A</v>
      </c>
    </row>
    <row r="28635" spans="28:28" x14ac:dyDescent="0.25">
      <c r="AB28635" s="3" t="e">
        <v>#N/A</v>
      </c>
    </row>
    <row r="28636" spans="28:28" x14ac:dyDescent="0.25">
      <c r="AB28636" s="3" t="e">
        <v>#N/A</v>
      </c>
    </row>
    <row r="28637" spans="28:28" x14ac:dyDescent="0.25">
      <c r="AB28637" s="3" t="e">
        <v>#N/A</v>
      </c>
    </row>
    <row r="28638" spans="28:28" x14ac:dyDescent="0.25">
      <c r="AB28638" s="3" t="e">
        <v>#N/A</v>
      </c>
    </row>
    <row r="28639" spans="28:28" x14ac:dyDescent="0.25">
      <c r="AB28639" s="3" t="e">
        <v>#N/A</v>
      </c>
    </row>
    <row r="28640" spans="28:28" x14ac:dyDescent="0.25">
      <c r="AB28640" s="3" t="e">
        <v>#N/A</v>
      </c>
    </row>
    <row r="28641" spans="28:28" x14ac:dyDescent="0.25">
      <c r="AB28641" s="3" t="e">
        <v>#N/A</v>
      </c>
    </row>
    <row r="28642" spans="28:28" x14ac:dyDescent="0.25">
      <c r="AB28642" s="3" t="e">
        <v>#N/A</v>
      </c>
    </row>
    <row r="28643" spans="28:28" x14ac:dyDescent="0.25">
      <c r="AB28643" s="3" t="e">
        <v>#N/A</v>
      </c>
    </row>
    <row r="28644" spans="28:28" x14ac:dyDescent="0.25">
      <c r="AB28644" s="3" t="e">
        <v>#N/A</v>
      </c>
    </row>
    <row r="28645" spans="28:28" x14ac:dyDescent="0.25">
      <c r="AB28645" s="3" t="e">
        <v>#N/A</v>
      </c>
    </row>
    <row r="28646" spans="28:28" x14ac:dyDescent="0.25">
      <c r="AB28646" s="3" t="e">
        <v>#N/A</v>
      </c>
    </row>
    <row r="28647" spans="28:28" x14ac:dyDescent="0.25">
      <c r="AB28647" s="3" t="e">
        <v>#N/A</v>
      </c>
    </row>
    <row r="28648" spans="28:28" x14ac:dyDescent="0.25">
      <c r="AB28648" s="3" t="e">
        <v>#N/A</v>
      </c>
    </row>
    <row r="28649" spans="28:28" x14ac:dyDescent="0.25">
      <c r="AB28649" s="3" t="e">
        <v>#N/A</v>
      </c>
    </row>
    <row r="28650" spans="28:28" x14ac:dyDescent="0.25">
      <c r="AB28650" s="3" t="e">
        <v>#N/A</v>
      </c>
    </row>
    <row r="28651" spans="28:28" x14ac:dyDescent="0.25">
      <c r="AB28651" s="3" t="e">
        <v>#N/A</v>
      </c>
    </row>
    <row r="28652" spans="28:28" x14ac:dyDescent="0.25">
      <c r="AB28652" s="3" t="e">
        <v>#N/A</v>
      </c>
    </row>
    <row r="28653" spans="28:28" x14ac:dyDescent="0.25">
      <c r="AB28653" s="3" t="e">
        <v>#N/A</v>
      </c>
    </row>
    <row r="28654" spans="28:28" x14ac:dyDescent="0.25">
      <c r="AB28654" s="3" t="e">
        <v>#N/A</v>
      </c>
    </row>
    <row r="28655" spans="28:28" x14ac:dyDescent="0.25">
      <c r="AB28655" s="3" t="e">
        <v>#N/A</v>
      </c>
    </row>
    <row r="28656" spans="28:28" x14ac:dyDescent="0.25">
      <c r="AB28656" s="3" t="e">
        <v>#N/A</v>
      </c>
    </row>
    <row r="28657" spans="28:28" x14ac:dyDescent="0.25">
      <c r="AB28657" s="3" t="e">
        <v>#N/A</v>
      </c>
    </row>
    <row r="28658" spans="28:28" x14ac:dyDescent="0.25">
      <c r="AB28658" s="3" t="e">
        <v>#N/A</v>
      </c>
    </row>
    <row r="28659" spans="28:28" x14ac:dyDescent="0.25">
      <c r="AB28659" s="3" t="e">
        <v>#N/A</v>
      </c>
    </row>
    <row r="28660" spans="28:28" x14ac:dyDescent="0.25">
      <c r="AB28660" s="3" t="e">
        <v>#N/A</v>
      </c>
    </row>
    <row r="28661" spans="28:28" x14ac:dyDescent="0.25">
      <c r="AB28661" s="3" t="e">
        <v>#N/A</v>
      </c>
    </row>
    <row r="28662" spans="28:28" x14ac:dyDescent="0.25">
      <c r="AB28662" s="3" t="e">
        <v>#N/A</v>
      </c>
    </row>
    <row r="28663" spans="28:28" x14ac:dyDescent="0.25">
      <c r="AB28663" s="3" t="e">
        <v>#N/A</v>
      </c>
    </row>
    <row r="28664" spans="28:28" x14ac:dyDescent="0.25">
      <c r="AB28664" s="3" t="e">
        <v>#N/A</v>
      </c>
    </row>
    <row r="28665" spans="28:28" x14ac:dyDescent="0.25">
      <c r="AB28665" s="3" t="e">
        <v>#N/A</v>
      </c>
    </row>
    <row r="28666" spans="28:28" x14ac:dyDescent="0.25">
      <c r="AB28666" s="3" t="e">
        <v>#N/A</v>
      </c>
    </row>
    <row r="28667" spans="28:28" x14ac:dyDescent="0.25">
      <c r="AB28667" s="3" t="e">
        <v>#N/A</v>
      </c>
    </row>
    <row r="28668" spans="28:28" x14ac:dyDescent="0.25">
      <c r="AB28668" s="3" t="e">
        <v>#N/A</v>
      </c>
    </row>
    <row r="28669" spans="28:28" x14ac:dyDescent="0.25">
      <c r="AB28669" s="3" t="e">
        <v>#N/A</v>
      </c>
    </row>
    <row r="28670" spans="28:28" x14ac:dyDescent="0.25">
      <c r="AB28670" s="3" t="e">
        <v>#N/A</v>
      </c>
    </row>
    <row r="28671" spans="28:28" x14ac:dyDescent="0.25">
      <c r="AB28671" s="3" t="e">
        <v>#N/A</v>
      </c>
    </row>
    <row r="28672" spans="28:28" x14ac:dyDescent="0.25">
      <c r="AB28672" s="3" t="e">
        <v>#N/A</v>
      </c>
    </row>
    <row r="28673" spans="28:28" x14ac:dyDescent="0.25">
      <c r="AB28673" s="3" t="e">
        <v>#N/A</v>
      </c>
    </row>
    <row r="28674" spans="28:28" x14ac:dyDescent="0.25">
      <c r="AB28674" s="3" t="e">
        <v>#N/A</v>
      </c>
    </row>
    <row r="28675" spans="28:28" x14ac:dyDescent="0.25">
      <c r="AB28675" s="3" t="e">
        <v>#N/A</v>
      </c>
    </row>
    <row r="28676" spans="28:28" x14ac:dyDescent="0.25">
      <c r="AB28676" s="3" t="e">
        <v>#N/A</v>
      </c>
    </row>
    <row r="28677" spans="28:28" x14ac:dyDescent="0.25">
      <c r="AB28677" s="3" t="e">
        <v>#N/A</v>
      </c>
    </row>
    <row r="28678" spans="28:28" x14ac:dyDescent="0.25">
      <c r="AB28678" s="3" t="e">
        <v>#N/A</v>
      </c>
    </row>
    <row r="28679" spans="28:28" x14ac:dyDescent="0.25">
      <c r="AB28679" s="3" t="e">
        <v>#N/A</v>
      </c>
    </row>
    <row r="28680" spans="28:28" x14ac:dyDescent="0.25">
      <c r="AB28680" s="3" t="e">
        <v>#N/A</v>
      </c>
    </row>
    <row r="28681" spans="28:28" x14ac:dyDescent="0.25">
      <c r="AB28681" s="3" t="e">
        <v>#N/A</v>
      </c>
    </row>
    <row r="28682" spans="28:28" x14ac:dyDescent="0.25">
      <c r="AB28682" s="3" t="e">
        <v>#N/A</v>
      </c>
    </row>
    <row r="28683" spans="28:28" x14ac:dyDescent="0.25">
      <c r="AB28683" s="3" t="e">
        <v>#N/A</v>
      </c>
    </row>
    <row r="28684" spans="28:28" x14ac:dyDescent="0.25">
      <c r="AB28684" s="3" t="e">
        <v>#N/A</v>
      </c>
    </row>
    <row r="28685" spans="28:28" x14ac:dyDescent="0.25">
      <c r="AB28685" s="3" t="e">
        <v>#N/A</v>
      </c>
    </row>
    <row r="28686" spans="28:28" x14ac:dyDescent="0.25">
      <c r="AB28686" s="3" t="e">
        <v>#N/A</v>
      </c>
    </row>
    <row r="28687" spans="28:28" x14ac:dyDescent="0.25">
      <c r="AB28687" s="3" t="e">
        <v>#N/A</v>
      </c>
    </row>
    <row r="28688" spans="28:28" x14ac:dyDescent="0.25">
      <c r="AB28688" s="3" t="e">
        <v>#N/A</v>
      </c>
    </row>
    <row r="28689" spans="28:28" x14ac:dyDescent="0.25">
      <c r="AB28689" s="3" t="e">
        <v>#N/A</v>
      </c>
    </row>
    <row r="28690" spans="28:28" x14ac:dyDescent="0.25">
      <c r="AB28690" s="3" t="e">
        <v>#N/A</v>
      </c>
    </row>
    <row r="28691" spans="28:28" x14ac:dyDescent="0.25">
      <c r="AB28691" s="3" t="e">
        <v>#N/A</v>
      </c>
    </row>
    <row r="28692" spans="28:28" x14ac:dyDescent="0.25">
      <c r="AB28692" s="3" t="e">
        <v>#N/A</v>
      </c>
    </row>
    <row r="28693" spans="28:28" x14ac:dyDescent="0.25">
      <c r="AB28693" s="3" t="e">
        <v>#N/A</v>
      </c>
    </row>
    <row r="28694" spans="28:28" x14ac:dyDescent="0.25">
      <c r="AB28694" s="3" t="e">
        <v>#N/A</v>
      </c>
    </row>
    <row r="28695" spans="28:28" x14ac:dyDescent="0.25">
      <c r="AB28695" s="3" t="e">
        <v>#N/A</v>
      </c>
    </row>
    <row r="28696" spans="28:28" x14ac:dyDescent="0.25">
      <c r="AB28696" s="3" t="e">
        <v>#N/A</v>
      </c>
    </row>
    <row r="28697" spans="28:28" x14ac:dyDescent="0.25">
      <c r="AB28697" s="3" t="e">
        <v>#N/A</v>
      </c>
    </row>
    <row r="28698" spans="28:28" x14ac:dyDescent="0.25">
      <c r="AB28698" s="3" t="e">
        <v>#N/A</v>
      </c>
    </row>
    <row r="28699" spans="28:28" x14ac:dyDescent="0.25">
      <c r="AB28699" s="3" t="e">
        <v>#N/A</v>
      </c>
    </row>
    <row r="28700" spans="28:28" x14ac:dyDescent="0.25">
      <c r="AB28700" s="3" t="e">
        <v>#N/A</v>
      </c>
    </row>
    <row r="28701" spans="28:28" x14ac:dyDescent="0.25">
      <c r="AB28701" s="3" t="e">
        <v>#N/A</v>
      </c>
    </row>
    <row r="28702" spans="28:28" x14ac:dyDescent="0.25">
      <c r="AB28702" s="3" t="e">
        <v>#N/A</v>
      </c>
    </row>
    <row r="28703" spans="28:28" x14ac:dyDescent="0.25">
      <c r="AB28703" s="3" t="e">
        <v>#N/A</v>
      </c>
    </row>
    <row r="28704" spans="28:28" x14ac:dyDescent="0.25">
      <c r="AB28704" s="3" t="e">
        <v>#N/A</v>
      </c>
    </row>
    <row r="28705" spans="28:28" x14ac:dyDescent="0.25">
      <c r="AB28705" s="3" t="e">
        <v>#N/A</v>
      </c>
    </row>
    <row r="28706" spans="28:28" x14ac:dyDescent="0.25">
      <c r="AB28706" s="3" t="e">
        <v>#N/A</v>
      </c>
    </row>
    <row r="28707" spans="28:28" x14ac:dyDescent="0.25">
      <c r="AB28707" s="3" t="e">
        <v>#N/A</v>
      </c>
    </row>
    <row r="28708" spans="28:28" x14ac:dyDescent="0.25">
      <c r="AB28708" s="3" t="e">
        <v>#N/A</v>
      </c>
    </row>
    <row r="28709" spans="28:28" x14ac:dyDescent="0.25">
      <c r="AB28709" s="3" t="e">
        <v>#N/A</v>
      </c>
    </row>
    <row r="28710" spans="28:28" x14ac:dyDescent="0.25">
      <c r="AB28710" s="3" t="e">
        <v>#N/A</v>
      </c>
    </row>
    <row r="28711" spans="28:28" x14ac:dyDescent="0.25">
      <c r="AB28711" s="3" t="e">
        <v>#N/A</v>
      </c>
    </row>
    <row r="28712" spans="28:28" x14ac:dyDescent="0.25">
      <c r="AB28712" s="3" t="e">
        <v>#N/A</v>
      </c>
    </row>
    <row r="28713" spans="28:28" x14ac:dyDescent="0.25">
      <c r="AB28713" s="3" t="e">
        <v>#N/A</v>
      </c>
    </row>
    <row r="28714" spans="28:28" x14ac:dyDescent="0.25">
      <c r="AB28714" s="3" t="e">
        <v>#N/A</v>
      </c>
    </row>
    <row r="28715" spans="28:28" x14ac:dyDescent="0.25">
      <c r="AB28715" s="3" t="e">
        <v>#N/A</v>
      </c>
    </row>
    <row r="28716" spans="28:28" x14ac:dyDescent="0.25">
      <c r="AB28716" s="3" t="e">
        <v>#N/A</v>
      </c>
    </row>
    <row r="28717" spans="28:28" x14ac:dyDescent="0.25">
      <c r="AB28717" s="3" t="e">
        <v>#N/A</v>
      </c>
    </row>
    <row r="28718" spans="28:28" x14ac:dyDescent="0.25">
      <c r="AB28718" s="3" t="e">
        <v>#N/A</v>
      </c>
    </row>
    <row r="28719" spans="28:28" x14ac:dyDescent="0.25">
      <c r="AB28719" s="3" t="e">
        <v>#N/A</v>
      </c>
    </row>
    <row r="28720" spans="28:28" x14ac:dyDescent="0.25">
      <c r="AB28720" s="3" t="e">
        <v>#N/A</v>
      </c>
    </row>
    <row r="28721" spans="28:28" x14ac:dyDescent="0.25">
      <c r="AB28721" s="3" t="e">
        <v>#N/A</v>
      </c>
    </row>
    <row r="28722" spans="28:28" x14ac:dyDescent="0.25">
      <c r="AB28722" s="3" t="e">
        <v>#N/A</v>
      </c>
    </row>
    <row r="28723" spans="28:28" x14ac:dyDescent="0.25">
      <c r="AB28723" s="3" t="e">
        <v>#N/A</v>
      </c>
    </row>
    <row r="28724" spans="28:28" x14ac:dyDescent="0.25">
      <c r="AB28724" s="3" t="e">
        <v>#N/A</v>
      </c>
    </row>
    <row r="28725" spans="28:28" x14ac:dyDescent="0.25">
      <c r="AB28725" s="3" t="e">
        <v>#N/A</v>
      </c>
    </row>
    <row r="28726" spans="28:28" x14ac:dyDescent="0.25">
      <c r="AB28726" s="3" t="e">
        <v>#N/A</v>
      </c>
    </row>
    <row r="28727" spans="28:28" x14ac:dyDescent="0.25">
      <c r="AB28727" s="3" t="e">
        <v>#N/A</v>
      </c>
    </row>
    <row r="28728" spans="28:28" x14ac:dyDescent="0.25">
      <c r="AB28728" s="3" t="e">
        <v>#N/A</v>
      </c>
    </row>
    <row r="28729" spans="28:28" x14ac:dyDescent="0.25">
      <c r="AB28729" s="3" t="e">
        <v>#N/A</v>
      </c>
    </row>
    <row r="28730" spans="28:28" x14ac:dyDescent="0.25">
      <c r="AB28730" s="3" t="e">
        <v>#N/A</v>
      </c>
    </row>
    <row r="28731" spans="28:28" x14ac:dyDescent="0.25">
      <c r="AB28731" s="3" t="e">
        <v>#N/A</v>
      </c>
    </row>
    <row r="28732" spans="28:28" x14ac:dyDescent="0.25">
      <c r="AB28732" s="3" t="e">
        <v>#N/A</v>
      </c>
    </row>
    <row r="28733" spans="28:28" x14ac:dyDescent="0.25">
      <c r="AB28733" s="3" t="e">
        <v>#N/A</v>
      </c>
    </row>
    <row r="28734" spans="28:28" x14ac:dyDescent="0.25">
      <c r="AB28734" s="3" t="e">
        <v>#N/A</v>
      </c>
    </row>
    <row r="28735" spans="28:28" x14ac:dyDescent="0.25">
      <c r="AB28735" s="3" t="e">
        <v>#N/A</v>
      </c>
    </row>
    <row r="28736" spans="28:28" x14ac:dyDescent="0.25">
      <c r="AB28736" s="3" t="e">
        <v>#N/A</v>
      </c>
    </row>
    <row r="28737" spans="28:28" x14ac:dyDescent="0.25">
      <c r="AB28737" s="3" t="e">
        <v>#N/A</v>
      </c>
    </row>
    <row r="28738" spans="28:28" x14ac:dyDescent="0.25">
      <c r="AB28738" s="3" t="e">
        <v>#N/A</v>
      </c>
    </row>
    <row r="28739" spans="28:28" x14ac:dyDescent="0.25">
      <c r="AB28739" s="3" t="e">
        <v>#N/A</v>
      </c>
    </row>
    <row r="28740" spans="28:28" x14ac:dyDescent="0.25">
      <c r="AB28740" s="3" t="e">
        <v>#N/A</v>
      </c>
    </row>
    <row r="28741" spans="28:28" x14ac:dyDescent="0.25">
      <c r="AB28741" s="3" t="e">
        <v>#N/A</v>
      </c>
    </row>
    <row r="28742" spans="28:28" x14ac:dyDescent="0.25">
      <c r="AB28742" s="3" t="e">
        <v>#N/A</v>
      </c>
    </row>
    <row r="28743" spans="28:28" x14ac:dyDescent="0.25">
      <c r="AB28743" s="3" t="e">
        <v>#N/A</v>
      </c>
    </row>
    <row r="28744" spans="28:28" x14ac:dyDescent="0.25">
      <c r="AB28744" s="3" t="e">
        <v>#N/A</v>
      </c>
    </row>
    <row r="28745" spans="28:28" x14ac:dyDescent="0.25">
      <c r="AB28745" s="3" t="e">
        <v>#N/A</v>
      </c>
    </row>
    <row r="28746" spans="28:28" x14ac:dyDescent="0.25">
      <c r="AB28746" s="3" t="e">
        <v>#N/A</v>
      </c>
    </row>
    <row r="28747" spans="28:28" x14ac:dyDescent="0.25">
      <c r="AB28747" s="3" t="e">
        <v>#N/A</v>
      </c>
    </row>
    <row r="28748" spans="28:28" x14ac:dyDescent="0.25">
      <c r="AB28748" s="3" t="e">
        <v>#N/A</v>
      </c>
    </row>
    <row r="28749" spans="28:28" x14ac:dyDescent="0.25">
      <c r="AB28749" s="3" t="e">
        <v>#N/A</v>
      </c>
    </row>
    <row r="28750" spans="28:28" x14ac:dyDescent="0.25">
      <c r="AB28750" s="3" t="e">
        <v>#N/A</v>
      </c>
    </row>
    <row r="28751" spans="28:28" x14ac:dyDescent="0.25">
      <c r="AB28751" s="3" t="e">
        <v>#N/A</v>
      </c>
    </row>
    <row r="28752" spans="28:28" x14ac:dyDescent="0.25">
      <c r="AB28752" s="3" t="e">
        <v>#N/A</v>
      </c>
    </row>
    <row r="28753" spans="28:28" x14ac:dyDescent="0.25">
      <c r="AB28753" s="3" t="e">
        <v>#N/A</v>
      </c>
    </row>
    <row r="28754" spans="28:28" x14ac:dyDescent="0.25">
      <c r="AB28754" s="3" t="e">
        <v>#N/A</v>
      </c>
    </row>
    <row r="28755" spans="28:28" x14ac:dyDescent="0.25">
      <c r="AB28755" s="3" t="e">
        <v>#N/A</v>
      </c>
    </row>
    <row r="28756" spans="28:28" x14ac:dyDescent="0.25">
      <c r="AB28756" s="3" t="e">
        <v>#N/A</v>
      </c>
    </row>
    <row r="28757" spans="28:28" x14ac:dyDescent="0.25">
      <c r="AB28757" s="3" t="e">
        <v>#N/A</v>
      </c>
    </row>
    <row r="28758" spans="28:28" x14ac:dyDescent="0.25">
      <c r="AB28758" s="3" t="e">
        <v>#N/A</v>
      </c>
    </row>
    <row r="28759" spans="28:28" x14ac:dyDescent="0.25">
      <c r="AB28759" s="3" t="e">
        <v>#N/A</v>
      </c>
    </row>
    <row r="28760" spans="28:28" x14ac:dyDescent="0.25">
      <c r="AB28760" s="3" t="e">
        <v>#N/A</v>
      </c>
    </row>
    <row r="28761" spans="28:28" x14ac:dyDescent="0.25">
      <c r="AB28761" s="3" t="e">
        <v>#N/A</v>
      </c>
    </row>
    <row r="28762" spans="28:28" x14ac:dyDescent="0.25">
      <c r="AB28762" s="3" t="e">
        <v>#N/A</v>
      </c>
    </row>
    <row r="28763" spans="28:28" x14ac:dyDescent="0.25">
      <c r="AB28763" s="3" t="e">
        <v>#N/A</v>
      </c>
    </row>
    <row r="28764" spans="28:28" x14ac:dyDescent="0.25">
      <c r="AB28764" s="3" t="e">
        <v>#N/A</v>
      </c>
    </row>
    <row r="28765" spans="28:28" x14ac:dyDescent="0.25">
      <c r="AB28765" s="3" t="e">
        <v>#N/A</v>
      </c>
    </row>
    <row r="28766" spans="28:28" x14ac:dyDescent="0.25">
      <c r="AB28766" s="3" t="e">
        <v>#N/A</v>
      </c>
    </row>
    <row r="28767" spans="28:28" x14ac:dyDescent="0.25">
      <c r="AB28767" s="3" t="e">
        <v>#N/A</v>
      </c>
    </row>
    <row r="28768" spans="28:28" x14ac:dyDescent="0.25">
      <c r="AB28768" s="3" t="e">
        <v>#N/A</v>
      </c>
    </row>
    <row r="28769" spans="28:28" x14ac:dyDescent="0.25">
      <c r="AB28769" s="3" t="e">
        <v>#N/A</v>
      </c>
    </row>
    <row r="28770" spans="28:28" x14ac:dyDescent="0.25">
      <c r="AB28770" s="3" t="e">
        <v>#N/A</v>
      </c>
    </row>
    <row r="28771" spans="28:28" x14ac:dyDescent="0.25">
      <c r="AB28771" s="3" t="e">
        <v>#N/A</v>
      </c>
    </row>
    <row r="28772" spans="28:28" x14ac:dyDescent="0.25">
      <c r="AB28772" s="3" t="e">
        <v>#N/A</v>
      </c>
    </row>
    <row r="28773" spans="28:28" x14ac:dyDescent="0.25">
      <c r="AB28773" s="3" t="e">
        <v>#N/A</v>
      </c>
    </row>
    <row r="28774" spans="28:28" x14ac:dyDescent="0.25">
      <c r="AB28774" s="3" t="e">
        <v>#N/A</v>
      </c>
    </row>
    <row r="28775" spans="28:28" x14ac:dyDescent="0.25">
      <c r="AB28775" s="3" t="e">
        <v>#N/A</v>
      </c>
    </row>
    <row r="28776" spans="28:28" x14ac:dyDescent="0.25">
      <c r="AB28776" s="3" t="e">
        <v>#N/A</v>
      </c>
    </row>
    <row r="28777" spans="28:28" x14ac:dyDescent="0.25">
      <c r="AB28777" s="3" t="e">
        <v>#N/A</v>
      </c>
    </row>
    <row r="28778" spans="28:28" x14ac:dyDescent="0.25">
      <c r="AB28778" s="3" t="e">
        <v>#N/A</v>
      </c>
    </row>
    <row r="28779" spans="28:28" x14ac:dyDescent="0.25">
      <c r="AB28779" s="3" t="e">
        <v>#N/A</v>
      </c>
    </row>
    <row r="28780" spans="28:28" x14ac:dyDescent="0.25">
      <c r="AB28780" s="3" t="e">
        <v>#N/A</v>
      </c>
    </row>
    <row r="28781" spans="28:28" x14ac:dyDescent="0.25">
      <c r="AB28781" s="3" t="e">
        <v>#N/A</v>
      </c>
    </row>
    <row r="28782" spans="28:28" x14ac:dyDescent="0.25">
      <c r="AB28782" s="3" t="e">
        <v>#N/A</v>
      </c>
    </row>
    <row r="28783" spans="28:28" x14ac:dyDescent="0.25">
      <c r="AB28783" s="3" t="e">
        <v>#N/A</v>
      </c>
    </row>
    <row r="28784" spans="28:28" x14ac:dyDescent="0.25">
      <c r="AB28784" s="3" t="e">
        <v>#N/A</v>
      </c>
    </row>
    <row r="28785" spans="28:28" x14ac:dyDescent="0.25">
      <c r="AB28785" s="3" t="e">
        <v>#N/A</v>
      </c>
    </row>
    <row r="28786" spans="28:28" x14ac:dyDescent="0.25">
      <c r="AB28786" s="3" t="e">
        <v>#N/A</v>
      </c>
    </row>
    <row r="28787" spans="28:28" x14ac:dyDescent="0.25">
      <c r="AB28787" s="3" t="e">
        <v>#N/A</v>
      </c>
    </row>
    <row r="28788" spans="28:28" x14ac:dyDescent="0.25">
      <c r="AB28788" s="3" t="e">
        <v>#N/A</v>
      </c>
    </row>
    <row r="28789" spans="28:28" x14ac:dyDescent="0.25">
      <c r="AB28789" s="3" t="e">
        <v>#N/A</v>
      </c>
    </row>
    <row r="28790" spans="28:28" x14ac:dyDescent="0.25">
      <c r="AB28790" s="3" t="e">
        <v>#N/A</v>
      </c>
    </row>
    <row r="28791" spans="28:28" x14ac:dyDescent="0.25">
      <c r="AB28791" s="3" t="e">
        <v>#N/A</v>
      </c>
    </row>
    <row r="28792" spans="28:28" x14ac:dyDescent="0.25">
      <c r="AB28792" s="3" t="e">
        <v>#N/A</v>
      </c>
    </row>
    <row r="28793" spans="28:28" x14ac:dyDescent="0.25">
      <c r="AB28793" s="3" t="e">
        <v>#N/A</v>
      </c>
    </row>
    <row r="28794" spans="28:28" x14ac:dyDescent="0.25">
      <c r="AB28794" s="3" t="e">
        <v>#N/A</v>
      </c>
    </row>
    <row r="28795" spans="28:28" x14ac:dyDescent="0.25">
      <c r="AB28795" s="3" t="e">
        <v>#N/A</v>
      </c>
    </row>
    <row r="28796" spans="28:28" x14ac:dyDescent="0.25">
      <c r="AB28796" s="3" t="e">
        <v>#N/A</v>
      </c>
    </row>
    <row r="28797" spans="28:28" x14ac:dyDescent="0.25">
      <c r="AB28797" s="3" t="e">
        <v>#N/A</v>
      </c>
    </row>
    <row r="28798" spans="28:28" x14ac:dyDescent="0.25">
      <c r="AB28798" s="3" t="e">
        <v>#N/A</v>
      </c>
    </row>
    <row r="28799" spans="28:28" x14ac:dyDescent="0.25">
      <c r="AB28799" s="3" t="e">
        <v>#N/A</v>
      </c>
    </row>
    <row r="28800" spans="28:28" x14ac:dyDescent="0.25">
      <c r="AB28800" s="3" t="e">
        <v>#N/A</v>
      </c>
    </row>
    <row r="28801" spans="28:28" x14ac:dyDescent="0.25">
      <c r="AB28801" s="3" t="e">
        <v>#N/A</v>
      </c>
    </row>
    <row r="28802" spans="28:28" x14ac:dyDescent="0.25">
      <c r="AB28802" s="3" t="e">
        <v>#N/A</v>
      </c>
    </row>
    <row r="28803" spans="28:28" x14ac:dyDescent="0.25">
      <c r="AB28803" s="3" t="e">
        <v>#N/A</v>
      </c>
    </row>
    <row r="28804" spans="28:28" x14ac:dyDescent="0.25">
      <c r="AB28804" s="3" t="e">
        <v>#N/A</v>
      </c>
    </row>
    <row r="28805" spans="28:28" x14ac:dyDescent="0.25">
      <c r="AB28805" s="3" t="e">
        <v>#N/A</v>
      </c>
    </row>
    <row r="28806" spans="28:28" x14ac:dyDescent="0.25">
      <c r="AB28806" s="3" t="e">
        <v>#N/A</v>
      </c>
    </row>
    <row r="28807" spans="28:28" x14ac:dyDescent="0.25">
      <c r="AB28807" s="3" t="e">
        <v>#N/A</v>
      </c>
    </row>
    <row r="28808" spans="28:28" x14ac:dyDescent="0.25">
      <c r="AB28808" s="3" t="e">
        <v>#N/A</v>
      </c>
    </row>
    <row r="28809" spans="28:28" x14ac:dyDescent="0.25">
      <c r="AB28809" s="3" t="e">
        <v>#N/A</v>
      </c>
    </row>
    <row r="28810" spans="28:28" x14ac:dyDescent="0.25">
      <c r="AB28810" s="3" t="e">
        <v>#N/A</v>
      </c>
    </row>
    <row r="28811" spans="28:28" x14ac:dyDescent="0.25">
      <c r="AB28811" s="3" t="e">
        <v>#N/A</v>
      </c>
    </row>
    <row r="28812" spans="28:28" x14ac:dyDescent="0.25">
      <c r="AB28812" s="3" t="e">
        <v>#N/A</v>
      </c>
    </row>
    <row r="28813" spans="28:28" x14ac:dyDescent="0.25">
      <c r="AB28813" s="3" t="e">
        <v>#N/A</v>
      </c>
    </row>
    <row r="28814" spans="28:28" x14ac:dyDescent="0.25">
      <c r="AB28814" s="3" t="e">
        <v>#N/A</v>
      </c>
    </row>
    <row r="28815" spans="28:28" x14ac:dyDescent="0.25">
      <c r="AB28815" s="3" t="e">
        <v>#N/A</v>
      </c>
    </row>
    <row r="28816" spans="28:28" x14ac:dyDescent="0.25">
      <c r="AB28816" s="3" t="e">
        <v>#N/A</v>
      </c>
    </row>
    <row r="28817" spans="28:28" x14ac:dyDescent="0.25">
      <c r="AB28817" s="3" t="e">
        <v>#N/A</v>
      </c>
    </row>
    <row r="28818" spans="28:28" x14ac:dyDescent="0.25">
      <c r="AB28818" s="3" t="e">
        <v>#N/A</v>
      </c>
    </row>
    <row r="28819" spans="28:28" x14ac:dyDescent="0.25">
      <c r="AB28819" s="3" t="e">
        <v>#N/A</v>
      </c>
    </row>
    <row r="28820" spans="28:28" x14ac:dyDescent="0.25">
      <c r="AB28820" s="3" t="e">
        <v>#N/A</v>
      </c>
    </row>
    <row r="28821" spans="28:28" x14ac:dyDescent="0.25">
      <c r="AB28821" s="3" t="e">
        <v>#N/A</v>
      </c>
    </row>
    <row r="28822" spans="28:28" x14ac:dyDescent="0.25">
      <c r="AB28822" s="3" t="e">
        <v>#N/A</v>
      </c>
    </row>
    <row r="28823" spans="28:28" x14ac:dyDescent="0.25">
      <c r="AB28823" s="3" t="e">
        <v>#N/A</v>
      </c>
    </row>
    <row r="28824" spans="28:28" x14ac:dyDescent="0.25">
      <c r="AB28824" s="3" t="e">
        <v>#N/A</v>
      </c>
    </row>
    <row r="28825" spans="28:28" x14ac:dyDescent="0.25">
      <c r="AB28825" s="3" t="e">
        <v>#N/A</v>
      </c>
    </row>
    <row r="28826" spans="28:28" x14ac:dyDescent="0.25">
      <c r="AB28826" s="3" t="e">
        <v>#N/A</v>
      </c>
    </row>
    <row r="28827" spans="28:28" x14ac:dyDescent="0.25">
      <c r="AB28827" s="3" t="e">
        <v>#N/A</v>
      </c>
    </row>
    <row r="28828" spans="28:28" x14ac:dyDescent="0.25">
      <c r="AB28828" s="3" t="e">
        <v>#N/A</v>
      </c>
    </row>
    <row r="28829" spans="28:28" x14ac:dyDescent="0.25">
      <c r="AB28829" s="3" t="e">
        <v>#N/A</v>
      </c>
    </row>
    <row r="28830" spans="28:28" x14ac:dyDescent="0.25">
      <c r="AB28830" s="3" t="e">
        <v>#N/A</v>
      </c>
    </row>
    <row r="28831" spans="28:28" x14ac:dyDescent="0.25">
      <c r="AB28831" s="3" t="e">
        <v>#N/A</v>
      </c>
    </row>
    <row r="28832" spans="28:28" x14ac:dyDescent="0.25">
      <c r="AB28832" s="3" t="e">
        <v>#N/A</v>
      </c>
    </row>
    <row r="28833" spans="28:28" x14ac:dyDescent="0.25">
      <c r="AB28833" s="3" t="e">
        <v>#N/A</v>
      </c>
    </row>
    <row r="28834" spans="28:28" x14ac:dyDescent="0.25">
      <c r="AB28834" s="3" t="e">
        <v>#N/A</v>
      </c>
    </row>
    <row r="28835" spans="28:28" x14ac:dyDescent="0.25">
      <c r="AB28835" s="3" t="e">
        <v>#N/A</v>
      </c>
    </row>
    <row r="28836" spans="28:28" x14ac:dyDescent="0.25">
      <c r="AB28836" s="3" t="e">
        <v>#N/A</v>
      </c>
    </row>
    <row r="28837" spans="28:28" x14ac:dyDescent="0.25">
      <c r="AB28837" s="3" t="e">
        <v>#N/A</v>
      </c>
    </row>
    <row r="28838" spans="28:28" x14ac:dyDescent="0.25">
      <c r="AB28838" s="3" t="e">
        <v>#N/A</v>
      </c>
    </row>
    <row r="28839" spans="28:28" x14ac:dyDescent="0.25">
      <c r="AB28839" s="3" t="e">
        <v>#N/A</v>
      </c>
    </row>
    <row r="28840" spans="28:28" x14ac:dyDescent="0.25">
      <c r="AB28840" s="3" t="e">
        <v>#N/A</v>
      </c>
    </row>
    <row r="28841" spans="28:28" x14ac:dyDescent="0.25">
      <c r="AB28841" s="3" t="e">
        <v>#N/A</v>
      </c>
    </row>
    <row r="28842" spans="28:28" x14ac:dyDescent="0.25">
      <c r="AB28842" s="3" t="e">
        <v>#N/A</v>
      </c>
    </row>
    <row r="28843" spans="28:28" x14ac:dyDescent="0.25">
      <c r="AB28843" s="3" t="e">
        <v>#N/A</v>
      </c>
    </row>
    <row r="28844" spans="28:28" x14ac:dyDescent="0.25">
      <c r="AB28844" s="3" t="e">
        <v>#N/A</v>
      </c>
    </row>
    <row r="28845" spans="28:28" x14ac:dyDescent="0.25">
      <c r="AB28845" s="3" t="e">
        <v>#N/A</v>
      </c>
    </row>
    <row r="28846" spans="28:28" x14ac:dyDescent="0.25">
      <c r="AB28846" s="3" t="e">
        <v>#N/A</v>
      </c>
    </row>
    <row r="28847" spans="28:28" x14ac:dyDescent="0.25">
      <c r="AB28847" s="3" t="e">
        <v>#N/A</v>
      </c>
    </row>
    <row r="28848" spans="28:28" x14ac:dyDescent="0.25">
      <c r="AB28848" s="3" t="e">
        <v>#N/A</v>
      </c>
    </row>
    <row r="28849" spans="28:28" x14ac:dyDescent="0.25">
      <c r="AB28849" s="3" t="e">
        <v>#N/A</v>
      </c>
    </row>
    <row r="28850" spans="28:28" x14ac:dyDescent="0.25">
      <c r="AB28850" s="3" t="e">
        <v>#N/A</v>
      </c>
    </row>
    <row r="28851" spans="28:28" x14ac:dyDescent="0.25">
      <c r="AB28851" s="3" t="e">
        <v>#N/A</v>
      </c>
    </row>
    <row r="28852" spans="28:28" x14ac:dyDescent="0.25">
      <c r="AB28852" s="3" t="e">
        <v>#N/A</v>
      </c>
    </row>
    <row r="28853" spans="28:28" x14ac:dyDescent="0.25">
      <c r="AB28853" s="3" t="e">
        <v>#N/A</v>
      </c>
    </row>
    <row r="28854" spans="28:28" x14ac:dyDescent="0.25">
      <c r="AB28854" s="3" t="e">
        <v>#N/A</v>
      </c>
    </row>
    <row r="28855" spans="28:28" x14ac:dyDescent="0.25">
      <c r="AB28855" s="3" t="e">
        <v>#N/A</v>
      </c>
    </row>
    <row r="28856" spans="28:28" x14ac:dyDescent="0.25">
      <c r="AB28856" s="3" t="e">
        <v>#N/A</v>
      </c>
    </row>
    <row r="28857" spans="28:28" x14ac:dyDescent="0.25">
      <c r="AB28857" s="3" t="e">
        <v>#N/A</v>
      </c>
    </row>
    <row r="28858" spans="28:28" x14ac:dyDescent="0.25">
      <c r="AB28858" s="3" t="e">
        <v>#N/A</v>
      </c>
    </row>
    <row r="28859" spans="28:28" x14ac:dyDescent="0.25">
      <c r="AB28859" s="3" t="e">
        <v>#N/A</v>
      </c>
    </row>
    <row r="28860" spans="28:28" x14ac:dyDescent="0.25">
      <c r="AB28860" s="3" t="e">
        <v>#N/A</v>
      </c>
    </row>
    <row r="28861" spans="28:28" x14ac:dyDescent="0.25">
      <c r="AB28861" s="3" t="e">
        <v>#N/A</v>
      </c>
    </row>
    <row r="28862" spans="28:28" x14ac:dyDescent="0.25">
      <c r="AB28862" s="3" t="e">
        <v>#N/A</v>
      </c>
    </row>
    <row r="28863" spans="28:28" x14ac:dyDescent="0.25">
      <c r="AB28863" s="3" t="e">
        <v>#N/A</v>
      </c>
    </row>
    <row r="28864" spans="28:28" x14ac:dyDescent="0.25">
      <c r="AB28864" s="3" t="e">
        <v>#N/A</v>
      </c>
    </row>
    <row r="28865" spans="28:28" x14ac:dyDescent="0.25">
      <c r="AB28865" s="3" t="e">
        <v>#N/A</v>
      </c>
    </row>
    <row r="28866" spans="28:28" x14ac:dyDescent="0.25">
      <c r="AB28866" s="3" t="e">
        <v>#N/A</v>
      </c>
    </row>
    <row r="28867" spans="28:28" x14ac:dyDescent="0.25">
      <c r="AB28867" s="3" t="e">
        <v>#N/A</v>
      </c>
    </row>
    <row r="28868" spans="28:28" x14ac:dyDescent="0.25">
      <c r="AB28868" s="3" t="e">
        <v>#N/A</v>
      </c>
    </row>
    <row r="28869" spans="28:28" x14ac:dyDescent="0.25">
      <c r="AB28869" s="3" t="e">
        <v>#N/A</v>
      </c>
    </row>
    <row r="28870" spans="28:28" x14ac:dyDescent="0.25">
      <c r="AB28870" s="3" t="e">
        <v>#N/A</v>
      </c>
    </row>
    <row r="28871" spans="28:28" x14ac:dyDescent="0.25">
      <c r="AB28871" s="3" t="e">
        <v>#N/A</v>
      </c>
    </row>
    <row r="28872" spans="28:28" x14ac:dyDescent="0.25">
      <c r="AB28872" s="3" t="e">
        <v>#N/A</v>
      </c>
    </row>
    <row r="28873" spans="28:28" x14ac:dyDescent="0.25">
      <c r="AB28873" s="3" t="e">
        <v>#N/A</v>
      </c>
    </row>
    <row r="28874" spans="28:28" x14ac:dyDescent="0.25">
      <c r="AB28874" s="3" t="e">
        <v>#N/A</v>
      </c>
    </row>
    <row r="28875" spans="28:28" x14ac:dyDescent="0.25">
      <c r="AB28875" s="3" t="e">
        <v>#N/A</v>
      </c>
    </row>
    <row r="28876" spans="28:28" x14ac:dyDescent="0.25">
      <c r="AB28876" s="3" t="e">
        <v>#N/A</v>
      </c>
    </row>
    <row r="28877" spans="28:28" x14ac:dyDescent="0.25">
      <c r="AB28877" s="3" t="e">
        <v>#N/A</v>
      </c>
    </row>
    <row r="28878" spans="28:28" x14ac:dyDescent="0.25">
      <c r="AB28878" s="3" t="e">
        <v>#N/A</v>
      </c>
    </row>
    <row r="28879" spans="28:28" x14ac:dyDescent="0.25">
      <c r="AB28879" s="3" t="e">
        <v>#N/A</v>
      </c>
    </row>
    <row r="28880" spans="28:28" x14ac:dyDescent="0.25">
      <c r="AB28880" s="3" t="e">
        <v>#N/A</v>
      </c>
    </row>
    <row r="28881" spans="28:28" x14ac:dyDescent="0.25">
      <c r="AB28881" s="3" t="e">
        <v>#N/A</v>
      </c>
    </row>
    <row r="28882" spans="28:28" x14ac:dyDescent="0.25">
      <c r="AB28882" s="3" t="e">
        <v>#N/A</v>
      </c>
    </row>
    <row r="28883" spans="28:28" x14ac:dyDescent="0.25">
      <c r="AB28883" s="3" t="e">
        <v>#N/A</v>
      </c>
    </row>
    <row r="28884" spans="28:28" x14ac:dyDescent="0.25">
      <c r="AB28884" s="3" t="e">
        <v>#N/A</v>
      </c>
    </row>
    <row r="28885" spans="28:28" x14ac:dyDescent="0.25">
      <c r="AB28885" s="3" t="e">
        <v>#N/A</v>
      </c>
    </row>
    <row r="28886" spans="28:28" x14ac:dyDescent="0.25">
      <c r="AB28886" s="3" t="e">
        <v>#N/A</v>
      </c>
    </row>
    <row r="28887" spans="28:28" x14ac:dyDescent="0.25">
      <c r="AB28887" s="3" t="e">
        <v>#N/A</v>
      </c>
    </row>
    <row r="28888" spans="28:28" x14ac:dyDescent="0.25">
      <c r="AB28888" s="3" t="e">
        <v>#N/A</v>
      </c>
    </row>
    <row r="28889" spans="28:28" x14ac:dyDescent="0.25">
      <c r="AB28889" s="3" t="e">
        <v>#N/A</v>
      </c>
    </row>
    <row r="28890" spans="28:28" x14ac:dyDescent="0.25">
      <c r="AB28890" s="3" t="e">
        <v>#N/A</v>
      </c>
    </row>
    <row r="28891" spans="28:28" x14ac:dyDescent="0.25">
      <c r="AB28891" s="3" t="e">
        <v>#N/A</v>
      </c>
    </row>
    <row r="28892" spans="28:28" x14ac:dyDescent="0.25">
      <c r="AB28892" s="3" t="e">
        <v>#N/A</v>
      </c>
    </row>
    <row r="28893" spans="28:28" x14ac:dyDescent="0.25">
      <c r="AB28893" s="3" t="e">
        <v>#N/A</v>
      </c>
    </row>
    <row r="28894" spans="28:28" x14ac:dyDescent="0.25">
      <c r="AB28894" s="3" t="e">
        <v>#N/A</v>
      </c>
    </row>
    <row r="28895" spans="28:28" x14ac:dyDescent="0.25">
      <c r="AB28895" s="3" t="e">
        <v>#N/A</v>
      </c>
    </row>
    <row r="28896" spans="28:28" x14ac:dyDescent="0.25">
      <c r="AB28896" s="3" t="e">
        <v>#N/A</v>
      </c>
    </row>
    <row r="28897" spans="28:28" x14ac:dyDescent="0.25">
      <c r="AB28897" s="3" t="e">
        <v>#N/A</v>
      </c>
    </row>
    <row r="28898" spans="28:28" x14ac:dyDescent="0.25">
      <c r="AB28898" s="3" t="e">
        <v>#N/A</v>
      </c>
    </row>
    <row r="28899" spans="28:28" x14ac:dyDescent="0.25">
      <c r="AB28899" s="3" t="e">
        <v>#N/A</v>
      </c>
    </row>
    <row r="28900" spans="28:28" x14ac:dyDescent="0.25">
      <c r="AB28900" s="3" t="e">
        <v>#N/A</v>
      </c>
    </row>
    <row r="28901" spans="28:28" x14ac:dyDescent="0.25">
      <c r="AB28901" s="3" t="e">
        <v>#N/A</v>
      </c>
    </row>
    <row r="28902" spans="28:28" x14ac:dyDescent="0.25">
      <c r="AB28902" s="3" t="e">
        <v>#N/A</v>
      </c>
    </row>
    <row r="28903" spans="28:28" x14ac:dyDescent="0.25">
      <c r="AB28903" s="3" t="e">
        <v>#N/A</v>
      </c>
    </row>
    <row r="28904" spans="28:28" x14ac:dyDescent="0.25">
      <c r="AB28904" s="3" t="e">
        <v>#N/A</v>
      </c>
    </row>
    <row r="28905" spans="28:28" x14ac:dyDescent="0.25">
      <c r="AB28905" s="3" t="e">
        <v>#N/A</v>
      </c>
    </row>
    <row r="28906" spans="28:28" x14ac:dyDescent="0.25">
      <c r="AB28906" s="3" t="e">
        <v>#N/A</v>
      </c>
    </row>
    <row r="28907" spans="28:28" x14ac:dyDescent="0.25">
      <c r="AB28907" s="3" t="e">
        <v>#N/A</v>
      </c>
    </row>
    <row r="28908" spans="28:28" x14ac:dyDescent="0.25">
      <c r="AB28908" s="3" t="e">
        <v>#N/A</v>
      </c>
    </row>
    <row r="28909" spans="28:28" x14ac:dyDescent="0.25">
      <c r="AB28909" s="3" t="e">
        <v>#N/A</v>
      </c>
    </row>
    <row r="28910" spans="28:28" x14ac:dyDescent="0.25">
      <c r="AB28910" s="3" t="e">
        <v>#N/A</v>
      </c>
    </row>
    <row r="28911" spans="28:28" x14ac:dyDescent="0.25">
      <c r="AB28911" s="3" t="e">
        <v>#N/A</v>
      </c>
    </row>
    <row r="28912" spans="28:28" x14ac:dyDescent="0.25">
      <c r="AB28912" s="3" t="e">
        <v>#N/A</v>
      </c>
    </row>
    <row r="28913" spans="28:28" x14ac:dyDescent="0.25">
      <c r="AB28913" s="3" t="e">
        <v>#N/A</v>
      </c>
    </row>
    <row r="28914" spans="28:28" x14ac:dyDescent="0.25">
      <c r="AB28914" s="3" t="e">
        <v>#N/A</v>
      </c>
    </row>
    <row r="28915" spans="28:28" x14ac:dyDescent="0.25">
      <c r="AB28915" s="3" t="e">
        <v>#N/A</v>
      </c>
    </row>
    <row r="28916" spans="28:28" x14ac:dyDescent="0.25">
      <c r="AB28916" s="3" t="e">
        <v>#N/A</v>
      </c>
    </row>
    <row r="28917" spans="28:28" x14ac:dyDescent="0.25">
      <c r="AB28917" s="3" t="e">
        <v>#N/A</v>
      </c>
    </row>
    <row r="28918" spans="28:28" x14ac:dyDescent="0.25">
      <c r="AB28918" s="3" t="e">
        <v>#N/A</v>
      </c>
    </row>
    <row r="28919" spans="28:28" x14ac:dyDescent="0.25">
      <c r="AB28919" s="3" t="e">
        <v>#N/A</v>
      </c>
    </row>
    <row r="28920" spans="28:28" x14ac:dyDescent="0.25">
      <c r="AB28920" s="3" t="e">
        <v>#N/A</v>
      </c>
    </row>
    <row r="28921" spans="28:28" x14ac:dyDescent="0.25">
      <c r="AB28921" s="3" t="e">
        <v>#N/A</v>
      </c>
    </row>
    <row r="28922" spans="28:28" x14ac:dyDescent="0.25">
      <c r="AB28922" s="3" t="e">
        <v>#N/A</v>
      </c>
    </row>
    <row r="28923" spans="28:28" x14ac:dyDescent="0.25">
      <c r="AB28923" s="3" t="e">
        <v>#N/A</v>
      </c>
    </row>
    <row r="28924" spans="28:28" x14ac:dyDescent="0.25">
      <c r="AB28924" s="3" t="e">
        <v>#N/A</v>
      </c>
    </row>
    <row r="28925" spans="28:28" x14ac:dyDescent="0.25">
      <c r="AB28925" s="3" t="e">
        <v>#N/A</v>
      </c>
    </row>
    <row r="28926" spans="28:28" x14ac:dyDescent="0.25">
      <c r="AB28926" s="3" t="e">
        <v>#N/A</v>
      </c>
    </row>
    <row r="28927" spans="28:28" x14ac:dyDescent="0.25">
      <c r="AB28927" s="3" t="e">
        <v>#N/A</v>
      </c>
    </row>
    <row r="28928" spans="28:28" x14ac:dyDescent="0.25">
      <c r="AB28928" s="3" t="e">
        <v>#N/A</v>
      </c>
    </row>
    <row r="28929" spans="28:28" x14ac:dyDescent="0.25">
      <c r="AB28929" s="3" t="e">
        <v>#N/A</v>
      </c>
    </row>
    <row r="28930" spans="28:28" x14ac:dyDescent="0.25">
      <c r="AB28930" s="3" t="e">
        <v>#N/A</v>
      </c>
    </row>
    <row r="28931" spans="28:28" x14ac:dyDescent="0.25">
      <c r="AB28931" s="3" t="e">
        <v>#N/A</v>
      </c>
    </row>
    <row r="28932" spans="28:28" x14ac:dyDescent="0.25">
      <c r="AB28932" s="3" t="e">
        <v>#N/A</v>
      </c>
    </row>
    <row r="28933" spans="28:28" x14ac:dyDescent="0.25">
      <c r="AB28933" s="3" t="e">
        <v>#N/A</v>
      </c>
    </row>
    <row r="28934" spans="28:28" x14ac:dyDescent="0.25">
      <c r="AB28934" s="3" t="e">
        <v>#N/A</v>
      </c>
    </row>
    <row r="28935" spans="28:28" x14ac:dyDescent="0.25">
      <c r="AB28935" s="3" t="e">
        <v>#N/A</v>
      </c>
    </row>
    <row r="28936" spans="28:28" x14ac:dyDescent="0.25">
      <c r="AB28936" s="3" t="e">
        <v>#N/A</v>
      </c>
    </row>
    <row r="28937" spans="28:28" x14ac:dyDescent="0.25">
      <c r="AB28937" s="3" t="e">
        <v>#N/A</v>
      </c>
    </row>
    <row r="28938" spans="28:28" x14ac:dyDescent="0.25">
      <c r="AB28938" s="3" t="e">
        <v>#N/A</v>
      </c>
    </row>
    <row r="28939" spans="28:28" x14ac:dyDescent="0.25">
      <c r="AB28939" s="3" t="e">
        <v>#N/A</v>
      </c>
    </row>
    <row r="28940" spans="28:28" x14ac:dyDescent="0.25">
      <c r="AB28940" s="3" t="e">
        <v>#N/A</v>
      </c>
    </row>
    <row r="28941" spans="28:28" x14ac:dyDescent="0.25">
      <c r="AB28941" s="3" t="e">
        <v>#N/A</v>
      </c>
    </row>
    <row r="28942" spans="28:28" x14ac:dyDescent="0.25">
      <c r="AB28942" s="3" t="e">
        <v>#N/A</v>
      </c>
    </row>
    <row r="28943" spans="28:28" x14ac:dyDescent="0.25">
      <c r="AB28943" s="3" t="e">
        <v>#N/A</v>
      </c>
    </row>
    <row r="28944" spans="28:28" x14ac:dyDescent="0.25">
      <c r="AB28944" s="3" t="e">
        <v>#N/A</v>
      </c>
    </row>
    <row r="28945" spans="28:28" x14ac:dyDescent="0.25">
      <c r="AB28945" s="3" t="e">
        <v>#N/A</v>
      </c>
    </row>
    <row r="28946" spans="28:28" x14ac:dyDescent="0.25">
      <c r="AB28946" s="3" t="e">
        <v>#N/A</v>
      </c>
    </row>
    <row r="28947" spans="28:28" x14ac:dyDescent="0.25">
      <c r="AB28947" s="3" t="e">
        <v>#N/A</v>
      </c>
    </row>
    <row r="28948" spans="28:28" x14ac:dyDescent="0.25">
      <c r="AB28948" s="3" t="e">
        <v>#N/A</v>
      </c>
    </row>
    <row r="28949" spans="28:28" x14ac:dyDescent="0.25">
      <c r="AB28949" s="3" t="e">
        <v>#N/A</v>
      </c>
    </row>
    <row r="28950" spans="28:28" x14ac:dyDescent="0.25">
      <c r="AB28950" s="3" t="e">
        <v>#N/A</v>
      </c>
    </row>
    <row r="28951" spans="28:28" x14ac:dyDescent="0.25">
      <c r="AB28951" s="3" t="e">
        <v>#N/A</v>
      </c>
    </row>
    <row r="28952" spans="28:28" x14ac:dyDescent="0.25">
      <c r="AB28952" s="3" t="e">
        <v>#N/A</v>
      </c>
    </row>
    <row r="28953" spans="28:28" x14ac:dyDescent="0.25">
      <c r="AB28953" s="3" t="e">
        <v>#N/A</v>
      </c>
    </row>
    <row r="28954" spans="28:28" x14ac:dyDescent="0.25">
      <c r="AB28954" s="3" t="e">
        <v>#N/A</v>
      </c>
    </row>
    <row r="28955" spans="28:28" x14ac:dyDescent="0.25">
      <c r="AB28955" s="3" t="e">
        <v>#N/A</v>
      </c>
    </row>
    <row r="28956" spans="28:28" x14ac:dyDescent="0.25">
      <c r="AB28956" s="3" t="e">
        <v>#N/A</v>
      </c>
    </row>
    <row r="28957" spans="28:28" x14ac:dyDescent="0.25">
      <c r="AB28957" s="3" t="e">
        <v>#N/A</v>
      </c>
    </row>
    <row r="28958" spans="28:28" x14ac:dyDescent="0.25">
      <c r="AB28958" s="3" t="e">
        <v>#N/A</v>
      </c>
    </row>
    <row r="28959" spans="28:28" x14ac:dyDescent="0.25">
      <c r="AB28959" s="3" t="e">
        <v>#N/A</v>
      </c>
    </row>
    <row r="28960" spans="28:28" x14ac:dyDescent="0.25">
      <c r="AB28960" s="3" t="e">
        <v>#N/A</v>
      </c>
    </row>
    <row r="28961" spans="28:28" x14ac:dyDescent="0.25">
      <c r="AB28961" s="3" t="e">
        <v>#N/A</v>
      </c>
    </row>
    <row r="28962" spans="28:28" x14ac:dyDescent="0.25">
      <c r="AB28962" s="3" t="e">
        <v>#N/A</v>
      </c>
    </row>
    <row r="28963" spans="28:28" x14ac:dyDescent="0.25">
      <c r="AB28963" s="3" t="e">
        <v>#N/A</v>
      </c>
    </row>
    <row r="28964" spans="28:28" x14ac:dyDescent="0.25">
      <c r="AB28964" s="3" t="e">
        <v>#N/A</v>
      </c>
    </row>
    <row r="28965" spans="28:28" x14ac:dyDescent="0.25">
      <c r="AB28965" s="3" t="e">
        <v>#N/A</v>
      </c>
    </row>
    <row r="28966" spans="28:28" x14ac:dyDescent="0.25">
      <c r="AB28966" s="3" t="e">
        <v>#N/A</v>
      </c>
    </row>
    <row r="28967" spans="28:28" x14ac:dyDescent="0.25">
      <c r="AB28967" s="3" t="e">
        <v>#N/A</v>
      </c>
    </row>
    <row r="28968" spans="28:28" x14ac:dyDescent="0.25">
      <c r="AB28968" s="3" t="e">
        <v>#N/A</v>
      </c>
    </row>
    <row r="28969" spans="28:28" x14ac:dyDescent="0.25">
      <c r="AB28969" s="3" t="e">
        <v>#N/A</v>
      </c>
    </row>
    <row r="28970" spans="28:28" x14ac:dyDescent="0.25">
      <c r="AB28970" s="3" t="e">
        <v>#N/A</v>
      </c>
    </row>
    <row r="28971" spans="28:28" x14ac:dyDescent="0.25">
      <c r="AB28971" s="3" t="e">
        <v>#N/A</v>
      </c>
    </row>
    <row r="28972" spans="28:28" x14ac:dyDescent="0.25">
      <c r="AB28972" s="3" t="e">
        <v>#N/A</v>
      </c>
    </row>
    <row r="28973" spans="28:28" x14ac:dyDescent="0.25">
      <c r="AB28973" s="3" t="e">
        <v>#N/A</v>
      </c>
    </row>
    <row r="28974" spans="28:28" x14ac:dyDescent="0.25">
      <c r="AB28974" s="3" t="e">
        <v>#N/A</v>
      </c>
    </row>
    <row r="28975" spans="28:28" x14ac:dyDescent="0.25">
      <c r="AB28975" s="3" t="e">
        <v>#N/A</v>
      </c>
    </row>
    <row r="28976" spans="28:28" x14ac:dyDescent="0.25">
      <c r="AB28976" s="3" t="e">
        <v>#N/A</v>
      </c>
    </row>
    <row r="28977" spans="28:28" x14ac:dyDescent="0.25">
      <c r="AB28977" s="3" t="e">
        <v>#N/A</v>
      </c>
    </row>
    <row r="28978" spans="28:28" x14ac:dyDescent="0.25">
      <c r="AB28978" s="3" t="e">
        <v>#N/A</v>
      </c>
    </row>
    <row r="28979" spans="28:28" x14ac:dyDescent="0.25">
      <c r="AB28979" s="3" t="e">
        <v>#N/A</v>
      </c>
    </row>
    <row r="28980" spans="28:28" x14ac:dyDescent="0.25">
      <c r="AB28980" s="3" t="e">
        <v>#N/A</v>
      </c>
    </row>
    <row r="28981" spans="28:28" x14ac:dyDescent="0.25">
      <c r="AB28981" s="3" t="e">
        <v>#N/A</v>
      </c>
    </row>
    <row r="28982" spans="28:28" x14ac:dyDescent="0.25">
      <c r="AB28982" s="3" t="e">
        <v>#N/A</v>
      </c>
    </row>
    <row r="28983" spans="28:28" x14ac:dyDescent="0.25">
      <c r="AB28983" s="3" t="e">
        <v>#N/A</v>
      </c>
    </row>
    <row r="28984" spans="28:28" x14ac:dyDescent="0.25">
      <c r="AB28984" s="3" t="e">
        <v>#N/A</v>
      </c>
    </row>
    <row r="28985" spans="28:28" x14ac:dyDescent="0.25">
      <c r="AB28985" s="3" t="e">
        <v>#N/A</v>
      </c>
    </row>
    <row r="28986" spans="28:28" x14ac:dyDescent="0.25">
      <c r="AB28986" s="3" t="e">
        <v>#N/A</v>
      </c>
    </row>
    <row r="28987" spans="28:28" x14ac:dyDescent="0.25">
      <c r="AB28987" s="3" t="e">
        <v>#N/A</v>
      </c>
    </row>
    <row r="28988" spans="28:28" x14ac:dyDescent="0.25">
      <c r="AB28988" s="3" t="e">
        <v>#N/A</v>
      </c>
    </row>
    <row r="28989" spans="28:28" x14ac:dyDescent="0.25">
      <c r="AB28989" s="3" t="e">
        <v>#N/A</v>
      </c>
    </row>
    <row r="28990" spans="28:28" x14ac:dyDescent="0.25">
      <c r="AB28990" s="3" t="e">
        <v>#N/A</v>
      </c>
    </row>
    <row r="28991" spans="28:28" x14ac:dyDescent="0.25">
      <c r="AB28991" s="3" t="e">
        <v>#N/A</v>
      </c>
    </row>
    <row r="28992" spans="28:28" x14ac:dyDescent="0.25">
      <c r="AB28992" s="3" t="e">
        <v>#N/A</v>
      </c>
    </row>
    <row r="28993" spans="28:28" x14ac:dyDescent="0.25">
      <c r="AB28993" s="3" t="e">
        <v>#N/A</v>
      </c>
    </row>
    <row r="28994" spans="28:28" x14ac:dyDescent="0.25">
      <c r="AB28994" s="3" t="e">
        <v>#N/A</v>
      </c>
    </row>
    <row r="28995" spans="28:28" x14ac:dyDescent="0.25">
      <c r="AB28995" s="3" t="e">
        <v>#N/A</v>
      </c>
    </row>
    <row r="28996" spans="28:28" x14ac:dyDescent="0.25">
      <c r="AB28996" s="3" t="e">
        <v>#N/A</v>
      </c>
    </row>
    <row r="28997" spans="28:28" x14ac:dyDescent="0.25">
      <c r="AB28997" s="3" t="e">
        <v>#N/A</v>
      </c>
    </row>
    <row r="28998" spans="28:28" x14ac:dyDescent="0.25">
      <c r="AB28998" s="3" t="e">
        <v>#N/A</v>
      </c>
    </row>
    <row r="28999" spans="28:28" x14ac:dyDescent="0.25">
      <c r="AB28999" s="3" t="e">
        <v>#N/A</v>
      </c>
    </row>
    <row r="29000" spans="28:28" x14ac:dyDescent="0.25">
      <c r="AB29000" s="3" t="e">
        <v>#N/A</v>
      </c>
    </row>
    <row r="29001" spans="28:28" x14ac:dyDescent="0.25">
      <c r="AB29001" s="3" t="e">
        <v>#N/A</v>
      </c>
    </row>
    <row r="29002" spans="28:28" x14ac:dyDescent="0.25">
      <c r="AB29002" s="3" t="e">
        <v>#N/A</v>
      </c>
    </row>
    <row r="29003" spans="28:28" x14ac:dyDescent="0.25">
      <c r="AB29003" s="3" t="e">
        <v>#N/A</v>
      </c>
    </row>
    <row r="29004" spans="28:28" x14ac:dyDescent="0.25">
      <c r="AB29004" s="3" t="e">
        <v>#N/A</v>
      </c>
    </row>
    <row r="29005" spans="28:28" x14ac:dyDescent="0.25">
      <c r="AB29005" s="3" t="e">
        <v>#N/A</v>
      </c>
    </row>
    <row r="29006" spans="28:28" x14ac:dyDescent="0.25">
      <c r="AB29006" s="3" t="e">
        <v>#N/A</v>
      </c>
    </row>
    <row r="29007" spans="28:28" x14ac:dyDescent="0.25">
      <c r="AB29007" s="3" t="e">
        <v>#N/A</v>
      </c>
    </row>
    <row r="29008" spans="28:28" x14ac:dyDescent="0.25">
      <c r="AB29008" s="3" t="e">
        <v>#N/A</v>
      </c>
    </row>
    <row r="29009" spans="28:28" x14ac:dyDescent="0.25">
      <c r="AB29009" s="3" t="e">
        <v>#N/A</v>
      </c>
    </row>
    <row r="29010" spans="28:28" x14ac:dyDescent="0.25">
      <c r="AB29010" s="3" t="e">
        <v>#N/A</v>
      </c>
    </row>
    <row r="29011" spans="28:28" x14ac:dyDescent="0.25">
      <c r="AB29011" s="3" t="e">
        <v>#N/A</v>
      </c>
    </row>
    <row r="29012" spans="28:28" x14ac:dyDescent="0.25">
      <c r="AB29012" s="3" t="e">
        <v>#N/A</v>
      </c>
    </row>
    <row r="29013" spans="28:28" x14ac:dyDescent="0.25">
      <c r="AB29013" s="3" t="e">
        <v>#N/A</v>
      </c>
    </row>
    <row r="29014" spans="28:28" x14ac:dyDescent="0.25">
      <c r="AB29014" s="3" t="e">
        <v>#N/A</v>
      </c>
    </row>
    <row r="29015" spans="28:28" x14ac:dyDescent="0.25">
      <c r="AB29015" s="3" t="e">
        <v>#N/A</v>
      </c>
    </row>
    <row r="29016" spans="28:28" x14ac:dyDescent="0.25">
      <c r="AB29016" s="3" t="e">
        <v>#N/A</v>
      </c>
    </row>
    <row r="29017" spans="28:28" x14ac:dyDescent="0.25">
      <c r="AB29017" s="3" t="e">
        <v>#N/A</v>
      </c>
    </row>
    <row r="29018" spans="28:28" x14ac:dyDescent="0.25">
      <c r="AB29018" s="3" t="e">
        <v>#N/A</v>
      </c>
    </row>
    <row r="29019" spans="28:28" x14ac:dyDescent="0.25">
      <c r="AB29019" s="3" t="e">
        <v>#N/A</v>
      </c>
    </row>
    <row r="29020" spans="28:28" x14ac:dyDescent="0.25">
      <c r="AB29020" s="3" t="e">
        <v>#N/A</v>
      </c>
    </row>
    <row r="29021" spans="28:28" x14ac:dyDescent="0.25">
      <c r="AB29021" s="3" t="e">
        <v>#N/A</v>
      </c>
    </row>
    <row r="29022" spans="28:28" x14ac:dyDescent="0.25">
      <c r="AB29022" s="3" t="e">
        <v>#N/A</v>
      </c>
    </row>
    <row r="29023" spans="28:28" x14ac:dyDescent="0.25">
      <c r="AB29023" s="3" t="e">
        <v>#N/A</v>
      </c>
    </row>
    <row r="29024" spans="28:28" x14ac:dyDescent="0.25">
      <c r="AB29024" s="3" t="e">
        <v>#N/A</v>
      </c>
    </row>
    <row r="29025" spans="28:28" x14ac:dyDescent="0.25">
      <c r="AB29025" s="3" t="e">
        <v>#N/A</v>
      </c>
    </row>
    <row r="29026" spans="28:28" x14ac:dyDescent="0.25">
      <c r="AB29026" s="3" t="e">
        <v>#N/A</v>
      </c>
    </row>
    <row r="29027" spans="28:28" x14ac:dyDescent="0.25">
      <c r="AB29027" s="3" t="e">
        <v>#N/A</v>
      </c>
    </row>
    <row r="29028" spans="28:28" x14ac:dyDescent="0.25">
      <c r="AB29028" s="3" t="e">
        <v>#N/A</v>
      </c>
    </row>
    <row r="29029" spans="28:28" x14ac:dyDescent="0.25">
      <c r="AB29029" s="3" t="e">
        <v>#N/A</v>
      </c>
    </row>
    <row r="29030" spans="28:28" x14ac:dyDescent="0.25">
      <c r="AB29030" s="3" t="e">
        <v>#N/A</v>
      </c>
    </row>
    <row r="29031" spans="28:28" x14ac:dyDescent="0.25">
      <c r="AB29031" s="3" t="e">
        <v>#N/A</v>
      </c>
    </row>
    <row r="29032" spans="28:28" x14ac:dyDescent="0.25">
      <c r="AB29032" s="3" t="e">
        <v>#N/A</v>
      </c>
    </row>
    <row r="29033" spans="28:28" x14ac:dyDescent="0.25">
      <c r="AB29033" s="3" t="e">
        <v>#N/A</v>
      </c>
    </row>
    <row r="29034" spans="28:28" x14ac:dyDescent="0.25">
      <c r="AB29034" s="3" t="e">
        <v>#N/A</v>
      </c>
    </row>
    <row r="29035" spans="28:28" x14ac:dyDescent="0.25">
      <c r="AB29035" s="3" t="e">
        <v>#N/A</v>
      </c>
    </row>
    <row r="29036" spans="28:28" x14ac:dyDescent="0.25">
      <c r="AB29036" s="3" t="e">
        <v>#N/A</v>
      </c>
    </row>
    <row r="29037" spans="28:28" x14ac:dyDescent="0.25">
      <c r="AB29037" s="3" t="e">
        <v>#N/A</v>
      </c>
    </row>
    <row r="29038" spans="28:28" x14ac:dyDescent="0.25">
      <c r="AB29038" s="3" t="e">
        <v>#N/A</v>
      </c>
    </row>
    <row r="29039" spans="28:28" x14ac:dyDescent="0.25">
      <c r="AB29039" s="3" t="e">
        <v>#N/A</v>
      </c>
    </row>
    <row r="29040" spans="28:28" x14ac:dyDescent="0.25">
      <c r="AB29040" s="3" t="e">
        <v>#N/A</v>
      </c>
    </row>
    <row r="29041" spans="28:28" x14ac:dyDescent="0.25">
      <c r="AB29041" s="3" t="e">
        <v>#N/A</v>
      </c>
    </row>
    <row r="29042" spans="28:28" x14ac:dyDescent="0.25">
      <c r="AB29042" s="3" t="e">
        <v>#N/A</v>
      </c>
    </row>
    <row r="29043" spans="28:28" x14ac:dyDescent="0.25">
      <c r="AB29043" s="3" t="e">
        <v>#N/A</v>
      </c>
    </row>
    <row r="29044" spans="28:28" x14ac:dyDescent="0.25">
      <c r="AB29044" s="3" t="e">
        <v>#N/A</v>
      </c>
    </row>
    <row r="29045" spans="28:28" x14ac:dyDescent="0.25">
      <c r="AB29045" s="3" t="e">
        <v>#N/A</v>
      </c>
    </row>
    <row r="29046" spans="28:28" x14ac:dyDescent="0.25">
      <c r="AB29046" s="3" t="e">
        <v>#N/A</v>
      </c>
    </row>
    <row r="29047" spans="28:28" x14ac:dyDescent="0.25">
      <c r="AB29047" s="3" t="e">
        <v>#N/A</v>
      </c>
    </row>
    <row r="29048" spans="28:28" x14ac:dyDescent="0.25">
      <c r="AB29048" s="3" t="e">
        <v>#N/A</v>
      </c>
    </row>
    <row r="29049" spans="28:28" x14ac:dyDescent="0.25">
      <c r="AB29049" s="3" t="e">
        <v>#N/A</v>
      </c>
    </row>
    <row r="29050" spans="28:28" x14ac:dyDescent="0.25">
      <c r="AB29050" s="3" t="e">
        <v>#N/A</v>
      </c>
    </row>
    <row r="29051" spans="28:28" x14ac:dyDescent="0.25">
      <c r="AB29051" s="3" t="e">
        <v>#N/A</v>
      </c>
    </row>
    <row r="29052" spans="28:28" x14ac:dyDescent="0.25">
      <c r="AB29052" s="3" t="e">
        <v>#N/A</v>
      </c>
    </row>
    <row r="29053" spans="28:28" x14ac:dyDescent="0.25">
      <c r="AB29053" s="3" t="e">
        <v>#N/A</v>
      </c>
    </row>
    <row r="29054" spans="28:28" x14ac:dyDescent="0.25">
      <c r="AB29054" s="3" t="e">
        <v>#N/A</v>
      </c>
    </row>
    <row r="29055" spans="28:28" x14ac:dyDescent="0.25">
      <c r="AB29055" s="3" t="e">
        <v>#N/A</v>
      </c>
    </row>
    <row r="29056" spans="28:28" x14ac:dyDescent="0.25">
      <c r="AB29056" s="3" t="e">
        <v>#N/A</v>
      </c>
    </row>
    <row r="29057" spans="28:28" x14ac:dyDescent="0.25">
      <c r="AB29057" s="3" t="e">
        <v>#N/A</v>
      </c>
    </row>
    <row r="29058" spans="28:28" x14ac:dyDescent="0.25">
      <c r="AB29058" s="3" t="e">
        <v>#N/A</v>
      </c>
    </row>
    <row r="29059" spans="28:28" x14ac:dyDescent="0.25">
      <c r="AB29059" s="3" t="e">
        <v>#N/A</v>
      </c>
    </row>
    <row r="29060" spans="28:28" x14ac:dyDescent="0.25">
      <c r="AB29060" s="3" t="e">
        <v>#N/A</v>
      </c>
    </row>
    <row r="29061" spans="28:28" x14ac:dyDescent="0.25">
      <c r="AB29061" s="3" t="e">
        <v>#N/A</v>
      </c>
    </row>
    <row r="29062" spans="28:28" x14ac:dyDescent="0.25">
      <c r="AB29062" s="3" t="e">
        <v>#N/A</v>
      </c>
    </row>
    <row r="29063" spans="28:28" x14ac:dyDescent="0.25">
      <c r="AB29063" s="3" t="e">
        <v>#N/A</v>
      </c>
    </row>
    <row r="29064" spans="28:28" x14ac:dyDescent="0.25">
      <c r="AB29064" s="3" t="e">
        <v>#N/A</v>
      </c>
    </row>
    <row r="29065" spans="28:28" x14ac:dyDescent="0.25">
      <c r="AB29065" s="3" t="e">
        <v>#N/A</v>
      </c>
    </row>
    <row r="29066" spans="28:28" x14ac:dyDescent="0.25">
      <c r="AB29066" s="3" t="e">
        <v>#N/A</v>
      </c>
    </row>
    <row r="29067" spans="28:28" x14ac:dyDescent="0.25">
      <c r="AB29067" s="3" t="e">
        <v>#N/A</v>
      </c>
    </row>
    <row r="29068" spans="28:28" x14ac:dyDescent="0.25">
      <c r="AB29068" s="3" t="e">
        <v>#N/A</v>
      </c>
    </row>
    <row r="29069" spans="28:28" x14ac:dyDescent="0.25">
      <c r="AB29069" s="3" t="e">
        <v>#N/A</v>
      </c>
    </row>
    <row r="29070" spans="28:28" x14ac:dyDescent="0.25">
      <c r="AB29070" s="3" t="e">
        <v>#N/A</v>
      </c>
    </row>
    <row r="29071" spans="28:28" x14ac:dyDescent="0.25">
      <c r="AB29071" s="3" t="e">
        <v>#N/A</v>
      </c>
    </row>
    <row r="29072" spans="28:28" x14ac:dyDescent="0.25">
      <c r="AB29072" s="3" t="e">
        <v>#N/A</v>
      </c>
    </row>
    <row r="29073" spans="28:28" x14ac:dyDescent="0.25">
      <c r="AB29073" s="3" t="e">
        <v>#N/A</v>
      </c>
    </row>
    <row r="29074" spans="28:28" x14ac:dyDescent="0.25">
      <c r="AB29074" s="3" t="e">
        <v>#N/A</v>
      </c>
    </row>
    <row r="29075" spans="28:28" x14ac:dyDescent="0.25">
      <c r="AB29075" s="3" t="e">
        <v>#N/A</v>
      </c>
    </row>
    <row r="29076" spans="28:28" x14ac:dyDescent="0.25">
      <c r="AB29076" s="3" t="e">
        <v>#N/A</v>
      </c>
    </row>
    <row r="29077" spans="28:28" x14ac:dyDescent="0.25">
      <c r="AB29077" s="3" t="e">
        <v>#N/A</v>
      </c>
    </row>
    <row r="29078" spans="28:28" x14ac:dyDescent="0.25">
      <c r="AB29078" s="3" t="e">
        <v>#N/A</v>
      </c>
    </row>
    <row r="29079" spans="28:28" x14ac:dyDescent="0.25">
      <c r="AB29079" s="3" t="e">
        <v>#N/A</v>
      </c>
    </row>
    <row r="29080" spans="28:28" x14ac:dyDescent="0.25">
      <c r="AB29080" s="3" t="e">
        <v>#N/A</v>
      </c>
    </row>
    <row r="29081" spans="28:28" x14ac:dyDescent="0.25">
      <c r="AB29081" s="3" t="e">
        <v>#N/A</v>
      </c>
    </row>
    <row r="29082" spans="28:28" x14ac:dyDescent="0.25">
      <c r="AB29082" s="3" t="e">
        <v>#N/A</v>
      </c>
    </row>
    <row r="29083" spans="28:28" x14ac:dyDescent="0.25">
      <c r="AB29083" s="3" t="e">
        <v>#N/A</v>
      </c>
    </row>
    <row r="29084" spans="28:28" x14ac:dyDescent="0.25">
      <c r="AB29084" s="3" t="e">
        <v>#N/A</v>
      </c>
    </row>
    <row r="29085" spans="28:28" x14ac:dyDescent="0.25">
      <c r="AB29085" s="3" t="e">
        <v>#N/A</v>
      </c>
    </row>
    <row r="29086" spans="28:28" x14ac:dyDescent="0.25">
      <c r="AB29086" s="3" t="e">
        <v>#N/A</v>
      </c>
    </row>
    <row r="29087" spans="28:28" x14ac:dyDescent="0.25">
      <c r="AB29087" s="3" t="e">
        <v>#N/A</v>
      </c>
    </row>
    <row r="29088" spans="28:28" x14ac:dyDescent="0.25">
      <c r="AB29088" s="3" t="e">
        <v>#N/A</v>
      </c>
    </row>
    <row r="29089" spans="28:28" x14ac:dyDescent="0.25">
      <c r="AB29089" s="3" t="e">
        <v>#N/A</v>
      </c>
    </row>
    <row r="29090" spans="28:28" x14ac:dyDescent="0.25">
      <c r="AB29090" s="3" t="e">
        <v>#N/A</v>
      </c>
    </row>
    <row r="29091" spans="28:28" x14ac:dyDescent="0.25">
      <c r="AB29091" s="3" t="e">
        <v>#N/A</v>
      </c>
    </row>
    <row r="29092" spans="28:28" x14ac:dyDescent="0.25">
      <c r="AB29092" s="3" t="e">
        <v>#N/A</v>
      </c>
    </row>
    <row r="29093" spans="28:28" x14ac:dyDescent="0.25">
      <c r="AB29093" s="3" t="e">
        <v>#N/A</v>
      </c>
    </row>
    <row r="29094" spans="28:28" x14ac:dyDescent="0.25">
      <c r="AB29094" s="3" t="e">
        <v>#N/A</v>
      </c>
    </row>
    <row r="29095" spans="28:28" x14ac:dyDescent="0.25">
      <c r="AB29095" s="3" t="e">
        <v>#N/A</v>
      </c>
    </row>
    <row r="29096" spans="28:28" x14ac:dyDescent="0.25">
      <c r="AB29096" s="3" t="e">
        <v>#N/A</v>
      </c>
    </row>
    <row r="29097" spans="28:28" x14ac:dyDescent="0.25">
      <c r="AB29097" s="3" t="e">
        <v>#N/A</v>
      </c>
    </row>
    <row r="29098" spans="28:28" x14ac:dyDescent="0.25">
      <c r="AB29098" s="3" t="e">
        <v>#N/A</v>
      </c>
    </row>
    <row r="29099" spans="28:28" x14ac:dyDescent="0.25">
      <c r="AB29099" s="3" t="e">
        <v>#N/A</v>
      </c>
    </row>
    <row r="29100" spans="28:28" x14ac:dyDescent="0.25">
      <c r="AB29100" s="3" t="e">
        <v>#N/A</v>
      </c>
    </row>
    <row r="29101" spans="28:28" x14ac:dyDescent="0.25">
      <c r="AB29101" s="3" t="e">
        <v>#N/A</v>
      </c>
    </row>
    <row r="29102" spans="28:28" x14ac:dyDescent="0.25">
      <c r="AB29102" s="3" t="e">
        <v>#N/A</v>
      </c>
    </row>
    <row r="29103" spans="28:28" x14ac:dyDescent="0.25">
      <c r="AB29103" s="3" t="e">
        <v>#N/A</v>
      </c>
    </row>
    <row r="29104" spans="28:28" x14ac:dyDescent="0.25">
      <c r="AB29104" s="3" t="e">
        <v>#N/A</v>
      </c>
    </row>
    <row r="29105" spans="28:28" x14ac:dyDescent="0.25">
      <c r="AB29105" s="3" t="e">
        <v>#N/A</v>
      </c>
    </row>
    <row r="29106" spans="28:28" x14ac:dyDescent="0.25">
      <c r="AB29106" s="3" t="e">
        <v>#N/A</v>
      </c>
    </row>
    <row r="29107" spans="28:28" x14ac:dyDescent="0.25">
      <c r="AB29107" s="3" t="e">
        <v>#N/A</v>
      </c>
    </row>
    <row r="29108" spans="28:28" x14ac:dyDescent="0.25">
      <c r="AB29108" s="3" t="e">
        <v>#N/A</v>
      </c>
    </row>
    <row r="29109" spans="28:28" x14ac:dyDescent="0.25">
      <c r="AB29109" s="3" t="e">
        <v>#N/A</v>
      </c>
    </row>
    <row r="29110" spans="28:28" x14ac:dyDescent="0.25">
      <c r="AB29110" s="3" t="e">
        <v>#N/A</v>
      </c>
    </row>
    <row r="29111" spans="28:28" x14ac:dyDescent="0.25">
      <c r="AB29111" s="3" t="e">
        <v>#N/A</v>
      </c>
    </row>
    <row r="29112" spans="28:28" x14ac:dyDescent="0.25">
      <c r="AB29112" s="3" t="e">
        <v>#N/A</v>
      </c>
    </row>
    <row r="29113" spans="28:28" x14ac:dyDescent="0.25">
      <c r="AB29113" s="3" t="e">
        <v>#N/A</v>
      </c>
    </row>
    <row r="29114" spans="28:28" x14ac:dyDescent="0.25">
      <c r="AB29114" s="3" t="e">
        <v>#N/A</v>
      </c>
    </row>
    <row r="29115" spans="28:28" x14ac:dyDescent="0.25">
      <c r="AB29115" s="3" t="e">
        <v>#N/A</v>
      </c>
    </row>
    <row r="29116" spans="28:28" x14ac:dyDescent="0.25">
      <c r="AB29116" s="3" t="e">
        <v>#N/A</v>
      </c>
    </row>
    <row r="29117" spans="28:28" x14ac:dyDescent="0.25">
      <c r="AB29117" s="3" t="e">
        <v>#N/A</v>
      </c>
    </row>
    <row r="29118" spans="28:28" x14ac:dyDescent="0.25">
      <c r="AB29118" s="3" t="e">
        <v>#N/A</v>
      </c>
    </row>
    <row r="29119" spans="28:28" x14ac:dyDescent="0.25">
      <c r="AB29119" s="3" t="e">
        <v>#N/A</v>
      </c>
    </row>
    <row r="29120" spans="28:28" x14ac:dyDescent="0.25">
      <c r="AB29120" s="3" t="e">
        <v>#N/A</v>
      </c>
    </row>
    <row r="29121" spans="28:28" x14ac:dyDescent="0.25">
      <c r="AB29121" s="3" t="e">
        <v>#N/A</v>
      </c>
    </row>
    <row r="29122" spans="28:28" x14ac:dyDescent="0.25">
      <c r="AB29122" s="3" t="e">
        <v>#N/A</v>
      </c>
    </row>
    <row r="29123" spans="28:28" x14ac:dyDescent="0.25">
      <c r="AB29123" s="3" t="e">
        <v>#N/A</v>
      </c>
    </row>
    <row r="29124" spans="28:28" x14ac:dyDescent="0.25">
      <c r="AB29124" s="3" t="e">
        <v>#N/A</v>
      </c>
    </row>
    <row r="29125" spans="28:28" x14ac:dyDescent="0.25">
      <c r="AB29125" s="3" t="e">
        <v>#N/A</v>
      </c>
    </row>
    <row r="29126" spans="28:28" x14ac:dyDescent="0.25">
      <c r="AB29126" s="3" t="e">
        <v>#N/A</v>
      </c>
    </row>
    <row r="29127" spans="28:28" x14ac:dyDescent="0.25">
      <c r="AB29127" s="3" t="e">
        <v>#N/A</v>
      </c>
    </row>
    <row r="29128" spans="28:28" x14ac:dyDescent="0.25">
      <c r="AB29128" s="3" t="e">
        <v>#N/A</v>
      </c>
    </row>
    <row r="29129" spans="28:28" x14ac:dyDescent="0.25">
      <c r="AB29129" s="3" t="e">
        <v>#N/A</v>
      </c>
    </row>
    <row r="29130" spans="28:28" x14ac:dyDescent="0.25">
      <c r="AB29130" s="3" t="e">
        <v>#N/A</v>
      </c>
    </row>
    <row r="29131" spans="28:28" x14ac:dyDescent="0.25">
      <c r="AB29131" s="3" t="e">
        <v>#N/A</v>
      </c>
    </row>
    <row r="29132" spans="28:28" x14ac:dyDescent="0.25">
      <c r="AB29132" s="3" t="e">
        <v>#N/A</v>
      </c>
    </row>
    <row r="29133" spans="28:28" x14ac:dyDescent="0.25">
      <c r="AB29133" s="3" t="e">
        <v>#N/A</v>
      </c>
    </row>
    <row r="29134" spans="28:28" x14ac:dyDescent="0.25">
      <c r="AB29134" s="3" t="e">
        <v>#N/A</v>
      </c>
    </row>
    <row r="29135" spans="28:28" x14ac:dyDescent="0.25">
      <c r="AB29135" s="3" t="e">
        <v>#N/A</v>
      </c>
    </row>
    <row r="29136" spans="28:28" x14ac:dyDescent="0.25">
      <c r="AB29136" s="3" t="e">
        <v>#N/A</v>
      </c>
    </row>
    <row r="29137" spans="28:28" x14ac:dyDescent="0.25">
      <c r="AB29137" s="3" t="e">
        <v>#N/A</v>
      </c>
    </row>
    <row r="29138" spans="28:28" x14ac:dyDescent="0.25">
      <c r="AB29138" s="3" t="e">
        <v>#N/A</v>
      </c>
    </row>
    <row r="29139" spans="28:28" x14ac:dyDescent="0.25">
      <c r="AB29139" s="3" t="e">
        <v>#N/A</v>
      </c>
    </row>
    <row r="29140" spans="28:28" x14ac:dyDescent="0.25">
      <c r="AB29140" s="3" t="e">
        <v>#N/A</v>
      </c>
    </row>
    <row r="29141" spans="28:28" x14ac:dyDescent="0.25">
      <c r="AB29141" s="3" t="e">
        <v>#N/A</v>
      </c>
    </row>
    <row r="29142" spans="28:28" x14ac:dyDescent="0.25">
      <c r="AB29142" s="3" t="e">
        <v>#N/A</v>
      </c>
    </row>
    <row r="29143" spans="28:28" x14ac:dyDescent="0.25">
      <c r="AB29143" s="3" t="e">
        <v>#N/A</v>
      </c>
    </row>
    <row r="29144" spans="28:28" x14ac:dyDescent="0.25">
      <c r="AB29144" s="3" t="e">
        <v>#N/A</v>
      </c>
    </row>
    <row r="29145" spans="28:28" x14ac:dyDescent="0.25">
      <c r="AB29145" s="3" t="e">
        <v>#N/A</v>
      </c>
    </row>
    <row r="29146" spans="28:28" x14ac:dyDescent="0.25">
      <c r="AB29146" s="3" t="e">
        <v>#N/A</v>
      </c>
    </row>
    <row r="29147" spans="28:28" x14ac:dyDescent="0.25">
      <c r="AB29147" s="3" t="e">
        <v>#N/A</v>
      </c>
    </row>
    <row r="29148" spans="28:28" x14ac:dyDescent="0.25">
      <c r="AB29148" s="3" t="e">
        <v>#N/A</v>
      </c>
    </row>
    <row r="29149" spans="28:28" x14ac:dyDescent="0.25">
      <c r="AB29149" s="3" t="e">
        <v>#N/A</v>
      </c>
    </row>
    <row r="29150" spans="28:28" x14ac:dyDescent="0.25">
      <c r="AB29150" s="3" t="e">
        <v>#N/A</v>
      </c>
    </row>
    <row r="29151" spans="28:28" x14ac:dyDescent="0.25">
      <c r="AB29151" s="3" t="e">
        <v>#N/A</v>
      </c>
    </row>
    <row r="29152" spans="28:28" x14ac:dyDescent="0.25">
      <c r="AB29152" s="3" t="e">
        <v>#N/A</v>
      </c>
    </row>
    <row r="29153" spans="28:28" x14ac:dyDescent="0.25">
      <c r="AB29153" s="3" t="e">
        <v>#N/A</v>
      </c>
    </row>
    <row r="29154" spans="28:28" x14ac:dyDescent="0.25">
      <c r="AB29154" s="3" t="e">
        <v>#N/A</v>
      </c>
    </row>
    <row r="29155" spans="28:28" x14ac:dyDescent="0.25">
      <c r="AB29155" s="3" t="e">
        <v>#N/A</v>
      </c>
    </row>
    <row r="29156" spans="28:28" x14ac:dyDescent="0.25">
      <c r="AB29156" s="3" t="e">
        <v>#N/A</v>
      </c>
    </row>
    <row r="29157" spans="28:28" x14ac:dyDescent="0.25">
      <c r="AB29157" s="3" t="e">
        <v>#N/A</v>
      </c>
    </row>
    <row r="29158" spans="28:28" x14ac:dyDescent="0.25">
      <c r="AB29158" s="3" t="e">
        <v>#N/A</v>
      </c>
    </row>
    <row r="29159" spans="28:28" x14ac:dyDescent="0.25">
      <c r="AB29159" s="3" t="e">
        <v>#N/A</v>
      </c>
    </row>
    <row r="29160" spans="28:28" x14ac:dyDescent="0.25">
      <c r="AB29160" s="3" t="e">
        <v>#N/A</v>
      </c>
    </row>
    <row r="29161" spans="28:28" x14ac:dyDescent="0.25">
      <c r="AB29161" s="3" t="e">
        <v>#N/A</v>
      </c>
    </row>
    <row r="29162" spans="28:28" x14ac:dyDescent="0.25">
      <c r="AB29162" s="3" t="e">
        <v>#N/A</v>
      </c>
    </row>
    <row r="29163" spans="28:28" x14ac:dyDescent="0.25">
      <c r="AB29163" s="3" t="e">
        <v>#N/A</v>
      </c>
    </row>
    <row r="29164" spans="28:28" x14ac:dyDescent="0.25">
      <c r="AB29164" s="3" t="e">
        <v>#N/A</v>
      </c>
    </row>
    <row r="29165" spans="28:28" x14ac:dyDescent="0.25">
      <c r="AB29165" s="3" t="e">
        <v>#N/A</v>
      </c>
    </row>
    <row r="29166" spans="28:28" x14ac:dyDescent="0.25">
      <c r="AB29166" s="3" t="e">
        <v>#N/A</v>
      </c>
    </row>
    <row r="29167" spans="28:28" x14ac:dyDescent="0.25">
      <c r="AB29167" s="3" t="e">
        <v>#N/A</v>
      </c>
    </row>
    <row r="29168" spans="28:28" x14ac:dyDescent="0.25">
      <c r="AB29168" s="3" t="e">
        <v>#N/A</v>
      </c>
    </row>
    <row r="29169" spans="28:28" x14ac:dyDescent="0.25">
      <c r="AB29169" s="3" t="e">
        <v>#N/A</v>
      </c>
    </row>
    <row r="29170" spans="28:28" x14ac:dyDescent="0.25">
      <c r="AB29170" s="3" t="e">
        <v>#N/A</v>
      </c>
    </row>
    <row r="29171" spans="28:28" x14ac:dyDescent="0.25">
      <c r="AB29171" s="3" t="e">
        <v>#N/A</v>
      </c>
    </row>
    <row r="29172" spans="28:28" x14ac:dyDescent="0.25">
      <c r="AB29172" s="3" t="e">
        <v>#N/A</v>
      </c>
    </row>
    <row r="29173" spans="28:28" x14ac:dyDescent="0.25">
      <c r="AB29173" s="3" t="e">
        <v>#N/A</v>
      </c>
    </row>
    <row r="29174" spans="28:28" x14ac:dyDescent="0.25">
      <c r="AB29174" s="3" t="e">
        <v>#N/A</v>
      </c>
    </row>
    <row r="29175" spans="28:28" x14ac:dyDescent="0.25">
      <c r="AB29175" s="3" t="e">
        <v>#N/A</v>
      </c>
    </row>
    <row r="29176" spans="28:28" x14ac:dyDescent="0.25">
      <c r="AB29176" s="3" t="e">
        <v>#N/A</v>
      </c>
    </row>
    <row r="29177" spans="28:28" x14ac:dyDescent="0.25">
      <c r="AB29177" s="3" t="e">
        <v>#N/A</v>
      </c>
    </row>
    <row r="29178" spans="28:28" x14ac:dyDescent="0.25">
      <c r="AB29178" s="3" t="e">
        <v>#N/A</v>
      </c>
    </row>
    <row r="29179" spans="28:28" x14ac:dyDescent="0.25">
      <c r="AB29179" s="3" t="e">
        <v>#N/A</v>
      </c>
    </row>
    <row r="29180" spans="28:28" x14ac:dyDescent="0.25">
      <c r="AB29180" s="3" t="e">
        <v>#N/A</v>
      </c>
    </row>
    <row r="29181" spans="28:28" x14ac:dyDescent="0.25">
      <c r="AB29181" s="3" t="e">
        <v>#N/A</v>
      </c>
    </row>
    <row r="29182" spans="28:28" x14ac:dyDescent="0.25">
      <c r="AB29182" s="3" t="e">
        <v>#N/A</v>
      </c>
    </row>
    <row r="29183" spans="28:28" x14ac:dyDescent="0.25">
      <c r="AB29183" s="3" t="e">
        <v>#N/A</v>
      </c>
    </row>
    <row r="29184" spans="28:28" x14ac:dyDescent="0.25">
      <c r="AB29184" s="3" t="e">
        <v>#N/A</v>
      </c>
    </row>
    <row r="29185" spans="28:28" x14ac:dyDescent="0.25">
      <c r="AB29185" s="3" t="e">
        <v>#N/A</v>
      </c>
    </row>
    <row r="29186" spans="28:28" x14ac:dyDescent="0.25">
      <c r="AB29186" s="3" t="e">
        <v>#N/A</v>
      </c>
    </row>
    <row r="29187" spans="28:28" x14ac:dyDescent="0.25">
      <c r="AB29187" s="3" t="e">
        <v>#N/A</v>
      </c>
    </row>
    <row r="29188" spans="28:28" x14ac:dyDescent="0.25">
      <c r="AB29188" s="3" t="e">
        <v>#N/A</v>
      </c>
    </row>
    <row r="29189" spans="28:28" x14ac:dyDescent="0.25">
      <c r="AB29189" s="3" t="e">
        <v>#N/A</v>
      </c>
    </row>
    <row r="29190" spans="28:28" x14ac:dyDescent="0.25">
      <c r="AB29190" s="3" t="e">
        <v>#N/A</v>
      </c>
    </row>
    <row r="29191" spans="28:28" x14ac:dyDescent="0.25">
      <c r="AB29191" s="3" t="e">
        <v>#N/A</v>
      </c>
    </row>
    <row r="29192" spans="28:28" x14ac:dyDescent="0.25">
      <c r="AB29192" s="3" t="e">
        <v>#N/A</v>
      </c>
    </row>
    <row r="29193" spans="28:28" x14ac:dyDescent="0.25">
      <c r="AB29193" s="3" t="e">
        <v>#N/A</v>
      </c>
    </row>
    <row r="29194" spans="28:28" x14ac:dyDescent="0.25">
      <c r="AB29194" s="3" t="e">
        <v>#N/A</v>
      </c>
    </row>
    <row r="29195" spans="28:28" x14ac:dyDescent="0.25">
      <c r="AB29195" s="3" t="e">
        <v>#N/A</v>
      </c>
    </row>
    <row r="29196" spans="28:28" x14ac:dyDescent="0.25">
      <c r="AB29196" s="3" t="e">
        <v>#N/A</v>
      </c>
    </row>
    <row r="29197" spans="28:28" x14ac:dyDescent="0.25">
      <c r="AB29197" s="3" t="e">
        <v>#N/A</v>
      </c>
    </row>
    <row r="29198" spans="28:28" x14ac:dyDescent="0.25">
      <c r="AB29198" s="3" t="e">
        <v>#N/A</v>
      </c>
    </row>
    <row r="29199" spans="28:28" x14ac:dyDescent="0.25">
      <c r="AB29199" s="3" t="e">
        <v>#N/A</v>
      </c>
    </row>
    <row r="29200" spans="28:28" x14ac:dyDescent="0.25">
      <c r="AB29200" s="3" t="e">
        <v>#N/A</v>
      </c>
    </row>
    <row r="29201" spans="28:28" x14ac:dyDescent="0.25">
      <c r="AB29201" s="3" t="e">
        <v>#N/A</v>
      </c>
    </row>
    <row r="29202" spans="28:28" x14ac:dyDescent="0.25">
      <c r="AB29202" s="3" t="e">
        <v>#N/A</v>
      </c>
    </row>
    <row r="29203" spans="28:28" x14ac:dyDescent="0.25">
      <c r="AB29203" s="3" t="e">
        <v>#N/A</v>
      </c>
    </row>
    <row r="29204" spans="28:28" x14ac:dyDescent="0.25">
      <c r="AB29204" s="3" t="e">
        <v>#N/A</v>
      </c>
    </row>
    <row r="29205" spans="28:28" x14ac:dyDescent="0.25">
      <c r="AB29205" s="3" t="e">
        <v>#N/A</v>
      </c>
    </row>
    <row r="29206" spans="28:28" x14ac:dyDescent="0.25">
      <c r="AB29206" s="3" t="e">
        <v>#N/A</v>
      </c>
    </row>
    <row r="29207" spans="28:28" x14ac:dyDescent="0.25">
      <c r="AB29207" s="3" t="e">
        <v>#N/A</v>
      </c>
    </row>
    <row r="29208" spans="28:28" x14ac:dyDescent="0.25">
      <c r="AB29208" s="3" t="e">
        <v>#N/A</v>
      </c>
    </row>
    <row r="29209" spans="28:28" x14ac:dyDescent="0.25">
      <c r="AB29209" s="3" t="e">
        <v>#N/A</v>
      </c>
    </row>
    <row r="29210" spans="28:28" x14ac:dyDescent="0.25">
      <c r="AB29210" s="3" t="e">
        <v>#N/A</v>
      </c>
    </row>
    <row r="29211" spans="28:28" x14ac:dyDescent="0.25">
      <c r="AB29211" s="3" t="e">
        <v>#N/A</v>
      </c>
    </row>
    <row r="29212" spans="28:28" x14ac:dyDescent="0.25">
      <c r="AB29212" s="3" t="e">
        <v>#N/A</v>
      </c>
    </row>
    <row r="29213" spans="28:28" x14ac:dyDescent="0.25">
      <c r="AB29213" s="3" t="e">
        <v>#N/A</v>
      </c>
    </row>
    <row r="29214" spans="28:28" x14ac:dyDescent="0.25">
      <c r="AB29214" s="3" t="e">
        <v>#N/A</v>
      </c>
    </row>
    <row r="29215" spans="28:28" x14ac:dyDescent="0.25">
      <c r="AB29215" s="3" t="e">
        <v>#N/A</v>
      </c>
    </row>
    <row r="29216" spans="28:28" x14ac:dyDescent="0.25">
      <c r="AB29216" s="3" t="e">
        <v>#N/A</v>
      </c>
    </row>
    <row r="29217" spans="28:28" x14ac:dyDescent="0.25">
      <c r="AB29217" s="3" t="e">
        <v>#N/A</v>
      </c>
    </row>
    <row r="29218" spans="28:28" x14ac:dyDescent="0.25">
      <c r="AB29218" s="3" t="e">
        <v>#N/A</v>
      </c>
    </row>
    <row r="29219" spans="28:28" x14ac:dyDescent="0.25">
      <c r="AB29219" s="3" t="e">
        <v>#N/A</v>
      </c>
    </row>
    <row r="29220" spans="28:28" x14ac:dyDescent="0.25">
      <c r="AB29220" s="3" t="e">
        <v>#N/A</v>
      </c>
    </row>
    <row r="29221" spans="28:28" x14ac:dyDescent="0.25">
      <c r="AB29221" s="3" t="e">
        <v>#N/A</v>
      </c>
    </row>
    <row r="29222" spans="28:28" x14ac:dyDescent="0.25">
      <c r="AB29222" s="3" t="e">
        <v>#N/A</v>
      </c>
    </row>
    <row r="29223" spans="28:28" x14ac:dyDescent="0.25">
      <c r="AB29223" s="3" t="e">
        <v>#N/A</v>
      </c>
    </row>
    <row r="29224" spans="28:28" x14ac:dyDescent="0.25">
      <c r="AB29224" s="3" t="e">
        <v>#N/A</v>
      </c>
    </row>
    <row r="29225" spans="28:28" x14ac:dyDescent="0.25">
      <c r="AB29225" s="3" t="e">
        <v>#N/A</v>
      </c>
    </row>
    <row r="29226" spans="28:28" x14ac:dyDescent="0.25">
      <c r="AB29226" s="3" t="e">
        <v>#N/A</v>
      </c>
    </row>
    <row r="29227" spans="28:28" x14ac:dyDescent="0.25">
      <c r="AB29227" s="3" t="e">
        <v>#N/A</v>
      </c>
    </row>
    <row r="29228" spans="28:28" x14ac:dyDescent="0.25">
      <c r="AB29228" s="3" t="e">
        <v>#N/A</v>
      </c>
    </row>
    <row r="29229" spans="28:28" x14ac:dyDescent="0.25">
      <c r="AB29229" s="3" t="e">
        <v>#N/A</v>
      </c>
    </row>
    <row r="29230" spans="28:28" x14ac:dyDescent="0.25">
      <c r="AB29230" s="3" t="e">
        <v>#N/A</v>
      </c>
    </row>
    <row r="29231" spans="28:28" x14ac:dyDescent="0.25">
      <c r="AB29231" s="3" t="e">
        <v>#N/A</v>
      </c>
    </row>
    <row r="29232" spans="28:28" x14ac:dyDescent="0.25">
      <c r="AB29232" s="3" t="e">
        <v>#N/A</v>
      </c>
    </row>
    <row r="29233" spans="28:28" x14ac:dyDescent="0.25">
      <c r="AB29233" s="3" t="e">
        <v>#N/A</v>
      </c>
    </row>
    <row r="29234" spans="28:28" x14ac:dyDescent="0.25">
      <c r="AB29234" s="3" t="e">
        <v>#N/A</v>
      </c>
    </row>
    <row r="29235" spans="28:28" x14ac:dyDescent="0.25">
      <c r="AB29235" s="3" t="e">
        <v>#N/A</v>
      </c>
    </row>
    <row r="29236" spans="28:28" x14ac:dyDescent="0.25">
      <c r="AB29236" s="3" t="e">
        <v>#N/A</v>
      </c>
    </row>
    <row r="29237" spans="28:28" x14ac:dyDescent="0.25">
      <c r="AB29237" s="3" t="e">
        <v>#N/A</v>
      </c>
    </row>
    <row r="29238" spans="28:28" x14ac:dyDescent="0.25">
      <c r="AB29238" s="3" t="e">
        <v>#N/A</v>
      </c>
    </row>
    <row r="29239" spans="28:28" x14ac:dyDescent="0.25">
      <c r="AB29239" s="3" t="e">
        <v>#N/A</v>
      </c>
    </row>
    <row r="29240" spans="28:28" x14ac:dyDescent="0.25">
      <c r="AB29240" s="3" t="e">
        <v>#N/A</v>
      </c>
    </row>
    <row r="29241" spans="28:28" x14ac:dyDescent="0.25">
      <c r="AB29241" s="3" t="e">
        <v>#N/A</v>
      </c>
    </row>
    <row r="29242" spans="28:28" x14ac:dyDescent="0.25">
      <c r="AB29242" s="3" t="e">
        <v>#N/A</v>
      </c>
    </row>
    <row r="29243" spans="28:28" x14ac:dyDescent="0.25">
      <c r="AB29243" s="3" t="e">
        <v>#N/A</v>
      </c>
    </row>
    <row r="29244" spans="28:28" x14ac:dyDescent="0.25">
      <c r="AB29244" s="3" t="e">
        <v>#N/A</v>
      </c>
    </row>
    <row r="29245" spans="28:28" x14ac:dyDescent="0.25">
      <c r="AB29245" s="3" t="e">
        <v>#N/A</v>
      </c>
    </row>
    <row r="29246" spans="28:28" x14ac:dyDescent="0.25">
      <c r="AB29246" s="3" t="e">
        <v>#N/A</v>
      </c>
    </row>
    <row r="29247" spans="28:28" x14ac:dyDescent="0.25">
      <c r="AB29247" s="3" t="e">
        <v>#N/A</v>
      </c>
    </row>
    <row r="29248" spans="28:28" x14ac:dyDescent="0.25">
      <c r="AB29248" s="3" t="e">
        <v>#N/A</v>
      </c>
    </row>
    <row r="29249" spans="28:28" x14ac:dyDescent="0.25">
      <c r="AB29249" s="3" t="e">
        <v>#N/A</v>
      </c>
    </row>
    <row r="29250" spans="28:28" x14ac:dyDescent="0.25">
      <c r="AB29250" s="3" t="e">
        <v>#N/A</v>
      </c>
    </row>
    <row r="29251" spans="28:28" x14ac:dyDescent="0.25">
      <c r="AB29251" s="3" t="e">
        <v>#N/A</v>
      </c>
    </row>
    <row r="29252" spans="28:28" x14ac:dyDescent="0.25">
      <c r="AB29252" s="3" t="e">
        <v>#N/A</v>
      </c>
    </row>
    <row r="29253" spans="28:28" x14ac:dyDescent="0.25">
      <c r="AB29253" s="3" t="e">
        <v>#N/A</v>
      </c>
    </row>
    <row r="29254" spans="28:28" x14ac:dyDescent="0.25">
      <c r="AB29254" s="3" t="e">
        <v>#N/A</v>
      </c>
    </row>
    <row r="29255" spans="28:28" x14ac:dyDescent="0.25">
      <c r="AB29255" s="3" t="e">
        <v>#N/A</v>
      </c>
    </row>
    <row r="29256" spans="28:28" x14ac:dyDescent="0.25">
      <c r="AB29256" s="3" t="e">
        <v>#N/A</v>
      </c>
    </row>
    <row r="29257" spans="28:28" x14ac:dyDescent="0.25">
      <c r="AB29257" s="3" t="e">
        <v>#N/A</v>
      </c>
    </row>
    <row r="29258" spans="28:28" x14ac:dyDescent="0.25">
      <c r="AB29258" s="3" t="e">
        <v>#N/A</v>
      </c>
    </row>
    <row r="29259" spans="28:28" x14ac:dyDescent="0.25">
      <c r="AB29259" s="3" t="e">
        <v>#N/A</v>
      </c>
    </row>
    <row r="29260" spans="28:28" x14ac:dyDescent="0.25">
      <c r="AB29260" s="3" t="e">
        <v>#N/A</v>
      </c>
    </row>
    <row r="29261" spans="28:28" x14ac:dyDescent="0.25">
      <c r="AB29261" s="3" t="e">
        <v>#N/A</v>
      </c>
    </row>
    <row r="29262" spans="28:28" x14ac:dyDescent="0.25">
      <c r="AB29262" s="3" t="e">
        <v>#N/A</v>
      </c>
    </row>
    <row r="29263" spans="28:28" x14ac:dyDescent="0.25">
      <c r="AB29263" s="3" t="e">
        <v>#N/A</v>
      </c>
    </row>
    <row r="29264" spans="28:28" x14ac:dyDescent="0.25">
      <c r="AB29264" s="3" t="e">
        <v>#N/A</v>
      </c>
    </row>
    <row r="29265" spans="28:28" x14ac:dyDescent="0.25">
      <c r="AB29265" s="3" t="e">
        <v>#N/A</v>
      </c>
    </row>
    <row r="29266" spans="28:28" x14ac:dyDescent="0.25">
      <c r="AB29266" s="3" t="e">
        <v>#N/A</v>
      </c>
    </row>
    <row r="29267" spans="28:28" x14ac:dyDescent="0.25">
      <c r="AB29267" s="3" t="e">
        <v>#N/A</v>
      </c>
    </row>
    <row r="29268" spans="28:28" x14ac:dyDescent="0.25">
      <c r="AB29268" s="3" t="e">
        <v>#N/A</v>
      </c>
    </row>
    <row r="29269" spans="28:28" x14ac:dyDescent="0.25">
      <c r="AB29269" s="3" t="e">
        <v>#N/A</v>
      </c>
    </row>
    <row r="29270" spans="28:28" x14ac:dyDescent="0.25">
      <c r="AB29270" s="3" t="e">
        <v>#N/A</v>
      </c>
    </row>
    <row r="29271" spans="28:28" x14ac:dyDescent="0.25">
      <c r="AB29271" s="3" t="e">
        <v>#N/A</v>
      </c>
    </row>
    <row r="29272" spans="28:28" x14ac:dyDescent="0.25">
      <c r="AB29272" s="3" t="e">
        <v>#N/A</v>
      </c>
    </row>
    <row r="29273" spans="28:28" x14ac:dyDescent="0.25">
      <c r="AB29273" s="3" t="e">
        <v>#N/A</v>
      </c>
    </row>
    <row r="29274" spans="28:28" x14ac:dyDescent="0.25">
      <c r="AB29274" s="3" t="e">
        <v>#N/A</v>
      </c>
    </row>
    <row r="29275" spans="28:28" x14ac:dyDescent="0.25">
      <c r="AB29275" s="3" t="e">
        <v>#N/A</v>
      </c>
    </row>
    <row r="29276" spans="28:28" x14ac:dyDescent="0.25">
      <c r="AB29276" s="3" t="e">
        <v>#N/A</v>
      </c>
    </row>
    <row r="29277" spans="28:28" x14ac:dyDescent="0.25">
      <c r="AB29277" s="3" t="e">
        <v>#N/A</v>
      </c>
    </row>
    <row r="29278" spans="28:28" x14ac:dyDescent="0.25">
      <c r="AB29278" s="3" t="e">
        <v>#N/A</v>
      </c>
    </row>
    <row r="29279" spans="28:28" x14ac:dyDescent="0.25">
      <c r="AB29279" s="3" t="e">
        <v>#N/A</v>
      </c>
    </row>
    <row r="29280" spans="28:28" x14ac:dyDescent="0.25">
      <c r="AB29280" s="3" t="e">
        <v>#N/A</v>
      </c>
    </row>
    <row r="29281" spans="28:28" x14ac:dyDescent="0.25">
      <c r="AB29281" s="3" t="e">
        <v>#N/A</v>
      </c>
    </row>
    <row r="29282" spans="28:28" x14ac:dyDescent="0.25">
      <c r="AB29282" s="3" t="e">
        <v>#N/A</v>
      </c>
    </row>
    <row r="29283" spans="28:28" x14ac:dyDescent="0.25">
      <c r="AB29283" s="3" t="e">
        <v>#N/A</v>
      </c>
    </row>
    <row r="29284" spans="28:28" x14ac:dyDescent="0.25">
      <c r="AB29284" s="3" t="e">
        <v>#N/A</v>
      </c>
    </row>
    <row r="29285" spans="28:28" x14ac:dyDescent="0.25">
      <c r="AB29285" s="3" t="e">
        <v>#N/A</v>
      </c>
    </row>
    <row r="29286" spans="28:28" x14ac:dyDescent="0.25">
      <c r="AB29286" s="3" t="e">
        <v>#N/A</v>
      </c>
    </row>
    <row r="29287" spans="28:28" x14ac:dyDescent="0.25">
      <c r="AB29287" s="3" t="e">
        <v>#N/A</v>
      </c>
    </row>
    <row r="29288" spans="28:28" x14ac:dyDescent="0.25">
      <c r="AB29288" s="3" t="e">
        <v>#N/A</v>
      </c>
    </row>
    <row r="29289" spans="28:28" x14ac:dyDescent="0.25">
      <c r="AB29289" s="3" t="e">
        <v>#N/A</v>
      </c>
    </row>
    <row r="29290" spans="28:28" x14ac:dyDescent="0.25">
      <c r="AB29290" s="3" t="e">
        <v>#N/A</v>
      </c>
    </row>
    <row r="29291" spans="28:28" x14ac:dyDescent="0.25">
      <c r="AB29291" s="3" t="e">
        <v>#N/A</v>
      </c>
    </row>
    <row r="29292" spans="28:28" x14ac:dyDescent="0.25">
      <c r="AB29292" s="3" t="e">
        <v>#N/A</v>
      </c>
    </row>
    <row r="29293" spans="28:28" x14ac:dyDescent="0.25">
      <c r="AB29293" s="3" t="e">
        <v>#N/A</v>
      </c>
    </row>
    <row r="29294" spans="28:28" x14ac:dyDescent="0.25">
      <c r="AB29294" s="3" t="e">
        <v>#N/A</v>
      </c>
    </row>
    <row r="29295" spans="28:28" x14ac:dyDescent="0.25">
      <c r="AB29295" s="3" t="e">
        <v>#N/A</v>
      </c>
    </row>
    <row r="29296" spans="28:28" x14ac:dyDescent="0.25">
      <c r="AB29296" s="3" t="e">
        <v>#N/A</v>
      </c>
    </row>
    <row r="29297" spans="28:28" x14ac:dyDescent="0.25">
      <c r="AB29297" s="3" t="e">
        <v>#N/A</v>
      </c>
    </row>
    <row r="29298" spans="28:28" x14ac:dyDescent="0.25">
      <c r="AB29298" s="3" t="e">
        <v>#N/A</v>
      </c>
    </row>
    <row r="29299" spans="28:28" x14ac:dyDescent="0.25">
      <c r="AB29299" s="3" t="e">
        <v>#N/A</v>
      </c>
    </row>
    <row r="29300" spans="28:28" x14ac:dyDescent="0.25">
      <c r="AB29300" s="3" t="e">
        <v>#N/A</v>
      </c>
    </row>
    <row r="29301" spans="28:28" x14ac:dyDescent="0.25">
      <c r="AB29301" s="3" t="e">
        <v>#N/A</v>
      </c>
    </row>
    <row r="29302" spans="28:28" x14ac:dyDescent="0.25">
      <c r="AB29302" s="3" t="e">
        <v>#N/A</v>
      </c>
    </row>
    <row r="29303" spans="28:28" x14ac:dyDescent="0.25">
      <c r="AB29303" s="3" t="e">
        <v>#N/A</v>
      </c>
    </row>
    <row r="29304" spans="28:28" x14ac:dyDescent="0.25">
      <c r="AB29304" s="3" t="e">
        <v>#N/A</v>
      </c>
    </row>
    <row r="29305" spans="28:28" x14ac:dyDescent="0.25">
      <c r="AB29305" s="3" t="e">
        <v>#N/A</v>
      </c>
    </row>
    <row r="29306" spans="28:28" x14ac:dyDescent="0.25">
      <c r="AB29306" s="3" t="e">
        <v>#N/A</v>
      </c>
    </row>
    <row r="29307" spans="28:28" x14ac:dyDescent="0.25">
      <c r="AB29307" s="3" t="e">
        <v>#N/A</v>
      </c>
    </row>
    <row r="29308" spans="28:28" x14ac:dyDescent="0.25">
      <c r="AB29308" s="3" t="e">
        <v>#N/A</v>
      </c>
    </row>
    <row r="29309" spans="28:28" x14ac:dyDescent="0.25">
      <c r="AB29309" s="3" t="e">
        <v>#N/A</v>
      </c>
    </row>
    <row r="29310" spans="28:28" x14ac:dyDescent="0.25">
      <c r="AB29310" s="3" t="e">
        <v>#N/A</v>
      </c>
    </row>
    <row r="29311" spans="28:28" x14ac:dyDescent="0.25">
      <c r="AB29311" s="3" t="e">
        <v>#N/A</v>
      </c>
    </row>
    <row r="29312" spans="28:28" x14ac:dyDescent="0.25">
      <c r="AB29312" s="3" t="e">
        <v>#N/A</v>
      </c>
    </row>
    <row r="29313" spans="28:28" x14ac:dyDescent="0.25">
      <c r="AB29313" s="3" t="e">
        <v>#N/A</v>
      </c>
    </row>
    <row r="29314" spans="28:28" x14ac:dyDescent="0.25">
      <c r="AB29314" s="3" t="e">
        <v>#N/A</v>
      </c>
    </row>
    <row r="29315" spans="28:28" x14ac:dyDescent="0.25">
      <c r="AB29315" s="3" t="e">
        <v>#N/A</v>
      </c>
    </row>
    <row r="29316" spans="28:28" x14ac:dyDescent="0.25">
      <c r="AB29316" s="3" t="e">
        <v>#N/A</v>
      </c>
    </row>
    <row r="29317" spans="28:28" x14ac:dyDescent="0.25">
      <c r="AB29317" s="3" t="e">
        <v>#N/A</v>
      </c>
    </row>
    <row r="29318" spans="28:28" x14ac:dyDescent="0.25">
      <c r="AB29318" s="3" t="e">
        <v>#N/A</v>
      </c>
    </row>
    <row r="29319" spans="28:28" x14ac:dyDescent="0.25">
      <c r="AB29319" s="3" t="e">
        <v>#N/A</v>
      </c>
    </row>
    <row r="29320" spans="28:28" x14ac:dyDescent="0.25">
      <c r="AB29320" s="3" t="e">
        <v>#N/A</v>
      </c>
    </row>
    <row r="29321" spans="28:28" x14ac:dyDescent="0.25">
      <c r="AB29321" s="3" t="e">
        <v>#N/A</v>
      </c>
    </row>
    <row r="29322" spans="28:28" x14ac:dyDescent="0.25">
      <c r="AB29322" s="3" t="e">
        <v>#N/A</v>
      </c>
    </row>
    <row r="29323" spans="28:28" x14ac:dyDescent="0.25">
      <c r="AB29323" s="3" t="e">
        <v>#N/A</v>
      </c>
    </row>
    <row r="29324" spans="28:28" x14ac:dyDescent="0.25">
      <c r="AB29324" s="3" t="e">
        <v>#N/A</v>
      </c>
    </row>
    <row r="29325" spans="28:28" x14ac:dyDescent="0.25">
      <c r="AB29325" s="3" t="e">
        <v>#N/A</v>
      </c>
    </row>
    <row r="29326" spans="28:28" x14ac:dyDescent="0.25">
      <c r="AB29326" s="3" t="e">
        <v>#N/A</v>
      </c>
    </row>
    <row r="29327" spans="28:28" x14ac:dyDescent="0.25">
      <c r="AB29327" s="3" t="e">
        <v>#N/A</v>
      </c>
    </row>
    <row r="29328" spans="28:28" x14ac:dyDescent="0.25">
      <c r="AB29328" s="3" t="e">
        <v>#N/A</v>
      </c>
    </row>
    <row r="29329" spans="28:28" x14ac:dyDescent="0.25">
      <c r="AB29329" s="3" t="e">
        <v>#N/A</v>
      </c>
    </row>
    <row r="29330" spans="28:28" x14ac:dyDescent="0.25">
      <c r="AB29330" s="3" t="e">
        <v>#N/A</v>
      </c>
    </row>
    <row r="29331" spans="28:28" x14ac:dyDescent="0.25">
      <c r="AB29331" s="3" t="e">
        <v>#N/A</v>
      </c>
    </row>
    <row r="29332" spans="28:28" x14ac:dyDescent="0.25">
      <c r="AB29332" s="3" t="e">
        <v>#N/A</v>
      </c>
    </row>
    <row r="29333" spans="28:28" x14ac:dyDescent="0.25">
      <c r="AB29333" s="3" t="e">
        <v>#N/A</v>
      </c>
    </row>
    <row r="29334" spans="28:28" x14ac:dyDescent="0.25">
      <c r="AB29334" s="3" t="e">
        <v>#N/A</v>
      </c>
    </row>
    <row r="29335" spans="28:28" x14ac:dyDescent="0.25">
      <c r="AB29335" s="3" t="e">
        <v>#N/A</v>
      </c>
    </row>
    <row r="29336" spans="28:28" x14ac:dyDescent="0.25">
      <c r="AB29336" s="3" t="e">
        <v>#N/A</v>
      </c>
    </row>
    <row r="29337" spans="28:28" x14ac:dyDescent="0.25">
      <c r="AB29337" s="3" t="e">
        <v>#N/A</v>
      </c>
    </row>
    <row r="29338" spans="28:28" x14ac:dyDescent="0.25">
      <c r="AB29338" s="3" t="e">
        <v>#N/A</v>
      </c>
    </row>
    <row r="29339" spans="28:28" x14ac:dyDescent="0.25">
      <c r="AB29339" s="3" t="e">
        <v>#N/A</v>
      </c>
    </row>
    <row r="29340" spans="28:28" x14ac:dyDescent="0.25">
      <c r="AB29340" s="3" t="e">
        <v>#N/A</v>
      </c>
    </row>
    <row r="29341" spans="28:28" x14ac:dyDescent="0.25">
      <c r="AB29341" s="3" t="e">
        <v>#N/A</v>
      </c>
    </row>
    <row r="29342" spans="28:28" x14ac:dyDescent="0.25">
      <c r="AB29342" s="3" t="e">
        <v>#N/A</v>
      </c>
    </row>
    <row r="29343" spans="28:28" x14ac:dyDescent="0.25">
      <c r="AB29343" s="3" t="e">
        <v>#N/A</v>
      </c>
    </row>
    <row r="29344" spans="28:28" x14ac:dyDescent="0.25">
      <c r="AB29344" s="3" t="e">
        <v>#N/A</v>
      </c>
    </row>
    <row r="29345" spans="28:28" x14ac:dyDescent="0.25">
      <c r="AB29345" s="3" t="e">
        <v>#N/A</v>
      </c>
    </row>
    <row r="29346" spans="28:28" x14ac:dyDescent="0.25">
      <c r="AB29346" s="3" t="e">
        <v>#N/A</v>
      </c>
    </row>
    <row r="29347" spans="28:28" x14ac:dyDescent="0.25">
      <c r="AB29347" s="3" t="e">
        <v>#N/A</v>
      </c>
    </row>
    <row r="29348" spans="28:28" x14ac:dyDescent="0.25">
      <c r="AB29348" s="3" t="e">
        <v>#N/A</v>
      </c>
    </row>
    <row r="29349" spans="28:28" x14ac:dyDescent="0.25">
      <c r="AB29349" s="3" t="e">
        <v>#N/A</v>
      </c>
    </row>
    <row r="29350" spans="28:28" x14ac:dyDescent="0.25">
      <c r="AB29350" s="3" t="e">
        <v>#N/A</v>
      </c>
    </row>
    <row r="29351" spans="28:28" x14ac:dyDescent="0.25">
      <c r="AB29351" s="3" t="e">
        <v>#N/A</v>
      </c>
    </row>
    <row r="29352" spans="28:28" x14ac:dyDescent="0.25">
      <c r="AB29352" s="3" t="e">
        <v>#N/A</v>
      </c>
    </row>
    <row r="29353" spans="28:28" x14ac:dyDescent="0.25">
      <c r="AB29353" s="3" t="e">
        <v>#N/A</v>
      </c>
    </row>
    <row r="29354" spans="28:28" x14ac:dyDescent="0.25">
      <c r="AB29354" s="3" t="e">
        <v>#N/A</v>
      </c>
    </row>
    <row r="29355" spans="28:28" x14ac:dyDescent="0.25">
      <c r="AB29355" s="3" t="e">
        <v>#N/A</v>
      </c>
    </row>
    <row r="29356" spans="28:28" x14ac:dyDescent="0.25">
      <c r="AB29356" s="3" t="e">
        <v>#N/A</v>
      </c>
    </row>
    <row r="29357" spans="28:28" x14ac:dyDescent="0.25">
      <c r="AB29357" s="3" t="e">
        <v>#N/A</v>
      </c>
    </row>
    <row r="29358" spans="28:28" x14ac:dyDescent="0.25">
      <c r="AB29358" s="3" t="e">
        <v>#N/A</v>
      </c>
    </row>
    <row r="29359" spans="28:28" x14ac:dyDescent="0.25">
      <c r="AB29359" s="3" t="e">
        <v>#N/A</v>
      </c>
    </row>
    <row r="29360" spans="28:28" x14ac:dyDescent="0.25">
      <c r="AB29360" s="3" t="e">
        <v>#N/A</v>
      </c>
    </row>
    <row r="29361" spans="28:28" x14ac:dyDescent="0.25">
      <c r="AB29361" s="3" t="e">
        <v>#N/A</v>
      </c>
    </row>
    <row r="29362" spans="28:28" x14ac:dyDescent="0.25">
      <c r="AB29362" s="3" t="e">
        <v>#N/A</v>
      </c>
    </row>
    <row r="29363" spans="28:28" x14ac:dyDescent="0.25">
      <c r="AB29363" s="3" t="e">
        <v>#N/A</v>
      </c>
    </row>
    <row r="29364" spans="28:28" x14ac:dyDescent="0.25">
      <c r="AB29364" s="3" t="e">
        <v>#N/A</v>
      </c>
    </row>
    <row r="29365" spans="28:28" x14ac:dyDescent="0.25">
      <c r="AB29365" s="3" t="e">
        <v>#N/A</v>
      </c>
    </row>
    <row r="29366" spans="28:28" x14ac:dyDescent="0.25">
      <c r="AB29366" s="3" t="e">
        <v>#N/A</v>
      </c>
    </row>
    <row r="29367" spans="28:28" x14ac:dyDescent="0.25">
      <c r="AB29367" s="3" t="e">
        <v>#N/A</v>
      </c>
    </row>
    <row r="29368" spans="28:28" x14ac:dyDescent="0.25">
      <c r="AB29368" s="3" t="e">
        <v>#N/A</v>
      </c>
    </row>
    <row r="29369" spans="28:28" x14ac:dyDescent="0.25">
      <c r="AB29369" s="3" t="e">
        <v>#N/A</v>
      </c>
    </row>
    <row r="29370" spans="28:28" x14ac:dyDescent="0.25">
      <c r="AB29370" s="3" t="e">
        <v>#N/A</v>
      </c>
    </row>
    <row r="29371" spans="28:28" x14ac:dyDescent="0.25">
      <c r="AB29371" s="3" t="e">
        <v>#N/A</v>
      </c>
    </row>
    <row r="29372" spans="28:28" x14ac:dyDescent="0.25">
      <c r="AB29372" s="3" t="e">
        <v>#N/A</v>
      </c>
    </row>
    <row r="29373" spans="28:28" x14ac:dyDescent="0.25">
      <c r="AB29373" s="3" t="e">
        <v>#N/A</v>
      </c>
    </row>
    <row r="29374" spans="28:28" x14ac:dyDescent="0.25">
      <c r="AB29374" s="3" t="e">
        <v>#N/A</v>
      </c>
    </row>
    <row r="29375" spans="28:28" x14ac:dyDescent="0.25">
      <c r="AB29375" s="3" t="e">
        <v>#N/A</v>
      </c>
    </row>
    <row r="29376" spans="28:28" x14ac:dyDescent="0.25">
      <c r="AB29376" s="3" t="e">
        <v>#N/A</v>
      </c>
    </row>
    <row r="29377" spans="28:28" x14ac:dyDescent="0.25">
      <c r="AB29377" s="3" t="e">
        <v>#N/A</v>
      </c>
    </row>
    <row r="29378" spans="28:28" x14ac:dyDescent="0.25">
      <c r="AB29378" s="3" t="e">
        <v>#N/A</v>
      </c>
    </row>
    <row r="29379" spans="28:28" x14ac:dyDescent="0.25">
      <c r="AB29379" s="3" t="e">
        <v>#N/A</v>
      </c>
    </row>
    <row r="29380" spans="28:28" x14ac:dyDescent="0.25">
      <c r="AB29380" s="3" t="e">
        <v>#N/A</v>
      </c>
    </row>
    <row r="29381" spans="28:28" x14ac:dyDescent="0.25">
      <c r="AB29381" s="3" t="e">
        <v>#N/A</v>
      </c>
    </row>
    <row r="29382" spans="28:28" x14ac:dyDescent="0.25">
      <c r="AB29382" s="3" t="e">
        <v>#N/A</v>
      </c>
    </row>
    <row r="29383" spans="28:28" x14ac:dyDescent="0.25">
      <c r="AB29383" s="3" t="e">
        <v>#N/A</v>
      </c>
    </row>
    <row r="29384" spans="28:28" x14ac:dyDescent="0.25">
      <c r="AB29384" s="3" t="e">
        <v>#N/A</v>
      </c>
    </row>
    <row r="29385" spans="28:28" x14ac:dyDescent="0.25">
      <c r="AB29385" s="3" t="e">
        <v>#N/A</v>
      </c>
    </row>
    <row r="29386" spans="28:28" x14ac:dyDescent="0.25">
      <c r="AB29386" s="3" t="e">
        <v>#N/A</v>
      </c>
    </row>
    <row r="29387" spans="28:28" x14ac:dyDescent="0.25">
      <c r="AB29387" s="3" t="e">
        <v>#N/A</v>
      </c>
    </row>
    <row r="29388" spans="28:28" x14ac:dyDescent="0.25">
      <c r="AB29388" s="3" t="e">
        <v>#N/A</v>
      </c>
    </row>
    <row r="29389" spans="28:28" x14ac:dyDescent="0.25">
      <c r="AB29389" s="3" t="e">
        <v>#N/A</v>
      </c>
    </row>
    <row r="29390" spans="28:28" x14ac:dyDescent="0.25">
      <c r="AB29390" s="3" t="e">
        <v>#N/A</v>
      </c>
    </row>
    <row r="29391" spans="28:28" x14ac:dyDescent="0.25">
      <c r="AB29391" s="3" t="e">
        <v>#N/A</v>
      </c>
    </row>
    <row r="29392" spans="28:28" x14ac:dyDescent="0.25">
      <c r="AB29392" s="3" t="e">
        <v>#N/A</v>
      </c>
    </row>
    <row r="29393" spans="28:28" x14ac:dyDescent="0.25">
      <c r="AB29393" s="3" t="e">
        <v>#N/A</v>
      </c>
    </row>
    <row r="29394" spans="28:28" x14ac:dyDescent="0.25">
      <c r="AB29394" s="3" t="e">
        <v>#N/A</v>
      </c>
    </row>
    <row r="29395" spans="28:28" x14ac:dyDescent="0.25">
      <c r="AB29395" s="3" t="e">
        <v>#N/A</v>
      </c>
    </row>
    <row r="29396" spans="28:28" x14ac:dyDescent="0.25">
      <c r="AB29396" s="3" t="e">
        <v>#N/A</v>
      </c>
    </row>
    <row r="29397" spans="28:28" x14ac:dyDescent="0.25">
      <c r="AB29397" s="3" t="e">
        <v>#N/A</v>
      </c>
    </row>
    <row r="29398" spans="28:28" x14ac:dyDescent="0.25">
      <c r="AB29398" s="3" t="e">
        <v>#N/A</v>
      </c>
    </row>
    <row r="29399" spans="28:28" x14ac:dyDescent="0.25">
      <c r="AB29399" s="3" t="e">
        <v>#N/A</v>
      </c>
    </row>
    <row r="29400" spans="28:28" x14ac:dyDescent="0.25">
      <c r="AB29400" s="3" t="e">
        <v>#N/A</v>
      </c>
    </row>
    <row r="29401" spans="28:28" x14ac:dyDescent="0.25">
      <c r="AB29401" s="3" t="e">
        <v>#N/A</v>
      </c>
    </row>
    <row r="29402" spans="28:28" x14ac:dyDescent="0.25">
      <c r="AB29402" s="3" t="e">
        <v>#N/A</v>
      </c>
    </row>
    <row r="29403" spans="28:28" x14ac:dyDescent="0.25">
      <c r="AB29403" s="3" t="e">
        <v>#N/A</v>
      </c>
    </row>
    <row r="29404" spans="28:28" x14ac:dyDescent="0.25">
      <c r="AB29404" s="3" t="e">
        <v>#N/A</v>
      </c>
    </row>
    <row r="29405" spans="28:28" x14ac:dyDescent="0.25">
      <c r="AB29405" s="3" t="e">
        <v>#N/A</v>
      </c>
    </row>
    <row r="29406" spans="28:28" x14ac:dyDescent="0.25">
      <c r="AB29406" s="3" t="e">
        <v>#N/A</v>
      </c>
    </row>
    <row r="29407" spans="28:28" x14ac:dyDescent="0.25">
      <c r="AB29407" s="3" t="e">
        <v>#N/A</v>
      </c>
    </row>
    <row r="29408" spans="28:28" x14ac:dyDescent="0.25">
      <c r="AB29408" s="3" t="e">
        <v>#N/A</v>
      </c>
    </row>
    <row r="29409" spans="28:28" x14ac:dyDescent="0.25">
      <c r="AB29409" s="3" t="e">
        <v>#N/A</v>
      </c>
    </row>
    <row r="29410" spans="28:28" x14ac:dyDescent="0.25">
      <c r="AB29410" s="3" t="e">
        <v>#N/A</v>
      </c>
    </row>
    <row r="29411" spans="28:28" x14ac:dyDescent="0.25">
      <c r="AB29411" s="3" t="e">
        <v>#N/A</v>
      </c>
    </row>
    <row r="29412" spans="28:28" x14ac:dyDescent="0.25">
      <c r="AB29412" s="3" t="e">
        <v>#N/A</v>
      </c>
    </row>
    <row r="29413" spans="28:28" x14ac:dyDescent="0.25">
      <c r="AB29413" s="3" t="e">
        <v>#N/A</v>
      </c>
    </row>
    <row r="29414" spans="28:28" x14ac:dyDescent="0.25">
      <c r="AB29414" s="3" t="e">
        <v>#N/A</v>
      </c>
    </row>
    <row r="29415" spans="28:28" x14ac:dyDescent="0.25">
      <c r="AB29415" s="3" t="e">
        <v>#N/A</v>
      </c>
    </row>
    <row r="29416" spans="28:28" x14ac:dyDescent="0.25">
      <c r="AB29416" s="3" t="e">
        <v>#N/A</v>
      </c>
    </row>
    <row r="29417" spans="28:28" x14ac:dyDescent="0.25">
      <c r="AB29417" s="3" t="e">
        <v>#N/A</v>
      </c>
    </row>
    <row r="29418" spans="28:28" x14ac:dyDescent="0.25">
      <c r="AB29418" s="3" t="e">
        <v>#N/A</v>
      </c>
    </row>
    <row r="29419" spans="28:28" x14ac:dyDescent="0.25">
      <c r="AB29419" s="3" t="e">
        <v>#N/A</v>
      </c>
    </row>
    <row r="29420" spans="28:28" x14ac:dyDescent="0.25">
      <c r="AB29420" s="3" t="e">
        <v>#N/A</v>
      </c>
    </row>
    <row r="29421" spans="28:28" x14ac:dyDescent="0.25">
      <c r="AB29421" s="3" t="e">
        <v>#N/A</v>
      </c>
    </row>
    <row r="29422" spans="28:28" x14ac:dyDescent="0.25">
      <c r="AB29422" s="3" t="e">
        <v>#N/A</v>
      </c>
    </row>
    <row r="29423" spans="28:28" x14ac:dyDescent="0.25">
      <c r="AB29423" s="3" t="e">
        <v>#N/A</v>
      </c>
    </row>
    <row r="29424" spans="28:28" x14ac:dyDescent="0.25">
      <c r="AB29424" s="3" t="e">
        <v>#N/A</v>
      </c>
    </row>
    <row r="29425" spans="28:28" x14ac:dyDescent="0.25">
      <c r="AB29425" s="3" t="e">
        <v>#N/A</v>
      </c>
    </row>
    <row r="29426" spans="28:28" x14ac:dyDescent="0.25">
      <c r="AB29426" s="3" t="e">
        <v>#N/A</v>
      </c>
    </row>
    <row r="29427" spans="28:28" x14ac:dyDescent="0.25">
      <c r="AB29427" s="3" t="e">
        <v>#N/A</v>
      </c>
    </row>
    <row r="29428" spans="28:28" x14ac:dyDescent="0.25">
      <c r="AB29428" s="3" t="e">
        <v>#N/A</v>
      </c>
    </row>
    <row r="29429" spans="28:28" x14ac:dyDescent="0.25">
      <c r="AB29429" s="3" t="e">
        <v>#N/A</v>
      </c>
    </row>
    <row r="29430" spans="28:28" x14ac:dyDescent="0.25">
      <c r="AB29430" s="3" t="e">
        <v>#N/A</v>
      </c>
    </row>
    <row r="29431" spans="28:28" x14ac:dyDescent="0.25">
      <c r="AB29431" s="3" t="e">
        <v>#N/A</v>
      </c>
    </row>
    <row r="29432" spans="28:28" x14ac:dyDescent="0.25">
      <c r="AB29432" s="3" t="e">
        <v>#N/A</v>
      </c>
    </row>
    <row r="29433" spans="28:28" x14ac:dyDescent="0.25">
      <c r="AB29433" s="3" t="e">
        <v>#N/A</v>
      </c>
    </row>
    <row r="29434" spans="28:28" x14ac:dyDescent="0.25">
      <c r="AB29434" s="3" t="e">
        <v>#N/A</v>
      </c>
    </row>
    <row r="29435" spans="28:28" x14ac:dyDescent="0.25">
      <c r="AB29435" s="3" t="e">
        <v>#N/A</v>
      </c>
    </row>
    <row r="29436" spans="28:28" x14ac:dyDescent="0.25">
      <c r="AB29436" s="3" t="e">
        <v>#N/A</v>
      </c>
    </row>
    <row r="29437" spans="28:28" x14ac:dyDescent="0.25">
      <c r="AB29437" s="3" t="e">
        <v>#N/A</v>
      </c>
    </row>
    <row r="29438" spans="28:28" x14ac:dyDescent="0.25">
      <c r="AB29438" s="3" t="e">
        <v>#N/A</v>
      </c>
    </row>
    <row r="29439" spans="28:28" x14ac:dyDescent="0.25">
      <c r="AB29439" s="3" t="e">
        <v>#N/A</v>
      </c>
    </row>
    <row r="29440" spans="28:28" x14ac:dyDescent="0.25">
      <c r="AB29440" s="3" t="e">
        <v>#N/A</v>
      </c>
    </row>
    <row r="29441" spans="28:28" x14ac:dyDescent="0.25">
      <c r="AB29441" s="3" t="e">
        <v>#N/A</v>
      </c>
    </row>
    <row r="29442" spans="28:28" x14ac:dyDescent="0.25">
      <c r="AB29442" s="3" t="e">
        <v>#N/A</v>
      </c>
    </row>
    <row r="29443" spans="28:28" x14ac:dyDescent="0.25">
      <c r="AB29443" s="3" t="e">
        <v>#N/A</v>
      </c>
    </row>
    <row r="29444" spans="28:28" x14ac:dyDescent="0.25">
      <c r="AB29444" s="3" t="e">
        <v>#N/A</v>
      </c>
    </row>
    <row r="29445" spans="28:28" x14ac:dyDescent="0.25">
      <c r="AB29445" s="3" t="e">
        <v>#N/A</v>
      </c>
    </row>
    <row r="29446" spans="28:28" x14ac:dyDescent="0.25">
      <c r="AB29446" s="3" t="e">
        <v>#N/A</v>
      </c>
    </row>
    <row r="29447" spans="28:28" x14ac:dyDescent="0.25">
      <c r="AB29447" s="3" t="e">
        <v>#N/A</v>
      </c>
    </row>
    <row r="29448" spans="28:28" x14ac:dyDescent="0.25">
      <c r="AB29448" s="3" t="e">
        <v>#N/A</v>
      </c>
    </row>
    <row r="29449" spans="28:28" x14ac:dyDescent="0.25">
      <c r="AB29449" s="3" t="e">
        <v>#N/A</v>
      </c>
    </row>
    <row r="29450" spans="28:28" x14ac:dyDescent="0.25">
      <c r="AB29450" s="3" t="e">
        <v>#N/A</v>
      </c>
    </row>
    <row r="29451" spans="28:28" x14ac:dyDescent="0.25">
      <c r="AB29451" s="3" t="e">
        <v>#N/A</v>
      </c>
    </row>
    <row r="29452" spans="28:28" x14ac:dyDescent="0.25">
      <c r="AB29452" s="3" t="e">
        <v>#N/A</v>
      </c>
    </row>
    <row r="29453" spans="28:28" x14ac:dyDescent="0.25">
      <c r="AB29453" s="3" t="e">
        <v>#N/A</v>
      </c>
    </row>
    <row r="29454" spans="28:28" x14ac:dyDescent="0.25">
      <c r="AB29454" s="3" t="e">
        <v>#N/A</v>
      </c>
    </row>
    <row r="29455" spans="28:28" x14ac:dyDescent="0.25">
      <c r="AB29455" s="3" t="e">
        <v>#N/A</v>
      </c>
    </row>
    <row r="29456" spans="28:28" x14ac:dyDescent="0.25">
      <c r="AB29456" s="3" t="e">
        <v>#N/A</v>
      </c>
    </row>
    <row r="29457" spans="28:28" x14ac:dyDescent="0.25">
      <c r="AB29457" s="3" t="e">
        <v>#N/A</v>
      </c>
    </row>
    <row r="29458" spans="28:28" x14ac:dyDescent="0.25">
      <c r="AB29458" s="3" t="e">
        <v>#N/A</v>
      </c>
    </row>
    <row r="29459" spans="28:28" x14ac:dyDescent="0.25">
      <c r="AB29459" s="3" t="e">
        <v>#N/A</v>
      </c>
    </row>
    <row r="29460" spans="28:28" x14ac:dyDescent="0.25">
      <c r="AB29460" s="3" t="e">
        <v>#N/A</v>
      </c>
    </row>
    <row r="29461" spans="28:28" x14ac:dyDescent="0.25">
      <c r="AB29461" s="3" t="e">
        <v>#N/A</v>
      </c>
    </row>
    <row r="29462" spans="28:28" x14ac:dyDescent="0.25">
      <c r="AB29462" s="3" t="e">
        <v>#N/A</v>
      </c>
    </row>
    <row r="29463" spans="28:28" x14ac:dyDescent="0.25">
      <c r="AB29463" s="3" t="e">
        <v>#N/A</v>
      </c>
    </row>
    <row r="29464" spans="28:28" x14ac:dyDescent="0.25">
      <c r="AB29464" s="3" t="e">
        <v>#N/A</v>
      </c>
    </row>
    <row r="29465" spans="28:28" x14ac:dyDescent="0.25">
      <c r="AB29465" s="3" t="e">
        <v>#N/A</v>
      </c>
    </row>
    <row r="29466" spans="28:28" x14ac:dyDescent="0.25">
      <c r="AB29466" s="3" t="e">
        <v>#N/A</v>
      </c>
    </row>
    <row r="29467" spans="28:28" x14ac:dyDescent="0.25">
      <c r="AB29467" s="3" t="e">
        <v>#N/A</v>
      </c>
    </row>
    <row r="29468" spans="28:28" x14ac:dyDescent="0.25">
      <c r="AB29468" s="3" t="e">
        <v>#N/A</v>
      </c>
    </row>
    <row r="29469" spans="28:28" x14ac:dyDescent="0.25">
      <c r="AB29469" s="3" t="e">
        <v>#N/A</v>
      </c>
    </row>
    <row r="29470" spans="28:28" x14ac:dyDescent="0.25">
      <c r="AB29470" s="3" t="e">
        <v>#N/A</v>
      </c>
    </row>
    <row r="29471" spans="28:28" x14ac:dyDescent="0.25">
      <c r="AB29471" s="3" t="e">
        <v>#N/A</v>
      </c>
    </row>
    <row r="29472" spans="28:28" x14ac:dyDescent="0.25">
      <c r="AB29472" s="3" t="e">
        <v>#N/A</v>
      </c>
    </row>
    <row r="29473" spans="28:28" x14ac:dyDescent="0.25">
      <c r="AB29473" s="3" t="e">
        <v>#N/A</v>
      </c>
    </row>
    <row r="29474" spans="28:28" x14ac:dyDescent="0.25">
      <c r="AB29474" s="3" t="e">
        <v>#N/A</v>
      </c>
    </row>
    <row r="29475" spans="28:28" x14ac:dyDescent="0.25">
      <c r="AB29475" s="3" t="e">
        <v>#N/A</v>
      </c>
    </row>
    <row r="29476" spans="28:28" x14ac:dyDescent="0.25">
      <c r="AB29476" s="3" t="e">
        <v>#N/A</v>
      </c>
    </row>
    <row r="29477" spans="28:28" x14ac:dyDescent="0.25">
      <c r="AB29477" s="3" t="e">
        <v>#N/A</v>
      </c>
    </row>
    <row r="29478" spans="28:28" x14ac:dyDescent="0.25">
      <c r="AB29478" s="3" t="e">
        <v>#N/A</v>
      </c>
    </row>
    <row r="29479" spans="28:28" x14ac:dyDescent="0.25">
      <c r="AB29479" s="3" t="e">
        <v>#N/A</v>
      </c>
    </row>
    <row r="29480" spans="28:28" x14ac:dyDescent="0.25">
      <c r="AB29480" s="3" t="e">
        <v>#N/A</v>
      </c>
    </row>
    <row r="29481" spans="28:28" x14ac:dyDescent="0.25">
      <c r="AB29481" s="3" t="e">
        <v>#N/A</v>
      </c>
    </row>
    <row r="29482" spans="28:28" x14ac:dyDescent="0.25">
      <c r="AB29482" s="3" t="e">
        <v>#N/A</v>
      </c>
    </row>
    <row r="29483" spans="28:28" x14ac:dyDescent="0.25">
      <c r="AB29483" s="3" t="e">
        <v>#N/A</v>
      </c>
    </row>
    <row r="29484" spans="28:28" x14ac:dyDescent="0.25">
      <c r="AB29484" s="3" t="e">
        <v>#N/A</v>
      </c>
    </row>
    <row r="29485" spans="28:28" x14ac:dyDescent="0.25">
      <c r="AB29485" s="3" t="e">
        <v>#N/A</v>
      </c>
    </row>
    <row r="29486" spans="28:28" x14ac:dyDescent="0.25">
      <c r="AB29486" s="3" t="e">
        <v>#N/A</v>
      </c>
    </row>
    <row r="29487" spans="28:28" x14ac:dyDescent="0.25">
      <c r="AB29487" s="3" t="e">
        <v>#N/A</v>
      </c>
    </row>
    <row r="29488" spans="28:28" x14ac:dyDescent="0.25">
      <c r="AB29488" s="3" t="e">
        <v>#N/A</v>
      </c>
    </row>
    <row r="29489" spans="28:28" x14ac:dyDescent="0.25">
      <c r="AB29489" s="3" t="e">
        <v>#N/A</v>
      </c>
    </row>
    <row r="29490" spans="28:28" x14ac:dyDescent="0.25">
      <c r="AB29490" s="3" t="e">
        <v>#N/A</v>
      </c>
    </row>
    <row r="29491" spans="28:28" x14ac:dyDescent="0.25">
      <c r="AB29491" s="3" t="e">
        <v>#N/A</v>
      </c>
    </row>
    <row r="29492" spans="28:28" x14ac:dyDescent="0.25">
      <c r="AB29492" s="3" t="e">
        <v>#N/A</v>
      </c>
    </row>
    <row r="29493" spans="28:28" x14ac:dyDescent="0.25">
      <c r="AB29493" s="3" t="e">
        <v>#N/A</v>
      </c>
    </row>
    <row r="29494" spans="28:28" x14ac:dyDescent="0.25">
      <c r="AB29494" s="3" t="e">
        <v>#N/A</v>
      </c>
    </row>
    <row r="29495" spans="28:28" x14ac:dyDescent="0.25">
      <c r="AB29495" s="3" t="e">
        <v>#N/A</v>
      </c>
    </row>
    <row r="29496" spans="28:28" x14ac:dyDescent="0.25">
      <c r="AB29496" s="3" t="e">
        <v>#N/A</v>
      </c>
    </row>
    <row r="29497" spans="28:28" x14ac:dyDescent="0.25">
      <c r="AB29497" s="3" t="e">
        <v>#N/A</v>
      </c>
    </row>
    <row r="29498" spans="28:28" x14ac:dyDescent="0.25">
      <c r="AB29498" s="3" t="e">
        <v>#N/A</v>
      </c>
    </row>
    <row r="29499" spans="28:28" x14ac:dyDescent="0.25">
      <c r="AB29499" s="3" t="e">
        <v>#N/A</v>
      </c>
    </row>
    <row r="29500" spans="28:28" x14ac:dyDescent="0.25">
      <c r="AB29500" s="3" t="e">
        <v>#N/A</v>
      </c>
    </row>
    <row r="29501" spans="28:28" x14ac:dyDescent="0.25">
      <c r="AB29501" s="3" t="e">
        <v>#N/A</v>
      </c>
    </row>
    <row r="29502" spans="28:28" x14ac:dyDescent="0.25">
      <c r="AB29502" s="3" t="e">
        <v>#N/A</v>
      </c>
    </row>
    <row r="29503" spans="28:28" x14ac:dyDescent="0.25">
      <c r="AB29503" s="3" t="e">
        <v>#N/A</v>
      </c>
    </row>
    <row r="29504" spans="28:28" x14ac:dyDescent="0.25">
      <c r="AB29504" s="3" t="e">
        <v>#N/A</v>
      </c>
    </row>
    <row r="29505" spans="28:28" x14ac:dyDescent="0.25">
      <c r="AB29505" s="3" t="e">
        <v>#N/A</v>
      </c>
    </row>
    <row r="29506" spans="28:28" x14ac:dyDescent="0.25">
      <c r="AB29506" s="3" t="e">
        <v>#N/A</v>
      </c>
    </row>
    <row r="29507" spans="28:28" x14ac:dyDescent="0.25">
      <c r="AB29507" s="3" t="e">
        <v>#N/A</v>
      </c>
    </row>
    <row r="29508" spans="28:28" x14ac:dyDescent="0.25">
      <c r="AB29508" s="3" t="e">
        <v>#N/A</v>
      </c>
    </row>
    <row r="29509" spans="28:28" x14ac:dyDescent="0.25">
      <c r="AB29509" s="3" t="e">
        <v>#N/A</v>
      </c>
    </row>
    <row r="29510" spans="28:28" x14ac:dyDescent="0.25">
      <c r="AB29510" s="3" t="e">
        <v>#N/A</v>
      </c>
    </row>
    <row r="29511" spans="28:28" x14ac:dyDescent="0.25">
      <c r="AB29511" s="3" t="e">
        <v>#N/A</v>
      </c>
    </row>
    <row r="29512" spans="28:28" x14ac:dyDescent="0.25">
      <c r="AB29512" s="3" t="e">
        <v>#N/A</v>
      </c>
    </row>
    <row r="29513" spans="28:28" x14ac:dyDescent="0.25">
      <c r="AB29513" s="3" t="e">
        <v>#N/A</v>
      </c>
    </row>
    <row r="29514" spans="28:28" x14ac:dyDescent="0.25">
      <c r="AB29514" s="3" t="e">
        <v>#N/A</v>
      </c>
    </row>
    <row r="29515" spans="28:28" x14ac:dyDescent="0.25">
      <c r="AB29515" s="3" t="e">
        <v>#N/A</v>
      </c>
    </row>
    <row r="29516" spans="28:28" x14ac:dyDescent="0.25">
      <c r="AB29516" s="3" t="e">
        <v>#N/A</v>
      </c>
    </row>
    <row r="29517" spans="28:28" x14ac:dyDescent="0.25">
      <c r="AB29517" s="3" t="e">
        <v>#N/A</v>
      </c>
    </row>
    <row r="29518" spans="28:28" x14ac:dyDescent="0.25">
      <c r="AB29518" s="3" t="e">
        <v>#N/A</v>
      </c>
    </row>
    <row r="29519" spans="28:28" x14ac:dyDescent="0.25">
      <c r="AB29519" s="3" t="e">
        <v>#N/A</v>
      </c>
    </row>
    <row r="29520" spans="28:28" x14ac:dyDescent="0.25">
      <c r="AB29520" s="3" t="e">
        <v>#N/A</v>
      </c>
    </row>
    <row r="29521" spans="28:28" x14ac:dyDescent="0.25">
      <c r="AB29521" s="3" t="e">
        <v>#N/A</v>
      </c>
    </row>
    <row r="29522" spans="28:28" x14ac:dyDescent="0.25">
      <c r="AB29522" s="3" t="e">
        <v>#N/A</v>
      </c>
    </row>
    <row r="29523" spans="28:28" x14ac:dyDescent="0.25">
      <c r="AB29523" s="3" t="e">
        <v>#N/A</v>
      </c>
    </row>
    <row r="29524" spans="28:28" x14ac:dyDescent="0.25">
      <c r="AB29524" s="3" t="e">
        <v>#N/A</v>
      </c>
    </row>
    <row r="29525" spans="28:28" x14ac:dyDescent="0.25">
      <c r="AB29525" s="3" t="e">
        <v>#N/A</v>
      </c>
    </row>
    <row r="29526" spans="28:28" x14ac:dyDescent="0.25">
      <c r="AB29526" s="3" t="e">
        <v>#N/A</v>
      </c>
    </row>
    <row r="29527" spans="28:28" x14ac:dyDescent="0.25">
      <c r="AB29527" s="3" t="e">
        <v>#N/A</v>
      </c>
    </row>
    <row r="29528" spans="28:28" x14ac:dyDescent="0.25">
      <c r="AB29528" s="3" t="e">
        <v>#N/A</v>
      </c>
    </row>
    <row r="29529" spans="28:28" x14ac:dyDescent="0.25">
      <c r="AB29529" s="3" t="e">
        <v>#N/A</v>
      </c>
    </row>
    <row r="29530" spans="28:28" x14ac:dyDescent="0.25">
      <c r="AB29530" s="3" t="e">
        <v>#N/A</v>
      </c>
    </row>
    <row r="29531" spans="28:28" x14ac:dyDescent="0.25">
      <c r="AB29531" s="3" t="e">
        <v>#N/A</v>
      </c>
    </row>
    <row r="29532" spans="28:28" x14ac:dyDescent="0.25">
      <c r="AB29532" s="3" t="e">
        <v>#N/A</v>
      </c>
    </row>
    <row r="29533" spans="28:28" x14ac:dyDescent="0.25">
      <c r="AB29533" s="3" t="e">
        <v>#N/A</v>
      </c>
    </row>
    <row r="29534" spans="28:28" x14ac:dyDescent="0.25">
      <c r="AB29534" s="3" t="e">
        <v>#N/A</v>
      </c>
    </row>
    <row r="29535" spans="28:28" x14ac:dyDescent="0.25">
      <c r="AB29535" s="3" t="e">
        <v>#N/A</v>
      </c>
    </row>
    <row r="29536" spans="28:28" x14ac:dyDescent="0.25">
      <c r="AB29536" s="3" t="e">
        <v>#N/A</v>
      </c>
    </row>
    <row r="29537" spans="28:28" x14ac:dyDescent="0.25">
      <c r="AB29537" s="3" t="e">
        <v>#N/A</v>
      </c>
    </row>
    <row r="29538" spans="28:28" x14ac:dyDescent="0.25">
      <c r="AB29538" s="3" t="e">
        <v>#N/A</v>
      </c>
    </row>
    <row r="29539" spans="28:28" x14ac:dyDescent="0.25">
      <c r="AB29539" s="3" t="e">
        <v>#N/A</v>
      </c>
    </row>
    <row r="29540" spans="28:28" x14ac:dyDescent="0.25">
      <c r="AB29540" s="3" t="e">
        <v>#N/A</v>
      </c>
    </row>
    <row r="29541" spans="28:28" x14ac:dyDescent="0.25">
      <c r="AB29541" s="3" t="e">
        <v>#N/A</v>
      </c>
    </row>
    <row r="29542" spans="28:28" x14ac:dyDescent="0.25">
      <c r="AB29542" s="3" t="e">
        <v>#N/A</v>
      </c>
    </row>
    <row r="29543" spans="28:28" x14ac:dyDescent="0.25">
      <c r="AB29543" s="3" t="e">
        <v>#N/A</v>
      </c>
    </row>
    <row r="29544" spans="28:28" x14ac:dyDescent="0.25">
      <c r="AB29544" s="3" t="e">
        <v>#N/A</v>
      </c>
    </row>
    <row r="29545" spans="28:28" x14ac:dyDescent="0.25">
      <c r="AB29545" s="3" t="e">
        <v>#N/A</v>
      </c>
    </row>
    <row r="29546" spans="28:28" x14ac:dyDescent="0.25">
      <c r="AB29546" s="3" t="e">
        <v>#N/A</v>
      </c>
    </row>
    <row r="29547" spans="28:28" x14ac:dyDescent="0.25">
      <c r="AB29547" s="3" t="e">
        <v>#N/A</v>
      </c>
    </row>
    <row r="29548" spans="28:28" x14ac:dyDescent="0.25">
      <c r="AB29548" s="3" t="e">
        <v>#N/A</v>
      </c>
    </row>
    <row r="29549" spans="28:28" x14ac:dyDescent="0.25">
      <c r="AB29549" s="3" t="e">
        <v>#N/A</v>
      </c>
    </row>
    <row r="29550" spans="28:28" x14ac:dyDescent="0.25">
      <c r="AB29550" s="3" t="e">
        <v>#N/A</v>
      </c>
    </row>
    <row r="29551" spans="28:28" x14ac:dyDescent="0.25">
      <c r="AB29551" s="3" t="e">
        <v>#N/A</v>
      </c>
    </row>
    <row r="29552" spans="28:28" x14ac:dyDescent="0.25">
      <c r="AB29552" s="3" t="e">
        <v>#N/A</v>
      </c>
    </row>
    <row r="29553" spans="28:28" x14ac:dyDescent="0.25">
      <c r="AB29553" s="3" t="e">
        <v>#N/A</v>
      </c>
    </row>
    <row r="29554" spans="28:28" x14ac:dyDescent="0.25">
      <c r="AB29554" s="3" t="e">
        <v>#N/A</v>
      </c>
    </row>
    <row r="29555" spans="28:28" x14ac:dyDescent="0.25">
      <c r="AB29555" s="3" t="e">
        <v>#N/A</v>
      </c>
    </row>
    <row r="29556" spans="28:28" x14ac:dyDescent="0.25">
      <c r="AB29556" s="3" t="e">
        <v>#N/A</v>
      </c>
    </row>
    <row r="29557" spans="28:28" x14ac:dyDescent="0.25">
      <c r="AB29557" s="3" t="e">
        <v>#N/A</v>
      </c>
    </row>
    <row r="29558" spans="28:28" x14ac:dyDescent="0.25">
      <c r="AB29558" s="3" t="e">
        <v>#N/A</v>
      </c>
    </row>
    <row r="29559" spans="28:28" x14ac:dyDescent="0.25">
      <c r="AB29559" s="3" t="e">
        <v>#N/A</v>
      </c>
    </row>
    <row r="29560" spans="28:28" x14ac:dyDescent="0.25">
      <c r="AB29560" s="3" t="e">
        <v>#N/A</v>
      </c>
    </row>
    <row r="29561" spans="28:28" x14ac:dyDescent="0.25">
      <c r="AB29561" s="3" t="e">
        <v>#N/A</v>
      </c>
    </row>
    <row r="29562" spans="28:28" x14ac:dyDescent="0.25">
      <c r="AB29562" s="3" t="e">
        <v>#N/A</v>
      </c>
    </row>
    <row r="29563" spans="28:28" x14ac:dyDescent="0.25">
      <c r="AB29563" s="3" t="e">
        <v>#N/A</v>
      </c>
    </row>
    <row r="29564" spans="28:28" x14ac:dyDescent="0.25">
      <c r="AB29564" s="3" t="e">
        <v>#N/A</v>
      </c>
    </row>
    <row r="29565" spans="28:28" x14ac:dyDescent="0.25">
      <c r="AB29565" s="3" t="e">
        <v>#N/A</v>
      </c>
    </row>
    <row r="29566" spans="28:28" x14ac:dyDescent="0.25">
      <c r="AB29566" s="3" t="e">
        <v>#N/A</v>
      </c>
    </row>
    <row r="29567" spans="28:28" x14ac:dyDescent="0.25">
      <c r="AB29567" s="3" t="e">
        <v>#N/A</v>
      </c>
    </row>
    <row r="29568" spans="28:28" x14ac:dyDescent="0.25">
      <c r="AB29568" s="3" t="e">
        <v>#N/A</v>
      </c>
    </row>
    <row r="29569" spans="28:28" x14ac:dyDescent="0.25">
      <c r="AB29569" s="3" t="e">
        <v>#N/A</v>
      </c>
    </row>
    <row r="29570" spans="28:28" x14ac:dyDescent="0.25">
      <c r="AB29570" s="3" t="e">
        <v>#N/A</v>
      </c>
    </row>
    <row r="29571" spans="28:28" x14ac:dyDescent="0.25">
      <c r="AB29571" s="3" t="e">
        <v>#N/A</v>
      </c>
    </row>
    <row r="29572" spans="28:28" x14ac:dyDescent="0.25">
      <c r="AB29572" s="3" t="e">
        <v>#N/A</v>
      </c>
    </row>
    <row r="29573" spans="28:28" x14ac:dyDescent="0.25">
      <c r="AB29573" s="3" t="e">
        <v>#N/A</v>
      </c>
    </row>
    <row r="29574" spans="28:28" x14ac:dyDescent="0.25">
      <c r="AB29574" s="3" t="e">
        <v>#N/A</v>
      </c>
    </row>
    <row r="29575" spans="28:28" x14ac:dyDescent="0.25">
      <c r="AB29575" s="3" t="e">
        <v>#N/A</v>
      </c>
    </row>
    <row r="29576" spans="28:28" x14ac:dyDescent="0.25">
      <c r="AB29576" s="3" t="e">
        <v>#N/A</v>
      </c>
    </row>
    <row r="29577" spans="28:28" x14ac:dyDescent="0.25">
      <c r="AB29577" s="3" t="e">
        <v>#N/A</v>
      </c>
    </row>
    <row r="29578" spans="28:28" x14ac:dyDescent="0.25">
      <c r="AB29578" s="3" t="e">
        <v>#N/A</v>
      </c>
    </row>
    <row r="29579" spans="28:28" x14ac:dyDescent="0.25">
      <c r="AB29579" s="3" t="e">
        <v>#N/A</v>
      </c>
    </row>
    <row r="29580" spans="28:28" x14ac:dyDescent="0.25">
      <c r="AB29580" s="3" t="e">
        <v>#N/A</v>
      </c>
    </row>
    <row r="29581" spans="28:28" x14ac:dyDescent="0.25">
      <c r="AB29581" s="3" t="e">
        <v>#N/A</v>
      </c>
    </row>
    <row r="29582" spans="28:28" x14ac:dyDescent="0.25">
      <c r="AB29582" s="3" t="e">
        <v>#N/A</v>
      </c>
    </row>
    <row r="29583" spans="28:28" x14ac:dyDescent="0.25">
      <c r="AB29583" s="3" t="e">
        <v>#N/A</v>
      </c>
    </row>
    <row r="29584" spans="28:28" x14ac:dyDescent="0.25">
      <c r="AB29584" s="3" t="e">
        <v>#N/A</v>
      </c>
    </row>
    <row r="29585" spans="28:28" x14ac:dyDescent="0.25">
      <c r="AB29585" s="3" t="e">
        <v>#N/A</v>
      </c>
    </row>
    <row r="29586" spans="28:28" x14ac:dyDescent="0.25">
      <c r="AB29586" s="3" t="e">
        <v>#N/A</v>
      </c>
    </row>
    <row r="29587" spans="28:28" x14ac:dyDescent="0.25">
      <c r="AB29587" s="3" t="e">
        <v>#N/A</v>
      </c>
    </row>
    <row r="29588" spans="28:28" x14ac:dyDescent="0.25">
      <c r="AB29588" s="3" t="e">
        <v>#N/A</v>
      </c>
    </row>
    <row r="29589" spans="28:28" x14ac:dyDescent="0.25">
      <c r="AB29589" s="3" t="e">
        <v>#N/A</v>
      </c>
    </row>
    <row r="29590" spans="28:28" x14ac:dyDescent="0.25">
      <c r="AB29590" s="3" t="e">
        <v>#N/A</v>
      </c>
    </row>
    <row r="29591" spans="28:28" x14ac:dyDescent="0.25">
      <c r="AB29591" s="3" t="e">
        <v>#N/A</v>
      </c>
    </row>
    <row r="29592" spans="28:28" x14ac:dyDescent="0.25">
      <c r="AB29592" s="3" t="e">
        <v>#N/A</v>
      </c>
    </row>
    <row r="29593" spans="28:28" x14ac:dyDescent="0.25">
      <c r="AB29593" s="3" t="e">
        <v>#N/A</v>
      </c>
    </row>
    <row r="29594" spans="28:28" x14ac:dyDescent="0.25">
      <c r="AB29594" s="3" t="e">
        <v>#N/A</v>
      </c>
    </row>
    <row r="29595" spans="28:28" x14ac:dyDescent="0.25">
      <c r="AB29595" s="3" t="e">
        <v>#N/A</v>
      </c>
    </row>
    <row r="29596" spans="28:28" x14ac:dyDescent="0.25">
      <c r="AB29596" s="3" t="e">
        <v>#N/A</v>
      </c>
    </row>
    <row r="29597" spans="28:28" x14ac:dyDescent="0.25">
      <c r="AB29597" s="3" t="e">
        <v>#N/A</v>
      </c>
    </row>
    <row r="29598" spans="28:28" x14ac:dyDescent="0.25">
      <c r="AB29598" s="3" t="e">
        <v>#N/A</v>
      </c>
    </row>
    <row r="29599" spans="28:28" x14ac:dyDescent="0.25">
      <c r="AB29599" s="3" t="e">
        <v>#N/A</v>
      </c>
    </row>
    <row r="29600" spans="28:28" x14ac:dyDescent="0.25">
      <c r="AB29600" s="3" t="e">
        <v>#N/A</v>
      </c>
    </row>
    <row r="29601" spans="28:28" x14ac:dyDescent="0.25">
      <c r="AB29601" s="3" t="e">
        <v>#N/A</v>
      </c>
    </row>
    <row r="29602" spans="28:28" x14ac:dyDescent="0.25">
      <c r="AB29602" s="3" t="e">
        <v>#N/A</v>
      </c>
    </row>
    <row r="29603" spans="28:28" x14ac:dyDescent="0.25">
      <c r="AB29603" s="3" t="e">
        <v>#N/A</v>
      </c>
    </row>
    <row r="29604" spans="28:28" x14ac:dyDescent="0.25">
      <c r="AB29604" s="3" t="e">
        <v>#N/A</v>
      </c>
    </row>
    <row r="29605" spans="28:28" x14ac:dyDescent="0.25">
      <c r="AB29605" s="3" t="e">
        <v>#N/A</v>
      </c>
    </row>
    <row r="29606" spans="28:28" x14ac:dyDescent="0.25">
      <c r="AB29606" s="3" t="e">
        <v>#N/A</v>
      </c>
    </row>
    <row r="29607" spans="28:28" x14ac:dyDescent="0.25">
      <c r="AB29607" s="3" t="e">
        <v>#N/A</v>
      </c>
    </row>
    <row r="29608" spans="28:28" x14ac:dyDescent="0.25">
      <c r="AB29608" s="3" t="e">
        <v>#N/A</v>
      </c>
    </row>
    <row r="29609" spans="28:28" x14ac:dyDescent="0.25">
      <c r="AB29609" s="3" t="e">
        <v>#N/A</v>
      </c>
    </row>
    <row r="29610" spans="28:28" x14ac:dyDescent="0.25">
      <c r="AB29610" s="3" t="e">
        <v>#N/A</v>
      </c>
    </row>
    <row r="29611" spans="28:28" x14ac:dyDescent="0.25">
      <c r="AB29611" s="3" t="e">
        <v>#N/A</v>
      </c>
    </row>
    <row r="29612" spans="28:28" x14ac:dyDescent="0.25">
      <c r="AB29612" s="3" t="e">
        <v>#N/A</v>
      </c>
    </row>
    <row r="29613" spans="28:28" x14ac:dyDescent="0.25">
      <c r="AB29613" s="3" t="e">
        <v>#N/A</v>
      </c>
    </row>
    <row r="29614" spans="28:28" x14ac:dyDescent="0.25">
      <c r="AB29614" s="3" t="e">
        <v>#N/A</v>
      </c>
    </row>
    <row r="29615" spans="28:28" x14ac:dyDescent="0.25">
      <c r="AB29615" s="3" t="e">
        <v>#N/A</v>
      </c>
    </row>
    <row r="29616" spans="28:28" x14ac:dyDescent="0.25">
      <c r="AB29616" s="3" t="e">
        <v>#N/A</v>
      </c>
    </row>
    <row r="29617" spans="28:28" x14ac:dyDescent="0.25">
      <c r="AB29617" s="3" t="e">
        <v>#N/A</v>
      </c>
    </row>
    <row r="29618" spans="28:28" x14ac:dyDescent="0.25">
      <c r="AB29618" s="3" t="e">
        <v>#N/A</v>
      </c>
    </row>
    <row r="29619" spans="28:28" x14ac:dyDescent="0.25">
      <c r="AB29619" s="3" t="e">
        <v>#N/A</v>
      </c>
    </row>
    <row r="29620" spans="28:28" x14ac:dyDescent="0.25">
      <c r="AB29620" s="3" t="e">
        <v>#N/A</v>
      </c>
    </row>
    <row r="29621" spans="28:28" x14ac:dyDescent="0.25">
      <c r="AB29621" s="3" t="e">
        <v>#N/A</v>
      </c>
    </row>
    <row r="29622" spans="28:28" x14ac:dyDescent="0.25">
      <c r="AB29622" s="3" t="e">
        <v>#N/A</v>
      </c>
    </row>
    <row r="29623" spans="28:28" x14ac:dyDescent="0.25">
      <c r="AB29623" s="3" t="e">
        <v>#N/A</v>
      </c>
    </row>
    <row r="29624" spans="28:28" x14ac:dyDescent="0.25">
      <c r="AB29624" s="3" t="e">
        <v>#N/A</v>
      </c>
    </row>
    <row r="29625" spans="28:28" x14ac:dyDescent="0.25">
      <c r="AB29625" s="3" t="e">
        <v>#N/A</v>
      </c>
    </row>
    <row r="29626" spans="28:28" x14ac:dyDescent="0.25">
      <c r="AB29626" s="3" t="e">
        <v>#N/A</v>
      </c>
    </row>
    <row r="29627" spans="28:28" x14ac:dyDescent="0.25">
      <c r="AB29627" s="3" t="e">
        <v>#N/A</v>
      </c>
    </row>
    <row r="29628" spans="28:28" x14ac:dyDescent="0.25">
      <c r="AB29628" s="3" t="e">
        <v>#N/A</v>
      </c>
    </row>
    <row r="29629" spans="28:28" x14ac:dyDescent="0.25">
      <c r="AB29629" s="3" t="e">
        <v>#N/A</v>
      </c>
    </row>
    <row r="29630" spans="28:28" x14ac:dyDescent="0.25">
      <c r="AB29630" s="3" t="e">
        <v>#N/A</v>
      </c>
    </row>
    <row r="29631" spans="28:28" x14ac:dyDescent="0.25">
      <c r="AB29631" s="3" t="e">
        <v>#N/A</v>
      </c>
    </row>
    <row r="29632" spans="28:28" x14ac:dyDescent="0.25">
      <c r="AB29632" s="3" t="e">
        <v>#N/A</v>
      </c>
    </row>
    <row r="29633" spans="28:28" x14ac:dyDescent="0.25">
      <c r="AB29633" s="3" t="e">
        <v>#N/A</v>
      </c>
    </row>
    <row r="29634" spans="28:28" x14ac:dyDescent="0.25">
      <c r="AB29634" s="3" t="e">
        <v>#N/A</v>
      </c>
    </row>
    <row r="29635" spans="28:28" x14ac:dyDescent="0.25">
      <c r="AB29635" s="3" t="e">
        <v>#N/A</v>
      </c>
    </row>
    <row r="29636" spans="28:28" x14ac:dyDescent="0.25">
      <c r="AB29636" s="3" t="e">
        <v>#N/A</v>
      </c>
    </row>
    <row r="29637" spans="28:28" x14ac:dyDescent="0.25">
      <c r="AB29637" s="3" t="e">
        <v>#N/A</v>
      </c>
    </row>
    <row r="29638" spans="28:28" x14ac:dyDescent="0.25">
      <c r="AB29638" s="3" t="e">
        <v>#N/A</v>
      </c>
    </row>
    <row r="29639" spans="28:28" x14ac:dyDescent="0.25">
      <c r="AB29639" s="3" t="e">
        <v>#N/A</v>
      </c>
    </row>
    <row r="29640" spans="28:28" x14ac:dyDescent="0.25">
      <c r="AB29640" s="3" t="e">
        <v>#N/A</v>
      </c>
    </row>
    <row r="29641" spans="28:28" x14ac:dyDescent="0.25">
      <c r="AB29641" s="3" t="e">
        <v>#N/A</v>
      </c>
    </row>
    <row r="29642" spans="28:28" x14ac:dyDescent="0.25">
      <c r="AB29642" s="3" t="e">
        <v>#N/A</v>
      </c>
    </row>
    <row r="29643" spans="28:28" x14ac:dyDescent="0.25">
      <c r="AB29643" s="3" t="e">
        <v>#N/A</v>
      </c>
    </row>
    <row r="29644" spans="28:28" x14ac:dyDescent="0.25">
      <c r="AB29644" s="3" t="e">
        <v>#N/A</v>
      </c>
    </row>
    <row r="29645" spans="28:28" x14ac:dyDescent="0.25">
      <c r="AB29645" s="3" t="e">
        <v>#N/A</v>
      </c>
    </row>
    <row r="29646" spans="28:28" x14ac:dyDescent="0.25">
      <c r="AB29646" s="3" t="e">
        <v>#N/A</v>
      </c>
    </row>
    <row r="29647" spans="28:28" x14ac:dyDescent="0.25">
      <c r="AB29647" s="3" t="e">
        <v>#N/A</v>
      </c>
    </row>
    <row r="29648" spans="28:28" x14ac:dyDescent="0.25">
      <c r="AB29648" s="3" t="e">
        <v>#N/A</v>
      </c>
    </row>
    <row r="29649" spans="28:28" x14ac:dyDescent="0.25">
      <c r="AB29649" s="3" t="e">
        <v>#N/A</v>
      </c>
    </row>
    <row r="29650" spans="28:28" x14ac:dyDescent="0.25">
      <c r="AB29650" s="3" t="e">
        <v>#N/A</v>
      </c>
    </row>
    <row r="29651" spans="28:28" x14ac:dyDescent="0.25">
      <c r="AB29651" s="3" t="e">
        <v>#N/A</v>
      </c>
    </row>
    <row r="29652" spans="28:28" x14ac:dyDescent="0.25">
      <c r="AB29652" s="3" t="e">
        <v>#N/A</v>
      </c>
    </row>
    <row r="29653" spans="28:28" x14ac:dyDescent="0.25">
      <c r="AB29653" s="3" t="e">
        <v>#N/A</v>
      </c>
    </row>
    <row r="29654" spans="28:28" x14ac:dyDescent="0.25">
      <c r="AB29654" s="3" t="e">
        <v>#N/A</v>
      </c>
    </row>
    <row r="29655" spans="28:28" x14ac:dyDescent="0.25">
      <c r="AB29655" s="3" t="e">
        <v>#N/A</v>
      </c>
    </row>
    <row r="29656" spans="28:28" x14ac:dyDescent="0.25">
      <c r="AB29656" s="3" t="e">
        <v>#N/A</v>
      </c>
    </row>
    <row r="29657" spans="28:28" x14ac:dyDescent="0.25">
      <c r="AB29657" s="3" t="e">
        <v>#N/A</v>
      </c>
    </row>
    <row r="29658" spans="28:28" x14ac:dyDescent="0.25">
      <c r="AB29658" s="3" t="e">
        <v>#N/A</v>
      </c>
    </row>
    <row r="29659" spans="28:28" x14ac:dyDescent="0.25">
      <c r="AB29659" s="3" t="e">
        <v>#N/A</v>
      </c>
    </row>
    <row r="29660" spans="28:28" x14ac:dyDescent="0.25">
      <c r="AB29660" s="3" t="e">
        <v>#N/A</v>
      </c>
    </row>
    <row r="29661" spans="28:28" x14ac:dyDescent="0.25">
      <c r="AB29661" s="3" t="e">
        <v>#N/A</v>
      </c>
    </row>
    <row r="29662" spans="28:28" x14ac:dyDescent="0.25">
      <c r="AB29662" s="3" t="e">
        <v>#N/A</v>
      </c>
    </row>
    <row r="29663" spans="28:28" x14ac:dyDescent="0.25">
      <c r="AB29663" s="3" t="e">
        <v>#N/A</v>
      </c>
    </row>
    <row r="29664" spans="28:28" x14ac:dyDescent="0.25">
      <c r="AB29664" s="3" t="e">
        <v>#N/A</v>
      </c>
    </row>
    <row r="29665" spans="28:28" x14ac:dyDescent="0.25">
      <c r="AB29665" s="3" t="e">
        <v>#N/A</v>
      </c>
    </row>
    <row r="29666" spans="28:28" x14ac:dyDescent="0.25">
      <c r="AB29666" s="3" t="e">
        <v>#N/A</v>
      </c>
    </row>
    <row r="29667" spans="28:28" x14ac:dyDescent="0.25">
      <c r="AB29667" s="3" t="e">
        <v>#N/A</v>
      </c>
    </row>
    <row r="29668" spans="28:28" x14ac:dyDescent="0.25">
      <c r="AB29668" s="3" t="e">
        <v>#N/A</v>
      </c>
    </row>
    <row r="29669" spans="28:28" x14ac:dyDescent="0.25">
      <c r="AB29669" s="3" t="e">
        <v>#N/A</v>
      </c>
    </row>
    <row r="29670" spans="28:28" x14ac:dyDescent="0.25">
      <c r="AB29670" s="3" t="e">
        <v>#N/A</v>
      </c>
    </row>
    <row r="29671" spans="28:28" x14ac:dyDescent="0.25">
      <c r="AB29671" s="3" t="e">
        <v>#N/A</v>
      </c>
    </row>
    <row r="29672" spans="28:28" x14ac:dyDescent="0.25">
      <c r="AB29672" s="3" t="e">
        <v>#N/A</v>
      </c>
    </row>
    <row r="29673" spans="28:28" x14ac:dyDescent="0.25">
      <c r="AB29673" s="3" t="e">
        <v>#N/A</v>
      </c>
    </row>
    <row r="29674" spans="28:28" x14ac:dyDescent="0.25">
      <c r="AB29674" s="3" t="e">
        <v>#N/A</v>
      </c>
    </row>
    <row r="29675" spans="28:28" x14ac:dyDescent="0.25">
      <c r="AB29675" s="3" t="e">
        <v>#N/A</v>
      </c>
    </row>
    <row r="29676" spans="28:28" x14ac:dyDescent="0.25">
      <c r="AB29676" s="3" t="e">
        <v>#N/A</v>
      </c>
    </row>
    <row r="29677" spans="28:28" x14ac:dyDescent="0.25">
      <c r="AB29677" s="3" t="e">
        <v>#N/A</v>
      </c>
    </row>
    <row r="29678" spans="28:28" x14ac:dyDescent="0.25">
      <c r="AB29678" s="3" t="e">
        <v>#N/A</v>
      </c>
    </row>
    <row r="29679" spans="28:28" x14ac:dyDescent="0.25">
      <c r="AB29679" s="3" t="e">
        <v>#N/A</v>
      </c>
    </row>
    <row r="29680" spans="28:28" x14ac:dyDescent="0.25">
      <c r="AB29680" s="3" t="e">
        <v>#N/A</v>
      </c>
    </row>
    <row r="29681" spans="28:28" x14ac:dyDescent="0.25">
      <c r="AB29681" s="3" t="e">
        <v>#N/A</v>
      </c>
    </row>
    <row r="29682" spans="28:28" x14ac:dyDescent="0.25">
      <c r="AB29682" s="3" t="e">
        <v>#N/A</v>
      </c>
    </row>
    <row r="29683" spans="28:28" x14ac:dyDescent="0.25">
      <c r="AB29683" s="3" t="e">
        <v>#N/A</v>
      </c>
    </row>
    <row r="29684" spans="28:28" x14ac:dyDescent="0.25">
      <c r="AB29684" s="3" t="e">
        <v>#N/A</v>
      </c>
    </row>
    <row r="29685" spans="28:28" x14ac:dyDescent="0.25">
      <c r="AB29685" s="3" t="e">
        <v>#N/A</v>
      </c>
    </row>
    <row r="29686" spans="28:28" x14ac:dyDescent="0.25">
      <c r="AB29686" s="3" t="e">
        <v>#N/A</v>
      </c>
    </row>
    <row r="29687" spans="28:28" x14ac:dyDescent="0.25">
      <c r="AB29687" s="3" t="e">
        <v>#N/A</v>
      </c>
    </row>
    <row r="29688" spans="28:28" x14ac:dyDescent="0.25">
      <c r="AB29688" s="3" t="e">
        <v>#N/A</v>
      </c>
    </row>
    <row r="29689" spans="28:28" x14ac:dyDescent="0.25">
      <c r="AB29689" s="3" t="e">
        <v>#N/A</v>
      </c>
    </row>
    <row r="29690" spans="28:28" x14ac:dyDescent="0.25">
      <c r="AB29690" s="3" t="e">
        <v>#N/A</v>
      </c>
    </row>
    <row r="29691" spans="28:28" x14ac:dyDescent="0.25">
      <c r="AB29691" s="3" t="e">
        <v>#N/A</v>
      </c>
    </row>
    <row r="29692" spans="28:28" x14ac:dyDescent="0.25">
      <c r="AB29692" s="3" t="e">
        <v>#N/A</v>
      </c>
    </row>
    <row r="29693" spans="28:28" x14ac:dyDescent="0.25">
      <c r="AB29693" s="3" t="e">
        <v>#N/A</v>
      </c>
    </row>
    <row r="29694" spans="28:28" x14ac:dyDescent="0.25">
      <c r="AB29694" s="3" t="e">
        <v>#N/A</v>
      </c>
    </row>
    <row r="29695" spans="28:28" x14ac:dyDescent="0.25">
      <c r="AB29695" s="3" t="e">
        <v>#N/A</v>
      </c>
    </row>
    <row r="29696" spans="28:28" x14ac:dyDescent="0.25">
      <c r="AB29696" s="3" t="e">
        <v>#N/A</v>
      </c>
    </row>
    <row r="29697" spans="28:28" x14ac:dyDescent="0.25">
      <c r="AB29697" s="3" t="e">
        <v>#N/A</v>
      </c>
    </row>
    <row r="29698" spans="28:28" x14ac:dyDescent="0.25">
      <c r="AB29698" s="3" t="e">
        <v>#N/A</v>
      </c>
    </row>
    <row r="29699" spans="28:28" x14ac:dyDescent="0.25">
      <c r="AB29699" s="3" t="e">
        <v>#N/A</v>
      </c>
    </row>
    <row r="29700" spans="28:28" x14ac:dyDescent="0.25">
      <c r="AB29700" s="3" t="e">
        <v>#N/A</v>
      </c>
    </row>
    <row r="29701" spans="28:28" x14ac:dyDescent="0.25">
      <c r="AB29701" s="3" t="e">
        <v>#N/A</v>
      </c>
    </row>
    <row r="29702" spans="28:28" x14ac:dyDescent="0.25">
      <c r="AB29702" s="3" t="e">
        <v>#N/A</v>
      </c>
    </row>
    <row r="29703" spans="28:28" x14ac:dyDescent="0.25">
      <c r="AB29703" s="3" t="e">
        <v>#N/A</v>
      </c>
    </row>
    <row r="29704" spans="28:28" x14ac:dyDescent="0.25">
      <c r="AB29704" s="3" t="e">
        <v>#N/A</v>
      </c>
    </row>
    <row r="29705" spans="28:28" x14ac:dyDescent="0.25">
      <c r="AB29705" s="3" t="e">
        <v>#N/A</v>
      </c>
    </row>
    <row r="29706" spans="28:28" x14ac:dyDescent="0.25">
      <c r="AB29706" s="3" t="e">
        <v>#N/A</v>
      </c>
    </row>
    <row r="29707" spans="28:28" x14ac:dyDescent="0.25">
      <c r="AB29707" s="3" t="e">
        <v>#N/A</v>
      </c>
    </row>
    <row r="29708" spans="28:28" x14ac:dyDescent="0.25">
      <c r="AB29708" s="3" t="e">
        <v>#N/A</v>
      </c>
    </row>
    <row r="29709" spans="28:28" x14ac:dyDescent="0.25">
      <c r="AB29709" s="3" t="e">
        <v>#N/A</v>
      </c>
    </row>
    <row r="29710" spans="28:28" x14ac:dyDescent="0.25">
      <c r="AB29710" s="3" t="e">
        <v>#N/A</v>
      </c>
    </row>
    <row r="29711" spans="28:28" x14ac:dyDescent="0.25">
      <c r="AB29711" s="3" t="e">
        <v>#N/A</v>
      </c>
    </row>
    <row r="29712" spans="28:28" x14ac:dyDescent="0.25">
      <c r="AB29712" s="3" t="e">
        <v>#N/A</v>
      </c>
    </row>
    <row r="29713" spans="28:28" x14ac:dyDescent="0.25">
      <c r="AB29713" s="3" t="e">
        <v>#N/A</v>
      </c>
    </row>
    <row r="29714" spans="28:28" x14ac:dyDescent="0.25">
      <c r="AB29714" s="3" t="e">
        <v>#N/A</v>
      </c>
    </row>
    <row r="29715" spans="28:28" x14ac:dyDescent="0.25">
      <c r="AB29715" s="3" t="e">
        <v>#N/A</v>
      </c>
    </row>
    <row r="29716" spans="28:28" x14ac:dyDescent="0.25">
      <c r="AB29716" s="3" t="e">
        <v>#N/A</v>
      </c>
    </row>
    <row r="29717" spans="28:28" x14ac:dyDescent="0.25">
      <c r="AB29717" s="3" t="e">
        <v>#N/A</v>
      </c>
    </row>
    <row r="29718" spans="28:28" x14ac:dyDescent="0.25">
      <c r="AB29718" s="3" t="e">
        <v>#N/A</v>
      </c>
    </row>
    <row r="29719" spans="28:28" x14ac:dyDescent="0.25">
      <c r="AB29719" s="3" t="e">
        <v>#N/A</v>
      </c>
    </row>
    <row r="29720" spans="28:28" x14ac:dyDescent="0.25">
      <c r="AB29720" s="3" t="e">
        <v>#N/A</v>
      </c>
    </row>
    <row r="29721" spans="28:28" x14ac:dyDescent="0.25">
      <c r="AB29721" s="3" t="e">
        <v>#N/A</v>
      </c>
    </row>
    <row r="29722" spans="28:28" x14ac:dyDescent="0.25">
      <c r="AB29722" s="3" t="e">
        <v>#N/A</v>
      </c>
    </row>
    <row r="29723" spans="28:28" x14ac:dyDescent="0.25">
      <c r="AB29723" s="3" t="e">
        <v>#N/A</v>
      </c>
    </row>
    <row r="29724" spans="28:28" x14ac:dyDescent="0.25">
      <c r="AB29724" s="3" t="e">
        <v>#N/A</v>
      </c>
    </row>
    <row r="29725" spans="28:28" x14ac:dyDescent="0.25">
      <c r="AB29725" s="3" t="e">
        <v>#N/A</v>
      </c>
    </row>
    <row r="29726" spans="28:28" x14ac:dyDescent="0.25">
      <c r="AB29726" s="3" t="e">
        <v>#N/A</v>
      </c>
    </row>
    <row r="29727" spans="28:28" x14ac:dyDescent="0.25">
      <c r="AB29727" s="3" t="e">
        <v>#N/A</v>
      </c>
    </row>
    <row r="29728" spans="28:28" x14ac:dyDescent="0.25">
      <c r="AB29728" s="3" t="e">
        <v>#N/A</v>
      </c>
    </row>
    <row r="29729" spans="28:28" x14ac:dyDescent="0.25">
      <c r="AB29729" s="3" t="e">
        <v>#N/A</v>
      </c>
    </row>
    <row r="29730" spans="28:28" x14ac:dyDescent="0.25">
      <c r="AB29730" s="3" t="e">
        <v>#N/A</v>
      </c>
    </row>
    <row r="29731" spans="28:28" x14ac:dyDescent="0.25">
      <c r="AB29731" s="3" t="e">
        <v>#N/A</v>
      </c>
    </row>
    <row r="29732" spans="28:28" x14ac:dyDescent="0.25">
      <c r="AB29732" s="3" t="e">
        <v>#N/A</v>
      </c>
    </row>
    <row r="29733" spans="28:28" x14ac:dyDescent="0.25">
      <c r="AB29733" s="3" t="e">
        <v>#N/A</v>
      </c>
    </row>
    <row r="29734" spans="28:28" x14ac:dyDescent="0.25">
      <c r="AB29734" s="3" t="e">
        <v>#N/A</v>
      </c>
    </row>
    <row r="29735" spans="28:28" x14ac:dyDescent="0.25">
      <c r="AB29735" s="3" t="e">
        <v>#N/A</v>
      </c>
    </row>
    <row r="29736" spans="28:28" x14ac:dyDescent="0.25">
      <c r="AB29736" s="3" t="e">
        <v>#N/A</v>
      </c>
    </row>
    <row r="29737" spans="28:28" x14ac:dyDescent="0.25">
      <c r="AB29737" s="3" t="e">
        <v>#N/A</v>
      </c>
    </row>
    <row r="29738" spans="28:28" x14ac:dyDescent="0.25">
      <c r="AB29738" s="3" t="e">
        <v>#N/A</v>
      </c>
    </row>
    <row r="29739" spans="28:28" x14ac:dyDescent="0.25">
      <c r="AB29739" s="3" t="e">
        <v>#N/A</v>
      </c>
    </row>
    <row r="29740" spans="28:28" x14ac:dyDescent="0.25">
      <c r="AB29740" s="3" t="e">
        <v>#N/A</v>
      </c>
    </row>
    <row r="29741" spans="28:28" x14ac:dyDescent="0.25">
      <c r="AB29741" s="3" t="e">
        <v>#N/A</v>
      </c>
    </row>
    <row r="29742" spans="28:28" x14ac:dyDescent="0.25">
      <c r="AB29742" s="3" t="e">
        <v>#N/A</v>
      </c>
    </row>
    <row r="29743" spans="28:28" x14ac:dyDescent="0.25">
      <c r="AB29743" s="3" t="e">
        <v>#N/A</v>
      </c>
    </row>
    <row r="29744" spans="28:28" x14ac:dyDescent="0.25">
      <c r="AB29744" s="3" t="e">
        <v>#N/A</v>
      </c>
    </row>
    <row r="29745" spans="28:28" x14ac:dyDescent="0.25">
      <c r="AB29745" s="3" t="e">
        <v>#N/A</v>
      </c>
    </row>
    <row r="29746" spans="28:28" x14ac:dyDescent="0.25">
      <c r="AB29746" s="3" t="e">
        <v>#N/A</v>
      </c>
    </row>
    <row r="29747" spans="28:28" x14ac:dyDescent="0.25">
      <c r="AB29747" s="3" t="e">
        <v>#N/A</v>
      </c>
    </row>
    <row r="29748" spans="28:28" x14ac:dyDescent="0.25">
      <c r="AB29748" s="3" t="e">
        <v>#N/A</v>
      </c>
    </row>
    <row r="29749" spans="28:28" x14ac:dyDescent="0.25">
      <c r="AB29749" s="3" t="e">
        <v>#N/A</v>
      </c>
    </row>
    <row r="29750" spans="28:28" x14ac:dyDescent="0.25">
      <c r="AB29750" s="3" t="e">
        <v>#N/A</v>
      </c>
    </row>
    <row r="29751" spans="28:28" x14ac:dyDescent="0.25">
      <c r="AB29751" s="3" t="e">
        <v>#N/A</v>
      </c>
    </row>
    <row r="29752" spans="28:28" x14ac:dyDescent="0.25">
      <c r="AB29752" s="3" t="e">
        <v>#N/A</v>
      </c>
    </row>
    <row r="29753" spans="28:28" x14ac:dyDescent="0.25">
      <c r="AB29753" s="3" t="e">
        <v>#N/A</v>
      </c>
    </row>
    <row r="29754" spans="28:28" x14ac:dyDescent="0.25">
      <c r="AB29754" s="3" t="e">
        <v>#N/A</v>
      </c>
    </row>
    <row r="29755" spans="28:28" x14ac:dyDescent="0.25">
      <c r="AB29755" s="3" t="e">
        <v>#N/A</v>
      </c>
    </row>
    <row r="29756" spans="28:28" x14ac:dyDescent="0.25">
      <c r="AB29756" s="3" t="e">
        <v>#N/A</v>
      </c>
    </row>
    <row r="29757" spans="28:28" x14ac:dyDescent="0.25">
      <c r="AB29757" s="3" t="e">
        <v>#N/A</v>
      </c>
    </row>
    <row r="29758" spans="28:28" x14ac:dyDescent="0.25">
      <c r="AB29758" s="3" t="e">
        <v>#N/A</v>
      </c>
    </row>
    <row r="29759" spans="28:28" x14ac:dyDescent="0.25">
      <c r="AB29759" s="3" t="e">
        <v>#N/A</v>
      </c>
    </row>
    <row r="29760" spans="28:28" x14ac:dyDescent="0.25">
      <c r="AB29760" s="3" t="e">
        <v>#N/A</v>
      </c>
    </row>
    <row r="29761" spans="28:28" x14ac:dyDescent="0.25">
      <c r="AB29761" s="3" t="e">
        <v>#N/A</v>
      </c>
    </row>
    <row r="29762" spans="28:28" x14ac:dyDescent="0.25">
      <c r="AB29762" s="3" t="e">
        <v>#N/A</v>
      </c>
    </row>
    <row r="29763" spans="28:28" x14ac:dyDescent="0.25">
      <c r="AB29763" s="3" t="e">
        <v>#N/A</v>
      </c>
    </row>
    <row r="29764" spans="28:28" x14ac:dyDescent="0.25">
      <c r="AB29764" s="3" t="e">
        <v>#N/A</v>
      </c>
    </row>
    <row r="29765" spans="28:28" x14ac:dyDescent="0.25">
      <c r="AB29765" s="3" t="e">
        <v>#N/A</v>
      </c>
    </row>
    <row r="29766" spans="28:28" x14ac:dyDescent="0.25">
      <c r="AB29766" s="3" t="e">
        <v>#N/A</v>
      </c>
    </row>
    <row r="29767" spans="28:28" x14ac:dyDescent="0.25">
      <c r="AB29767" s="3" t="e">
        <v>#N/A</v>
      </c>
    </row>
    <row r="29768" spans="28:28" x14ac:dyDescent="0.25">
      <c r="AB29768" s="3" t="e">
        <v>#N/A</v>
      </c>
    </row>
    <row r="29769" spans="28:28" x14ac:dyDescent="0.25">
      <c r="AB29769" s="3" t="e">
        <v>#N/A</v>
      </c>
    </row>
    <row r="29770" spans="28:28" x14ac:dyDescent="0.25">
      <c r="AB29770" s="3" t="e">
        <v>#N/A</v>
      </c>
    </row>
    <row r="29771" spans="28:28" x14ac:dyDescent="0.25">
      <c r="AB29771" s="3" t="e">
        <v>#N/A</v>
      </c>
    </row>
    <row r="29772" spans="28:28" x14ac:dyDescent="0.25">
      <c r="AB29772" s="3" t="e">
        <v>#N/A</v>
      </c>
    </row>
    <row r="29773" spans="28:28" x14ac:dyDescent="0.25">
      <c r="AB29773" s="3" t="e">
        <v>#N/A</v>
      </c>
    </row>
    <row r="29774" spans="28:28" x14ac:dyDescent="0.25">
      <c r="AB29774" s="3" t="e">
        <v>#N/A</v>
      </c>
    </row>
    <row r="29775" spans="28:28" x14ac:dyDescent="0.25">
      <c r="AB29775" s="3" t="e">
        <v>#N/A</v>
      </c>
    </row>
    <row r="29776" spans="28:28" x14ac:dyDescent="0.25">
      <c r="AB29776" s="3" t="e">
        <v>#N/A</v>
      </c>
    </row>
    <row r="29777" spans="28:28" x14ac:dyDescent="0.25">
      <c r="AB29777" s="3" t="e">
        <v>#N/A</v>
      </c>
    </row>
    <row r="29778" spans="28:28" x14ac:dyDescent="0.25">
      <c r="AB29778" s="3" t="e">
        <v>#N/A</v>
      </c>
    </row>
    <row r="29779" spans="28:28" x14ac:dyDescent="0.25">
      <c r="AB29779" s="3" t="e">
        <v>#N/A</v>
      </c>
    </row>
    <row r="29780" spans="28:28" x14ac:dyDescent="0.25">
      <c r="AB29780" s="3" t="e">
        <v>#N/A</v>
      </c>
    </row>
    <row r="29781" spans="28:28" x14ac:dyDescent="0.25">
      <c r="AB29781" s="3" t="e">
        <v>#N/A</v>
      </c>
    </row>
    <row r="29782" spans="28:28" x14ac:dyDescent="0.25">
      <c r="AB29782" s="3" t="e">
        <v>#N/A</v>
      </c>
    </row>
    <row r="29783" spans="28:28" x14ac:dyDescent="0.25">
      <c r="AB29783" s="3" t="e">
        <v>#N/A</v>
      </c>
    </row>
    <row r="29784" spans="28:28" x14ac:dyDescent="0.25">
      <c r="AB29784" s="3" t="e">
        <v>#N/A</v>
      </c>
    </row>
    <row r="29785" spans="28:28" x14ac:dyDescent="0.25">
      <c r="AB29785" s="3" t="e">
        <v>#N/A</v>
      </c>
    </row>
    <row r="29786" spans="28:28" x14ac:dyDescent="0.25">
      <c r="AB29786" s="3" t="e">
        <v>#N/A</v>
      </c>
    </row>
    <row r="29787" spans="28:28" x14ac:dyDescent="0.25">
      <c r="AB29787" s="3" t="e">
        <v>#N/A</v>
      </c>
    </row>
    <row r="29788" spans="28:28" x14ac:dyDescent="0.25">
      <c r="AB29788" s="3" t="e">
        <v>#N/A</v>
      </c>
    </row>
    <row r="29789" spans="28:28" x14ac:dyDescent="0.25">
      <c r="AB29789" s="3" t="e">
        <v>#N/A</v>
      </c>
    </row>
    <row r="29790" spans="28:28" x14ac:dyDescent="0.25">
      <c r="AB29790" s="3" t="e">
        <v>#N/A</v>
      </c>
    </row>
    <row r="29791" spans="28:28" x14ac:dyDescent="0.25">
      <c r="AB29791" s="3" t="e">
        <v>#N/A</v>
      </c>
    </row>
    <row r="29792" spans="28:28" x14ac:dyDescent="0.25">
      <c r="AB29792" s="3" t="e">
        <v>#N/A</v>
      </c>
    </row>
    <row r="29793" spans="28:28" x14ac:dyDescent="0.25">
      <c r="AB29793" s="3" t="e">
        <v>#N/A</v>
      </c>
    </row>
    <row r="29794" spans="28:28" x14ac:dyDescent="0.25">
      <c r="AB29794" s="3" t="e">
        <v>#N/A</v>
      </c>
    </row>
    <row r="29795" spans="28:28" x14ac:dyDescent="0.25">
      <c r="AB29795" s="3" t="e">
        <v>#N/A</v>
      </c>
    </row>
    <row r="29796" spans="28:28" x14ac:dyDescent="0.25">
      <c r="AB29796" s="3" t="e">
        <v>#N/A</v>
      </c>
    </row>
    <row r="29797" spans="28:28" x14ac:dyDescent="0.25">
      <c r="AB29797" s="3" t="e">
        <v>#N/A</v>
      </c>
    </row>
    <row r="29798" spans="28:28" x14ac:dyDescent="0.25">
      <c r="AB29798" s="3" t="e">
        <v>#N/A</v>
      </c>
    </row>
    <row r="29799" spans="28:28" x14ac:dyDescent="0.25">
      <c r="AB29799" s="3" t="e">
        <v>#N/A</v>
      </c>
    </row>
    <row r="29800" spans="28:28" x14ac:dyDescent="0.25">
      <c r="AB29800" s="3" t="e">
        <v>#N/A</v>
      </c>
    </row>
    <row r="29801" spans="28:28" x14ac:dyDescent="0.25">
      <c r="AB29801" s="3" t="e">
        <v>#N/A</v>
      </c>
    </row>
    <row r="29802" spans="28:28" x14ac:dyDescent="0.25">
      <c r="AB29802" s="3" t="e">
        <v>#N/A</v>
      </c>
    </row>
    <row r="29803" spans="28:28" x14ac:dyDescent="0.25">
      <c r="AB29803" s="3" t="e">
        <v>#N/A</v>
      </c>
    </row>
    <row r="29804" spans="28:28" x14ac:dyDescent="0.25">
      <c r="AB29804" s="3" t="e">
        <v>#N/A</v>
      </c>
    </row>
    <row r="29805" spans="28:28" x14ac:dyDescent="0.25">
      <c r="AB29805" s="3" t="e">
        <v>#N/A</v>
      </c>
    </row>
    <row r="29806" spans="28:28" x14ac:dyDescent="0.25">
      <c r="AB29806" s="3" t="e">
        <v>#N/A</v>
      </c>
    </row>
    <row r="29807" spans="28:28" x14ac:dyDescent="0.25">
      <c r="AB29807" s="3" t="e">
        <v>#N/A</v>
      </c>
    </row>
    <row r="29808" spans="28:28" x14ac:dyDescent="0.25">
      <c r="AB29808" s="3" t="e">
        <v>#N/A</v>
      </c>
    </row>
    <row r="29809" spans="28:28" x14ac:dyDescent="0.25">
      <c r="AB29809" s="3" t="e">
        <v>#N/A</v>
      </c>
    </row>
    <row r="29810" spans="28:28" x14ac:dyDescent="0.25">
      <c r="AB29810" s="3" t="e">
        <v>#N/A</v>
      </c>
    </row>
    <row r="29811" spans="28:28" x14ac:dyDescent="0.25">
      <c r="AB29811" s="3" t="e">
        <v>#N/A</v>
      </c>
    </row>
    <row r="29812" spans="28:28" x14ac:dyDescent="0.25">
      <c r="AB29812" s="3" t="e">
        <v>#N/A</v>
      </c>
    </row>
    <row r="29813" spans="28:28" x14ac:dyDescent="0.25">
      <c r="AB29813" s="3" t="e">
        <v>#N/A</v>
      </c>
    </row>
    <row r="29814" spans="28:28" x14ac:dyDescent="0.25">
      <c r="AB29814" s="3" t="e">
        <v>#N/A</v>
      </c>
    </row>
    <row r="29815" spans="28:28" x14ac:dyDescent="0.25">
      <c r="AB29815" s="3" t="e">
        <v>#N/A</v>
      </c>
    </row>
    <row r="29816" spans="28:28" x14ac:dyDescent="0.25">
      <c r="AB29816" s="3" t="e">
        <v>#N/A</v>
      </c>
    </row>
    <row r="29817" spans="28:28" x14ac:dyDescent="0.25">
      <c r="AB29817" s="3" t="e">
        <v>#N/A</v>
      </c>
    </row>
    <row r="29818" spans="28:28" x14ac:dyDescent="0.25">
      <c r="AB29818" s="3" t="e">
        <v>#N/A</v>
      </c>
    </row>
    <row r="29819" spans="28:28" x14ac:dyDescent="0.25">
      <c r="AB29819" s="3" t="e">
        <v>#N/A</v>
      </c>
    </row>
    <row r="29820" spans="28:28" x14ac:dyDescent="0.25">
      <c r="AB29820" s="3" t="e">
        <v>#N/A</v>
      </c>
    </row>
    <row r="29821" spans="28:28" x14ac:dyDescent="0.25">
      <c r="AB29821" s="3" t="e">
        <v>#N/A</v>
      </c>
    </row>
    <row r="29822" spans="28:28" x14ac:dyDescent="0.25">
      <c r="AB29822" s="3" t="e">
        <v>#N/A</v>
      </c>
    </row>
    <row r="29823" spans="28:28" x14ac:dyDescent="0.25">
      <c r="AB29823" s="3" t="e">
        <v>#N/A</v>
      </c>
    </row>
    <row r="29824" spans="28:28" x14ac:dyDescent="0.25">
      <c r="AB29824" s="3" t="e">
        <v>#N/A</v>
      </c>
    </row>
    <row r="29825" spans="28:28" x14ac:dyDescent="0.25">
      <c r="AB29825" s="3" t="e">
        <v>#N/A</v>
      </c>
    </row>
    <row r="29826" spans="28:28" x14ac:dyDescent="0.25">
      <c r="AB29826" s="3" t="e">
        <v>#N/A</v>
      </c>
    </row>
    <row r="29827" spans="28:28" x14ac:dyDescent="0.25">
      <c r="AB29827" s="3" t="e">
        <v>#N/A</v>
      </c>
    </row>
    <row r="29828" spans="28:28" x14ac:dyDescent="0.25">
      <c r="AB29828" s="3" t="e">
        <v>#N/A</v>
      </c>
    </row>
    <row r="29829" spans="28:28" x14ac:dyDescent="0.25">
      <c r="AB29829" s="3" t="e">
        <v>#N/A</v>
      </c>
    </row>
    <row r="29830" spans="28:28" x14ac:dyDescent="0.25">
      <c r="AB29830" s="3" t="e">
        <v>#N/A</v>
      </c>
    </row>
    <row r="29831" spans="28:28" x14ac:dyDescent="0.25">
      <c r="AB29831" s="3" t="e">
        <v>#N/A</v>
      </c>
    </row>
    <row r="29832" spans="28:28" x14ac:dyDescent="0.25">
      <c r="AB29832" s="3" t="e">
        <v>#N/A</v>
      </c>
    </row>
    <row r="29833" spans="28:28" x14ac:dyDescent="0.25">
      <c r="AB29833" s="3" t="e">
        <v>#N/A</v>
      </c>
    </row>
    <row r="29834" spans="28:28" x14ac:dyDescent="0.25">
      <c r="AB29834" s="3" t="e">
        <v>#N/A</v>
      </c>
    </row>
    <row r="29835" spans="28:28" x14ac:dyDescent="0.25">
      <c r="AB29835" s="3" t="e">
        <v>#N/A</v>
      </c>
    </row>
    <row r="29836" spans="28:28" x14ac:dyDescent="0.25">
      <c r="AB29836" s="3" t="e">
        <v>#N/A</v>
      </c>
    </row>
    <row r="29837" spans="28:28" x14ac:dyDescent="0.25">
      <c r="AB29837" s="3" t="e">
        <v>#N/A</v>
      </c>
    </row>
    <row r="29838" spans="28:28" x14ac:dyDescent="0.25">
      <c r="AB29838" s="3" t="e">
        <v>#N/A</v>
      </c>
    </row>
    <row r="29839" spans="28:28" x14ac:dyDescent="0.25">
      <c r="AB29839" s="3" t="e">
        <v>#N/A</v>
      </c>
    </row>
    <row r="29840" spans="28:28" x14ac:dyDescent="0.25">
      <c r="AB29840" s="3" t="e">
        <v>#N/A</v>
      </c>
    </row>
    <row r="29841" spans="28:28" x14ac:dyDescent="0.25">
      <c r="AB29841" s="3" t="e">
        <v>#N/A</v>
      </c>
    </row>
    <row r="29842" spans="28:28" x14ac:dyDescent="0.25">
      <c r="AB29842" s="3" t="e">
        <v>#N/A</v>
      </c>
    </row>
    <row r="29843" spans="28:28" x14ac:dyDescent="0.25">
      <c r="AB29843" s="3" t="e">
        <v>#N/A</v>
      </c>
    </row>
    <row r="29844" spans="28:28" x14ac:dyDescent="0.25">
      <c r="AB29844" s="3" t="e">
        <v>#N/A</v>
      </c>
    </row>
    <row r="29845" spans="28:28" x14ac:dyDescent="0.25">
      <c r="AB29845" s="3" t="e">
        <v>#N/A</v>
      </c>
    </row>
    <row r="29846" spans="28:28" x14ac:dyDescent="0.25">
      <c r="AB29846" s="3" t="e">
        <v>#N/A</v>
      </c>
    </row>
    <row r="29847" spans="28:28" x14ac:dyDescent="0.25">
      <c r="AB29847" s="3" t="e">
        <v>#N/A</v>
      </c>
    </row>
    <row r="29848" spans="28:28" x14ac:dyDescent="0.25">
      <c r="AB29848" s="3" t="e">
        <v>#N/A</v>
      </c>
    </row>
    <row r="29849" spans="28:28" x14ac:dyDescent="0.25">
      <c r="AB29849" s="3" t="e">
        <v>#N/A</v>
      </c>
    </row>
    <row r="29850" spans="28:28" x14ac:dyDescent="0.25">
      <c r="AB29850" s="3" t="e">
        <v>#N/A</v>
      </c>
    </row>
    <row r="29851" spans="28:28" x14ac:dyDescent="0.25">
      <c r="AB29851" s="3" t="e">
        <v>#N/A</v>
      </c>
    </row>
    <row r="29852" spans="28:28" x14ac:dyDescent="0.25">
      <c r="AB29852" s="3" t="e">
        <v>#N/A</v>
      </c>
    </row>
    <row r="29853" spans="28:28" x14ac:dyDescent="0.25">
      <c r="AB29853" s="3" t="e">
        <v>#N/A</v>
      </c>
    </row>
    <row r="29854" spans="28:28" x14ac:dyDescent="0.25">
      <c r="AB29854" s="3" t="e">
        <v>#N/A</v>
      </c>
    </row>
    <row r="29855" spans="28:28" x14ac:dyDescent="0.25">
      <c r="AB29855" s="3" t="e">
        <v>#N/A</v>
      </c>
    </row>
    <row r="29856" spans="28:28" x14ac:dyDescent="0.25">
      <c r="AB29856" s="3" t="e">
        <v>#N/A</v>
      </c>
    </row>
    <row r="29857" spans="28:28" x14ac:dyDescent="0.25">
      <c r="AB29857" s="3" t="e">
        <v>#N/A</v>
      </c>
    </row>
    <row r="29858" spans="28:28" x14ac:dyDescent="0.25">
      <c r="AB29858" s="3" t="e">
        <v>#N/A</v>
      </c>
    </row>
    <row r="29859" spans="28:28" x14ac:dyDescent="0.25">
      <c r="AB29859" s="3" t="e">
        <v>#N/A</v>
      </c>
    </row>
    <row r="29860" spans="28:28" x14ac:dyDescent="0.25">
      <c r="AB29860" s="3" t="e">
        <v>#N/A</v>
      </c>
    </row>
    <row r="29861" spans="28:28" x14ac:dyDescent="0.25">
      <c r="AB29861" s="3" t="e">
        <v>#N/A</v>
      </c>
    </row>
    <row r="29862" spans="28:28" x14ac:dyDescent="0.25">
      <c r="AB29862" s="3" t="e">
        <v>#N/A</v>
      </c>
    </row>
    <row r="29863" spans="28:28" x14ac:dyDescent="0.25">
      <c r="AB29863" s="3" t="e">
        <v>#N/A</v>
      </c>
    </row>
    <row r="29864" spans="28:28" x14ac:dyDescent="0.25">
      <c r="AB29864" s="3" t="e">
        <v>#N/A</v>
      </c>
    </row>
    <row r="29865" spans="28:28" x14ac:dyDescent="0.25">
      <c r="AB29865" s="3" t="e">
        <v>#N/A</v>
      </c>
    </row>
    <row r="29866" spans="28:28" x14ac:dyDescent="0.25">
      <c r="AB29866" s="3" t="e">
        <v>#N/A</v>
      </c>
    </row>
    <row r="29867" spans="28:28" x14ac:dyDescent="0.25">
      <c r="AB29867" s="3" t="e">
        <v>#N/A</v>
      </c>
    </row>
    <row r="29868" spans="28:28" x14ac:dyDescent="0.25">
      <c r="AB29868" s="3" t="e">
        <v>#N/A</v>
      </c>
    </row>
    <row r="29869" spans="28:28" x14ac:dyDescent="0.25">
      <c r="AB29869" s="3" t="e">
        <v>#N/A</v>
      </c>
    </row>
    <row r="29870" spans="28:28" x14ac:dyDescent="0.25">
      <c r="AB29870" s="3" t="e">
        <v>#N/A</v>
      </c>
    </row>
    <row r="29871" spans="28:28" x14ac:dyDescent="0.25">
      <c r="AB29871" s="3" t="e">
        <v>#N/A</v>
      </c>
    </row>
    <row r="29872" spans="28:28" x14ac:dyDescent="0.25">
      <c r="AB29872" s="3" t="e">
        <v>#N/A</v>
      </c>
    </row>
    <row r="29873" spans="28:28" x14ac:dyDescent="0.25">
      <c r="AB29873" s="3" t="e">
        <v>#N/A</v>
      </c>
    </row>
    <row r="29874" spans="28:28" x14ac:dyDescent="0.25">
      <c r="AB29874" s="3" t="e">
        <v>#N/A</v>
      </c>
    </row>
    <row r="29875" spans="28:28" x14ac:dyDescent="0.25">
      <c r="AB29875" s="3" t="e">
        <v>#N/A</v>
      </c>
    </row>
    <row r="29876" spans="28:28" x14ac:dyDescent="0.25">
      <c r="AB29876" s="3" t="e">
        <v>#N/A</v>
      </c>
    </row>
    <row r="29877" spans="28:28" x14ac:dyDescent="0.25">
      <c r="AB29877" s="3" t="e">
        <v>#N/A</v>
      </c>
    </row>
    <row r="29878" spans="28:28" x14ac:dyDescent="0.25">
      <c r="AB29878" s="3" t="e">
        <v>#N/A</v>
      </c>
    </row>
    <row r="29879" spans="28:28" x14ac:dyDescent="0.25">
      <c r="AB29879" s="3" t="e">
        <v>#N/A</v>
      </c>
    </row>
    <row r="29880" spans="28:28" x14ac:dyDescent="0.25">
      <c r="AB29880" s="3" t="e">
        <v>#N/A</v>
      </c>
    </row>
    <row r="29881" spans="28:28" x14ac:dyDescent="0.25">
      <c r="AB29881" s="3" t="e">
        <v>#N/A</v>
      </c>
    </row>
    <row r="29882" spans="28:28" x14ac:dyDescent="0.25">
      <c r="AB29882" s="3" t="e">
        <v>#N/A</v>
      </c>
    </row>
    <row r="29883" spans="28:28" x14ac:dyDescent="0.25">
      <c r="AB29883" s="3" t="e">
        <v>#N/A</v>
      </c>
    </row>
    <row r="29884" spans="28:28" x14ac:dyDescent="0.25">
      <c r="AB29884" s="3" t="e">
        <v>#N/A</v>
      </c>
    </row>
    <row r="29885" spans="28:28" x14ac:dyDescent="0.25">
      <c r="AB29885" s="3" t="e">
        <v>#N/A</v>
      </c>
    </row>
    <row r="29886" spans="28:28" x14ac:dyDescent="0.25">
      <c r="AB29886" s="3" t="e">
        <v>#N/A</v>
      </c>
    </row>
    <row r="29887" spans="28:28" x14ac:dyDescent="0.25">
      <c r="AB29887" s="3" t="e">
        <v>#N/A</v>
      </c>
    </row>
    <row r="29888" spans="28:28" x14ac:dyDescent="0.25">
      <c r="AB29888" s="3" t="e">
        <v>#N/A</v>
      </c>
    </row>
    <row r="29889" spans="28:28" x14ac:dyDescent="0.25">
      <c r="AB29889" s="3" t="e">
        <v>#N/A</v>
      </c>
    </row>
    <row r="29890" spans="28:28" x14ac:dyDescent="0.25">
      <c r="AB29890" s="3" t="e">
        <v>#N/A</v>
      </c>
    </row>
    <row r="29891" spans="28:28" x14ac:dyDescent="0.25">
      <c r="AB29891" s="3" t="e">
        <v>#N/A</v>
      </c>
    </row>
    <row r="29892" spans="28:28" x14ac:dyDescent="0.25">
      <c r="AB29892" s="3" t="e">
        <v>#N/A</v>
      </c>
    </row>
    <row r="29893" spans="28:28" x14ac:dyDescent="0.25">
      <c r="AB29893" s="3" t="e">
        <v>#N/A</v>
      </c>
    </row>
    <row r="29894" spans="28:28" x14ac:dyDescent="0.25">
      <c r="AB29894" s="3" t="e">
        <v>#N/A</v>
      </c>
    </row>
    <row r="29895" spans="28:28" x14ac:dyDescent="0.25">
      <c r="AB29895" s="3" t="e">
        <v>#N/A</v>
      </c>
    </row>
    <row r="29896" spans="28:28" x14ac:dyDescent="0.25">
      <c r="AB29896" s="3" t="e">
        <v>#N/A</v>
      </c>
    </row>
    <row r="29897" spans="28:28" x14ac:dyDescent="0.25">
      <c r="AB29897" s="3" t="e">
        <v>#N/A</v>
      </c>
    </row>
    <row r="29898" spans="28:28" x14ac:dyDescent="0.25">
      <c r="AB29898" s="3" t="e">
        <v>#N/A</v>
      </c>
    </row>
    <row r="29899" spans="28:28" x14ac:dyDescent="0.25">
      <c r="AB29899" s="3" t="e">
        <v>#N/A</v>
      </c>
    </row>
    <row r="29900" spans="28:28" x14ac:dyDescent="0.25">
      <c r="AB29900" s="3" t="e">
        <v>#N/A</v>
      </c>
    </row>
    <row r="29901" spans="28:28" x14ac:dyDescent="0.25">
      <c r="AB29901" s="3" t="e">
        <v>#N/A</v>
      </c>
    </row>
    <row r="29902" spans="28:28" x14ac:dyDescent="0.25">
      <c r="AB29902" s="3" t="e">
        <v>#N/A</v>
      </c>
    </row>
    <row r="29903" spans="28:28" x14ac:dyDescent="0.25">
      <c r="AB29903" s="3" t="e">
        <v>#N/A</v>
      </c>
    </row>
    <row r="29904" spans="28:28" x14ac:dyDescent="0.25">
      <c r="AB29904" s="3" t="e">
        <v>#N/A</v>
      </c>
    </row>
    <row r="29905" spans="28:28" x14ac:dyDescent="0.25">
      <c r="AB29905" s="3" t="e">
        <v>#N/A</v>
      </c>
    </row>
    <row r="29906" spans="28:28" x14ac:dyDescent="0.25">
      <c r="AB29906" s="3" t="e">
        <v>#N/A</v>
      </c>
    </row>
    <row r="29907" spans="28:28" x14ac:dyDescent="0.25">
      <c r="AB29907" s="3" t="e">
        <v>#N/A</v>
      </c>
    </row>
    <row r="29908" spans="28:28" x14ac:dyDescent="0.25">
      <c r="AB29908" s="3" t="e">
        <v>#N/A</v>
      </c>
    </row>
    <row r="29909" spans="28:28" x14ac:dyDescent="0.25">
      <c r="AB29909" s="3" t="e">
        <v>#N/A</v>
      </c>
    </row>
    <row r="29910" spans="28:28" x14ac:dyDescent="0.25">
      <c r="AB29910" s="3" t="e">
        <v>#N/A</v>
      </c>
    </row>
    <row r="29911" spans="28:28" x14ac:dyDescent="0.25">
      <c r="AB29911" s="3" t="e">
        <v>#N/A</v>
      </c>
    </row>
    <row r="29912" spans="28:28" x14ac:dyDescent="0.25">
      <c r="AB29912" s="3" t="e">
        <v>#N/A</v>
      </c>
    </row>
    <row r="29913" spans="28:28" x14ac:dyDescent="0.25">
      <c r="AB29913" s="3" t="e">
        <v>#N/A</v>
      </c>
    </row>
    <row r="29914" spans="28:28" x14ac:dyDescent="0.25">
      <c r="AB29914" s="3" t="e">
        <v>#N/A</v>
      </c>
    </row>
    <row r="29915" spans="28:28" x14ac:dyDescent="0.25">
      <c r="AB29915" s="3" t="e">
        <v>#N/A</v>
      </c>
    </row>
    <row r="29916" spans="28:28" x14ac:dyDescent="0.25">
      <c r="AB29916" s="3" t="e">
        <v>#N/A</v>
      </c>
    </row>
    <row r="29917" spans="28:28" x14ac:dyDescent="0.25">
      <c r="AB29917" s="3" t="e">
        <v>#N/A</v>
      </c>
    </row>
    <row r="29918" spans="28:28" x14ac:dyDescent="0.25">
      <c r="AB29918" s="3" t="e">
        <v>#N/A</v>
      </c>
    </row>
    <row r="29919" spans="28:28" x14ac:dyDescent="0.25">
      <c r="AB29919" s="3" t="e">
        <v>#N/A</v>
      </c>
    </row>
    <row r="29920" spans="28:28" x14ac:dyDescent="0.25">
      <c r="AB29920" s="3" t="e">
        <v>#N/A</v>
      </c>
    </row>
    <row r="29921" spans="28:28" x14ac:dyDescent="0.25">
      <c r="AB29921" s="3" t="e">
        <v>#N/A</v>
      </c>
    </row>
    <row r="29922" spans="28:28" x14ac:dyDescent="0.25">
      <c r="AB29922" s="3" t="e">
        <v>#N/A</v>
      </c>
    </row>
    <row r="29923" spans="28:28" x14ac:dyDescent="0.25">
      <c r="AB29923" s="3" t="e">
        <v>#N/A</v>
      </c>
    </row>
    <row r="29924" spans="28:28" x14ac:dyDescent="0.25">
      <c r="AB29924" s="3" t="e">
        <v>#N/A</v>
      </c>
    </row>
    <row r="29925" spans="28:28" x14ac:dyDescent="0.25">
      <c r="AB29925" s="3" t="e">
        <v>#N/A</v>
      </c>
    </row>
    <row r="29926" spans="28:28" x14ac:dyDescent="0.25">
      <c r="AB29926" s="3" t="e">
        <v>#N/A</v>
      </c>
    </row>
    <row r="29927" spans="28:28" x14ac:dyDescent="0.25">
      <c r="AB29927" s="3" t="e">
        <v>#N/A</v>
      </c>
    </row>
    <row r="29928" spans="28:28" x14ac:dyDescent="0.25">
      <c r="AB29928" s="3" t="e">
        <v>#N/A</v>
      </c>
    </row>
    <row r="29929" spans="28:28" x14ac:dyDescent="0.25">
      <c r="AB29929" s="3" t="e">
        <v>#N/A</v>
      </c>
    </row>
    <row r="29930" spans="28:28" x14ac:dyDescent="0.25">
      <c r="AB29930" s="3" t="e">
        <v>#N/A</v>
      </c>
    </row>
    <row r="29931" spans="28:28" x14ac:dyDescent="0.25">
      <c r="AB29931" s="3" t="e">
        <v>#N/A</v>
      </c>
    </row>
    <row r="29932" spans="28:28" x14ac:dyDescent="0.25">
      <c r="AB29932" s="3" t="e">
        <v>#N/A</v>
      </c>
    </row>
    <row r="29933" spans="28:28" x14ac:dyDescent="0.25">
      <c r="AB29933" s="3" t="e">
        <v>#N/A</v>
      </c>
    </row>
    <row r="29934" spans="28:28" x14ac:dyDescent="0.25">
      <c r="AB29934" s="3" t="e">
        <v>#N/A</v>
      </c>
    </row>
    <row r="29935" spans="28:28" x14ac:dyDescent="0.25">
      <c r="AB29935" s="3" t="e">
        <v>#N/A</v>
      </c>
    </row>
    <row r="29936" spans="28:28" x14ac:dyDescent="0.25">
      <c r="AB29936" s="3" t="e">
        <v>#N/A</v>
      </c>
    </row>
    <row r="29937" spans="28:28" x14ac:dyDescent="0.25">
      <c r="AB29937" s="3" t="e">
        <v>#N/A</v>
      </c>
    </row>
    <row r="29938" spans="28:28" x14ac:dyDescent="0.25">
      <c r="AB29938" s="3" t="e">
        <v>#N/A</v>
      </c>
    </row>
    <row r="29939" spans="28:28" x14ac:dyDescent="0.25">
      <c r="AB29939" s="3" t="e">
        <v>#N/A</v>
      </c>
    </row>
    <row r="29940" spans="28:28" x14ac:dyDescent="0.25">
      <c r="AB29940" s="3" t="e">
        <v>#N/A</v>
      </c>
    </row>
    <row r="29941" spans="28:28" x14ac:dyDescent="0.25">
      <c r="AB29941" s="3" t="e">
        <v>#N/A</v>
      </c>
    </row>
    <row r="29942" spans="28:28" x14ac:dyDescent="0.25">
      <c r="AB29942" s="3" t="e">
        <v>#N/A</v>
      </c>
    </row>
    <row r="29943" spans="28:28" x14ac:dyDescent="0.25">
      <c r="AB29943" s="3" t="e">
        <v>#N/A</v>
      </c>
    </row>
    <row r="29944" spans="28:28" x14ac:dyDescent="0.25">
      <c r="AB29944" s="3" t="e">
        <v>#N/A</v>
      </c>
    </row>
    <row r="29945" spans="28:28" x14ac:dyDescent="0.25">
      <c r="AB29945" s="3" t="e">
        <v>#N/A</v>
      </c>
    </row>
    <row r="29946" spans="28:28" x14ac:dyDescent="0.25">
      <c r="AB29946" s="3" t="e">
        <v>#N/A</v>
      </c>
    </row>
    <row r="29947" spans="28:28" x14ac:dyDescent="0.25">
      <c r="AB29947" s="3" t="e">
        <v>#N/A</v>
      </c>
    </row>
    <row r="29948" spans="28:28" x14ac:dyDescent="0.25">
      <c r="AB29948" s="3" t="e">
        <v>#N/A</v>
      </c>
    </row>
    <row r="29949" spans="28:28" x14ac:dyDescent="0.25">
      <c r="AB29949" s="3" t="e">
        <v>#N/A</v>
      </c>
    </row>
    <row r="29950" spans="28:28" x14ac:dyDescent="0.25">
      <c r="AB29950" s="3" t="e">
        <v>#N/A</v>
      </c>
    </row>
    <row r="29951" spans="28:28" x14ac:dyDescent="0.25">
      <c r="AB29951" s="3" t="e">
        <v>#N/A</v>
      </c>
    </row>
    <row r="29952" spans="28:28" x14ac:dyDescent="0.25">
      <c r="AB29952" s="3" t="e">
        <v>#N/A</v>
      </c>
    </row>
    <row r="29953" spans="28:28" x14ac:dyDescent="0.25">
      <c r="AB29953" s="3" t="e">
        <v>#N/A</v>
      </c>
    </row>
    <row r="29954" spans="28:28" x14ac:dyDescent="0.25">
      <c r="AB29954" s="3" t="e">
        <v>#N/A</v>
      </c>
    </row>
    <row r="29955" spans="28:28" x14ac:dyDescent="0.25">
      <c r="AB29955" s="3" t="e">
        <v>#N/A</v>
      </c>
    </row>
    <row r="29956" spans="28:28" x14ac:dyDescent="0.25">
      <c r="AB29956" s="3" t="e">
        <v>#N/A</v>
      </c>
    </row>
    <row r="29957" spans="28:28" x14ac:dyDescent="0.25">
      <c r="AB29957" s="3" t="e">
        <v>#N/A</v>
      </c>
    </row>
    <row r="29958" spans="28:28" x14ac:dyDescent="0.25">
      <c r="AB29958" s="3" t="e">
        <v>#N/A</v>
      </c>
    </row>
    <row r="29959" spans="28:28" x14ac:dyDescent="0.25">
      <c r="AB29959" s="3" t="e">
        <v>#N/A</v>
      </c>
    </row>
    <row r="29960" spans="28:28" x14ac:dyDescent="0.25">
      <c r="AB29960" s="3" t="e">
        <v>#N/A</v>
      </c>
    </row>
    <row r="29961" spans="28:28" x14ac:dyDescent="0.25">
      <c r="AB29961" s="3" t="e">
        <v>#N/A</v>
      </c>
    </row>
    <row r="29962" spans="28:28" x14ac:dyDescent="0.25">
      <c r="AB29962" s="3" t="e">
        <v>#N/A</v>
      </c>
    </row>
    <row r="29963" spans="28:28" x14ac:dyDescent="0.25">
      <c r="AB29963" s="3" t="e">
        <v>#N/A</v>
      </c>
    </row>
    <row r="29964" spans="28:28" x14ac:dyDescent="0.25">
      <c r="AB29964" s="3" t="e">
        <v>#N/A</v>
      </c>
    </row>
    <row r="29965" spans="28:28" x14ac:dyDescent="0.25">
      <c r="AB29965" s="3" t="e">
        <v>#N/A</v>
      </c>
    </row>
    <row r="29966" spans="28:28" x14ac:dyDescent="0.25">
      <c r="AB29966" s="3" t="e">
        <v>#N/A</v>
      </c>
    </row>
    <row r="29967" spans="28:28" x14ac:dyDescent="0.25">
      <c r="AB29967" s="3" t="e">
        <v>#N/A</v>
      </c>
    </row>
    <row r="29968" spans="28:28" x14ac:dyDescent="0.25">
      <c r="AB29968" s="3" t="e">
        <v>#N/A</v>
      </c>
    </row>
    <row r="29969" spans="28:28" x14ac:dyDescent="0.25">
      <c r="AB29969" s="3" t="e">
        <v>#N/A</v>
      </c>
    </row>
    <row r="29970" spans="28:28" x14ac:dyDescent="0.25">
      <c r="AB29970" s="3" t="e">
        <v>#N/A</v>
      </c>
    </row>
    <row r="29971" spans="28:28" x14ac:dyDescent="0.25">
      <c r="AB29971" s="3" t="e">
        <v>#N/A</v>
      </c>
    </row>
    <row r="29972" spans="28:28" x14ac:dyDescent="0.25">
      <c r="AB29972" s="3" t="e">
        <v>#N/A</v>
      </c>
    </row>
    <row r="29973" spans="28:28" x14ac:dyDescent="0.25">
      <c r="AB29973" s="3" t="e">
        <v>#N/A</v>
      </c>
    </row>
    <row r="29974" spans="28:28" x14ac:dyDescent="0.25">
      <c r="AB29974" s="3" t="e">
        <v>#N/A</v>
      </c>
    </row>
    <row r="29975" spans="28:28" x14ac:dyDescent="0.25">
      <c r="AB29975" s="3" t="e">
        <v>#N/A</v>
      </c>
    </row>
    <row r="29976" spans="28:28" x14ac:dyDescent="0.25">
      <c r="AB29976" s="3" t="e">
        <v>#N/A</v>
      </c>
    </row>
    <row r="29977" spans="28:28" x14ac:dyDescent="0.25">
      <c r="AB29977" s="3" t="e">
        <v>#N/A</v>
      </c>
    </row>
    <row r="29978" spans="28:28" x14ac:dyDescent="0.25">
      <c r="AB29978" s="3" t="e">
        <v>#N/A</v>
      </c>
    </row>
    <row r="29979" spans="28:28" x14ac:dyDescent="0.25">
      <c r="AB29979" s="3" t="e">
        <v>#N/A</v>
      </c>
    </row>
    <row r="29980" spans="28:28" x14ac:dyDescent="0.25">
      <c r="AB29980" s="3" t="e">
        <v>#N/A</v>
      </c>
    </row>
    <row r="29981" spans="28:28" x14ac:dyDescent="0.25">
      <c r="AB29981" s="3" t="e">
        <v>#N/A</v>
      </c>
    </row>
    <row r="29982" spans="28:28" x14ac:dyDescent="0.25">
      <c r="AB29982" s="3" t="e">
        <v>#N/A</v>
      </c>
    </row>
    <row r="29983" spans="28:28" x14ac:dyDescent="0.25">
      <c r="AB29983" s="3" t="e">
        <v>#N/A</v>
      </c>
    </row>
    <row r="29984" spans="28:28" x14ac:dyDescent="0.25">
      <c r="AB29984" s="3" t="e">
        <v>#N/A</v>
      </c>
    </row>
    <row r="29985" spans="28:28" x14ac:dyDescent="0.25">
      <c r="AB29985" s="3" t="e">
        <v>#N/A</v>
      </c>
    </row>
    <row r="29986" spans="28:28" x14ac:dyDescent="0.25">
      <c r="AB29986" s="3" t="e">
        <v>#N/A</v>
      </c>
    </row>
    <row r="29987" spans="28:28" x14ac:dyDescent="0.25">
      <c r="AB29987" s="3" t="e">
        <v>#N/A</v>
      </c>
    </row>
    <row r="29988" spans="28:28" x14ac:dyDescent="0.25">
      <c r="AB29988" s="3" t="e">
        <v>#N/A</v>
      </c>
    </row>
    <row r="29989" spans="28:28" x14ac:dyDescent="0.25">
      <c r="AB29989" s="3" t="e">
        <v>#N/A</v>
      </c>
    </row>
    <row r="29990" spans="28:28" x14ac:dyDescent="0.25">
      <c r="AB29990" s="3" t="e">
        <v>#N/A</v>
      </c>
    </row>
    <row r="29991" spans="28:28" x14ac:dyDescent="0.25">
      <c r="AB29991" s="3" t="e">
        <v>#N/A</v>
      </c>
    </row>
    <row r="29992" spans="28:28" x14ac:dyDescent="0.25">
      <c r="AB29992" s="3" t="e">
        <v>#N/A</v>
      </c>
    </row>
    <row r="29993" spans="28:28" x14ac:dyDescent="0.25">
      <c r="AB29993" s="3" t="e">
        <v>#N/A</v>
      </c>
    </row>
    <row r="29994" spans="28:28" x14ac:dyDescent="0.25">
      <c r="AB29994" s="3" t="e">
        <v>#N/A</v>
      </c>
    </row>
    <row r="29995" spans="28:28" x14ac:dyDescent="0.25">
      <c r="AB29995" s="3" t="e">
        <v>#N/A</v>
      </c>
    </row>
    <row r="29996" spans="28:28" x14ac:dyDescent="0.25">
      <c r="AB29996" s="3" t="e">
        <v>#N/A</v>
      </c>
    </row>
    <row r="29997" spans="28:28" x14ac:dyDescent="0.25">
      <c r="AB29997" s="3" t="e">
        <v>#N/A</v>
      </c>
    </row>
    <row r="29998" spans="28:28" x14ac:dyDescent="0.25">
      <c r="AB29998" s="3" t="e">
        <v>#N/A</v>
      </c>
    </row>
    <row r="29999" spans="28:28" x14ac:dyDescent="0.25">
      <c r="AB29999" s="3" t="e">
        <v>#N/A</v>
      </c>
    </row>
    <row r="30000" spans="28:28" x14ac:dyDescent="0.25">
      <c r="AB30000" s="3" t="e">
        <v>#N/A</v>
      </c>
    </row>
    <row r="30001" spans="28:28" x14ac:dyDescent="0.25">
      <c r="AB30001" s="3" t="e">
        <v>#N/A</v>
      </c>
    </row>
    <row r="30002" spans="28:28" x14ac:dyDescent="0.25">
      <c r="AB30002" s="3" t="e">
        <v>#N/A</v>
      </c>
    </row>
    <row r="30003" spans="28:28" x14ac:dyDescent="0.25">
      <c r="AB30003" s="3" t="e">
        <v>#N/A</v>
      </c>
    </row>
    <row r="30004" spans="28:28" x14ac:dyDescent="0.25">
      <c r="AB30004" s="3" t="e">
        <v>#N/A</v>
      </c>
    </row>
    <row r="30005" spans="28:28" x14ac:dyDescent="0.25">
      <c r="AB30005" s="3" t="e">
        <v>#N/A</v>
      </c>
    </row>
    <row r="30006" spans="28:28" x14ac:dyDescent="0.25">
      <c r="AB30006" s="3" t="e">
        <v>#N/A</v>
      </c>
    </row>
    <row r="30007" spans="28:28" x14ac:dyDescent="0.25">
      <c r="AB30007" s="3" t="e">
        <v>#N/A</v>
      </c>
    </row>
    <row r="30008" spans="28:28" x14ac:dyDescent="0.25">
      <c r="AB30008" s="3" t="e">
        <v>#N/A</v>
      </c>
    </row>
    <row r="30009" spans="28:28" x14ac:dyDescent="0.25">
      <c r="AB30009" s="3" t="e">
        <v>#N/A</v>
      </c>
    </row>
    <row r="30010" spans="28:28" x14ac:dyDescent="0.25">
      <c r="AB30010" s="3" t="e">
        <v>#N/A</v>
      </c>
    </row>
    <row r="30011" spans="28:28" x14ac:dyDescent="0.25">
      <c r="AB30011" s="3" t="e">
        <v>#N/A</v>
      </c>
    </row>
    <row r="30012" spans="28:28" x14ac:dyDescent="0.25">
      <c r="AB30012" s="3" t="e">
        <v>#N/A</v>
      </c>
    </row>
    <row r="30013" spans="28:28" x14ac:dyDescent="0.25">
      <c r="AB30013" s="3" t="e">
        <v>#N/A</v>
      </c>
    </row>
    <row r="30014" spans="28:28" x14ac:dyDescent="0.25">
      <c r="AB30014" s="3" t="e">
        <v>#N/A</v>
      </c>
    </row>
    <row r="30015" spans="28:28" x14ac:dyDescent="0.25">
      <c r="AB30015" s="3" t="e">
        <v>#N/A</v>
      </c>
    </row>
    <row r="30016" spans="28:28" x14ac:dyDescent="0.25">
      <c r="AB30016" s="3" t="e">
        <v>#N/A</v>
      </c>
    </row>
    <row r="30017" spans="28:28" x14ac:dyDescent="0.25">
      <c r="AB30017" s="3" t="e">
        <v>#N/A</v>
      </c>
    </row>
    <row r="30018" spans="28:28" x14ac:dyDescent="0.25">
      <c r="AB30018" s="3" t="e">
        <v>#N/A</v>
      </c>
    </row>
    <row r="30019" spans="28:28" x14ac:dyDescent="0.25">
      <c r="AB30019" s="3" t="e">
        <v>#N/A</v>
      </c>
    </row>
    <row r="30020" spans="28:28" x14ac:dyDescent="0.25">
      <c r="AB30020" s="3" t="e">
        <v>#N/A</v>
      </c>
    </row>
    <row r="30021" spans="28:28" x14ac:dyDescent="0.25">
      <c r="AB30021" s="3" t="e">
        <v>#N/A</v>
      </c>
    </row>
    <row r="30022" spans="28:28" x14ac:dyDescent="0.25">
      <c r="AB30022" s="3" t="e">
        <v>#N/A</v>
      </c>
    </row>
    <row r="30023" spans="28:28" x14ac:dyDescent="0.25">
      <c r="AB30023" s="3" t="e">
        <v>#N/A</v>
      </c>
    </row>
    <row r="30024" spans="28:28" x14ac:dyDescent="0.25">
      <c r="AB30024" s="3" t="e">
        <v>#N/A</v>
      </c>
    </row>
    <row r="30025" spans="28:28" x14ac:dyDescent="0.25">
      <c r="AB30025" s="3" t="e">
        <v>#N/A</v>
      </c>
    </row>
    <row r="30026" spans="28:28" x14ac:dyDescent="0.25">
      <c r="AB30026" s="3" t="e">
        <v>#N/A</v>
      </c>
    </row>
    <row r="30027" spans="28:28" x14ac:dyDescent="0.25">
      <c r="AB30027" s="3" t="e">
        <v>#N/A</v>
      </c>
    </row>
    <row r="30028" spans="28:28" x14ac:dyDescent="0.25">
      <c r="AB30028" s="3" t="e">
        <v>#N/A</v>
      </c>
    </row>
    <row r="30029" spans="28:28" x14ac:dyDescent="0.25">
      <c r="AB30029" s="3" t="e">
        <v>#N/A</v>
      </c>
    </row>
    <row r="30030" spans="28:28" x14ac:dyDescent="0.25">
      <c r="AB30030" s="3" t="e">
        <v>#N/A</v>
      </c>
    </row>
    <row r="30031" spans="28:28" x14ac:dyDescent="0.25">
      <c r="AB30031" s="3" t="e">
        <v>#N/A</v>
      </c>
    </row>
    <row r="30032" spans="28:28" x14ac:dyDescent="0.25">
      <c r="AB30032" s="3" t="e">
        <v>#N/A</v>
      </c>
    </row>
    <row r="30033" spans="28:28" x14ac:dyDescent="0.25">
      <c r="AB30033" s="3" t="e">
        <v>#N/A</v>
      </c>
    </row>
    <row r="30034" spans="28:28" x14ac:dyDescent="0.25">
      <c r="AB30034" s="3" t="e">
        <v>#N/A</v>
      </c>
    </row>
    <row r="30035" spans="28:28" x14ac:dyDescent="0.25">
      <c r="AB30035" s="3" t="e">
        <v>#N/A</v>
      </c>
    </row>
    <row r="30036" spans="28:28" x14ac:dyDescent="0.25">
      <c r="AB30036" s="3" t="e">
        <v>#N/A</v>
      </c>
    </row>
    <row r="30037" spans="28:28" x14ac:dyDescent="0.25">
      <c r="AB30037" s="3" t="e">
        <v>#N/A</v>
      </c>
    </row>
    <row r="30038" spans="28:28" x14ac:dyDescent="0.25">
      <c r="AB30038" s="3" t="e">
        <v>#N/A</v>
      </c>
    </row>
    <row r="30039" spans="28:28" x14ac:dyDescent="0.25">
      <c r="AB30039" s="3" t="e">
        <v>#N/A</v>
      </c>
    </row>
    <row r="30040" spans="28:28" x14ac:dyDescent="0.25">
      <c r="AB30040" s="3" t="e">
        <v>#N/A</v>
      </c>
    </row>
    <row r="30041" spans="28:28" x14ac:dyDescent="0.25">
      <c r="AB30041" s="3" t="e">
        <v>#N/A</v>
      </c>
    </row>
    <row r="30042" spans="28:28" x14ac:dyDescent="0.25">
      <c r="AB30042" s="3" t="e">
        <v>#N/A</v>
      </c>
    </row>
    <row r="30043" spans="28:28" x14ac:dyDescent="0.25">
      <c r="AB30043" s="3" t="e">
        <v>#N/A</v>
      </c>
    </row>
    <row r="30044" spans="28:28" x14ac:dyDescent="0.25">
      <c r="AB30044" s="3" t="e">
        <v>#N/A</v>
      </c>
    </row>
    <row r="30045" spans="28:28" x14ac:dyDescent="0.25">
      <c r="AB30045" s="3" t="e">
        <v>#N/A</v>
      </c>
    </row>
    <row r="30046" spans="28:28" x14ac:dyDescent="0.25">
      <c r="AB30046" s="3" t="e">
        <v>#N/A</v>
      </c>
    </row>
    <row r="30047" spans="28:28" x14ac:dyDescent="0.25">
      <c r="AB30047" s="3" t="e">
        <v>#N/A</v>
      </c>
    </row>
    <row r="30048" spans="28:28" x14ac:dyDescent="0.25">
      <c r="AB30048" s="3" t="e">
        <v>#N/A</v>
      </c>
    </row>
    <row r="30049" spans="28:28" x14ac:dyDescent="0.25">
      <c r="AB30049" s="3" t="e">
        <v>#N/A</v>
      </c>
    </row>
    <row r="30050" spans="28:28" x14ac:dyDescent="0.25">
      <c r="AB30050" s="3" t="e">
        <v>#N/A</v>
      </c>
    </row>
    <row r="30051" spans="28:28" x14ac:dyDescent="0.25">
      <c r="AB30051" s="3" t="e">
        <v>#N/A</v>
      </c>
    </row>
    <row r="30052" spans="28:28" x14ac:dyDescent="0.25">
      <c r="AB30052" s="3" t="e">
        <v>#N/A</v>
      </c>
    </row>
    <row r="30053" spans="28:28" x14ac:dyDescent="0.25">
      <c r="AB30053" s="3" t="e">
        <v>#N/A</v>
      </c>
    </row>
    <row r="30054" spans="28:28" x14ac:dyDescent="0.25">
      <c r="AB30054" s="3" t="e">
        <v>#N/A</v>
      </c>
    </row>
    <row r="30055" spans="28:28" x14ac:dyDescent="0.25">
      <c r="AB30055" s="3" t="e">
        <v>#N/A</v>
      </c>
    </row>
    <row r="30056" spans="28:28" x14ac:dyDescent="0.25">
      <c r="AB30056" s="3" t="e">
        <v>#N/A</v>
      </c>
    </row>
    <row r="30057" spans="28:28" x14ac:dyDescent="0.25">
      <c r="AB30057" s="3" t="e">
        <v>#N/A</v>
      </c>
    </row>
    <row r="30058" spans="28:28" x14ac:dyDescent="0.25">
      <c r="AB30058" s="3" t="e">
        <v>#N/A</v>
      </c>
    </row>
    <row r="30059" spans="28:28" x14ac:dyDescent="0.25">
      <c r="AB30059" s="3" t="e">
        <v>#N/A</v>
      </c>
    </row>
    <row r="30060" spans="28:28" x14ac:dyDescent="0.25">
      <c r="AB30060" s="3" t="e">
        <v>#N/A</v>
      </c>
    </row>
    <row r="30061" spans="28:28" x14ac:dyDescent="0.25">
      <c r="AB30061" s="3" t="e">
        <v>#N/A</v>
      </c>
    </row>
    <row r="30062" spans="28:28" x14ac:dyDescent="0.25">
      <c r="AB30062" s="3" t="e">
        <v>#N/A</v>
      </c>
    </row>
    <row r="30063" spans="28:28" x14ac:dyDescent="0.25">
      <c r="AB30063" s="3" t="e">
        <v>#N/A</v>
      </c>
    </row>
    <row r="30064" spans="28:28" x14ac:dyDescent="0.25">
      <c r="AB30064" s="3" t="e">
        <v>#N/A</v>
      </c>
    </row>
    <row r="30065" spans="28:28" x14ac:dyDescent="0.25">
      <c r="AB30065" s="3" t="e">
        <v>#N/A</v>
      </c>
    </row>
    <row r="30066" spans="28:28" x14ac:dyDescent="0.25">
      <c r="AB30066" s="3" t="e">
        <v>#N/A</v>
      </c>
    </row>
    <row r="30067" spans="28:28" x14ac:dyDescent="0.25">
      <c r="AB30067" s="3" t="e">
        <v>#N/A</v>
      </c>
    </row>
    <row r="30068" spans="28:28" x14ac:dyDescent="0.25">
      <c r="AB30068" s="3" t="e">
        <v>#N/A</v>
      </c>
    </row>
    <row r="30069" spans="28:28" x14ac:dyDescent="0.25">
      <c r="AB30069" s="3" t="e">
        <v>#N/A</v>
      </c>
    </row>
    <row r="30070" spans="28:28" x14ac:dyDescent="0.25">
      <c r="AB30070" s="3" t="e">
        <v>#N/A</v>
      </c>
    </row>
    <row r="30071" spans="28:28" x14ac:dyDescent="0.25">
      <c r="AB30071" s="3" t="e">
        <v>#N/A</v>
      </c>
    </row>
    <row r="30072" spans="28:28" x14ac:dyDescent="0.25">
      <c r="AB30072" s="3" t="e">
        <v>#N/A</v>
      </c>
    </row>
    <row r="30073" spans="28:28" x14ac:dyDescent="0.25">
      <c r="AB30073" s="3" t="e">
        <v>#N/A</v>
      </c>
    </row>
    <row r="30074" spans="28:28" x14ac:dyDescent="0.25">
      <c r="AB30074" s="3" t="e">
        <v>#N/A</v>
      </c>
    </row>
    <row r="30075" spans="28:28" x14ac:dyDescent="0.25">
      <c r="AB30075" s="3" t="e">
        <v>#N/A</v>
      </c>
    </row>
    <row r="30076" spans="28:28" x14ac:dyDescent="0.25">
      <c r="AB30076" s="3" t="e">
        <v>#N/A</v>
      </c>
    </row>
    <row r="30077" spans="28:28" x14ac:dyDescent="0.25">
      <c r="AB30077" s="3" t="e">
        <v>#N/A</v>
      </c>
    </row>
    <row r="30078" spans="28:28" x14ac:dyDescent="0.25">
      <c r="AB30078" s="3" t="e">
        <v>#N/A</v>
      </c>
    </row>
    <row r="30079" spans="28:28" x14ac:dyDescent="0.25">
      <c r="AB30079" s="3" t="e">
        <v>#N/A</v>
      </c>
    </row>
    <row r="30080" spans="28:28" x14ac:dyDescent="0.25">
      <c r="AB30080" s="3" t="e">
        <v>#N/A</v>
      </c>
    </row>
    <row r="30081" spans="28:28" x14ac:dyDescent="0.25">
      <c r="AB30081" s="3" t="e">
        <v>#N/A</v>
      </c>
    </row>
    <row r="30082" spans="28:28" x14ac:dyDescent="0.25">
      <c r="AB30082" s="3" t="e">
        <v>#N/A</v>
      </c>
    </row>
    <row r="30083" spans="28:28" x14ac:dyDescent="0.25">
      <c r="AB30083" s="3" t="e">
        <v>#N/A</v>
      </c>
    </row>
    <row r="30084" spans="28:28" x14ac:dyDescent="0.25">
      <c r="AB30084" s="3" t="e">
        <v>#N/A</v>
      </c>
    </row>
    <row r="30085" spans="28:28" x14ac:dyDescent="0.25">
      <c r="AB30085" s="3" t="e">
        <v>#N/A</v>
      </c>
    </row>
    <row r="30086" spans="28:28" x14ac:dyDescent="0.25">
      <c r="AB30086" s="3" t="e">
        <v>#N/A</v>
      </c>
    </row>
    <row r="30087" spans="28:28" x14ac:dyDescent="0.25">
      <c r="AB30087" s="3" t="e">
        <v>#N/A</v>
      </c>
    </row>
    <row r="30088" spans="28:28" x14ac:dyDescent="0.25">
      <c r="AB30088" s="3" t="e">
        <v>#N/A</v>
      </c>
    </row>
    <row r="30089" spans="28:28" x14ac:dyDescent="0.25">
      <c r="AB30089" s="3" t="e">
        <v>#N/A</v>
      </c>
    </row>
    <row r="30090" spans="28:28" x14ac:dyDescent="0.25">
      <c r="AB30090" s="3" t="e">
        <v>#N/A</v>
      </c>
    </row>
    <row r="30091" spans="28:28" x14ac:dyDescent="0.25">
      <c r="AB30091" s="3" t="e">
        <v>#N/A</v>
      </c>
    </row>
    <row r="30092" spans="28:28" x14ac:dyDescent="0.25">
      <c r="AB30092" s="3" t="e">
        <v>#N/A</v>
      </c>
    </row>
    <row r="30093" spans="28:28" x14ac:dyDescent="0.25">
      <c r="AB30093" s="3" t="e">
        <v>#N/A</v>
      </c>
    </row>
    <row r="30094" spans="28:28" x14ac:dyDescent="0.25">
      <c r="AB30094" s="3" t="e">
        <v>#N/A</v>
      </c>
    </row>
    <row r="30095" spans="28:28" x14ac:dyDescent="0.25">
      <c r="AB30095" s="3" t="e">
        <v>#N/A</v>
      </c>
    </row>
    <row r="30096" spans="28:28" x14ac:dyDescent="0.25">
      <c r="AB30096" s="3" t="e">
        <v>#N/A</v>
      </c>
    </row>
    <row r="30097" spans="28:28" x14ac:dyDescent="0.25">
      <c r="AB30097" s="3" t="e">
        <v>#N/A</v>
      </c>
    </row>
    <row r="30098" spans="28:28" x14ac:dyDescent="0.25">
      <c r="AB30098" s="3" t="e">
        <v>#N/A</v>
      </c>
    </row>
    <row r="30099" spans="28:28" x14ac:dyDescent="0.25">
      <c r="AB30099" s="3" t="e">
        <v>#N/A</v>
      </c>
    </row>
    <row r="30100" spans="28:28" x14ac:dyDescent="0.25">
      <c r="AB30100" s="3" t="e">
        <v>#N/A</v>
      </c>
    </row>
    <row r="30101" spans="28:28" x14ac:dyDescent="0.25">
      <c r="AB30101" s="3" t="e">
        <v>#N/A</v>
      </c>
    </row>
    <row r="30102" spans="28:28" x14ac:dyDescent="0.25">
      <c r="AB30102" s="3" t="e">
        <v>#N/A</v>
      </c>
    </row>
    <row r="30103" spans="28:28" x14ac:dyDescent="0.25">
      <c r="AB30103" s="3" t="e">
        <v>#N/A</v>
      </c>
    </row>
    <row r="30104" spans="28:28" x14ac:dyDescent="0.25">
      <c r="AB30104" s="3" t="e">
        <v>#N/A</v>
      </c>
    </row>
    <row r="30105" spans="28:28" x14ac:dyDescent="0.25">
      <c r="AB30105" s="3" t="e">
        <v>#N/A</v>
      </c>
    </row>
    <row r="30106" spans="28:28" x14ac:dyDescent="0.25">
      <c r="AB30106" s="3" t="e">
        <v>#N/A</v>
      </c>
    </row>
    <row r="30107" spans="28:28" x14ac:dyDescent="0.25">
      <c r="AB30107" s="3" t="e">
        <v>#N/A</v>
      </c>
    </row>
    <row r="30108" spans="28:28" x14ac:dyDescent="0.25">
      <c r="AB30108" s="3" t="e">
        <v>#N/A</v>
      </c>
    </row>
    <row r="30109" spans="28:28" x14ac:dyDescent="0.25">
      <c r="AB30109" s="3" t="e">
        <v>#N/A</v>
      </c>
    </row>
    <row r="30110" spans="28:28" x14ac:dyDescent="0.25">
      <c r="AB30110" s="3" t="e">
        <v>#N/A</v>
      </c>
    </row>
    <row r="30111" spans="28:28" x14ac:dyDescent="0.25">
      <c r="AB30111" s="3" t="e">
        <v>#N/A</v>
      </c>
    </row>
    <row r="30112" spans="28:28" x14ac:dyDescent="0.25">
      <c r="AB30112" s="3" t="e">
        <v>#N/A</v>
      </c>
    </row>
    <row r="30113" spans="28:28" x14ac:dyDescent="0.25">
      <c r="AB30113" s="3" t="e">
        <v>#N/A</v>
      </c>
    </row>
    <row r="30114" spans="28:28" x14ac:dyDescent="0.25">
      <c r="AB30114" s="3" t="e">
        <v>#N/A</v>
      </c>
    </row>
    <row r="30115" spans="28:28" x14ac:dyDescent="0.25">
      <c r="AB30115" s="3" t="e">
        <v>#N/A</v>
      </c>
    </row>
    <row r="30116" spans="28:28" x14ac:dyDescent="0.25">
      <c r="AB30116" s="3" t="e">
        <v>#N/A</v>
      </c>
    </row>
    <row r="30117" spans="28:28" x14ac:dyDescent="0.25">
      <c r="AB30117" s="3" t="e">
        <v>#N/A</v>
      </c>
    </row>
    <row r="30118" spans="28:28" x14ac:dyDescent="0.25">
      <c r="AB30118" s="3" t="e">
        <v>#N/A</v>
      </c>
    </row>
    <row r="30119" spans="28:28" x14ac:dyDescent="0.25">
      <c r="AB30119" s="3" t="e">
        <v>#N/A</v>
      </c>
    </row>
    <row r="30120" spans="28:28" x14ac:dyDescent="0.25">
      <c r="AB30120" s="3" t="e">
        <v>#N/A</v>
      </c>
    </row>
    <row r="30121" spans="28:28" x14ac:dyDescent="0.25">
      <c r="AB30121" s="3" t="e">
        <v>#N/A</v>
      </c>
    </row>
    <row r="30122" spans="28:28" x14ac:dyDescent="0.25">
      <c r="AB30122" s="3" t="e">
        <v>#N/A</v>
      </c>
    </row>
    <row r="30123" spans="28:28" x14ac:dyDescent="0.25">
      <c r="AB30123" s="3" t="e">
        <v>#N/A</v>
      </c>
    </row>
    <row r="30124" spans="28:28" x14ac:dyDescent="0.25">
      <c r="AB30124" s="3" t="e">
        <v>#N/A</v>
      </c>
    </row>
    <row r="30125" spans="28:28" x14ac:dyDescent="0.25">
      <c r="AB30125" s="3" t="e">
        <v>#N/A</v>
      </c>
    </row>
    <row r="30126" spans="28:28" x14ac:dyDescent="0.25">
      <c r="AB30126" s="3" t="e">
        <v>#N/A</v>
      </c>
    </row>
    <row r="30127" spans="28:28" x14ac:dyDescent="0.25">
      <c r="AB30127" s="3" t="e">
        <v>#N/A</v>
      </c>
    </row>
    <row r="30128" spans="28:28" x14ac:dyDescent="0.25">
      <c r="AB30128" s="3" t="e">
        <v>#N/A</v>
      </c>
    </row>
    <row r="30129" spans="28:28" x14ac:dyDescent="0.25">
      <c r="AB30129" s="3" t="e">
        <v>#N/A</v>
      </c>
    </row>
    <row r="30130" spans="28:28" x14ac:dyDescent="0.25">
      <c r="AB30130" s="3" t="e">
        <v>#N/A</v>
      </c>
    </row>
    <row r="30131" spans="28:28" x14ac:dyDescent="0.25">
      <c r="AB30131" s="3" t="e">
        <v>#N/A</v>
      </c>
    </row>
    <row r="30132" spans="28:28" x14ac:dyDescent="0.25">
      <c r="AB30132" s="3" t="e">
        <v>#N/A</v>
      </c>
    </row>
    <row r="30133" spans="28:28" x14ac:dyDescent="0.25">
      <c r="AB30133" s="3" t="e">
        <v>#N/A</v>
      </c>
    </row>
    <row r="30134" spans="28:28" x14ac:dyDescent="0.25">
      <c r="AB30134" s="3" t="e">
        <v>#N/A</v>
      </c>
    </row>
    <row r="30135" spans="28:28" x14ac:dyDescent="0.25">
      <c r="AB30135" s="3" t="e">
        <v>#N/A</v>
      </c>
    </row>
    <row r="30136" spans="28:28" x14ac:dyDescent="0.25">
      <c r="AB30136" s="3" t="e">
        <v>#N/A</v>
      </c>
    </row>
    <row r="30137" spans="28:28" x14ac:dyDescent="0.25">
      <c r="AB30137" s="3" t="e">
        <v>#N/A</v>
      </c>
    </row>
    <row r="30138" spans="28:28" x14ac:dyDescent="0.25">
      <c r="AB30138" s="3" t="e">
        <v>#N/A</v>
      </c>
    </row>
    <row r="30139" spans="28:28" x14ac:dyDescent="0.25">
      <c r="AB30139" s="3" t="e">
        <v>#N/A</v>
      </c>
    </row>
    <row r="30140" spans="28:28" x14ac:dyDescent="0.25">
      <c r="AB30140" s="3" t="e">
        <v>#N/A</v>
      </c>
    </row>
    <row r="30141" spans="28:28" x14ac:dyDescent="0.25">
      <c r="AB30141" s="3" t="e">
        <v>#N/A</v>
      </c>
    </row>
    <row r="30142" spans="28:28" x14ac:dyDescent="0.25">
      <c r="AB30142" s="3" t="e">
        <v>#N/A</v>
      </c>
    </row>
    <row r="30143" spans="28:28" x14ac:dyDescent="0.25">
      <c r="AB30143" s="3" t="e">
        <v>#N/A</v>
      </c>
    </row>
    <row r="30144" spans="28:28" x14ac:dyDescent="0.25">
      <c r="AB30144" s="3" t="e">
        <v>#N/A</v>
      </c>
    </row>
    <row r="30145" spans="28:28" x14ac:dyDescent="0.25">
      <c r="AB30145" s="3" t="e">
        <v>#N/A</v>
      </c>
    </row>
    <row r="30146" spans="28:28" x14ac:dyDescent="0.25">
      <c r="AB30146" s="3" t="e">
        <v>#N/A</v>
      </c>
    </row>
    <row r="30147" spans="28:28" x14ac:dyDescent="0.25">
      <c r="AB30147" s="3" t="e">
        <v>#N/A</v>
      </c>
    </row>
    <row r="30148" spans="28:28" x14ac:dyDescent="0.25">
      <c r="AB30148" s="3" t="e">
        <v>#N/A</v>
      </c>
    </row>
    <row r="30149" spans="28:28" x14ac:dyDescent="0.25">
      <c r="AB30149" s="3" t="e">
        <v>#N/A</v>
      </c>
    </row>
    <row r="30150" spans="28:28" x14ac:dyDescent="0.25">
      <c r="AB30150" s="3" t="e">
        <v>#N/A</v>
      </c>
    </row>
    <row r="30151" spans="28:28" x14ac:dyDescent="0.25">
      <c r="AB30151" s="3" t="e">
        <v>#N/A</v>
      </c>
    </row>
    <row r="30152" spans="28:28" x14ac:dyDescent="0.25">
      <c r="AB30152" s="3" t="e">
        <v>#N/A</v>
      </c>
    </row>
    <row r="30153" spans="28:28" x14ac:dyDescent="0.25">
      <c r="AB30153" s="3" t="e">
        <v>#N/A</v>
      </c>
    </row>
    <row r="30154" spans="28:28" x14ac:dyDescent="0.25">
      <c r="AB30154" s="3" t="e">
        <v>#N/A</v>
      </c>
    </row>
    <row r="30155" spans="28:28" x14ac:dyDescent="0.25">
      <c r="AB30155" s="3" t="e">
        <v>#N/A</v>
      </c>
    </row>
    <row r="30156" spans="28:28" x14ac:dyDescent="0.25">
      <c r="AB30156" s="3" t="e">
        <v>#N/A</v>
      </c>
    </row>
    <row r="30157" spans="28:28" x14ac:dyDescent="0.25">
      <c r="AB30157" s="3" t="e">
        <v>#N/A</v>
      </c>
    </row>
    <row r="30158" spans="28:28" x14ac:dyDescent="0.25">
      <c r="AB30158" s="3" t="e">
        <v>#N/A</v>
      </c>
    </row>
    <row r="30159" spans="28:28" x14ac:dyDescent="0.25">
      <c r="AB30159" s="3" t="e">
        <v>#N/A</v>
      </c>
    </row>
    <row r="30160" spans="28:28" x14ac:dyDescent="0.25">
      <c r="AB30160" s="3" t="e">
        <v>#N/A</v>
      </c>
    </row>
    <row r="30161" spans="28:28" x14ac:dyDescent="0.25">
      <c r="AB30161" s="3" t="e">
        <v>#N/A</v>
      </c>
    </row>
    <row r="30162" spans="28:28" x14ac:dyDescent="0.25">
      <c r="AB30162" s="3" t="e">
        <v>#N/A</v>
      </c>
    </row>
    <row r="30163" spans="28:28" x14ac:dyDescent="0.25">
      <c r="AB30163" s="3" t="e">
        <v>#N/A</v>
      </c>
    </row>
    <row r="30164" spans="28:28" x14ac:dyDescent="0.25">
      <c r="AB30164" s="3" t="e">
        <v>#N/A</v>
      </c>
    </row>
    <row r="30165" spans="28:28" x14ac:dyDescent="0.25">
      <c r="AB30165" s="3" t="e">
        <v>#N/A</v>
      </c>
    </row>
    <row r="30166" spans="28:28" x14ac:dyDescent="0.25">
      <c r="AB30166" s="3" t="e">
        <v>#N/A</v>
      </c>
    </row>
    <row r="30167" spans="28:28" x14ac:dyDescent="0.25">
      <c r="AB30167" s="3" t="e">
        <v>#N/A</v>
      </c>
    </row>
    <row r="30168" spans="28:28" x14ac:dyDescent="0.25">
      <c r="AB30168" s="3" t="e">
        <v>#N/A</v>
      </c>
    </row>
    <row r="30169" spans="28:28" x14ac:dyDescent="0.25">
      <c r="AB30169" s="3" t="e">
        <v>#N/A</v>
      </c>
    </row>
    <row r="30170" spans="28:28" x14ac:dyDescent="0.25">
      <c r="AB30170" s="3" t="e">
        <v>#N/A</v>
      </c>
    </row>
    <row r="30171" spans="28:28" x14ac:dyDescent="0.25">
      <c r="AB30171" s="3" t="e">
        <v>#N/A</v>
      </c>
    </row>
    <row r="30172" spans="28:28" x14ac:dyDescent="0.25">
      <c r="AB30172" s="3" t="e">
        <v>#N/A</v>
      </c>
    </row>
    <row r="30173" spans="28:28" x14ac:dyDescent="0.25">
      <c r="AB30173" s="3" t="e">
        <v>#N/A</v>
      </c>
    </row>
    <row r="30174" spans="28:28" x14ac:dyDescent="0.25">
      <c r="AB30174" s="3" t="e">
        <v>#N/A</v>
      </c>
    </row>
    <row r="30175" spans="28:28" x14ac:dyDescent="0.25">
      <c r="AB30175" s="3" t="e">
        <v>#N/A</v>
      </c>
    </row>
    <row r="30176" spans="28:28" x14ac:dyDescent="0.25">
      <c r="AB30176" s="3" t="e">
        <v>#N/A</v>
      </c>
    </row>
    <row r="30177" spans="28:28" x14ac:dyDescent="0.25">
      <c r="AB30177" s="3" t="e">
        <v>#N/A</v>
      </c>
    </row>
    <row r="30178" spans="28:28" x14ac:dyDescent="0.25">
      <c r="AB30178" s="3" t="e">
        <v>#N/A</v>
      </c>
    </row>
    <row r="30179" spans="28:28" x14ac:dyDescent="0.25">
      <c r="AB30179" s="3" t="e">
        <v>#N/A</v>
      </c>
    </row>
    <row r="30180" spans="28:28" x14ac:dyDescent="0.25">
      <c r="AB30180" s="3" t="e">
        <v>#N/A</v>
      </c>
    </row>
    <row r="30181" spans="28:28" x14ac:dyDescent="0.25">
      <c r="AB30181" s="3" t="e">
        <v>#N/A</v>
      </c>
    </row>
    <row r="30182" spans="28:28" x14ac:dyDescent="0.25">
      <c r="AB30182" s="3" t="e">
        <v>#N/A</v>
      </c>
    </row>
    <row r="30183" spans="28:28" x14ac:dyDescent="0.25">
      <c r="AB30183" s="3" t="e">
        <v>#N/A</v>
      </c>
    </row>
    <row r="30184" spans="28:28" x14ac:dyDescent="0.25">
      <c r="AB30184" s="3" t="e">
        <v>#N/A</v>
      </c>
    </row>
    <row r="30185" spans="28:28" x14ac:dyDescent="0.25">
      <c r="AB30185" s="3" t="e">
        <v>#N/A</v>
      </c>
    </row>
    <row r="30186" spans="28:28" x14ac:dyDescent="0.25">
      <c r="AB30186" s="3" t="e">
        <v>#N/A</v>
      </c>
    </row>
    <row r="30187" spans="28:28" x14ac:dyDescent="0.25">
      <c r="AB30187" s="3" t="e">
        <v>#N/A</v>
      </c>
    </row>
    <row r="30188" spans="28:28" x14ac:dyDescent="0.25">
      <c r="AB30188" s="3" t="e">
        <v>#N/A</v>
      </c>
    </row>
    <row r="30189" spans="28:28" x14ac:dyDescent="0.25">
      <c r="AB30189" s="3" t="e">
        <v>#N/A</v>
      </c>
    </row>
    <row r="30190" spans="28:28" x14ac:dyDescent="0.25">
      <c r="AB30190" s="3" t="e">
        <v>#N/A</v>
      </c>
    </row>
    <row r="30191" spans="28:28" x14ac:dyDescent="0.25">
      <c r="AB30191" s="3" t="e">
        <v>#N/A</v>
      </c>
    </row>
    <row r="30192" spans="28:28" x14ac:dyDescent="0.25">
      <c r="AB30192" s="3" t="e">
        <v>#N/A</v>
      </c>
    </row>
    <row r="30193" spans="28:28" x14ac:dyDescent="0.25">
      <c r="AB30193" s="3" t="e">
        <v>#N/A</v>
      </c>
    </row>
    <row r="30194" spans="28:28" x14ac:dyDescent="0.25">
      <c r="AB30194" s="3" t="e">
        <v>#N/A</v>
      </c>
    </row>
    <row r="30195" spans="28:28" x14ac:dyDescent="0.25">
      <c r="AB30195" s="3" t="e">
        <v>#N/A</v>
      </c>
    </row>
    <row r="30196" spans="28:28" x14ac:dyDescent="0.25">
      <c r="AB30196" s="3" t="e">
        <v>#N/A</v>
      </c>
    </row>
    <row r="30197" spans="28:28" x14ac:dyDescent="0.25">
      <c r="AB30197" s="3" t="e">
        <v>#N/A</v>
      </c>
    </row>
    <row r="30198" spans="28:28" x14ac:dyDescent="0.25">
      <c r="AB30198" s="3" t="e">
        <v>#N/A</v>
      </c>
    </row>
    <row r="30199" spans="28:28" x14ac:dyDescent="0.25">
      <c r="AB30199" s="3" t="e">
        <v>#N/A</v>
      </c>
    </row>
    <row r="30200" spans="28:28" x14ac:dyDescent="0.25">
      <c r="AB30200" s="3" t="e">
        <v>#N/A</v>
      </c>
    </row>
    <row r="30201" spans="28:28" x14ac:dyDescent="0.25">
      <c r="AB30201" s="3" t="e">
        <v>#N/A</v>
      </c>
    </row>
    <row r="30202" spans="28:28" x14ac:dyDescent="0.25">
      <c r="AB30202" s="3" t="e">
        <v>#N/A</v>
      </c>
    </row>
    <row r="30203" spans="28:28" x14ac:dyDescent="0.25">
      <c r="AB30203" s="3" t="e">
        <v>#N/A</v>
      </c>
    </row>
    <row r="30204" spans="28:28" x14ac:dyDescent="0.25">
      <c r="AB30204" s="3" t="e">
        <v>#N/A</v>
      </c>
    </row>
    <row r="30205" spans="28:28" x14ac:dyDescent="0.25">
      <c r="AB30205" s="3" t="e">
        <v>#N/A</v>
      </c>
    </row>
    <row r="30206" spans="28:28" x14ac:dyDescent="0.25">
      <c r="AB30206" s="3" t="e">
        <v>#N/A</v>
      </c>
    </row>
    <row r="30207" spans="28:28" x14ac:dyDescent="0.25">
      <c r="AB30207" s="3" t="e">
        <v>#N/A</v>
      </c>
    </row>
    <row r="30208" spans="28:28" x14ac:dyDescent="0.25">
      <c r="AB30208" s="3" t="e">
        <v>#N/A</v>
      </c>
    </row>
    <row r="30209" spans="28:28" x14ac:dyDescent="0.25">
      <c r="AB30209" s="3" t="e">
        <v>#N/A</v>
      </c>
    </row>
    <row r="30210" spans="28:28" x14ac:dyDescent="0.25">
      <c r="AB30210" s="3" t="e">
        <v>#N/A</v>
      </c>
    </row>
    <row r="30211" spans="28:28" x14ac:dyDescent="0.25">
      <c r="AB30211" s="3" t="e">
        <v>#N/A</v>
      </c>
    </row>
    <row r="30212" spans="28:28" x14ac:dyDescent="0.25">
      <c r="AB30212" s="3" t="e">
        <v>#N/A</v>
      </c>
    </row>
    <row r="30213" spans="28:28" x14ac:dyDescent="0.25">
      <c r="AB30213" s="3" t="e">
        <v>#N/A</v>
      </c>
    </row>
    <row r="30214" spans="28:28" x14ac:dyDescent="0.25">
      <c r="AB30214" s="3" t="e">
        <v>#N/A</v>
      </c>
    </row>
    <row r="30215" spans="28:28" x14ac:dyDescent="0.25">
      <c r="AB30215" s="3" t="e">
        <v>#N/A</v>
      </c>
    </row>
    <row r="30216" spans="28:28" x14ac:dyDescent="0.25">
      <c r="AB30216" s="3" t="e">
        <v>#N/A</v>
      </c>
    </row>
    <row r="30217" spans="28:28" x14ac:dyDescent="0.25">
      <c r="AB30217" s="3" t="e">
        <v>#N/A</v>
      </c>
    </row>
    <row r="30218" spans="28:28" x14ac:dyDescent="0.25">
      <c r="AB30218" s="3" t="e">
        <v>#N/A</v>
      </c>
    </row>
    <row r="30219" spans="28:28" x14ac:dyDescent="0.25">
      <c r="AB30219" s="3" t="e">
        <v>#N/A</v>
      </c>
    </row>
    <row r="30220" spans="28:28" x14ac:dyDescent="0.25">
      <c r="AB30220" s="3" t="e">
        <v>#N/A</v>
      </c>
    </row>
    <row r="30221" spans="28:28" x14ac:dyDescent="0.25">
      <c r="AB30221" s="3" t="e">
        <v>#N/A</v>
      </c>
    </row>
    <row r="30222" spans="28:28" x14ac:dyDescent="0.25">
      <c r="AB30222" s="3" t="e">
        <v>#N/A</v>
      </c>
    </row>
    <row r="30223" spans="28:28" x14ac:dyDescent="0.25">
      <c r="AB30223" s="3" t="e">
        <v>#N/A</v>
      </c>
    </row>
    <row r="30224" spans="28:28" x14ac:dyDescent="0.25">
      <c r="AB30224" s="3" t="e">
        <v>#N/A</v>
      </c>
    </row>
    <row r="30225" spans="28:28" x14ac:dyDescent="0.25">
      <c r="AB30225" s="3" t="e">
        <v>#N/A</v>
      </c>
    </row>
    <row r="30226" spans="28:28" x14ac:dyDescent="0.25">
      <c r="AB30226" s="3" t="e">
        <v>#N/A</v>
      </c>
    </row>
    <row r="30227" spans="28:28" x14ac:dyDescent="0.25">
      <c r="AB30227" s="3" t="e">
        <v>#N/A</v>
      </c>
    </row>
    <row r="30228" spans="28:28" x14ac:dyDescent="0.25">
      <c r="AB30228" s="3" t="e">
        <v>#N/A</v>
      </c>
    </row>
    <row r="30229" spans="28:28" x14ac:dyDescent="0.25">
      <c r="AB30229" s="3" t="e">
        <v>#N/A</v>
      </c>
    </row>
    <row r="30230" spans="28:28" x14ac:dyDescent="0.25">
      <c r="AB30230" s="3" t="e">
        <v>#N/A</v>
      </c>
    </row>
    <row r="30231" spans="28:28" x14ac:dyDescent="0.25">
      <c r="AB30231" s="3" t="e">
        <v>#N/A</v>
      </c>
    </row>
    <row r="30232" spans="28:28" x14ac:dyDescent="0.25">
      <c r="AB30232" s="3" t="e">
        <v>#N/A</v>
      </c>
    </row>
    <row r="30233" spans="28:28" x14ac:dyDescent="0.25">
      <c r="AB30233" s="3" t="e">
        <v>#N/A</v>
      </c>
    </row>
    <row r="30234" spans="28:28" x14ac:dyDescent="0.25">
      <c r="AB30234" s="3" t="e">
        <v>#N/A</v>
      </c>
    </row>
    <row r="30235" spans="28:28" x14ac:dyDescent="0.25">
      <c r="AB30235" s="3" t="e">
        <v>#N/A</v>
      </c>
    </row>
    <row r="30236" spans="28:28" x14ac:dyDescent="0.25">
      <c r="AB30236" s="3" t="e">
        <v>#N/A</v>
      </c>
    </row>
    <row r="30237" spans="28:28" x14ac:dyDescent="0.25">
      <c r="AB30237" s="3" t="e">
        <v>#N/A</v>
      </c>
    </row>
    <row r="30238" spans="28:28" x14ac:dyDescent="0.25">
      <c r="AB30238" s="3" t="e">
        <v>#N/A</v>
      </c>
    </row>
    <row r="30239" spans="28:28" x14ac:dyDescent="0.25">
      <c r="AB30239" s="3" t="e">
        <v>#N/A</v>
      </c>
    </row>
    <row r="30240" spans="28:28" x14ac:dyDescent="0.25">
      <c r="AB30240" s="3" t="e">
        <v>#N/A</v>
      </c>
    </row>
    <row r="30241" spans="28:28" x14ac:dyDescent="0.25">
      <c r="AB30241" s="3" t="e">
        <v>#N/A</v>
      </c>
    </row>
    <row r="30242" spans="28:28" x14ac:dyDescent="0.25">
      <c r="AB30242" s="3" t="e">
        <v>#N/A</v>
      </c>
    </row>
    <row r="30243" spans="28:28" x14ac:dyDescent="0.25">
      <c r="AB30243" s="3" t="e">
        <v>#N/A</v>
      </c>
    </row>
    <row r="30244" spans="28:28" x14ac:dyDescent="0.25">
      <c r="AB30244" s="3" t="e">
        <v>#N/A</v>
      </c>
    </row>
    <row r="30245" spans="28:28" x14ac:dyDescent="0.25">
      <c r="AB30245" s="3" t="e">
        <v>#N/A</v>
      </c>
    </row>
    <row r="30246" spans="28:28" x14ac:dyDescent="0.25">
      <c r="AB30246" s="3" t="e">
        <v>#N/A</v>
      </c>
    </row>
    <row r="30247" spans="28:28" x14ac:dyDescent="0.25">
      <c r="AB30247" s="3" t="e">
        <v>#N/A</v>
      </c>
    </row>
    <row r="30248" spans="28:28" x14ac:dyDescent="0.25">
      <c r="AB30248" s="3" t="e">
        <v>#N/A</v>
      </c>
    </row>
    <row r="30249" spans="28:28" x14ac:dyDescent="0.25">
      <c r="AB30249" s="3" t="e">
        <v>#N/A</v>
      </c>
    </row>
    <row r="30250" spans="28:28" x14ac:dyDescent="0.25">
      <c r="AB30250" s="3" t="e">
        <v>#N/A</v>
      </c>
    </row>
    <row r="30251" spans="28:28" x14ac:dyDescent="0.25">
      <c r="AB30251" s="3" t="e">
        <v>#N/A</v>
      </c>
    </row>
    <row r="30252" spans="28:28" x14ac:dyDescent="0.25">
      <c r="AB30252" s="3" t="e">
        <v>#N/A</v>
      </c>
    </row>
    <row r="30253" spans="28:28" x14ac:dyDescent="0.25">
      <c r="AB30253" s="3" t="e">
        <v>#N/A</v>
      </c>
    </row>
    <row r="30254" spans="28:28" x14ac:dyDescent="0.25">
      <c r="AB30254" s="3" t="e">
        <v>#N/A</v>
      </c>
    </row>
    <row r="30255" spans="28:28" x14ac:dyDescent="0.25">
      <c r="AB30255" s="3" t="e">
        <v>#N/A</v>
      </c>
    </row>
    <row r="30256" spans="28:28" x14ac:dyDescent="0.25">
      <c r="AB30256" s="3" t="e">
        <v>#N/A</v>
      </c>
    </row>
    <row r="30257" spans="28:28" x14ac:dyDescent="0.25">
      <c r="AB30257" s="3" t="e">
        <v>#N/A</v>
      </c>
    </row>
    <row r="30258" spans="28:28" x14ac:dyDescent="0.25">
      <c r="AB30258" s="3" t="e">
        <v>#N/A</v>
      </c>
    </row>
    <row r="30259" spans="28:28" x14ac:dyDescent="0.25">
      <c r="AB30259" s="3" t="e">
        <v>#N/A</v>
      </c>
    </row>
    <row r="30260" spans="28:28" x14ac:dyDescent="0.25">
      <c r="AB30260" s="3" t="e">
        <v>#N/A</v>
      </c>
    </row>
    <row r="30261" spans="28:28" x14ac:dyDescent="0.25">
      <c r="AB30261" s="3" t="e">
        <v>#N/A</v>
      </c>
    </row>
    <row r="30262" spans="28:28" x14ac:dyDescent="0.25">
      <c r="AB30262" s="3" t="e">
        <v>#N/A</v>
      </c>
    </row>
    <row r="30263" spans="28:28" x14ac:dyDescent="0.25">
      <c r="AB30263" s="3" t="e">
        <v>#N/A</v>
      </c>
    </row>
    <row r="30264" spans="28:28" x14ac:dyDescent="0.25">
      <c r="AB30264" s="3" t="e">
        <v>#N/A</v>
      </c>
    </row>
    <row r="30265" spans="28:28" x14ac:dyDescent="0.25">
      <c r="AB30265" s="3" t="e">
        <v>#N/A</v>
      </c>
    </row>
    <row r="30266" spans="28:28" x14ac:dyDescent="0.25">
      <c r="AB30266" s="3" t="e">
        <v>#N/A</v>
      </c>
    </row>
    <row r="30267" spans="28:28" x14ac:dyDescent="0.25">
      <c r="AB30267" s="3" t="e">
        <v>#N/A</v>
      </c>
    </row>
    <row r="30268" spans="28:28" x14ac:dyDescent="0.25">
      <c r="AB30268" s="3" t="e">
        <v>#N/A</v>
      </c>
    </row>
    <row r="30269" spans="28:28" x14ac:dyDescent="0.25">
      <c r="AB30269" s="3" t="e">
        <v>#N/A</v>
      </c>
    </row>
    <row r="30270" spans="28:28" x14ac:dyDescent="0.25">
      <c r="AB30270" s="3" t="e">
        <v>#N/A</v>
      </c>
    </row>
    <row r="30271" spans="28:28" x14ac:dyDescent="0.25">
      <c r="AB30271" s="3" t="e">
        <v>#N/A</v>
      </c>
    </row>
    <row r="30272" spans="28:28" x14ac:dyDescent="0.25">
      <c r="AB30272" s="3" t="e">
        <v>#N/A</v>
      </c>
    </row>
    <row r="30273" spans="28:28" x14ac:dyDescent="0.25">
      <c r="AB30273" s="3" t="e">
        <v>#N/A</v>
      </c>
    </row>
    <row r="30274" spans="28:28" x14ac:dyDescent="0.25">
      <c r="AB30274" s="3" t="e">
        <v>#N/A</v>
      </c>
    </row>
    <row r="30275" spans="28:28" x14ac:dyDescent="0.25">
      <c r="AB30275" s="3" t="e">
        <v>#N/A</v>
      </c>
    </row>
    <row r="30276" spans="28:28" x14ac:dyDescent="0.25">
      <c r="AB30276" s="3" t="e">
        <v>#N/A</v>
      </c>
    </row>
    <row r="30277" spans="28:28" x14ac:dyDescent="0.25">
      <c r="AB30277" s="3" t="e">
        <v>#N/A</v>
      </c>
    </row>
    <row r="30278" spans="28:28" x14ac:dyDescent="0.25">
      <c r="AB30278" s="3" t="e">
        <v>#N/A</v>
      </c>
    </row>
    <row r="30279" spans="28:28" x14ac:dyDescent="0.25">
      <c r="AB30279" s="3" t="e">
        <v>#N/A</v>
      </c>
    </row>
    <row r="30280" spans="28:28" x14ac:dyDescent="0.25">
      <c r="AB30280" s="3" t="e">
        <v>#N/A</v>
      </c>
    </row>
    <row r="30281" spans="28:28" x14ac:dyDescent="0.25">
      <c r="AB30281" s="3" t="e">
        <v>#N/A</v>
      </c>
    </row>
    <row r="30282" spans="28:28" x14ac:dyDescent="0.25">
      <c r="AB30282" s="3" t="e">
        <v>#N/A</v>
      </c>
    </row>
    <row r="30283" spans="28:28" x14ac:dyDescent="0.25">
      <c r="AB30283" s="3" t="e">
        <v>#N/A</v>
      </c>
    </row>
    <row r="30284" spans="28:28" x14ac:dyDescent="0.25">
      <c r="AB30284" s="3" t="e">
        <v>#N/A</v>
      </c>
    </row>
    <row r="30285" spans="28:28" x14ac:dyDescent="0.25">
      <c r="AB30285" s="3" t="e">
        <v>#N/A</v>
      </c>
    </row>
    <row r="30286" spans="28:28" x14ac:dyDescent="0.25">
      <c r="AB30286" s="3" t="e">
        <v>#N/A</v>
      </c>
    </row>
    <row r="30287" spans="28:28" x14ac:dyDescent="0.25">
      <c r="AB30287" s="3" t="e">
        <v>#N/A</v>
      </c>
    </row>
    <row r="30288" spans="28:28" x14ac:dyDescent="0.25">
      <c r="AB30288" s="3" t="e">
        <v>#N/A</v>
      </c>
    </row>
    <row r="30289" spans="28:28" x14ac:dyDescent="0.25">
      <c r="AB30289" s="3" t="e">
        <v>#N/A</v>
      </c>
    </row>
    <row r="30290" spans="28:28" x14ac:dyDescent="0.25">
      <c r="AB30290" s="3" t="e">
        <v>#N/A</v>
      </c>
    </row>
    <row r="30291" spans="28:28" x14ac:dyDescent="0.25">
      <c r="AB30291" s="3" t="e">
        <v>#N/A</v>
      </c>
    </row>
    <row r="30292" spans="28:28" x14ac:dyDescent="0.25">
      <c r="AB30292" s="3" t="e">
        <v>#N/A</v>
      </c>
    </row>
    <row r="30293" spans="28:28" x14ac:dyDescent="0.25">
      <c r="AB30293" s="3" t="e">
        <v>#N/A</v>
      </c>
    </row>
    <row r="30294" spans="28:28" x14ac:dyDescent="0.25">
      <c r="AB30294" s="3" t="e">
        <v>#N/A</v>
      </c>
    </row>
    <row r="30295" spans="28:28" x14ac:dyDescent="0.25">
      <c r="AB30295" s="3" t="e">
        <v>#N/A</v>
      </c>
    </row>
    <row r="30296" spans="28:28" x14ac:dyDescent="0.25">
      <c r="AB30296" s="3" t="e">
        <v>#N/A</v>
      </c>
    </row>
    <row r="30297" spans="28:28" x14ac:dyDescent="0.25">
      <c r="AB30297" s="3" t="e">
        <v>#N/A</v>
      </c>
    </row>
    <row r="30298" spans="28:28" x14ac:dyDescent="0.25">
      <c r="AB30298" s="3" t="e">
        <v>#N/A</v>
      </c>
    </row>
    <row r="30299" spans="28:28" x14ac:dyDescent="0.25">
      <c r="AB30299" s="3" t="e">
        <v>#N/A</v>
      </c>
    </row>
    <row r="30300" spans="28:28" x14ac:dyDescent="0.25">
      <c r="AB30300" s="3" t="e">
        <v>#N/A</v>
      </c>
    </row>
    <row r="30301" spans="28:28" x14ac:dyDescent="0.25">
      <c r="AB30301" s="3" t="e">
        <v>#N/A</v>
      </c>
    </row>
    <row r="30302" spans="28:28" x14ac:dyDescent="0.25">
      <c r="AB30302" s="3" t="e">
        <v>#N/A</v>
      </c>
    </row>
    <row r="30303" spans="28:28" x14ac:dyDescent="0.25">
      <c r="AB30303" s="3" t="e">
        <v>#N/A</v>
      </c>
    </row>
    <row r="30304" spans="28:28" x14ac:dyDescent="0.25">
      <c r="AB30304" s="3" t="e">
        <v>#N/A</v>
      </c>
    </row>
    <row r="30305" spans="28:28" x14ac:dyDescent="0.25">
      <c r="AB30305" s="3" t="e">
        <v>#N/A</v>
      </c>
    </row>
    <row r="30306" spans="28:28" x14ac:dyDescent="0.25">
      <c r="AB30306" s="3" t="e">
        <v>#N/A</v>
      </c>
    </row>
    <row r="30307" spans="28:28" x14ac:dyDescent="0.25">
      <c r="AB30307" s="3" t="e">
        <v>#N/A</v>
      </c>
    </row>
    <row r="30308" spans="28:28" x14ac:dyDescent="0.25">
      <c r="AB30308" s="3" t="e">
        <v>#N/A</v>
      </c>
    </row>
    <row r="30309" spans="28:28" x14ac:dyDescent="0.25">
      <c r="AB30309" s="3" t="e">
        <v>#N/A</v>
      </c>
    </row>
    <row r="30310" spans="28:28" x14ac:dyDescent="0.25">
      <c r="AB30310" s="3" t="e">
        <v>#N/A</v>
      </c>
    </row>
    <row r="30311" spans="28:28" x14ac:dyDescent="0.25">
      <c r="AB30311" s="3" t="e">
        <v>#N/A</v>
      </c>
    </row>
    <row r="30312" spans="28:28" x14ac:dyDescent="0.25">
      <c r="AB30312" s="3" t="e">
        <v>#N/A</v>
      </c>
    </row>
    <row r="30313" spans="28:28" x14ac:dyDescent="0.25">
      <c r="AB30313" s="3" t="e">
        <v>#N/A</v>
      </c>
    </row>
    <row r="30314" spans="28:28" x14ac:dyDescent="0.25">
      <c r="AB30314" s="3" t="e">
        <v>#N/A</v>
      </c>
    </row>
    <row r="30315" spans="28:28" x14ac:dyDescent="0.25">
      <c r="AB30315" s="3" t="e">
        <v>#N/A</v>
      </c>
    </row>
    <row r="30316" spans="28:28" x14ac:dyDescent="0.25">
      <c r="AB30316" s="3" t="e">
        <v>#N/A</v>
      </c>
    </row>
    <row r="30317" spans="28:28" x14ac:dyDescent="0.25">
      <c r="AB30317" s="3" t="e">
        <v>#N/A</v>
      </c>
    </row>
    <row r="30318" spans="28:28" x14ac:dyDescent="0.25">
      <c r="AB30318" s="3" t="e">
        <v>#N/A</v>
      </c>
    </row>
    <row r="30319" spans="28:28" x14ac:dyDescent="0.25">
      <c r="AB30319" s="3" t="e">
        <v>#N/A</v>
      </c>
    </row>
    <row r="30320" spans="28:28" x14ac:dyDescent="0.25">
      <c r="AB30320" s="3" t="e">
        <v>#N/A</v>
      </c>
    </row>
    <row r="30321" spans="28:28" x14ac:dyDescent="0.25">
      <c r="AB30321" s="3" t="e">
        <v>#N/A</v>
      </c>
    </row>
    <row r="30322" spans="28:28" x14ac:dyDescent="0.25">
      <c r="AB30322" s="3" t="e">
        <v>#N/A</v>
      </c>
    </row>
    <row r="30323" spans="28:28" x14ac:dyDescent="0.25">
      <c r="AB30323" s="3" t="e">
        <v>#N/A</v>
      </c>
    </row>
    <row r="30324" spans="28:28" x14ac:dyDescent="0.25">
      <c r="AB30324" s="3" t="e">
        <v>#N/A</v>
      </c>
    </row>
    <row r="30325" spans="28:28" x14ac:dyDescent="0.25">
      <c r="AB30325" s="3" t="e">
        <v>#N/A</v>
      </c>
    </row>
    <row r="30326" spans="28:28" x14ac:dyDescent="0.25">
      <c r="AB30326" s="3" t="e">
        <v>#N/A</v>
      </c>
    </row>
    <row r="30327" spans="28:28" x14ac:dyDescent="0.25">
      <c r="AB30327" s="3" t="e">
        <v>#N/A</v>
      </c>
    </row>
    <row r="30328" spans="28:28" x14ac:dyDescent="0.25">
      <c r="AB30328" s="3" t="e">
        <v>#N/A</v>
      </c>
    </row>
    <row r="30329" spans="28:28" x14ac:dyDescent="0.25">
      <c r="AB30329" s="3" t="e">
        <v>#N/A</v>
      </c>
    </row>
    <row r="30330" spans="28:28" x14ac:dyDescent="0.25">
      <c r="AB30330" s="3" t="e">
        <v>#N/A</v>
      </c>
    </row>
    <row r="30331" spans="28:28" x14ac:dyDescent="0.25">
      <c r="AB30331" s="3" t="e">
        <v>#N/A</v>
      </c>
    </row>
    <row r="30332" spans="28:28" x14ac:dyDescent="0.25">
      <c r="AB30332" s="3" t="e">
        <v>#N/A</v>
      </c>
    </row>
    <row r="30333" spans="28:28" x14ac:dyDescent="0.25">
      <c r="AB30333" s="3" t="e">
        <v>#N/A</v>
      </c>
    </row>
    <row r="30334" spans="28:28" x14ac:dyDescent="0.25">
      <c r="AB30334" s="3" t="e">
        <v>#N/A</v>
      </c>
    </row>
    <row r="30335" spans="28:28" x14ac:dyDescent="0.25">
      <c r="AB30335" s="3" t="e">
        <v>#N/A</v>
      </c>
    </row>
    <row r="30336" spans="28:28" x14ac:dyDescent="0.25">
      <c r="AB30336" s="3" t="e">
        <v>#N/A</v>
      </c>
    </row>
    <row r="30337" spans="28:28" x14ac:dyDescent="0.25">
      <c r="AB30337" s="3" t="e">
        <v>#N/A</v>
      </c>
    </row>
    <row r="30338" spans="28:28" x14ac:dyDescent="0.25">
      <c r="AB30338" s="3" t="e">
        <v>#N/A</v>
      </c>
    </row>
    <row r="30339" spans="28:28" x14ac:dyDescent="0.25">
      <c r="AB30339" s="3" t="e">
        <v>#N/A</v>
      </c>
    </row>
    <row r="30340" spans="28:28" x14ac:dyDescent="0.25">
      <c r="AB30340" s="3" t="e">
        <v>#N/A</v>
      </c>
    </row>
    <row r="30341" spans="28:28" x14ac:dyDescent="0.25">
      <c r="AB30341" s="3" t="e">
        <v>#N/A</v>
      </c>
    </row>
    <row r="30342" spans="28:28" x14ac:dyDescent="0.25">
      <c r="AB30342" s="3" t="e">
        <v>#N/A</v>
      </c>
    </row>
    <row r="30343" spans="28:28" x14ac:dyDescent="0.25">
      <c r="AB30343" s="3" t="e">
        <v>#N/A</v>
      </c>
    </row>
    <row r="30344" spans="28:28" x14ac:dyDescent="0.25">
      <c r="AB30344" s="3" t="e">
        <v>#N/A</v>
      </c>
    </row>
    <row r="30345" spans="28:28" x14ac:dyDescent="0.25">
      <c r="AB30345" s="3" t="e">
        <v>#N/A</v>
      </c>
    </row>
    <row r="30346" spans="28:28" x14ac:dyDescent="0.25">
      <c r="AB30346" s="3" t="e">
        <v>#N/A</v>
      </c>
    </row>
    <row r="30347" spans="28:28" x14ac:dyDescent="0.25">
      <c r="AB30347" s="3" t="e">
        <v>#N/A</v>
      </c>
    </row>
    <row r="30348" spans="28:28" x14ac:dyDescent="0.25">
      <c r="AB30348" s="3" t="e">
        <v>#N/A</v>
      </c>
    </row>
    <row r="30349" spans="28:28" x14ac:dyDescent="0.25">
      <c r="AB30349" s="3" t="e">
        <v>#N/A</v>
      </c>
    </row>
    <row r="30350" spans="28:28" x14ac:dyDescent="0.25">
      <c r="AB30350" s="3" t="e">
        <v>#N/A</v>
      </c>
    </row>
    <row r="30351" spans="28:28" x14ac:dyDescent="0.25">
      <c r="AB30351" s="3" t="e">
        <v>#N/A</v>
      </c>
    </row>
    <row r="30352" spans="28:28" x14ac:dyDescent="0.25">
      <c r="AB30352" s="3" t="e">
        <v>#N/A</v>
      </c>
    </row>
    <row r="30353" spans="28:28" x14ac:dyDescent="0.25">
      <c r="AB30353" s="3" t="e">
        <v>#N/A</v>
      </c>
    </row>
    <row r="30354" spans="28:28" x14ac:dyDescent="0.25">
      <c r="AB30354" s="3" t="e">
        <v>#N/A</v>
      </c>
    </row>
    <row r="30355" spans="28:28" x14ac:dyDescent="0.25">
      <c r="AB30355" s="3" t="e">
        <v>#N/A</v>
      </c>
    </row>
    <row r="30356" spans="28:28" x14ac:dyDescent="0.25">
      <c r="AB30356" s="3" t="e">
        <v>#N/A</v>
      </c>
    </row>
    <row r="30357" spans="28:28" x14ac:dyDescent="0.25">
      <c r="AB30357" s="3" t="e">
        <v>#N/A</v>
      </c>
    </row>
    <row r="30358" spans="28:28" x14ac:dyDescent="0.25">
      <c r="AB30358" s="3" t="e">
        <v>#N/A</v>
      </c>
    </row>
    <row r="30359" spans="28:28" x14ac:dyDescent="0.25">
      <c r="AB30359" s="3" t="e">
        <v>#N/A</v>
      </c>
    </row>
    <row r="30360" spans="28:28" x14ac:dyDescent="0.25">
      <c r="AB30360" s="3" t="e">
        <v>#N/A</v>
      </c>
    </row>
    <row r="30361" spans="28:28" x14ac:dyDescent="0.25">
      <c r="AB30361" s="3" t="e">
        <v>#N/A</v>
      </c>
    </row>
    <row r="30362" spans="28:28" x14ac:dyDescent="0.25">
      <c r="AB30362" s="3" t="e">
        <v>#N/A</v>
      </c>
    </row>
    <row r="30363" spans="28:28" x14ac:dyDescent="0.25">
      <c r="AB30363" s="3" t="e">
        <v>#N/A</v>
      </c>
    </row>
    <row r="30364" spans="28:28" x14ac:dyDescent="0.25">
      <c r="AB30364" s="3" t="e">
        <v>#N/A</v>
      </c>
    </row>
    <row r="30365" spans="28:28" x14ac:dyDescent="0.25">
      <c r="AB30365" s="3" t="e">
        <v>#N/A</v>
      </c>
    </row>
    <row r="30366" spans="28:28" x14ac:dyDescent="0.25">
      <c r="AB30366" s="3" t="e">
        <v>#N/A</v>
      </c>
    </row>
    <row r="30367" spans="28:28" x14ac:dyDescent="0.25">
      <c r="AB30367" s="3" t="e">
        <v>#N/A</v>
      </c>
    </row>
    <row r="30368" spans="28:28" x14ac:dyDescent="0.25">
      <c r="AB30368" s="3" t="e">
        <v>#N/A</v>
      </c>
    </row>
    <row r="30369" spans="28:28" x14ac:dyDescent="0.25">
      <c r="AB30369" s="3" t="e">
        <v>#N/A</v>
      </c>
    </row>
    <row r="30370" spans="28:28" x14ac:dyDescent="0.25">
      <c r="AB30370" s="3" t="e">
        <v>#N/A</v>
      </c>
    </row>
    <row r="30371" spans="28:28" x14ac:dyDescent="0.25">
      <c r="AB30371" s="3" t="e">
        <v>#N/A</v>
      </c>
    </row>
    <row r="30372" spans="28:28" x14ac:dyDescent="0.25">
      <c r="AB30372" s="3" t="e">
        <v>#N/A</v>
      </c>
    </row>
    <row r="30373" spans="28:28" x14ac:dyDescent="0.25">
      <c r="AB30373" s="3" t="e">
        <v>#N/A</v>
      </c>
    </row>
    <row r="30374" spans="28:28" x14ac:dyDescent="0.25">
      <c r="AB30374" s="3" t="e">
        <v>#N/A</v>
      </c>
    </row>
    <row r="30375" spans="28:28" x14ac:dyDescent="0.25">
      <c r="AB30375" s="3" t="e">
        <v>#N/A</v>
      </c>
    </row>
    <row r="30376" spans="28:28" x14ac:dyDescent="0.25">
      <c r="AB30376" s="3" t="e">
        <v>#N/A</v>
      </c>
    </row>
    <row r="30377" spans="28:28" x14ac:dyDescent="0.25">
      <c r="AB30377" s="3" t="e">
        <v>#N/A</v>
      </c>
    </row>
    <row r="30378" spans="28:28" x14ac:dyDescent="0.25">
      <c r="AB30378" s="3" t="e">
        <v>#N/A</v>
      </c>
    </row>
    <row r="30379" spans="28:28" x14ac:dyDescent="0.25">
      <c r="AB30379" s="3" t="e">
        <v>#N/A</v>
      </c>
    </row>
    <row r="30380" spans="28:28" x14ac:dyDescent="0.25">
      <c r="AB30380" s="3" t="e">
        <v>#N/A</v>
      </c>
    </row>
    <row r="30381" spans="28:28" x14ac:dyDescent="0.25">
      <c r="AB30381" s="3" t="e">
        <v>#N/A</v>
      </c>
    </row>
    <row r="30382" spans="28:28" x14ac:dyDescent="0.25">
      <c r="AB30382" s="3" t="e">
        <v>#N/A</v>
      </c>
    </row>
    <row r="30383" spans="28:28" x14ac:dyDescent="0.25">
      <c r="AB30383" s="3" t="e">
        <v>#N/A</v>
      </c>
    </row>
    <row r="30384" spans="28:28" x14ac:dyDescent="0.25">
      <c r="AB30384" s="3" t="e">
        <v>#N/A</v>
      </c>
    </row>
    <row r="30385" spans="28:28" x14ac:dyDescent="0.25">
      <c r="AB30385" s="3" t="e">
        <v>#N/A</v>
      </c>
    </row>
    <row r="30386" spans="28:28" x14ac:dyDescent="0.25">
      <c r="AB30386" s="3" t="e">
        <v>#N/A</v>
      </c>
    </row>
    <row r="30387" spans="28:28" x14ac:dyDescent="0.25">
      <c r="AB30387" s="3" t="e">
        <v>#N/A</v>
      </c>
    </row>
    <row r="30388" spans="28:28" x14ac:dyDescent="0.25">
      <c r="AB30388" s="3" t="e">
        <v>#N/A</v>
      </c>
    </row>
    <row r="30389" spans="28:28" x14ac:dyDescent="0.25">
      <c r="AB30389" s="3" t="e">
        <v>#N/A</v>
      </c>
    </row>
    <row r="30390" spans="28:28" x14ac:dyDescent="0.25">
      <c r="AB30390" s="3" t="e">
        <v>#N/A</v>
      </c>
    </row>
    <row r="30391" spans="28:28" x14ac:dyDescent="0.25">
      <c r="AB30391" s="3" t="e">
        <v>#N/A</v>
      </c>
    </row>
    <row r="30392" spans="28:28" x14ac:dyDescent="0.25">
      <c r="AB30392" s="3" t="e">
        <v>#N/A</v>
      </c>
    </row>
    <row r="30393" spans="28:28" x14ac:dyDescent="0.25">
      <c r="AB30393" s="3" t="e">
        <v>#N/A</v>
      </c>
    </row>
    <row r="30394" spans="28:28" x14ac:dyDescent="0.25">
      <c r="AB30394" s="3" t="e">
        <v>#N/A</v>
      </c>
    </row>
    <row r="30395" spans="28:28" x14ac:dyDescent="0.25">
      <c r="AB30395" s="3" t="e">
        <v>#N/A</v>
      </c>
    </row>
    <row r="30396" spans="28:28" x14ac:dyDescent="0.25">
      <c r="AB30396" s="3" t="e">
        <v>#N/A</v>
      </c>
    </row>
    <row r="30397" spans="28:28" x14ac:dyDescent="0.25">
      <c r="AB30397" s="3" t="e">
        <v>#N/A</v>
      </c>
    </row>
    <row r="30398" spans="28:28" x14ac:dyDescent="0.25">
      <c r="AB30398" s="3" t="e">
        <v>#N/A</v>
      </c>
    </row>
    <row r="30399" spans="28:28" x14ac:dyDescent="0.25">
      <c r="AB30399" s="3" t="e">
        <v>#N/A</v>
      </c>
    </row>
    <row r="30400" spans="28:28" x14ac:dyDescent="0.25">
      <c r="AB30400" s="3" t="e">
        <v>#N/A</v>
      </c>
    </row>
    <row r="30401" spans="28:28" x14ac:dyDescent="0.25">
      <c r="AB30401" s="3" t="e">
        <v>#N/A</v>
      </c>
    </row>
    <row r="30402" spans="28:28" x14ac:dyDescent="0.25">
      <c r="AB30402" s="3" t="e">
        <v>#N/A</v>
      </c>
    </row>
    <row r="30403" spans="28:28" x14ac:dyDescent="0.25">
      <c r="AB30403" s="3" t="e">
        <v>#N/A</v>
      </c>
    </row>
    <row r="30404" spans="28:28" x14ac:dyDescent="0.25">
      <c r="AB30404" s="3" t="e">
        <v>#N/A</v>
      </c>
    </row>
    <row r="30405" spans="28:28" x14ac:dyDescent="0.25">
      <c r="AB30405" s="3" t="e">
        <v>#N/A</v>
      </c>
    </row>
    <row r="30406" spans="28:28" x14ac:dyDescent="0.25">
      <c r="AB30406" s="3" t="e">
        <v>#N/A</v>
      </c>
    </row>
    <row r="30407" spans="28:28" x14ac:dyDescent="0.25">
      <c r="AB30407" s="3" t="e">
        <v>#N/A</v>
      </c>
    </row>
    <row r="30408" spans="28:28" x14ac:dyDescent="0.25">
      <c r="AB30408" s="3" t="e">
        <v>#N/A</v>
      </c>
    </row>
    <row r="30409" spans="28:28" x14ac:dyDescent="0.25">
      <c r="AB30409" s="3" t="e">
        <v>#N/A</v>
      </c>
    </row>
    <row r="30410" spans="28:28" x14ac:dyDescent="0.25">
      <c r="AB30410" s="3" t="e">
        <v>#N/A</v>
      </c>
    </row>
    <row r="30411" spans="28:28" x14ac:dyDescent="0.25">
      <c r="AB30411" s="3" t="e">
        <v>#N/A</v>
      </c>
    </row>
    <row r="30412" spans="28:28" x14ac:dyDescent="0.25">
      <c r="AB30412" s="3" t="e">
        <v>#N/A</v>
      </c>
    </row>
    <row r="30413" spans="28:28" x14ac:dyDescent="0.25">
      <c r="AB30413" s="3" t="e">
        <v>#N/A</v>
      </c>
    </row>
    <row r="30414" spans="28:28" x14ac:dyDescent="0.25">
      <c r="AB30414" s="3" t="e">
        <v>#N/A</v>
      </c>
    </row>
    <row r="30415" spans="28:28" x14ac:dyDescent="0.25">
      <c r="AB30415" s="3" t="e">
        <v>#N/A</v>
      </c>
    </row>
    <row r="30416" spans="28:28" x14ac:dyDescent="0.25">
      <c r="AB30416" s="3" t="e">
        <v>#N/A</v>
      </c>
    </row>
    <row r="30417" spans="28:28" x14ac:dyDescent="0.25">
      <c r="AB30417" s="3" t="e">
        <v>#N/A</v>
      </c>
    </row>
    <row r="30418" spans="28:28" x14ac:dyDescent="0.25">
      <c r="AB30418" s="3" t="e">
        <v>#N/A</v>
      </c>
    </row>
    <row r="30419" spans="28:28" x14ac:dyDescent="0.25">
      <c r="AB30419" s="3" t="e">
        <v>#N/A</v>
      </c>
    </row>
    <row r="30420" spans="28:28" x14ac:dyDescent="0.25">
      <c r="AB30420" s="3" t="e">
        <v>#N/A</v>
      </c>
    </row>
    <row r="30421" spans="28:28" x14ac:dyDescent="0.25">
      <c r="AB30421" s="3" t="e">
        <v>#N/A</v>
      </c>
    </row>
    <row r="30422" spans="28:28" x14ac:dyDescent="0.25">
      <c r="AB30422" s="3" t="e">
        <v>#N/A</v>
      </c>
    </row>
    <row r="30423" spans="28:28" x14ac:dyDescent="0.25">
      <c r="AB30423" s="3" t="e">
        <v>#N/A</v>
      </c>
    </row>
    <row r="30424" spans="28:28" x14ac:dyDescent="0.25">
      <c r="AB30424" s="3" t="e">
        <v>#N/A</v>
      </c>
    </row>
    <row r="30425" spans="28:28" x14ac:dyDescent="0.25">
      <c r="AB30425" s="3" t="e">
        <v>#N/A</v>
      </c>
    </row>
    <row r="30426" spans="28:28" x14ac:dyDescent="0.25">
      <c r="AB30426" s="3" t="e">
        <v>#N/A</v>
      </c>
    </row>
    <row r="30427" spans="28:28" x14ac:dyDescent="0.25">
      <c r="AB30427" s="3" t="e">
        <v>#N/A</v>
      </c>
    </row>
    <row r="30428" spans="28:28" x14ac:dyDescent="0.25">
      <c r="AB30428" s="3" t="e">
        <v>#N/A</v>
      </c>
    </row>
    <row r="30429" spans="28:28" x14ac:dyDescent="0.25">
      <c r="AB30429" s="3" t="e">
        <v>#N/A</v>
      </c>
    </row>
    <row r="30430" spans="28:28" x14ac:dyDescent="0.25">
      <c r="AB30430" s="3" t="e">
        <v>#N/A</v>
      </c>
    </row>
    <row r="30431" spans="28:28" x14ac:dyDescent="0.25">
      <c r="AB30431" s="3" t="e">
        <v>#N/A</v>
      </c>
    </row>
    <row r="30432" spans="28:28" x14ac:dyDescent="0.25">
      <c r="AB30432" s="3" t="e">
        <v>#N/A</v>
      </c>
    </row>
    <row r="30433" spans="28:28" x14ac:dyDescent="0.25">
      <c r="AB30433" s="3" t="e">
        <v>#N/A</v>
      </c>
    </row>
    <row r="30434" spans="28:28" x14ac:dyDescent="0.25">
      <c r="AB30434" s="3" t="e">
        <v>#N/A</v>
      </c>
    </row>
    <row r="30435" spans="28:28" x14ac:dyDescent="0.25">
      <c r="AB30435" s="3" t="e">
        <v>#N/A</v>
      </c>
    </row>
    <row r="30436" spans="28:28" x14ac:dyDescent="0.25">
      <c r="AB30436" s="3" t="e">
        <v>#N/A</v>
      </c>
    </row>
    <row r="30437" spans="28:28" x14ac:dyDescent="0.25">
      <c r="AB30437" s="3" t="e">
        <v>#N/A</v>
      </c>
    </row>
    <row r="30438" spans="28:28" x14ac:dyDescent="0.25">
      <c r="AB30438" s="3" t="e">
        <v>#N/A</v>
      </c>
    </row>
    <row r="30439" spans="28:28" x14ac:dyDescent="0.25">
      <c r="AB30439" s="3" t="e">
        <v>#N/A</v>
      </c>
    </row>
    <row r="30440" spans="28:28" x14ac:dyDescent="0.25">
      <c r="AB30440" s="3" t="e">
        <v>#N/A</v>
      </c>
    </row>
    <row r="30441" spans="28:28" x14ac:dyDescent="0.25">
      <c r="AB30441" s="3" t="e">
        <v>#N/A</v>
      </c>
    </row>
    <row r="30442" spans="28:28" x14ac:dyDescent="0.25">
      <c r="AB30442" s="3" t="e">
        <v>#N/A</v>
      </c>
    </row>
    <row r="30443" spans="28:28" x14ac:dyDescent="0.25">
      <c r="AB30443" s="3" t="e">
        <v>#N/A</v>
      </c>
    </row>
    <row r="30444" spans="28:28" x14ac:dyDescent="0.25">
      <c r="AB30444" s="3" t="e">
        <v>#N/A</v>
      </c>
    </row>
    <row r="30445" spans="28:28" x14ac:dyDescent="0.25">
      <c r="AB30445" s="3" t="e">
        <v>#N/A</v>
      </c>
    </row>
    <row r="30446" spans="28:28" x14ac:dyDescent="0.25">
      <c r="AB30446" s="3" t="e">
        <v>#N/A</v>
      </c>
    </row>
    <row r="30447" spans="28:28" x14ac:dyDescent="0.25">
      <c r="AB30447" s="3" t="e">
        <v>#N/A</v>
      </c>
    </row>
    <row r="30448" spans="28:28" x14ac:dyDescent="0.25">
      <c r="AB30448" s="3" t="e">
        <v>#N/A</v>
      </c>
    </row>
    <row r="30449" spans="28:28" x14ac:dyDescent="0.25">
      <c r="AB30449" s="3" t="e">
        <v>#N/A</v>
      </c>
    </row>
    <row r="30450" spans="28:28" x14ac:dyDescent="0.25">
      <c r="AB30450" s="3" t="e">
        <v>#N/A</v>
      </c>
    </row>
    <row r="30451" spans="28:28" x14ac:dyDescent="0.25">
      <c r="AB30451" s="3" t="e">
        <v>#N/A</v>
      </c>
    </row>
    <row r="30452" spans="28:28" x14ac:dyDescent="0.25">
      <c r="AB30452" s="3" t="e">
        <v>#N/A</v>
      </c>
    </row>
    <row r="30453" spans="28:28" x14ac:dyDescent="0.25">
      <c r="AB30453" s="3" t="e">
        <v>#N/A</v>
      </c>
    </row>
    <row r="30454" spans="28:28" x14ac:dyDescent="0.25">
      <c r="AB30454" s="3" t="e">
        <v>#N/A</v>
      </c>
    </row>
    <row r="30455" spans="28:28" x14ac:dyDescent="0.25">
      <c r="AB30455" s="3" t="e">
        <v>#N/A</v>
      </c>
    </row>
    <row r="30456" spans="28:28" x14ac:dyDescent="0.25">
      <c r="AB30456" s="3" t="e">
        <v>#N/A</v>
      </c>
    </row>
    <row r="30457" spans="28:28" x14ac:dyDescent="0.25">
      <c r="AB30457" s="3" t="e">
        <v>#N/A</v>
      </c>
    </row>
    <row r="30458" spans="28:28" x14ac:dyDescent="0.25">
      <c r="AB30458" s="3" t="e">
        <v>#N/A</v>
      </c>
    </row>
    <row r="30459" spans="28:28" x14ac:dyDescent="0.25">
      <c r="AB30459" s="3" t="e">
        <v>#N/A</v>
      </c>
    </row>
    <row r="30460" spans="28:28" x14ac:dyDescent="0.25">
      <c r="AB30460" s="3" t="e">
        <v>#N/A</v>
      </c>
    </row>
    <row r="30461" spans="28:28" x14ac:dyDescent="0.25">
      <c r="AB30461" s="3" t="e">
        <v>#N/A</v>
      </c>
    </row>
    <row r="30462" spans="28:28" x14ac:dyDescent="0.25">
      <c r="AB30462" s="3" t="e">
        <v>#N/A</v>
      </c>
    </row>
    <row r="30463" spans="28:28" x14ac:dyDescent="0.25">
      <c r="AB30463" s="3" t="e">
        <v>#N/A</v>
      </c>
    </row>
    <row r="30464" spans="28:28" x14ac:dyDescent="0.25">
      <c r="AB30464" s="3" t="e">
        <v>#N/A</v>
      </c>
    </row>
    <row r="30465" spans="28:28" x14ac:dyDescent="0.25">
      <c r="AB30465" s="3" t="e">
        <v>#N/A</v>
      </c>
    </row>
    <row r="30466" spans="28:28" x14ac:dyDescent="0.25">
      <c r="AB30466" s="3" t="e">
        <v>#N/A</v>
      </c>
    </row>
    <row r="30467" spans="28:28" x14ac:dyDescent="0.25">
      <c r="AB30467" s="3" t="e">
        <v>#N/A</v>
      </c>
    </row>
    <row r="30468" spans="28:28" x14ac:dyDescent="0.25">
      <c r="AB30468" s="3" t="e">
        <v>#N/A</v>
      </c>
    </row>
    <row r="30469" spans="28:28" x14ac:dyDescent="0.25">
      <c r="AB30469" s="3" t="e">
        <v>#N/A</v>
      </c>
    </row>
    <row r="30470" spans="28:28" x14ac:dyDescent="0.25">
      <c r="AB30470" s="3" t="e">
        <v>#N/A</v>
      </c>
    </row>
    <row r="30471" spans="28:28" x14ac:dyDescent="0.25">
      <c r="AB30471" s="3" t="e">
        <v>#N/A</v>
      </c>
    </row>
    <row r="30472" spans="28:28" x14ac:dyDescent="0.25">
      <c r="AB30472" s="3" t="e">
        <v>#N/A</v>
      </c>
    </row>
    <row r="30473" spans="28:28" x14ac:dyDescent="0.25">
      <c r="AB30473" s="3" t="e">
        <v>#N/A</v>
      </c>
    </row>
    <row r="30474" spans="28:28" x14ac:dyDescent="0.25">
      <c r="AB30474" s="3" t="e">
        <v>#N/A</v>
      </c>
    </row>
    <row r="30475" spans="28:28" x14ac:dyDescent="0.25">
      <c r="AB30475" s="3" t="e">
        <v>#N/A</v>
      </c>
    </row>
    <row r="30476" spans="28:28" x14ac:dyDescent="0.25">
      <c r="AB30476" s="3" t="e">
        <v>#N/A</v>
      </c>
    </row>
    <row r="30477" spans="28:28" x14ac:dyDescent="0.25">
      <c r="AB30477" s="3" t="e">
        <v>#N/A</v>
      </c>
    </row>
    <row r="30478" spans="28:28" x14ac:dyDescent="0.25">
      <c r="AB30478" s="3" t="e">
        <v>#N/A</v>
      </c>
    </row>
    <row r="30479" spans="28:28" x14ac:dyDescent="0.25">
      <c r="AB30479" s="3" t="e">
        <v>#N/A</v>
      </c>
    </row>
    <row r="30480" spans="28:28" x14ac:dyDescent="0.25">
      <c r="AB30480" s="3" t="e">
        <v>#N/A</v>
      </c>
    </row>
    <row r="30481" spans="28:28" x14ac:dyDescent="0.25">
      <c r="AB30481" s="3" t="e">
        <v>#N/A</v>
      </c>
    </row>
    <row r="30482" spans="28:28" x14ac:dyDescent="0.25">
      <c r="AB30482" s="3" t="e">
        <v>#N/A</v>
      </c>
    </row>
    <row r="30483" spans="28:28" x14ac:dyDescent="0.25">
      <c r="AB30483" s="3" t="e">
        <v>#N/A</v>
      </c>
    </row>
    <row r="30484" spans="28:28" x14ac:dyDescent="0.25">
      <c r="AB30484" s="3" t="e">
        <v>#N/A</v>
      </c>
    </row>
    <row r="30485" spans="28:28" x14ac:dyDescent="0.25">
      <c r="AB30485" s="3" t="e">
        <v>#N/A</v>
      </c>
    </row>
    <row r="30486" spans="28:28" x14ac:dyDescent="0.25">
      <c r="AB30486" s="3" t="e">
        <v>#N/A</v>
      </c>
    </row>
    <row r="30487" spans="28:28" x14ac:dyDescent="0.25">
      <c r="AB30487" s="3" t="e">
        <v>#N/A</v>
      </c>
    </row>
    <row r="30488" spans="28:28" x14ac:dyDescent="0.25">
      <c r="AB30488" s="3" t="e">
        <v>#N/A</v>
      </c>
    </row>
    <row r="30489" spans="28:28" x14ac:dyDescent="0.25">
      <c r="AB30489" s="3" t="e">
        <v>#N/A</v>
      </c>
    </row>
    <row r="30490" spans="28:28" x14ac:dyDescent="0.25">
      <c r="AB30490" s="3" t="e">
        <v>#N/A</v>
      </c>
    </row>
    <row r="30491" spans="28:28" x14ac:dyDescent="0.25">
      <c r="AB30491" s="3" t="e">
        <v>#N/A</v>
      </c>
    </row>
    <row r="30492" spans="28:28" x14ac:dyDescent="0.25">
      <c r="AB30492" s="3" t="e">
        <v>#N/A</v>
      </c>
    </row>
    <row r="30493" spans="28:28" x14ac:dyDescent="0.25">
      <c r="AB30493" s="3" t="e">
        <v>#N/A</v>
      </c>
    </row>
    <row r="30494" spans="28:28" x14ac:dyDescent="0.25">
      <c r="AB30494" s="3" t="e">
        <v>#N/A</v>
      </c>
    </row>
    <row r="30495" spans="28:28" x14ac:dyDescent="0.25">
      <c r="AB30495" s="3" t="e">
        <v>#N/A</v>
      </c>
    </row>
    <row r="30496" spans="28:28" x14ac:dyDescent="0.25">
      <c r="AB30496" s="3" t="e">
        <v>#N/A</v>
      </c>
    </row>
    <row r="30497" spans="28:28" x14ac:dyDescent="0.25">
      <c r="AB30497" s="3" t="e">
        <v>#N/A</v>
      </c>
    </row>
    <row r="30498" spans="28:28" x14ac:dyDescent="0.25">
      <c r="AB30498" s="3" t="e">
        <v>#N/A</v>
      </c>
    </row>
    <row r="30499" spans="28:28" x14ac:dyDescent="0.25">
      <c r="AB30499" s="3" t="e">
        <v>#N/A</v>
      </c>
    </row>
    <row r="30500" spans="28:28" x14ac:dyDescent="0.25">
      <c r="AB30500" s="3" t="e">
        <v>#N/A</v>
      </c>
    </row>
    <row r="30501" spans="28:28" x14ac:dyDescent="0.25">
      <c r="AB30501" s="3" t="e">
        <v>#N/A</v>
      </c>
    </row>
    <row r="30502" spans="28:28" x14ac:dyDescent="0.25">
      <c r="AB30502" s="3" t="e">
        <v>#N/A</v>
      </c>
    </row>
    <row r="30503" spans="28:28" x14ac:dyDescent="0.25">
      <c r="AB30503" s="3" t="e">
        <v>#N/A</v>
      </c>
    </row>
    <row r="30504" spans="28:28" x14ac:dyDescent="0.25">
      <c r="AB30504" s="3" t="e">
        <v>#N/A</v>
      </c>
    </row>
    <row r="30505" spans="28:28" x14ac:dyDescent="0.25">
      <c r="AB30505" s="3" t="e">
        <v>#N/A</v>
      </c>
    </row>
    <row r="30506" spans="28:28" x14ac:dyDescent="0.25">
      <c r="AB30506" s="3" t="e">
        <v>#N/A</v>
      </c>
    </row>
    <row r="30507" spans="28:28" x14ac:dyDescent="0.25">
      <c r="AB30507" s="3" t="e">
        <v>#N/A</v>
      </c>
    </row>
    <row r="30508" spans="28:28" x14ac:dyDescent="0.25">
      <c r="AB30508" s="3" t="e">
        <v>#N/A</v>
      </c>
    </row>
    <row r="30509" spans="28:28" x14ac:dyDescent="0.25">
      <c r="AB30509" s="3" t="e">
        <v>#N/A</v>
      </c>
    </row>
    <row r="30510" spans="28:28" x14ac:dyDescent="0.25">
      <c r="AB30510" s="3" t="e">
        <v>#N/A</v>
      </c>
    </row>
    <row r="30511" spans="28:28" x14ac:dyDescent="0.25">
      <c r="AB30511" s="3" t="e">
        <v>#N/A</v>
      </c>
    </row>
    <row r="30512" spans="28:28" x14ac:dyDescent="0.25">
      <c r="AB30512" s="3" t="e">
        <v>#N/A</v>
      </c>
    </row>
    <row r="30513" spans="28:28" x14ac:dyDescent="0.25">
      <c r="AB30513" s="3" t="e">
        <v>#N/A</v>
      </c>
    </row>
    <row r="30514" spans="28:28" x14ac:dyDescent="0.25">
      <c r="AB30514" s="3" t="e">
        <v>#N/A</v>
      </c>
    </row>
    <row r="30515" spans="28:28" x14ac:dyDescent="0.25">
      <c r="AB30515" s="3" t="e">
        <v>#N/A</v>
      </c>
    </row>
    <row r="30516" spans="28:28" x14ac:dyDescent="0.25">
      <c r="AB30516" s="3" t="e">
        <v>#N/A</v>
      </c>
    </row>
    <row r="30517" spans="28:28" x14ac:dyDescent="0.25">
      <c r="AB30517" s="3" t="e">
        <v>#N/A</v>
      </c>
    </row>
    <row r="30518" spans="28:28" x14ac:dyDescent="0.25">
      <c r="AB30518" s="3" t="e">
        <v>#N/A</v>
      </c>
    </row>
    <row r="30519" spans="28:28" x14ac:dyDescent="0.25">
      <c r="AB30519" s="3" t="e">
        <v>#N/A</v>
      </c>
    </row>
    <row r="30520" spans="28:28" x14ac:dyDescent="0.25">
      <c r="AB30520" s="3" t="e">
        <v>#N/A</v>
      </c>
    </row>
    <row r="30521" spans="28:28" x14ac:dyDescent="0.25">
      <c r="AB30521" s="3" t="e">
        <v>#N/A</v>
      </c>
    </row>
    <row r="30522" spans="28:28" x14ac:dyDescent="0.25">
      <c r="AB30522" s="3" t="e">
        <v>#N/A</v>
      </c>
    </row>
    <row r="30523" spans="28:28" x14ac:dyDescent="0.25">
      <c r="AB30523" s="3" t="e">
        <v>#N/A</v>
      </c>
    </row>
    <row r="30524" spans="28:28" x14ac:dyDescent="0.25">
      <c r="AB30524" s="3" t="e">
        <v>#N/A</v>
      </c>
    </row>
    <row r="30525" spans="28:28" x14ac:dyDescent="0.25">
      <c r="AB30525" s="3" t="e">
        <v>#N/A</v>
      </c>
    </row>
    <row r="30526" spans="28:28" x14ac:dyDescent="0.25">
      <c r="AB30526" s="3" t="e">
        <v>#N/A</v>
      </c>
    </row>
    <row r="30527" spans="28:28" x14ac:dyDescent="0.25">
      <c r="AB30527" s="3" t="e">
        <v>#N/A</v>
      </c>
    </row>
    <row r="30528" spans="28:28" x14ac:dyDescent="0.25">
      <c r="AB30528" s="3" t="e">
        <v>#N/A</v>
      </c>
    </row>
    <row r="30529" spans="28:28" x14ac:dyDescent="0.25">
      <c r="AB30529" s="3" t="e">
        <v>#N/A</v>
      </c>
    </row>
    <row r="30530" spans="28:28" x14ac:dyDescent="0.25">
      <c r="AB30530" s="3" t="e">
        <v>#N/A</v>
      </c>
    </row>
    <row r="30531" spans="28:28" x14ac:dyDescent="0.25">
      <c r="AB30531" s="3" t="e">
        <v>#N/A</v>
      </c>
    </row>
    <row r="30532" spans="28:28" x14ac:dyDescent="0.25">
      <c r="AB30532" s="3" t="e">
        <v>#N/A</v>
      </c>
    </row>
    <row r="30533" spans="28:28" x14ac:dyDescent="0.25">
      <c r="AB30533" s="3" t="e">
        <v>#N/A</v>
      </c>
    </row>
    <row r="30534" spans="28:28" x14ac:dyDescent="0.25">
      <c r="AB30534" s="3" t="e">
        <v>#N/A</v>
      </c>
    </row>
    <row r="30535" spans="28:28" x14ac:dyDescent="0.25">
      <c r="AB30535" s="3" t="e">
        <v>#N/A</v>
      </c>
    </row>
    <row r="30536" spans="28:28" x14ac:dyDescent="0.25">
      <c r="AB30536" s="3" t="e">
        <v>#N/A</v>
      </c>
    </row>
    <row r="30537" spans="28:28" x14ac:dyDescent="0.25">
      <c r="AB30537" s="3" t="e">
        <v>#N/A</v>
      </c>
    </row>
    <row r="30538" spans="28:28" x14ac:dyDescent="0.25">
      <c r="AB30538" s="3" t="e">
        <v>#N/A</v>
      </c>
    </row>
    <row r="30539" spans="28:28" x14ac:dyDescent="0.25">
      <c r="AB30539" s="3" t="e">
        <v>#N/A</v>
      </c>
    </row>
    <row r="30540" spans="28:28" x14ac:dyDescent="0.25">
      <c r="AB30540" s="3" t="e">
        <v>#N/A</v>
      </c>
    </row>
    <row r="30541" spans="28:28" x14ac:dyDescent="0.25">
      <c r="AB30541" s="3" t="e">
        <v>#N/A</v>
      </c>
    </row>
    <row r="30542" spans="28:28" x14ac:dyDescent="0.25">
      <c r="AB30542" s="3" t="e">
        <v>#N/A</v>
      </c>
    </row>
    <row r="30543" spans="28:28" x14ac:dyDescent="0.25">
      <c r="AB30543" s="3" t="e">
        <v>#N/A</v>
      </c>
    </row>
    <row r="30544" spans="28:28" x14ac:dyDescent="0.25">
      <c r="AB30544" s="3" t="e">
        <v>#N/A</v>
      </c>
    </row>
    <row r="30545" spans="28:28" x14ac:dyDescent="0.25">
      <c r="AB30545" s="3" t="e">
        <v>#N/A</v>
      </c>
    </row>
    <row r="30546" spans="28:28" x14ac:dyDescent="0.25">
      <c r="AB30546" s="3" t="e">
        <v>#N/A</v>
      </c>
    </row>
    <row r="30547" spans="28:28" x14ac:dyDescent="0.25">
      <c r="AB30547" s="3" t="e">
        <v>#N/A</v>
      </c>
    </row>
    <row r="30548" spans="28:28" x14ac:dyDescent="0.25">
      <c r="AB30548" s="3" t="e">
        <v>#N/A</v>
      </c>
    </row>
    <row r="30549" spans="28:28" x14ac:dyDescent="0.25">
      <c r="AB30549" s="3" t="e">
        <v>#N/A</v>
      </c>
    </row>
    <row r="30550" spans="28:28" x14ac:dyDescent="0.25">
      <c r="AB30550" s="3" t="e">
        <v>#N/A</v>
      </c>
    </row>
    <row r="30551" spans="28:28" x14ac:dyDescent="0.25">
      <c r="AB30551" s="3" t="e">
        <v>#N/A</v>
      </c>
    </row>
    <row r="30552" spans="28:28" x14ac:dyDescent="0.25">
      <c r="AB30552" s="3" t="e">
        <v>#N/A</v>
      </c>
    </row>
    <row r="30553" spans="28:28" x14ac:dyDescent="0.25">
      <c r="AB30553" s="3" t="e">
        <v>#N/A</v>
      </c>
    </row>
    <row r="30554" spans="28:28" x14ac:dyDescent="0.25">
      <c r="AB30554" s="3" t="e">
        <v>#N/A</v>
      </c>
    </row>
    <row r="30555" spans="28:28" x14ac:dyDescent="0.25">
      <c r="AB30555" s="3" t="e">
        <v>#N/A</v>
      </c>
    </row>
    <row r="30556" spans="28:28" x14ac:dyDescent="0.25">
      <c r="AB30556" s="3" t="e">
        <v>#N/A</v>
      </c>
    </row>
    <row r="30557" spans="28:28" x14ac:dyDescent="0.25">
      <c r="AB30557" s="3" t="e">
        <v>#N/A</v>
      </c>
    </row>
    <row r="30558" spans="28:28" x14ac:dyDescent="0.25">
      <c r="AB30558" s="3" t="e">
        <v>#N/A</v>
      </c>
    </row>
    <row r="30559" spans="28:28" x14ac:dyDescent="0.25">
      <c r="AB30559" s="3" t="e">
        <v>#N/A</v>
      </c>
    </row>
    <row r="30560" spans="28:28" x14ac:dyDescent="0.25">
      <c r="AB30560" s="3" t="e">
        <v>#N/A</v>
      </c>
    </row>
    <row r="30561" spans="28:28" x14ac:dyDescent="0.25">
      <c r="AB30561" s="3" t="e">
        <v>#N/A</v>
      </c>
    </row>
    <row r="30562" spans="28:28" x14ac:dyDescent="0.25">
      <c r="AB30562" s="3" t="e">
        <v>#N/A</v>
      </c>
    </row>
    <row r="30563" spans="28:28" x14ac:dyDescent="0.25">
      <c r="AB30563" s="3" t="e">
        <v>#N/A</v>
      </c>
    </row>
    <row r="30564" spans="28:28" x14ac:dyDescent="0.25">
      <c r="AB30564" s="3" t="e">
        <v>#N/A</v>
      </c>
    </row>
    <row r="30565" spans="28:28" x14ac:dyDescent="0.25">
      <c r="AB30565" s="3" t="e">
        <v>#N/A</v>
      </c>
    </row>
    <row r="30566" spans="28:28" x14ac:dyDescent="0.25">
      <c r="AB30566" s="3" t="e">
        <v>#N/A</v>
      </c>
    </row>
    <row r="30567" spans="28:28" x14ac:dyDescent="0.25">
      <c r="AB30567" s="3" t="e">
        <v>#N/A</v>
      </c>
    </row>
    <row r="30568" spans="28:28" x14ac:dyDescent="0.25">
      <c r="AB30568" s="3" t="e">
        <v>#N/A</v>
      </c>
    </row>
    <row r="30569" spans="28:28" x14ac:dyDescent="0.25">
      <c r="AB30569" s="3" t="e">
        <v>#N/A</v>
      </c>
    </row>
    <row r="30570" spans="28:28" x14ac:dyDescent="0.25">
      <c r="AB30570" s="3" t="e">
        <v>#N/A</v>
      </c>
    </row>
    <row r="30571" spans="28:28" x14ac:dyDescent="0.25">
      <c r="AB30571" s="3" t="e">
        <v>#N/A</v>
      </c>
    </row>
    <row r="30572" spans="28:28" x14ac:dyDescent="0.25">
      <c r="AB30572" s="3" t="e">
        <v>#N/A</v>
      </c>
    </row>
    <row r="30573" spans="28:28" x14ac:dyDescent="0.25">
      <c r="AB30573" s="3" t="e">
        <v>#N/A</v>
      </c>
    </row>
    <row r="30574" spans="28:28" x14ac:dyDescent="0.25">
      <c r="AB30574" s="3" t="e">
        <v>#N/A</v>
      </c>
    </row>
    <row r="30575" spans="28:28" x14ac:dyDescent="0.25">
      <c r="AB30575" s="3" t="e">
        <v>#N/A</v>
      </c>
    </row>
    <row r="30576" spans="28:28" x14ac:dyDescent="0.25">
      <c r="AB30576" s="3" t="e">
        <v>#N/A</v>
      </c>
    </row>
    <row r="30577" spans="28:28" x14ac:dyDescent="0.25">
      <c r="AB30577" s="3" t="e">
        <v>#N/A</v>
      </c>
    </row>
    <row r="30578" spans="28:28" x14ac:dyDescent="0.25">
      <c r="AB30578" s="3" t="e">
        <v>#N/A</v>
      </c>
    </row>
    <row r="30579" spans="28:28" x14ac:dyDescent="0.25">
      <c r="AB30579" s="3" t="e">
        <v>#N/A</v>
      </c>
    </row>
    <row r="30580" spans="28:28" x14ac:dyDescent="0.25">
      <c r="AB30580" s="3" t="e">
        <v>#N/A</v>
      </c>
    </row>
    <row r="30581" spans="28:28" x14ac:dyDescent="0.25">
      <c r="AB30581" s="3" t="e">
        <v>#N/A</v>
      </c>
    </row>
    <row r="30582" spans="28:28" x14ac:dyDescent="0.25">
      <c r="AB30582" s="3" t="e">
        <v>#N/A</v>
      </c>
    </row>
    <row r="30583" spans="28:28" x14ac:dyDescent="0.25">
      <c r="AB30583" s="3" t="e">
        <v>#N/A</v>
      </c>
    </row>
    <row r="30584" spans="28:28" x14ac:dyDescent="0.25">
      <c r="AB30584" s="3" t="e">
        <v>#N/A</v>
      </c>
    </row>
    <row r="30585" spans="28:28" x14ac:dyDescent="0.25">
      <c r="AB30585" s="3" t="e">
        <v>#N/A</v>
      </c>
    </row>
    <row r="30586" spans="28:28" x14ac:dyDescent="0.25">
      <c r="AB30586" s="3" t="e">
        <v>#N/A</v>
      </c>
    </row>
    <row r="30587" spans="28:28" x14ac:dyDescent="0.25">
      <c r="AB30587" s="3" t="e">
        <v>#N/A</v>
      </c>
    </row>
    <row r="30588" spans="28:28" x14ac:dyDescent="0.25">
      <c r="AB30588" s="3" t="e">
        <v>#N/A</v>
      </c>
    </row>
    <row r="30589" spans="28:28" x14ac:dyDescent="0.25">
      <c r="AB30589" s="3" t="e">
        <v>#N/A</v>
      </c>
    </row>
    <row r="30590" spans="28:28" x14ac:dyDescent="0.25">
      <c r="AB30590" s="3" t="e">
        <v>#N/A</v>
      </c>
    </row>
    <row r="30591" spans="28:28" x14ac:dyDescent="0.25">
      <c r="AB30591" s="3" t="e">
        <v>#N/A</v>
      </c>
    </row>
    <row r="30592" spans="28:28" x14ac:dyDescent="0.25">
      <c r="AB30592" s="3" t="e">
        <v>#N/A</v>
      </c>
    </row>
    <row r="30593" spans="28:28" x14ac:dyDescent="0.25">
      <c r="AB30593" s="3" t="e">
        <v>#N/A</v>
      </c>
    </row>
    <row r="30594" spans="28:28" x14ac:dyDescent="0.25">
      <c r="AB30594" s="3" t="e">
        <v>#N/A</v>
      </c>
    </row>
    <row r="30595" spans="28:28" x14ac:dyDescent="0.25">
      <c r="AB30595" s="3" t="e">
        <v>#N/A</v>
      </c>
    </row>
    <row r="30596" spans="28:28" x14ac:dyDescent="0.25">
      <c r="AB30596" s="3" t="e">
        <v>#N/A</v>
      </c>
    </row>
    <row r="30597" spans="28:28" x14ac:dyDescent="0.25">
      <c r="AB30597" s="3" t="e">
        <v>#N/A</v>
      </c>
    </row>
    <row r="30598" spans="28:28" x14ac:dyDescent="0.25">
      <c r="AB30598" s="3" t="e">
        <v>#N/A</v>
      </c>
    </row>
    <row r="30599" spans="28:28" x14ac:dyDescent="0.25">
      <c r="AB30599" s="3" t="e">
        <v>#N/A</v>
      </c>
    </row>
    <row r="30600" spans="28:28" x14ac:dyDescent="0.25">
      <c r="AB30600" s="3" t="e">
        <v>#N/A</v>
      </c>
    </row>
    <row r="30601" spans="28:28" x14ac:dyDescent="0.25">
      <c r="AB30601" s="3" t="e">
        <v>#N/A</v>
      </c>
    </row>
    <row r="30602" spans="28:28" x14ac:dyDescent="0.25">
      <c r="AB30602" s="3" t="e">
        <v>#N/A</v>
      </c>
    </row>
    <row r="30603" spans="28:28" x14ac:dyDescent="0.25">
      <c r="AB30603" s="3" t="e">
        <v>#N/A</v>
      </c>
    </row>
    <row r="30604" spans="28:28" x14ac:dyDescent="0.25">
      <c r="AB30604" s="3" t="e">
        <v>#N/A</v>
      </c>
    </row>
    <row r="30605" spans="28:28" x14ac:dyDescent="0.25">
      <c r="AB30605" s="3" t="e">
        <v>#N/A</v>
      </c>
    </row>
    <row r="30606" spans="28:28" x14ac:dyDescent="0.25">
      <c r="AB30606" s="3" t="e">
        <v>#N/A</v>
      </c>
    </row>
    <row r="30607" spans="28:28" x14ac:dyDescent="0.25">
      <c r="AB30607" s="3" t="e">
        <v>#N/A</v>
      </c>
    </row>
    <row r="30608" spans="28:28" x14ac:dyDescent="0.25">
      <c r="AB30608" s="3" t="e">
        <v>#N/A</v>
      </c>
    </row>
    <row r="30609" spans="28:28" x14ac:dyDescent="0.25">
      <c r="AB30609" s="3" t="e">
        <v>#N/A</v>
      </c>
    </row>
    <row r="30610" spans="28:28" x14ac:dyDescent="0.25">
      <c r="AB30610" s="3" t="e">
        <v>#N/A</v>
      </c>
    </row>
    <row r="30611" spans="28:28" x14ac:dyDescent="0.25">
      <c r="AB30611" s="3" t="e">
        <v>#N/A</v>
      </c>
    </row>
    <row r="30612" spans="28:28" x14ac:dyDescent="0.25">
      <c r="AB30612" s="3" t="e">
        <v>#N/A</v>
      </c>
    </row>
    <row r="30613" spans="28:28" x14ac:dyDescent="0.25">
      <c r="AB30613" s="3" t="e">
        <v>#N/A</v>
      </c>
    </row>
    <row r="30614" spans="28:28" x14ac:dyDescent="0.25">
      <c r="AB30614" s="3" t="e">
        <v>#N/A</v>
      </c>
    </row>
    <row r="30615" spans="28:28" x14ac:dyDescent="0.25">
      <c r="AB30615" s="3" t="e">
        <v>#N/A</v>
      </c>
    </row>
    <row r="30616" spans="28:28" x14ac:dyDescent="0.25">
      <c r="AB30616" s="3" t="e">
        <v>#N/A</v>
      </c>
    </row>
    <row r="30617" spans="28:28" x14ac:dyDescent="0.25">
      <c r="AB30617" s="3" t="e">
        <v>#N/A</v>
      </c>
    </row>
    <row r="30618" spans="28:28" x14ac:dyDescent="0.25">
      <c r="AB30618" s="3" t="e">
        <v>#N/A</v>
      </c>
    </row>
    <row r="30619" spans="28:28" x14ac:dyDescent="0.25">
      <c r="AB30619" s="3" t="e">
        <v>#N/A</v>
      </c>
    </row>
    <row r="30620" spans="28:28" x14ac:dyDescent="0.25">
      <c r="AB30620" s="3" t="e">
        <v>#N/A</v>
      </c>
    </row>
    <row r="30621" spans="28:28" x14ac:dyDescent="0.25">
      <c r="AB30621" s="3" t="e">
        <v>#N/A</v>
      </c>
    </row>
    <row r="30622" spans="28:28" x14ac:dyDescent="0.25">
      <c r="AB30622" s="3" t="e">
        <v>#N/A</v>
      </c>
    </row>
    <row r="30623" spans="28:28" x14ac:dyDescent="0.25">
      <c r="AB30623" s="3" t="e">
        <v>#N/A</v>
      </c>
    </row>
    <row r="30624" spans="28:28" x14ac:dyDescent="0.25">
      <c r="AB30624" s="3" t="e">
        <v>#N/A</v>
      </c>
    </row>
    <row r="30625" spans="28:28" x14ac:dyDescent="0.25">
      <c r="AB30625" s="3" t="e">
        <v>#N/A</v>
      </c>
    </row>
    <row r="30626" spans="28:28" x14ac:dyDescent="0.25">
      <c r="AB30626" s="3" t="e">
        <v>#N/A</v>
      </c>
    </row>
    <row r="30627" spans="28:28" x14ac:dyDescent="0.25">
      <c r="AB30627" s="3" t="e">
        <v>#N/A</v>
      </c>
    </row>
    <row r="30628" spans="28:28" x14ac:dyDescent="0.25">
      <c r="AB30628" s="3" t="e">
        <v>#N/A</v>
      </c>
    </row>
    <row r="30629" spans="28:28" x14ac:dyDescent="0.25">
      <c r="AB30629" s="3" t="e">
        <v>#N/A</v>
      </c>
    </row>
    <row r="30630" spans="28:28" x14ac:dyDescent="0.25">
      <c r="AB30630" s="3" t="e">
        <v>#N/A</v>
      </c>
    </row>
    <row r="30631" spans="28:28" x14ac:dyDescent="0.25">
      <c r="AB30631" s="3" t="e">
        <v>#N/A</v>
      </c>
    </row>
    <row r="30632" spans="28:28" x14ac:dyDescent="0.25">
      <c r="AB30632" s="3" t="e">
        <v>#N/A</v>
      </c>
    </row>
    <row r="30633" spans="28:28" x14ac:dyDescent="0.25">
      <c r="AB30633" s="3" t="e">
        <v>#N/A</v>
      </c>
    </row>
    <row r="30634" spans="28:28" x14ac:dyDescent="0.25">
      <c r="AB30634" s="3" t="e">
        <v>#N/A</v>
      </c>
    </row>
    <row r="30635" spans="28:28" x14ac:dyDescent="0.25">
      <c r="AB30635" s="3" t="e">
        <v>#N/A</v>
      </c>
    </row>
    <row r="30636" spans="28:28" x14ac:dyDescent="0.25">
      <c r="AB30636" s="3" t="e">
        <v>#N/A</v>
      </c>
    </row>
    <row r="30637" spans="28:28" x14ac:dyDescent="0.25">
      <c r="AB30637" s="3" t="e">
        <v>#N/A</v>
      </c>
    </row>
    <row r="30638" spans="28:28" x14ac:dyDescent="0.25">
      <c r="AB30638" s="3" t="e">
        <v>#N/A</v>
      </c>
    </row>
    <row r="30639" spans="28:28" x14ac:dyDescent="0.25">
      <c r="AB30639" s="3" t="e">
        <v>#N/A</v>
      </c>
    </row>
    <row r="30640" spans="28:28" x14ac:dyDescent="0.25">
      <c r="AB30640" s="3" t="e">
        <v>#N/A</v>
      </c>
    </row>
    <row r="30641" spans="28:28" x14ac:dyDescent="0.25">
      <c r="AB30641" s="3" t="e">
        <v>#N/A</v>
      </c>
    </row>
    <row r="30642" spans="28:28" x14ac:dyDescent="0.25">
      <c r="AB30642" s="3" t="e">
        <v>#N/A</v>
      </c>
    </row>
    <row r="30643" spans="28:28" x14ac:dyDescent="0.25">
      <c r="AB30643" s="3" t="e">
        <v>#N/A</v>
      </c>
    </row>
    <row r="30644" spans="28:28" x14ac:dyDescent="0.25">
      <c r="AB30644" s="3" t="e">
        <v>#N/A</v>
      </c>
    </row>
    <row r="30645" spans="28:28" x14ac:dyDescent="0.25">
      <c r="AB30645" s="3" t="e">
        <v>#N/A</v>
      </c>
    </row>
    <row r="30646" spans="28:28" x14ac:dyDescent="0.25">
      <c r="AB30646" s="3" t="e">
        <v>#N/A</v>
      </c>
    </row>
    <row r="30647" spans="28:28" x14ac:dyDescent="0.25">
      <c r="AB30647" s="3" t="e">
        <v>#N/A</v>
      </c>
    </row>
    <row r="30648" spans="28:28" x14ac:dyDescent="0.25">
      <c r="AB30648" s="3" t="e">
        <v>#N/A</v>
      </c>
    </row>
    <row r="30649" spans="28:28" x14ac:dyDescent="0.25">
      <c r="AB30649" s="3" t="e">
        <v>#N/A</v>
      </c>
    </row>
    <row r="30650" spans="28:28" x14ac:dyDescent="0.25">
      <c r="AB30650" s="3" t="e">
        <v>#N/A</v>
      </c>
    </row>
    <row r="30651" spans="28:28" x14ac:dyDescent="0.25">
      <c r="AB30651" s="3" t="e">
        <v>#N/A</v>
      </c>
    </row>
    <row r="30652" spans="28:28" x14ac:dyDescent="0.25">
      <c r="AB30652" s="3" t="e">
        <v>#N/A</v>
      </c>
    </row>
    <row r="30653" spans="28:28" x14ac:dyDescent="0.25">
      <c r="AB30653" s="3" t="e">
        <v>#N/A</v>
      </c>
    </row>
    <row r="30654" spans="28:28" x14ac:dyDescent="0.25">
      <c r="AB30654" s="3" t="e">
        <v>#N/A</v>
      </c>
    </row>
    <row r="30655" spans="28:28" x14ac:dyDescent="0.25">
      <c r="AB30655" s="3" t="e">
        <v>#N/A</v>
      </c>
    </row>
    <row r="30656" spans="28:28" x14ac:dyDescent="0.25">
      <c r="AB30656" s="3" t="e">
        <v>#N/A</v>
      </c>
    </row>
    <row r="30657" spans="28:28" x14ac:dyDescent="0.25">
      <c r="AB30657" s="3" t="e">
        <v>#N/A</v>
      </c>
    </row>
    <row r="30658" spans="28:28" x14ac:dyDescent="0.25">
      <c r="AB30658" s="3" t="e">
        <v>#N/A</v>
      </c>
    </row>
    <row r="30659" spans="28:28" x14ac:dyDescent="0.25">
      <c r="AB30659" s="3" t="e">
        <v>#N/A</v>
      </c>
    </row>
    <row r="30660" spans="28:28" x14ac:dyDescent="0.25">
      <c r="AB30660" s="3" t="e">
        <v>#N/A</v>
      </c>
    </row>
    <row r="30661" spans="28:28" x14ac:dyDescent="0.25">
      <c r="AB30661" s="3" t="e">
        <v>#N/A</v>
      </c>
    </row>
    <row r="30662" spans="28:28" x14ac:dyDescent="0.25">
      <c r="AB30662" s="3" t="e">
        <v>#N/A</v>
      </c>
    </row>
    <row r="30663" spans="28:28" x14ac:dyDescent="0.25">
      <c r="AB30663" s="3" t="e">
        <v>#N/A</v>
      </c>
    </row>
    <row r="30664" spans="28:28" x14ac:dyDescent="0.25">
      <c r="AB30664" s="3" t="e">
        <v>#N/A</v>
      </c>
    </row>
    <row r="30665" spans="28:28" x14ac:dyDescent="0.25">
      <c r="AB30665" s="3" t="e">
        <v>#N/A</v>
      </c>
    </row>
    <row r="30666" spans="28:28" x14ac:dyDescent="0.25">
      <c r="AB30666" s="3" t="e">
        <v>#N/A</v>
      </c>
    </row>
    <row r="30667" spans="28:28" x14ac:dyDescent="0.25">
      <c r="AB30667" s="3" t="e">
        <v>#N/A</v>
      </c>
    </row>
    <row r="30668" spans="28:28" x14ac:dyDescent="0.25">
      <c r="AB30668" s="3" t="e">
        <v>#N/A</v>
      </c>
    </row>
    <row r="30669" spans="28:28" x14ac:dyDescent="0.25">
      <c r="AB30669" s="3" t="e">
        <v>#N/A</v>
      </c>
    </row>
    <row r="30670" spans="28:28" x14ac:dyDescent="0.25">
      <c r="AB30670" s="3" t="e">
        <v>#N/A</v>
      </c>
    </row>
    <row r="30671" spans="28:28" x14ac:dyDescent="0.25">
      <c r="AB30671" s="3" t="e">
        <v>#N/A</v>
      </c>
    </row>
    <row r="30672" spans="28:28" x14ac:dyDescent="0.25">
      <c r="AB30672" s="3" t="e">
        <v>#N/A</v>
      </c>
    </row>
    <row r="30673" spans="28:28" x14ac:dyDescent="0.25">
      <c r="AB30673" s="3" t="e">
        <v>#N/A</v>
      </c>
    </row>
    <row r="30674" spans="28:28" x14ac:dyDescent="0.25">
      <c r="AB30674" s="3" t="e">
        <v>#N/A</v>
      </c>
    </row>
    <row r="30675" spans="28:28" x14ac:dyDescent="0.25">
      <c r="AB30675" s="3" t="e">
        <v>#N/A</v>
      </c>
    </row>
    <row r="30676" spans="28:28" x14ac:dyDescent="0.25">
      <c r="AB30676" s="3" t="e">
        <v>#N/A</v>
      </c>
    </row>
    <row r="30677" spans="28:28" x14ac:dyDescent="0.25">
      <c r="AB30677" s="3" t="e">
        <v>#N/A</v>
      </c>
    </row>
    <row r="30678" spans="28:28" x14ac:dyDescent="0.25">
      <c r="AB30678" s="3" t="e">
        <v>#N/A</v>
      </c>
    </row>
    <row r="30679" spans="28:28" x14ac:dyDescent="0.25">
      <c r="AB30679" s="3" t="e">
        <v>#N/A</v>
      </c>
    </row>
    <row r="30680" spans="28:28" x14ac:dyDescent="0.25">
      <c r="AB30680" s="3" t="e">
        <v>#N/A</v>
      </c>
    </row>
    <row r="30681" spans="28:28" x14ac:dyDescent="0.25">
      <c r="AB30681" s="3" t="e">
        <v>#N/A</v>
      </c>
    </row>
    <row r="30682" spans="28:28" x14ac:dyDescent="0.25">
      <c r="AB30682" s="3" t="e">
        <v>#N/A</v>
      </c>
    </row>
    <row r="30683" spans="28:28" x14ac:dyDescent="0.25">
      <c r="AB30683" s="3" t="e">
        <v>#N/A</v>
      </c>
    </row>
    <row r="30684" spans="28:28" x14ac:dyDescent="0.25">
      <c r="AB30684" s="3" t="e">
        <v>#N/A</v>
      </c>
    </row>
    <row r="30685" spans="28:28" x14ac:dyDescent="0.25">
      <c r="AB30685" s="3" t="e">
        <v>#N/A</v>
      </c>
    </row>
    <row r="30686" spans="28:28" x14ac:dyDescent="0.25">
      <c r="AB30686" s="3" t="e">
        <v>#N/A</v>
      </c>
    </row>
    <row r="30687" spans="28:28" x14ac:dyDescent="0.25">
      <c r="AB30687" s="3" t="e">
        <v>#N/A</v>
      </c>
    </row>
    <row r="30688" spans="28:28" x14ac:dyDescent="0.25">
      <c r="AB30688" s="3" t="e">
        <v>#N/A</v>
      </c>
    </row>
    <row r="30689" spans="28:28" x14ac:dyDescent="0.25">
      <c r="AB30689" s="3" t="e">
        <v>#N/A</v>
      </c>
    </row>
    <row r="30690" spans="28:28" x14ac:dyDescent="0.25">
      <c r="AB30690" s="3" t="e">
        <v>#N/A</v>
      </c>
    </row>
    <row r="30691" spans="28:28" x14ac:dyDescent="0.25">
      <c r="AB30691" s="3" t="e">
        <v>#N/A</v>
      </c>
    </row>
    <row r="30692" spans="28:28" x14ac:dyDescent="0.25">
      <c r="AB30692" s="3" t="e">
        <v>#N/A</v>
      </c>
    </row>
    <row r="30693" spans="28:28" x14ac:dyDescent="0.25">
      <c r="AB30693" s="3" t="e">
        <v>#N/A</v>
      </c>
    </row>
    <row r="30694" spans="28:28" x14ac:dyDescent="0.25">
      <c r="AB30694" s="3" t="e">
        <v>#N/A</v>
      </c>
    </row>
    <row r="30695" spans="28:28" x14ac:dyDescent="0.25">
      <c r="AB30695" s="3" t="e">
        <v>#N/A</v>
      </c>
    </row>
    <row r="30696" spans="28:28" x14ac:dyDescent="0.25">
      <c r="AB30696" s="3" t="e">
        <v>#N/A</v>
      </c>
    </row>
    <row r="30697" spans="28:28" x14ac:dyDescent="0.25">
      <c r="AB30697" s="3" t="e">
        <v>#N/A</v>
      </c>
    </row>
    <row r="30698" spans="28:28" x14ac:dyDescent="0.25">
      <c r="AB30698" s="3" t="e">
        <v>#N/A</v>
      </c>
    </row>
    <row r="30699" spans="28:28" x14ac:dyDescent="0.25">
      <c r="AB30699" s="3" t="e">
        <v>#N/A</v>
      </c>
    </row>
    <row r="30700" spans="28:28" x14ac:dyDescent="0.25">
      <c r="AB30700" s="3" t="e">
        <v>#N/A</v>
      </c>
    </row>
    <row r="30701" spans="28:28" x14ac:dyDescent="0.25">
      <c r="AB30701" s="3" t="e">
        <v>#N/A</v>
      </c>
    </row>
    <row r="30702" spans="28:28" x14ac:dyDescent="0.25">
      <c r="AB30702" s="3" t="e">
        <v>#N/A</v>
      </c>
    </row>
    <row r="30703" spans="28:28" x14ac:dyDescent="0.25">
      <c r="AB30703" s="3" t="e">
        <v>#N/A</v>
      </c>
    </row>
    <row r="30704" spans="28:28" x14ac:dyDescent="0.25">
      <c r="AB30704" s="3" t="e">
        <v>#N/A</v>
      </c>
    </row>
    <row r="30705" spans="28:28" x14ac:dyDescent="0.25">
      <c r="AB30705" s="3" t="e">
        <v>#N/A</v>
      </c>
    </row>
    <row r="30706" spans="28:28" x14ac:dyDescent="0.25">
      <c r="AB30706" s="3" t="e">
        <v>#N/A</v>
      </c>
    </row>
    <row r="30707" spans="28:28" x14ac:dyDescent="0.25">
      <c r="AB30707" s="3" t="e">
        <v>#N/A</v>
      </c>
    </row>
    <row r="30708" spans="28:28" x14ac:dyDescent="0.25">
      <c r="AB30708" s="3" t="e">
        <v>#N/A</v>
      </c>
    </row>
    <row r="30709" spans="28:28" x14ac:dyDescent="0.25">
      <c r="AB30709" s="3" t="e">
        <v>#N/A</v>
      </c>
    </row>
    <row r="30710" spans="28:28" x14ac:dyDescent="0.25">
      <c r="AB30710" s="3" t="e">
        <v>#N/A</v>
      </c>
    </row>
    <row r="30711" spans="28:28" x14ac:dyDescent="0.25">
      <c r="AB30711" s="3" t="e">
        <v>#N/A</v>
      </c>
    </row>
    <row r="30712" spans="28:28" x14ac:dyDescent="0.25">
      <c r="AB30712" s="3" t="e">
        <v>#N/A</v>
      </c>
    </row>
    <row r="30713" spans="28:28" x14ac:dyDescent="0.25">
      <c r="AB30713" s="3" t="e">
        <v>#N/A</v>
      </c>
    </row>
    <row r="30714" spans="28:28" x14ac:dyDescent="0.25">
      <c r="AB30714" s="3" t="e">
        <v>#N/A</v>
      </c>
    </row>
    <row r="30715" spans="28:28" x14ac:dyDescent="0.25">
      <c r="AB30715" s="3" t="e">
        <v>#N/A</v>
      </c>
    </row>
    <row r="30716" spans="28:28" x14ac:dyDescent="0.25">
      <c r="AB30716" s="3" t="e">
        <v>#N/A</v>
      </c>
    </row>
    <row r="30717" spans="28:28" x14ac:dyDescent="0.25">
      <c r="AB30717" s="3" t="e">
        <v>#N/A</v>
      </c>
    </row>
    <row r="30718" spans="28:28" x14ac:dyDescent="0.25">
      <c r="AB30718" s="3" t="e">
        <v>#N/A</v>
      </c>
    </row>
    <row r="30719" spans="28:28" x14ac:dyDescent="0.25">
      <c r="AB30719" s="3" t="e">
        <v>#N/A</v>
      </c>
    </row>
    <row r="30720" spans="28:28" x14ac:dyDescent="0.25">
      <c r="AB30720" s="3" t="e">
        <v>#N/A</v>
      </c>
    </row>
    <row r="30721" spans="28:28" x14ac:dyDescent="0.25">
      <c r="AB30721" s="3" t="e">
        <v>#N/A</v>
      </c>
    </row>
    <row r="30722" spans="28:28" x14ac:dyDescent="0.25">
      <c r="AB30722" s="3" t="e">
        <v>#N/A</v>
      </c>
    </row>
    <row r="30723" spans="28:28" x14ac:dyDescent="0.25">
      <c r="AB30723" s="3" t="e">
        <v>#N/A</v>
      </c>
    </row>
    <row r="30724" spans="28:28" x14ac:dyDescent="0.25">
      <c r="AB30724" s="3" t="e">
        <v>#N/A</v>
      </c>
    </row>
    <row r="30725" spans="28:28" x14ac:dyDescent="0.25">
      <c r="AB30725" s="3" t="e">
        <v>#N/A</v>
      </c>
    </row>
    <row r="30726" spans="28:28" x14ac:dyDescent="0.25">
      <c r="AB30726" s="3" t="e">
        <v>#N/A</v>
      </c>
    </row>
    <row r="30727" spans="28:28" x14ac:dyDescent="0.25">
      <c r="AB30727" s="3" t="e">
        <v>#N/A</v>
      </c>
    </row>
    <row r="30728" spans="28:28" x14ac:dyDescent="0.25">
      <c r="AB30728" s="3" t="e">
        <v>#N/A</v>
      </c>
    </row>
    <row r="30729" spans="28:28" x14ac:dyDescent="0.25">
      <c r="AB30729" s="3" t="e">
        <v>#N/A</v>
      </c>
    </row>
    <row r="30730" spans="28:28" x14ac:dyDescent="0.25">
      <c r="AB30730" s="3" t="e">
        <v>#N/A</v>
      </c>
    </row>
    <row r="30731" spans="28:28" x14ac:dyDescent="0.25">
      <c r="AB30731" s="3" t="e">
        <v>#N/A</v>
      </c>
    </row>
    <row r="30732" spans="28:28" x14ac:dyDescent="0.25">
      <c r="AB30732" s="3" t="e">
        <v>#N/A</v>
      </c>
    </row>
    <row r="30733" spans="28:28" x14ac:dyDescent="0.25">
      <c r="AB30733" s="3" t="e">
        <v>#N/A</v>
      </c>
    </row>
    <row r="30734" spans="28:28" x14ac:dyDescent="0.25">
      <c r="AB30734" s="3" t="e">
        <v>#N/A</v>
      </c>
    </row>
    <row r="30735" spans="28:28" x14ac:dyDescent="0.25">
      <c r="AB30735" s="3" t="e">
        <v>#N/A</v>
      </c>
    </row>
    <row r="30736" spans="28:28" x14ac:dyDescent="0.25">
      <c r="AB30736" s="3" t="e">
        <v>#N/A</v>
      </c>
    </row>
    <row r="30737" spans="28:28" x14ac:dyDescent="0.25">
      <c r="AB30737" s="3" t="e">
        <v>#N/A</v>
      </c>
    </row>
    <row r="30738" spans="28:28" x14ac:dyDescent="0.25">
      <c r="AB30738" s="3" t="e">
        <v>#N/A</v>
      </c>
    </row>
    <row r="30739" spans="28:28" x14ac:dyDescent="0.25">
      <c r="AB30739" s="3" t="e">
        <v>#N/A</v>
      </c>
    </row>
    <row r="30740" spans="28:28" x14ac:dyDescent="0.25">
      <c r="AB30740" s="3" t="e">
        <v>#N/A</v>
      </c>
    </row>
    <row r="30741" spans="28:28" x14ac:dyDescent="0.25">
      <c r="AB30741" s="3" t="e">
        <v>#N/A</v>
      </c>
    </row>
    <row r="30742" spans="28:28" x14ac:dyDescent="0.25">
      <c r="AB30742" s="3" t="e">
        <v>#N/A</v>
      </c>
    </row>
    <row r="30743" spans="28:28" x14ac:dyDescent="0.25">
      <c r="AB30743" s="3" t="e">
        <v>#N/A</v>
      </c>
    </row>
    <row r="30744" spans="28:28" x14ac:dyDescent="0.25">
      <c r="AB30744" s="3" t="e">
        <v>#N/A</v>
      </c>
    </row>
    <row r="30745" spans="28:28" x14ac:dyDescent="0.25">
      <c r="AB30745" s="3" t="e">
        <v>#N/A</v>
      </c>
    </row>
    <row r="30746" spans="28:28" x14ac:dyDescent="0.25">
      <c r="AB30746" s="3" t="e">
        <v>#N/A</v>
      </c>
    </row>
    <row r="30747" spans="28:28" x14ac:dyDescent="0.25">
      <c r="AB30747" s="3" t="e">
        <v>#N/A</v>
      </c>
    </row>
    <row r="30748" spans="28:28" x14ac:dyDescent="0.25">
      <c r="AB30748" s="3" t="e">
        <v>#N/A</v>
      </c>
    </row>
    <row r="30749" spans="28:28" x14ac:dyDescent="0.25">
      <c r="AB30749" s="3" t="e">
        <v>#N/A</v>
      </c>
    </row>
    <row r="30750" spans="28:28" x14ac:dyDescent="0.25">
      <c r="AB30750" s="3" t="e">
        <v>#N/A</v>
      </c>
    </row>
    <row r="30751" spans="28:28" x14ac:dyDescent="0.25">
      <c r="AB30751" s="3" t="e">
        <v>#N/A</v>
      </c>
    </row>
    <row r="30752" spans="28:28" x14ac:dyDescent="0.25">
      <c r="AB30752" s="3" t="e">
        <v>#N/A</v>
      </c>
    </row>
    <row r="30753" spans="28:28" x14ac:dyDescent="0.25">
      <c r="AB30753" s="3" t="e">
        <v>#N/A</v>
      </c>
    </row>
    <row r="30754" spans="28:28" x14ac:dyDescent="0.25">
      <c r="AB30754" s="3" t="e">
        <v>#N/A</v>
      </c>
    </row>
    <row r="30755" spans="28:28" x14ac:dyDescent="0.25">
      <c r="AB30755" s="3" t="e">
        <v>#N/A</v>
      </c>
    </row>
    <row r="30756" spans="28:28" x14ac:dyDescent="0.25">
      <c r="AB30756" s="3" t="e">
        <v>#N/A</v>
      </c>
    </row>
    <row r="30757" spans="28:28" x14ac:dyDescent="0.25">
      <c r="AB30757" s="3" t="e">
        <v>#N/A</v>
      </c>
    </row>
    <row r="30758" spans="28:28" x14ac:dyDescent="0.25">
      <c r="AB30758" s="3" t="e">
        <v>#N/A</v>
      </c>
    </row>
    <row r="30759" spans="28:28" x14ac:dyDescent="0.25">
      <c r="AB30759" s="3" t="e">
        <v>#N/A</v>
      </c>
    </row>
    <row r="30760" spans="28:28" x14ac:dyDescent="0.25">
      <c r="AB30760" s="3" t="e">
        <v>#N/A</v>
      </c>
    </row>
    <row r="30761" spans="28:28" x14ac:dyDescent="0.25">
      <c r="AB30761" s="3" t="e">
        <v>#N/A</v>
      </c>
    </row>
    <row r="30762" spans="28:28" x14ac:dyDescent="0.25">
      <c r="AB30762" s="3" t="e">
        <v>#N/A</v>
      </c>
    </row>
    <row r="30763" spans="28:28" x14ac:dyDescent="0.25">
      <c r="AB30763" s="3" t="e">
        <v>#N/A</v>
      </c>
    </row>
    <row r="30764" spans="28:28" x14ac:dyDescent="0.25">
      <c r="AB30764" s="3" t="e">
        <v>#N/A</v>
      </c>
    </row>
    <row r="30765" spans="28:28" x14ac:dyDescent="0.25">
      <c r="AB30765" s="3" t="e">
        <v>#N/A</v>
      </c>
    </row>
    <row r="30766" spans="28:28" x14ac:dyDescent="0.25">
      <c r="AB30766" s="3" t="e">
        <v>#N/A</v>
      </c>
    </row>
    <row r="30767" spans="28:28" x14ac:dyDescent="0.25">
      <c r="AB30767" s="3" t="e">
        <v>#N/A</v>
      </c>
    </row>
    <row r="30768" spans="28:28" x14ac:dyDescent="0.25">
      <c r="AB30768" s="3" t="e">
        <v>#N/A</v>
      </c>
    </row>
    <row r="30769" spans="28:28" x14ac:dyDescent="0.25">
      <c r="AB30769" s="3" t="e">
        <v>#N/A</v>
      </c>
    </row>
    <row r="30770" spans="28:28" x14ac:dyDescent="0.25">
      <c r="AB30770" s="3" t="e">
        <v>#N/A</v>
      </c>
    </row>
    <row r="30771" spans="28:28" x14ac:dyDescent="0.25">
      <c r="AB30771" s="3" t="e">
        <v>#N/A</v>
      </c>
    </row>
    <row r="30772" spans="28:28" x14ac:dyDescent="0.25">
      <c r="AB30772" s="3" t="e">
        <v>#N/A</v>
      </c>
    </row>
    <row r="30773" spans="28:28" x14ac:dyDescent="0.25">
      <c r="AB30773" s="3" t="e">
        <v>#N/A</v>
      </c>
    </row>
    <row r="30774" spans="28:28" x14ac:dyDescent="0.25">
      <c r="AB30774" s="3" t="e">
        <v>#N/A</v>
      </c>
    </row>
    <row r="30775" spans="28:28" x14ac:dyDescent="0.25">
      <c r="AB30775" s="3" t="e">
        <v>#N/A</v>
      </c>
    </row>
    <row r="30776" spans="28:28" x14ac:dyDescent="0.25">
      <c r="AB30776" s="3" t="e">
        <v>#N/A</v>
      </c>
    </row>
    <row r="30777" spans="28:28" x14ac:dyDescent="0.25">
      <c r="AB30777" s="3" t="e">
        <v>#N/A</v>
      </c>
    </row>
    <row r="30778" spans="28:28" x14ac:dyDescent="0.25">
      <c r="AB30778" s="3" t="e">
        <v>#N/A</v>
      </c>
    </row>
    <row r="30779" spans="28:28" x14ac:dyDescent="0.25">
      <c r="AB30779" s="3" t="e">
        <v>#N/A</v>
      </c>
    </row>
    <row r="30780" spans="28:28" x14ac:dyDescent="0.25">
      <c r="AB30780" s="3" t="e">
        <v>#N/A</v>
      </c>
    </row>
    <row r="30781" spans="28:28" x14ac:dyDescent="0.25">
      <c r="AB30781" s="3" t="e">
        <v>#N/A</v>
      </c>
    </row>
    <row r="30782" spans="28:28" x14ac:dyDescent="0.25">
      <c r="AB30782" s="3" t="e">
        <v>#N/A</v>
      </c>
    </row>
    <row r="30783" spans="28:28" x14ac:dyDescent="0.25">
      <c r="AB30783" s="3" t="e">
        <v>#N/A</v>
      </c>
    </row>
    <row r="30784" spans="28:28" x14ac:dyDescent="0.25">
      <c r="AB30784" s="3" t="e">
        <v>#N/A</v>
      </c>
    </row>
    <row r="30785" spans="28:28" x14ac:dyDescent="0.25">
      <c r="AB30785" s="3" t="e">
        <v>#N/A</v>
      </c>
    </row>
    <row r="30786" spans="28:28" x14ac:dyDescent="0.25">
      <c r="AB30786" s="3" t="e">
        <v>#N/A</v>
      </c>
    </row>
    <row r="30787" spans="28:28" x14ac:dyDescent="0.25">
      <c r="AB30787" s="3" t="e">
        <v>#N/A</v>
      </c>
    </row>
    <row r="30788" spans="28:28" x14ac:dyDescent="0.25">
      <c r="AB30788" s="3" t="e">
        <v>#N/A</v>
      </c>
    </row>
    <row r="30789" spans="28:28" x14ac:dyDescent="0.25">
      <c r="AB30789" s="3" t="e">
        <v>#N/A</v>
      </c>
    </row>
    <row r="30790" spans="28:28" x14ac:dyDescent="0.25">
      <c r="AB30790" s="3" t="e">
        <v>#N/A</v>
      </c>
    </row>
    <row r="30791" spans="28:28" x14ac:dyDescent="0.25">
      <c r="AB30791" s="3" t="e">
        <v>#N/A</v>
      </c>
    </row>
    <row r="30792" spans="28:28" x14ac:dyDescent="0.25">
      <c r="AB30792" s="3" t="e">
        <v>#N/A</v>
      </c>
    </row>
    <row r="30793" spans="28:28" x14ac:dyDescent="0.25">
      <c r="AB30793" s="3" t="e">
        <v>#N/A</v>
      </c>
    </row>
    <row r="30794" spans="28:28" x14ac:dyDescent="0.25">
      <c r="AB30794" s="3" t="e">
        <v>#N/A</v>
      </c>
    </row>
    <row r="30795" spans="28:28" x14ac:dyDescent="0.25">
      <c r="AB30795" s="3" t="e">
        <v>#N/A</v>
      </c>
    </row>
    <row r="30796" spans="28:28" x14ac:dyDescent="0.25">
      <c r="AB30796" s="3" t="e">
        <v>#N/A</v>
      </c>
    </row>
    <row r="30797" spans="28:28" x14ac:dyDescent="0.25">
      <c r="AB30797" s="3" t="e">
        <v>#N/A</v>
      </c>
    </row>
    <row r="30798" spans="28:28" x14ac:dyDescent="0.25">
      <c r="AB30798" s="3" t="e">
        <v>#N/A</v>
      </c>
    </row>
    <row r="30799" spans="28:28" x14ac:dyDescent="0.25">
      <c r="AB30799" s="3" t="e">
        <v>#N/A</v>
      </c>
    </row>
    <row r="30800" spans="28:28" x14ac:dyDescent="0.25">
      <c r="AB30800" s="3" t="e">
        <v>#N/A</v>
      </c>
    </row>
    <row r="30801" spans="28:28" x14ac:dyDescent="0.25">
      <c r="AB30801" s="3" t="e">
        <v>#N/A</v>
      </c>
    </row>
    <row r="30802" spans="28:28" x14ac:dyDescent="0.25">
      <c r="AB30802" s="3" t="e">
        <v>#N/A</v>
      </c>
    </row>
    <row r="30803" spans="28:28" x14ac:dyDescent="0.25">
      <c r="AB30803" s="3" t="e">
        <v>#N/A</v>
      </c>
    </row>
    <row r="30804" spans="28:28" x14ac:dyDescent="0.25">
      <c r="AB30804" s="3" t="e">
        <v>#N/A</v>
      </c>
    </row>
    <row r="30805" spans="28:28" x14ac:dyDescent="0.25">
      <c r="AB30805" s="3" t="e">
        <v>#N/A</v>
      </c>
    </row>
    <row r="30806" spans="28:28" x14ac:dyDescent="0.25">
      <c r="AB30806" s="3" t="e">
        <v>#N/A</v>
      </c>
    </row>
    <row r="30807" spans="28:28" x14ac:dyDescent="0.25">
      <c r="AB30807" s="3" t="e">
        <v>#N/A</v>
      </c>
    </row>
    <row r="30808" spans="28:28" x14ac:dyDescent="0.25">
      <c r="AB30808" s="3" t="e">
        <v>#N/A</v>
      </c>
    </row>
    <row r="30809" spans="28:28" x14ac:dyDescent="0.25">
      <c r="AB30809" s="3" t="e">
        <v>#N/A</v>
      </c>
    </row>
    <row r="30810" spans="28:28" x14ac:dyDescent="0.25">
      <c r="AB30810" s="3" t="e">
        <v>#N/A</v>
      </c>
    </row>
    <row r="30811" spans="28:28" x14ac:dyDescent="0.25">
      <c r="AB30811" s="3" t="e">
        <v>#N/A</v>
      </c>
    </row>
    <row r="30812" spans="28:28" x14ac:dyDescent="0.25">
      <c r="AB30812" s="3" t="e">
        <v>#N/A</v>
      </c>
    </row>
    <row r="30813" spans="28:28" x14ac:dyDescent="0.25">
      <c r="AB30813" s="3" t="e">
        <v>#N/A</v>
      </c>
    </row>
    <row r="30814" spans="28:28" x14ac:dyDescent="0.25">
      <c r="AB30814" s="3" t="e">
        <v>#N/A</v>
      </c>
    </row>
    <row r="30815" spans="28:28" x14ac:dyDescent="0.25">
      <c r="AB30815" s="3" t="e">
        <v>#N/A</v>
      </c>
    </row>
    <row r="30816" spans="28:28" x14ac:dyDescent="0.25">
      <c r="AB30816" s="3" t="e">
        <v>#N/A</v>
      </c>
    </row>
    <row r="30817" spans="28:28" x14ac:dyDescent="0.25">
      <c r="AB30817" s="3" t="e">
        <v>#N/A</v>
      </c>
    </row>
    <row r="30818" spans="28:28" x14ac:dyDescent="0.25">
      <c r="AB30818" s="3" t="e">
        <v>#N/A</v>
      </c>
    </row>
    <row r="30819" spans="28:28" x14ac:dyDescent="0.25">
      <c r="AB30819" s="3" t="e">
        <v>#N/A</v>
      </c>
    </row>
    <row r="30820" spans="28:28" x14ac:dyDescent="0.25">
      <c r="AB30820" s="3" t="e">
        <v>#N/A</v>
      </c>
    </row>
    <row r="30821" spans="28:28" x14ac:dyDescent="0.25">
      <c r="AB30821" s="3" t="e">
        <v>#N/A</v>
      </c>
    </row>
    <row r="30822" spans="28:28" x14ac:dyDescent="0.25">
      <c r="AB30822" s="3" t="e">
        <v>#N/A</v>
      </c>
    </row>
    <row r="30823" spans="28:28" x14ac:dyDescent="0.25">
      <c r="AB30823" s="3" t="e">
        <v>#N/A</v>
      </c>
    </row>
    <row r="30824" spans="28:28" x14ac:dyDescent="0.25">
      <c r="AB30824" s="3" t="e">
        <v>#N/A</v>
      </c>
    </row>
    <row r="30825" spans="28:28" x14ac:dyDescent="0.25">
      <c r="AB30825" s="3" t="e">
        <v>#N/A</v>
      </c>
    </row>
    <row r="30826" spans="28:28" x14ac:dyDescent="0.25">
      <c r="AB30826" s="3" t="e">
        <v>#N/A</v>
      </c>
    </row>
    <row r="30827" spans="28:28" x14ac:dyDescent="0.25">
      <c r="AB30827" s="3" t="e">
        <v>#N/A</v>
      </c>
    </row>
    <row r="30828" spans="28:28" x14ac:dyDescent="0.25">
      <c r="AB30828" s="3" t="e">
        <v>#N/A</v>
      </c>
    </row>
    <row r="30829" spans="28:28" x14ac:dyDescent="0.25">
      <c r="AB30829" s="3" t="e">
        <v>#N/A</v>
      </c>
    </row>
    <row r="30830" spans="28:28" x14ac:dyDescent="0.25">
      <c r="AB30830" s="3" t="e">
        <v>#N/A</v>
      </c>
    </row>
    <row r="30831" spans="28:28" x14ac:dyDescent="0.25">
      <c r="AB30831" s="3" t="e">
        <v>#N/A</v>
      </c>
    </row>
    <row r="30832" spans="28:28" x14ac:dyDescent="0.25">
      <c r="AB30832" s="3" t="e">
        <v>#N/A</v>
      </c>
    </row>
    <row r="30833" spans="28:28" x14ac:dyDescent="0.25">
      <c r="AB30833" s="3" t="e">
        <v>#N/A</v>
      </c>
    </row>
    <row r="30834" spans="28:28" x14ac:dyDescent="0.25">
      <c r="AB30834" s="3" t="e">
        <v>#N/A</v>
      </c>
    </row>
    <row r="30835" spans="28:28" x14ac:dyDescent="0.25">
      <c r="AB30835" s="3" t="e">
        <v>#N/A</v>
      </c>
    </row>
    <row r="30836" spans="28:28" x14ac:dyDescent="0.25">
      <c r="AB30836" s="3" t="e">
        <v>#N/A</v>
      </c>
    </row>
    <row r="30837" spans="28:28" x14ac:dyDescent="0.25">
      <c r="AB30837" s="3" t="e">
        <v>#N/A</v>
      </c>
    </row>
    <row r="30838" spans="28:28" x14ac:dyDescent="0.25">
      <c r="AB30838" s="3" t="e">
        <v>#N/A</v>
      </c>
    </row>
    <row r="30839" spans="28:28" x14ac:dyDescent="0.25">
      <c r="AB30839" s="3" t="e">
        <v>#N/A</v>
      </c>
    </row>
    <row r="30840" spans="28:28" x14ac:dyDescent="0.25">
      <c r="AB30840" s="3" t="e">
        <v>#N/A</v>
      </c>
    </row>
    <row r="30841" spans="28:28" x14ac:dyDescent="0.25">
      <c r="AB30841" s="3" t="e">
        <v>#N/A</v>
      </c>
    </row>
    <row r="30842" spans="28:28" x14ac:dyDescent="0.25">
      <c r="AB30842" s="3" t="e">
        <v>#N/A</v>
      </c>
    </row>
    <row r="30843" spans="28:28" x14ac:dyDescent="0.25">
      <c r="AB30843" s="3" t="e">
        <v>#N/A</v>
      </c>
    </row>
    <row r="30844" spans="28:28" x14ac:dyDescent="0.25">
      <c r="AB30844" s="3" t="e">
        <v>#N/A</v>
      </c>
    </row>
    <row r="30845" spans="28:28" x14ac:dyDescent="0.25">
      <c r="AB30845" s="3" t="e">
        <v>#N/A</v>
      </c>
    </row>
    <row r="30846" spans="28:28" x14ac:dyDescent="0.25">
      <c r="AB30846" s="3" t="e">
        <v>#N/A</v>
      </c>
    </row>
    <row r="30847" spans="28:28" x14ac:dyDescent="0.25">
      <c r="AB30847" s="3" t="e">
        <v>#N/A</v>
      </c>
    </row>
    <row r="30848" spans="28:28" x14ac:dyDescent="0.25">
      <c r="AB30848" s="3" t="e">
        <v>#N/A</v>
      </c>
    </row>
    <row r="30849" spans="28:28" x14ac:dyDescent="0.25">
      <c r="AB30849" s="3" t="e">
        <v>#N/A</v>
      </c>
    </row>
    <row r="30850" spans="28:28" x14ac:dyDescent="0.25">
      <c r="AB30850" s="3" t="e">
        <v>#N/A</v>
      </c>
    </row>
    <row r="30851" spans="28:28" x14ac:dyDescent="0.25">
      <c r="AB30851" s="3" t="e">
        <v>#N/A</v>
      </c>
    </row>
    <row r="30852" spans="28:28" x14ac:dyDescent="0.25">
      <c r="AB30852" s="3" t="e">
        <v>#N/A</v>
      </c>
    </row>
    <row r="30853" spans="28:28" x14ac:dyDescent="0.25">
      <c r="AB30853" s="3" t="e">
        <v>#N/A</v>
      </c>
    </row>
    <row r="30854" spans="28:28" x14ac:dyDescent="0.25">
      <c r="AB30854" s="3" t="e">
        <v>#N/A</v>
      </c>
    </row>
    <row r="30855" spans="28:28" x14ac:dyDescent="0.25">
      <c r="AB30855" s="3" t="e">
        <v>#N/A</v>
      </c>
    </row>
    <row r="30856" spans="28:28" x14ac:dyDescent="0.25">
      <c r="AB30856" s="3" t="e">
        <v>#N/A</v>
      </c>
    </row>
    <row r="30857" spans="28:28" x14ac:dyDescent="0.25">
      <c r="AB30857" s="3" t="e">
        <v>#N/A</v>
      </c>
    </row>
    <row r="30858" spans="28:28" x14ac:dyDescent="0.25">
      <c r="AB30858" s="3" t="e">
        <v>#N/A</v>
      </c>
    </row>
    <row r="30859" spans="28:28" x14ac:dyDescent="0.25">
      <c r="AB30859" s="3" t="e">
        <v>#N/A</v>
      </c>
    </row>
    <row r="30860" spans="28:28" x14ac:dyDescent="0.25">
      <c r="AB30860" s="3" t="e">
        <v>#N/A</v>
      </c>
    </row>
    <row r="30861" spans="28:28" x14ac:dyDescent="0.25">
      <c r="AB30861" s="3" t="e">
        <v>#N/A</v>
      </c>
    </row>
    <row r="30862" spans="28:28" x14ac:dyDescent="0.25">
      <c r="AB30862" s="3" t="e">
        <v>#N/A</v>
      </c>
    </row>
    <row r="30863" spans="28:28" x14ac:dyDescent="0.25">
      <c r="AB30863" s="3" t="e">
        <v>#N/A</v>
      </c>
    </row>
    <row r="30864" spans="28:28" x14ac:dyDescent="0.25">
      <c r="AB30864" s="3" t="e">
        <v>#N/A</v>
      </c>
    </row>
    <row r="30865" spans="28:28" x14ac:dyDescent="0.25">
      <c r="AB30865" s="3" t="e">
        <v>#N/A</v>
      </c>
    </row>
    <row r="30866" spans="28:28" x14ac:dyDescent="0.25">
      <c r="AB30866" s="3" t="e">
        <v>#N/A</v>
      </c>
    </row>
    <row r="30867" spans="28:28" x14ac:dyDescent="0.25">
      <c r="AB30867" s="3" t="e">
        <v>#N/A</v>
      </c>
    </row>
    <row r="30868" spans="28:28" x14ac:dyDescent="0.25">
      <c r="AB30868" s="3" t="e">
        <v>#N/A</v>
      </c>
    </row>
    <row r="30869" spans="28:28" x14ac:dyDescent="0.25">
      <c r="AB30869" s="3" t="e">
        <v>#N/A</v>
      </c>
    </row>
    <row r="30870" spans="28:28" x14ac:dyDescent="0.25">
      <c r="AB30870" s="3" t="e">
        <v>#N/A</v>
      </c>
    </row>
    <row r="30871" spans="28:28" x14ac:dyDescent="0.25">
      <c r="AB30871" s="3" t="e">
        <v>#N/A</v>
      </c>
    </row>
    <row r="30872" spans="28:28" x14ac:dyDescent="0.25">
      <c r="AB30872" s="3" t="e">
        <v>#N/A</v>
      </c>
    </row>
    <row r="30873" spans="28:28" x14ac:dyDescent="0.25">
      <c r="AB30873" s="3" t="e">
        <v>#N/A</v>
      </c>
    </row>
    <row r="30874" spans="28:28" x14ac:dyDescent="0.25">
      <c r="AB30874" s="3" t="e">
        <v>#N/A</v>
      </c>
    </row>
    <row r="30875" spans="28:28" x14ac:dyDescent="0.25">
      <c r="AB30875" s="3" t="e">
        <v>#N/A</v>
      </c>
    </row>
    <row r="30876" spans="28:28" x14ac:dyDescent="0.25">
      <c r="AB30876" s="3" t="e">
        <v>#N/A</v>
      </c>
    </row>
    <row r="30877" spans="28:28" x14ac:dyDescent="0.25">
      <c r="AB30877" s="3" t="e">
        <v>#N/A</v>
      </c>
    </row>
    <row r="30878" spans="28:28" x14ac:dyDescent="0.25">
      <c r="AB30878" s="3" t="e">
        <v>#N/A</v>
      </c>
    </row>
    <row r="30879" spans="28:28" x14ac:dyDescent="0.25">
      <c r="AB30879" s="3" t="e">
        <v>#N/A</v>
      </c>
    </row>
    <row r="30880" spans="28:28" x14ac:dyDescent="0.25">
      <c r="AB30880" s="3" t="e">
        <v>#N/A</v>
      </c>
    </row>
    <row r="30881" spans="28:28" x14ac:dyDescent="0.25">
      <c r="AB30881" s="3" t="e">
        <v>#N/A</v>
      </c>
    </row>
    <row r="30882" spans="28:28" x14ac:dyDescent="0.25">
      <c r="AB30882" s="3" t="e">
        <v>#N/A</v>
      </c>
    </row>
    <row r="30883" spans="28:28" x14ac:dyDescent="0.25">
      <c r="AB30883" s="3" t="e">
        <v>#N/A</v>
      </c>
    </row>
    <row r="30884" spans="28:28" x14ac:dyDescent="0.25">
      <c r="AB30884" s="3" t="e">
        <v>#N/A</v>
      </c>
    </row>
    <row r="30885" spans="28:28" x14ac:dyDescent="0.25">
      <c r="AB30885" s="3" t="e">
        <v>#N/A</v>
      </c>
    </row>
    <row r="30886" spans="28:28" x14ac:dyDescent="0.25">
      <c r="AB30886" s="3" t="e">
        <v>#N/A</v>
      </c>
    </row>
    <row r="30887" spans="28:28" x14ac:dyDescent="0.25">
      <c r="AB30887" s="3" t="e">
        <v>#N/A</v>
      </c>
    </row>
    <row r="30888" spans="28:28" x14ac:dyDescent="0.25">
      <c r="AB30888" s="3" t="e">
        <v>#N/A</v>
      </c>
    </row>
    <row r="30889" spans="28:28" x14ac:dyDescent="0.25">
      <c r="AB30889" s="3" t="e">
        <v>#N/A</v>
      </c>
    </row>
    <row r="30890" spans="28:28" x14ac:dyDescent="0.25">
      <c r="AB30890" s="3" t="e">
        <v>#N/A</v>
      </c>
    </row>
    <row r="30891" spans="28:28" x14ac:dyDescent="0.25">
      <c r="AB30891" s="3" t="e">
        <v>#N/A</v>
      </c>
    </row>
    <row r="30892" spans="28:28" x14ac:dyDescent="0.25">
      <c r="AB30892" s="3" t="e">
        <v>#N/A</v>
      </c>
    </row>
    <row r="30893" spans="28:28" x14ac:dyDescent="0.25">
      <c r="AB30893" s="3" t="e">
        <v>#N/A</v>
      </c>
    </row>
    <row r="30894" spans="28:28" x14ac:dyDescent="0.25">
      <c r="AB30894" s="3" t="e">
        <v>#N/A</v>
      </c>
    </row>
    <row r="30895" spans="28:28" x14ac:dyDescent="0.25">
      <c r="AB30895" s="3" t="e">
        <v>#N/A</v>
      </c>
    </row>
    <row r="30896" spans="28:28" x14ac:dyDescent="0.25">
      <c r="AB30896" s="3" t="e">
        <v>#N/A</v>
      </c>
    </row>
    <row r="30897" spans="28:28" x14ac:dyDescent="0.25">
      <c r="AB30897" s="3" t="e">
        <v>#N/A</v>
      </c>
    </row>
    <row r="30898" spans="28:28" x14ac:dyDescent="0.25">
      <c r="AB30898" s="3" t="e">
        <v>#N/A</v>
      </c>
    </row>
    <row r="30899" spans="28:28" x14ac:dyDescent="0.25">
      <c r="AB30899" s="3" t="e">
        <v>#N/A</v>
      </c>
    </row>
    <row r="30900" spans="28:28" x14ac:dyDescent="0.25">
      <c r="AB30900" s="3" t="e">
        <v>#N/A</v>
      </c>
    </row>
    <row r="30901" spans="28:28" x14ac:dyDescent="0.25">
      <c r="AB30901" s="3" t="e">
        <v>#N/A</v>
      </c>
    </row>
    <row r="30902" spans="28:28" x14ac:dyDescent="0.25">
      <c r="AB30902" s="3" t="e">
        <v>#N/A</v>
      </c>
    </row>
    <row r="30903" spans="28:28" x14ac:dyDescent="0.25">
      <c r="AB30903" s="3" t="e">
        <v>#N/A</v>
      </c>
    </row>
    <row r="30904" spans="28:28" x14ac:dyDescent="0.25">
      <c r="AB30904" s="3" t="e">
        <v>#N/A</v>
      </c>
    </row>
    <row r="30905" spans="28:28" x14ac:dyDescent="0.25">
      <c r="AB30905" s="3" t="e">
        <v>#N/A</v>
      </c>
    </row>
    <row r="30906" spans="28:28" x14ac:dyDescent="0.25">
      <c r="AB30906" s="3" t="e">
        <v>#N/A</v>
      </c>
    </row>
    <row r="30907" spans="28:28" x14ac:dyDescent="0.25">
      <c r="AB30907" s="3" t="e">
        <v>#N/A</v>
      </c>
    </row>
    <row r="30908" spans="28:28" x14ac:dyDescent="0.25">
      <c r="AB30908" s="3" t="e">
        <v>#N/A</v>
      </c>
    </row>
    <row r="30909" spans="28:28" x14ac:dyDescent="0.25">
      <c r="AB30909" s="3" t="e">
        <v>#N/A</v>
      </c>
    </row>
    <row r="30910" spans="28:28" x14ac:dyDescent="0.25">
      <c r="AB30910" s="3" t="e">
        <v>#N/A</v>
      </c>
    </row>
    <row r="30911" spans="28:28" x14ac:dyDescent="0.25">
      <c r="AB30911" s="3" t="e">
        <v>#N/A</v>
      </c>
    </row>
    <row r="30912" spans="28:28" x14ac:dyDescent="0.25">
      <c r="AB30912" s="3" t="e">
        <v>#N/A</v>
      </c>
    </row>
    <row r="30913" spans="28:28" x14ac:dyDescent="0.25">
      <c r="AB30913" s="3" t="e">
        <v>#N/A</v>
      </c>
    </row>
    <row r="30914" spans="28:28" x14ac:dyDescent="0.25">
      <c r="AB30914" s="3" t="e">
        <v>#N/A</v>
      </c>
    </row>
    <row r="30915" spans="28:28" x14ac:dyDescent="0.25">
      <c r="AB30915" s="3" t="e">
        <v>#N/A</v>
      </c>
    </row>
    <row r="30916" spans="28:28" x14ac:dyDescent="0.25">
      <c r="AB30916" s="3" t="e">
        <v>#N/A</v>
      </c>
    </row>
    <row r="30917" spans="28:28" x14ac:dyDescent="0.25">
      <c r="AB30917" s="3" t="e">
        <v>#N/A</v>
      </c>
    </row>
    <row r="30918" spans="28:28" x14ac:dyDescent="0.25">
      <c r="AB30918" s="3" t="e">
        <v>#N/A</v>
      </c>
    </row>
    <row r="30919" spans="28:28" x14ac:dyDescent="0.25">
      <c r="AB30919" s="3" t="e">
        <v>#N/A</v>
      </c>
    </row>
    <row r="30920" spans="28:28" x14ac:dyDescent="0.25">
      <c r="AB30920" s="3" t="e">
        <v>#N/A</v>
      </c>
    </row>
    <row r="30921" spans="28:28" x14ac:dyDescent="0.25">
      <c r="AB30921" s="3" t="e">
        <v>#N/A</v>
      </c>
    </row>
    <row r="30922" spans="28:28" x14ac:dyDescent="0.25">
      <c r="AB30922" s="3" t="e">
        <v>#N/A</v>
      </c>
    </row>
    <row r="30923" spans="28:28" x14ac:dyDescent="0.25">
      <c r="AB30923" s="3" t="e">
        <v>#N/A</v>
      </c>
    </row>
    <row r="30924" spans="28:28" x14ac:dyDescent="0.25">
      <c r="AB30924" s="3" t="e">
        <v>#N/A</v>
      </c>
    </row>
    <row r="30925" spans="28:28" x14ac:dyDescent="0.25">
      <c r="AB30925" s="3" t="e">
        <v>#N/A</v>
      </c>
    </row>
    <row r="30926" spans="28:28" x14ac:dyDescent="0.25">
      <c r="AB30926" s="3" t="e">
        <v>#N/A</v>
      </c>
    </row>
    <row r="30927" spans="28:28" x14ac:dyDescent="0.25">
      <c r="AB30927" s="3" t="e">
        <v>#N/A</v>
      </c>
    </row>
    <row r="30928" spans="28:28" x14ac:dyDescent="0.25">
      <c r="AB30928" s="3" t="e">
        <v>#N/A</v>
      </c>
    </row>
    <row r="30929" spans="28:28" x14ac:dyDescent="0.25">
      <c r="AB30929" s="3" t="e">
        <v>#N/A</v>
      </c>
    </row>
    <row r="30930" spans="28:28" x14ac:dyDescent="0.25">
      <c r="AB30930" s="3" t="e">
        <v>#N/A</v>
      </c>
    </row>
    <row r="30931" spans="28:28" x14ac:dyDescent="0.25">
      <c r="AB30931" s="3" t="e">
        <v>#N/A</v>
      </c>
    </row>
    <row r="30932" spans="28:28" x14ac:dyDescent="0.25">
      <c r="AB30932" s="3" t="e">
        <v>#N/A</v>
      </c>
    </row>
    <row r="30933" spans="28:28" x14ac:dyDescent="0.25">
      <c r="AB30933" s="3" t="e">
        <v>#N/A</v>
      </c>
    </row>
    <row r="30934" spans="28:28" x14ac:dyDescent="0.25">
      <c r="AB30934" s="3" t="e">
        <v>#N/A</v>
      </c>
    </row>
    <row r="30935" spans="28:28" x14ac:dyDescent="0.25">
      <c r="AB30935" s="3" t="e">
        <v>#N/A</v>
      </c>
    </row>
    <row r="30936" spans="28:28" x14ac:dyDescent="0.25">
      <c r="AB30936" s="3" t="e">
        <v>#N/A</v>
      </c>
    </row>
    <row r="30937" spans="28:28" x14ac:dyDescent="0.25">
      <c r="AB30937" s="3" t="e">
        <v>#N/A</v>
      </c>
    </row>
    <row r="30938" spans="28:28" x14ac:dyDescent="0.25">
      <c r="AB30938" s="3" t="e">
        <v>#N/A</v>
      </c>
    </row>
    <row r="30939" spans="28:28" x14ac:dyDescent="0.25">
      <c r="AB30939" s="3" t="e">
        <v>#N/A</v>
      </c>
    </row>
    <row r="30940" spans="28:28" x14ac:dyDescent="0.25">
      <c r="AB30940" s="3" t="e">
        <v>#N/A</v>
      </c>
    </row>
    <row r="30941" spans="28:28" x14ac:dyDescent="0.25">
      <c r="AB30941" s="3" t="e">
        <v>#N/A</v>
      </c>
    </row>
    <row r="30942" spans="28:28" x14ac:dyDescent="0.25">
      <c r="AB30942" s="3" t="e">
        <v>#N/A</v>
      </c>
    </row>
    <row r="30943" spans="28:28" x14ac:dyDescent="0.25">
      <c r="AB30943" s="3" t="e">
        <v>#N/A</v>
      </c>
    </row>
    <row r="30944" spans="28:28" x14ac:dyDescent="0.25">
      <c r="AB30944" s="3" t="e">
        <v>#N/A</v>
      </c>
    </row>
    <row r="30945" spans="28:28" x14ac:dyDescent="0.25">
      <c r="AB30945" s="3" t="e">
        <v>#N/A</v>
      </c>
    </row>
    <row r="30946" spans="28:28" x14ac:dyDescent="0.25">
      <c r="AB30946" s="3" t="e">
        <v>#N/A</v>
      </c>
    </row>
    <row r="30947" spans="28:28" x14ac:dyDescent="0.25">
      <c r="AB30947" s="3" t="e">
        <v>#N/A</v>
      </c>
    </row>
    <row r="30948" spans="28:28" x14ac:dyDescent="0.25">
      <c r="AB30948" s="3" t="e">
        <v>#N/A</v>
      </c>
    </row>
    <row r="30949" spans="28:28" x14ac:dyDescent="0.25">
      <c r="AB30949" s="3" t="e">
        <v>#N/A</v>
      </c>
    </row>
    <row r="30950" spans="28:28" x14ac:dyDescent="0.25">
      <c r="AB30950" s="3" t="e">
        <v>#N/A</v>
      </c>
    </row>
    <row r="30951" spans="28:28" x14ac:dyDescent="0.25">
      <c r="AB30951" s="3" t="e">
        <v>#N/A</v>
      </c>
    </row>
    <row r="30952" spans="28:28" x14ac:dyDescent="0.25">
      <c r="AB30952" s="3" t="e">
        <v>#N/A</v>
      </c>
    </row>
    <row r="30953" spans="28:28" x14ac:dyDescent="0.25">
      <c r="AB30953" s="3" t="e">
        <v>#N/A</v>
      </c>
    </row>
    <row r="30954" spans="28:28" x14ac:dyDescent="0.25">
      <c r="AB30954" s="3" t="e">
        <v>#N/A</v>
      </c>
    </row>
    <row r="30955" spans="28:28" x14ac:dyDescent="0.25">
      <c r="AB30955" s="3" t="e">
        <v>#N/A</v>
      </c>
    </row>
    <row r="30956" spans="28:28" x14ac:dyDescent="0.25">
      <c r="AB30956" s="3" t="e">
        <v>#N/A</v>
      </c>
    </row>
    <row r="30957" spans="28:28" x14ac:dyDescent="0.25">
      <c r="AB30957" s="3" t="e">
        <v>#N/A</v>
      </c>
    </row>
    <row r="30958" spans="28:28" x14ac:dyDescent="0.25">
      <c r="AB30958" s="3" t="e">
        <v>#N/A</v>
      </c>
    </row>
    <row r="30959" spans="28:28" x14ac:dyDescent="0.25">
      <c r="AB30959" s="3" t="e">
        <v>#N/A</v>
      </c>
    </row>
    <row r="30960" spans="28:28" x14ac:dyDescent="0.25">
      <c r="AB30960" s="3" t="e">
        <v>#N/A</v>
      </c>
    </row>
    <row r="30961" spans="28:28" x14ac:dyDescent="0.25">
      <c r="AB30961" s="3" t="e">
        <v>#N/A</v>
      </c>
    </row>
    <row r="30962" spans="28:28" x14ac:dyDescent="0.25">
      <c r="AB30962" s="3" t="e">
        <v>#N/A</v>
      </c>
    </row>
    <row r="30963" spans="28:28" x14ac:dyDescent="0.25">
      <c r="AB30963" s="3" t="e">
        <v>#N/A</v>
      </c>
    </row>
    <row r="30964" spans="28:28" x14ac:dyDescent="0.25">
      <c r="AB30964" s="3" t="e">
        <v>#N/A</v>
      </c>
    </row>
    <row r="30965" spans="28:28" x14ac:dyDescent="0.25">
      <c r="AB30965" s="3" t="e">
        <v>#N/A</v>
      </c>
    </row>
    <row r="30966" spans="28:28" x14ac:dyDescent="0.25">
      <c r="AB30966" s="3" t="e">
        <v>#N/A</v>
      </c>
    </row>
    <row r="30967" spans="28:28" x14ac:dyDescent="0.25">
      <c r="AB30967" s="3" t="e">
        <v>#N/A</v>
      </c>
    </row>
    <row r="30968" spans="28:28" x14ac:dyDescent="0.25">
      <c r="AB30968" s="3" t="e">
        <v>#N/A</v>
      </c>
    </row>
    <row r="30969" spans="28:28" x14ac:dyDescent="0.25">
      <c r="AB30969" s="3" t="e">
        <v>#N/A</v>
      </c>
    </row>
    <row r="30970" spans="28:28" x14ac:dyDescent="0.25">
      <c r="AB30970" s="3" t="e">
        <v>#N/A</v>
      </c>
    </row>
    <row r="30971" spans="28:28" x14ac:dyDescent="0.25">
      <c r="AB30971" s="3" t="e">
        <v>#N/A</v>
      </c>
    </row>
    <row r="30972" spans="28:28" x14ac:dyDescent="0.25">
      <c r="AB30972" s="3" t="e">
        <v>#N/A</v>
      </c>
    </row>
    <row r="30973" spans="28:28" x14ac:dyDescent="0.25">
      <c r="AB30973" s="3" t="e">
        <v>#N/A</v>
      </c>
    </row>
    <row r="30974" spans="28:28" x14ac:dyDescent="0.25">
      <c r="AB30974" s="3" t="e">
        <v>#N/A</v>
      </c>
    </row>
    <row r="30975" spans="28:28" x14ac:dyDescent="0.25">
      <c r="AB30975" s="3" t="e">
        <v>#N/A</v>
      </c>
    </row>
    <row r="30976" spans="28:28" x14ac:dyDescent="0.25">
      <c r="AB30976" s="3" t="e">
        <v>#N/A</v>
      </c>
    </row>
    <row r="30977" spans="28:28" x14ac:dyDescent="0.25">
      <c r="AB30977" s="3" t="e">
        <v>#N/A</v>
      </c>
    </row>
    <row r="30978" spans="28:28" x14ac:dyDescent="0.25">
      <c r="AB30978" s="3" t="e">
        <v>#N/A</v>
      </c>
    </row>
    <row r="30979" spans="28:28" x14ac:dyDescent="0.25">
      <c r="AB30979" s="3" t="e">
        <v>#N/A</v>
      </c>
    </row>
    <row r="30980" spans="28:28" x14ac:dyDescent="0.25">
      <c r="AB30980" s="3" t="e">
        <v>#N/A</v>
      </c>
    </row>
    <row r="30981" spans="28:28" x14ac:dyDescent="0.25">
      <c r="AB30981" s="3" t="e">
        <v>#N/A</v>
      </c>
    </row>
    <row r="30982" spans="28:28" x14ac:dyDescent="0.25">
      <c r="AB30982" s="3" t="e">
        <v>#N/A</v>
      </c>
    </row>
    <row r="30983" spans="28:28" x14ac:dyDescent="0.25">
      <c r="AB30983" s="3" t="e">
        <v>#N/A</v>
      </c>
    </row>
    <row r="30984" spans="28:28" x14ac:dyDescent="0.25">
      <c r="AB30984" s="3" t="e">
        <v>#N/A</v>
      </c>
    </row>
    <row r="30985" spans="28:28" x14ac:dyDescent="0.25">
      <c r="AB30985" s="3" t="e">
        <v>#N/A</v>
      </c>
    </row>
    <row r="30986" spans="28:28" x14ac:dyDescent="0.25">
      <c r="AB30986" s="3" t="e">
        <v>#N/A</v>
      </c>
    </row>
    <row r="30987" spans="28:28" x14ac:dyDescent="0.25">
      <c r="AB30987" s="3" t="e">
        <v>#N/A</v>
      </c>
    </row>
    <row r="30988" spans="28:28" x14ac:dyDescent="0.25">
      <c r="AB30988" s="3" t="e">
        <v>#N/A</v>
      </c>
    </row>
    <row r="30989" spans="28:28" x14ac:dyDescent="0.25">
      <c r="AB30989" s="3" t="e">
        <v>#N/A</v>
      </c>
    </row>
    <row r="30990" spans="28:28" x14ac:dyDescent="0.25">
      <c r="AB30990" s="3" t="e">
        <v>#N/A</v>
      </c>
    </row>
    <row r="30991" spans="28:28" x14ac:dyDescent="0.25">
      <c r="AB30991" s="3" t="e">
        <v>#N/A</v>
      </c>
    </row>
    <row r="30992" spans="28:28" x14ac:dyDescent="0.25">
      <c r="AB30992" s="3" t="e">
        <v>#N/A</v>
      </c>
    </row>
    <row r="30993" spans="28:28" x14ac:dyDescent="0.25">
      <c r="AB30993" s="3" t="e">
        <v>#N/A</v>
      </c>
    </row>
    <row r="30994" spans="28:28" x14ac:dyDescent="0.25">
      <c r="AB30994" s="3" t="e">
        <v>#N/A</v>
      </c>
    </row>
    <row r="30995" spans="28:28" x14ac:dyDescent="0.25">
      <c r="AB30995" s="3" t="e">
        <v>#N/A</v>
      </c>
    </row>
    <row r="30996" spans="28:28" x14ac:dyDescent="0.25">
      <c r="AB30996" s="3" t="e">
        <v>#N/A</v>
      </c>
    </row>
    <row r="30997" spans="28:28" x14ac:dyDescent="0.25">
      <c r="AB30997" s="3" t="e">
        <v>#N/A</v>
      </c>
    </row>
    <row r="30998" spans="28:28" x14ac:dyDescent="0.25">
      <c r="AB30998" s="3" t="e">
        <v>#N/A</v>
      </c>
    </row>
    <row r="30999" spans="28:28" x14ac:dyDescent="0.25">
      <c r="AB30999" s="3" t="e">
        <v>#N/A</v>
      </c>
    </row>
    <row r="31000" spans="28:28" x14ac:dyDescent="0.25">
      <c r="AB31000" s="3" t="e">
        <v>#N/A</v>
      </c>
    </row>
    <row r="31001" spans="28:28" x14ac:dyDescent="0.25">
      <c r="AB31001" s="3" t="e">
        <v>#N/A</v>
      </c>
    </row>
    <row r="31002" spans="28:28" x14ac:dyDescent="0.25">
      <c r="AB31002" s="3" t="e">
        <v>#N/A</v>
      </c>
    </row>
    <row r="31003" spans="28:28" x14ac:dyDescent="0.25">
      <c r="AB31003" s="3" t="e">
        <v>#N/A</v>
      </c>
    </row>
    <row r="31004" spans="28:28" x14ac:dyDescent="0.25">
      <c r="AB31004" s="3" t="e">
        <v>#N/A</v>
      </c>
    </row>
    <row r="31005" spans="28:28" x14ac:dyDescent="0.25">
      <c r="AB31005" s="3" t="e">
        <v>#N/A</v>
      </c>
    </row>
    <row r="31006" spans="28:28" x14ac:dyDescent="0.25">
      <c r="AB31006" s="3" t="e">
        <v>#N/A</v>
      </c>
    </row>
    <row r="31007" spans="28:28" x14ac:dyDescent="0.25">
      <c r="AB31007" s="3" t="e">
        <v>#N/A</v>
      </c>
    </row>
    <row r="31008" spans="28:28" x14ac:dyDescent="0.25">
      <c r="AB31008" s="3" t="e">
        <v>#N/A</v>
      </c>
    </row>
    <row r="31009" spans="28:28" x14ac:dyDescent="0.25">
      <c r="AB31009" s="3" t="e">
        <v>#N/A</v>
      </c>
    </row>
    <row r="31010" spans="28:28" x14ac:dyDescent="0.25">
      <c r="AB31010" s="3" t="e">
        <v>#N/A</v>
      </c>
    </row>
    <row r="31011" spans="28:28" x14ac:dyDescent="0.25">
      <c r="AB31011" s="3" t="e">
        <v>#N/A</v>
      </c>
    </row>
    <row r="31012" spans="28:28" x14ac:dyDescent="0.25">
      <c r="AB31012" s="3" t="e">
        <v>#N/A</v>
      </c>
    </row>
    <row r="31013" spans="28:28" x14ac:dyDescent="0.25">
      <c r="AB31013" s="3" t="e">
        <v>#N/A</v>
      </c>
    </row>
    <row r="31014" spans="28:28" x14ac:dyDescent="0.25">
      <c r="AB31014" s="3" t="e">
        <v>#N/A</v>
      </c>
    </row>
    <row r="31015" spans="28:28" x14ac:dyDescent="0.25">
      <c r="AB31015" s="3" t="e">
        <v>#N/A</v>
      </c>
    </row>
    <row r="31016" spans="28:28" x14ac:dyDescent="0.25">
      <c r="AB31016" s="3" t="e">
        <v>#N/A</v>
      </c>
    </row>
    <row r="31017" spans="28:28" x14ac:dyDescent="0.25">
      <c r="AB31017" s="3" t="e">
        <v>#N/A</v>
      </c>
    </row>
    <row r="31018" spans="28:28" x14ac:dyDescent="0.25">
      <c r="AB31018" s="3" t="e">
        <v>#N/A</v>
      </c>
    </row>
    <row r="31019" spans="28:28" x14ac:dyDescent="0.25">
      <c r="AB31019" s="3" t="e">
        <v>#N/A</v>
      </c>
    </row>
    <row r="31020" spans="28:28" x14ac:dyDescent="0.25">
      <c r="AB31020" s="3" t="e">
        <v>#N/A</v>
      </c>
    </row>
    <row r="31021" spans="28:28" x14ac:dyDescent="0.25">
      <c r="AB31021" s="3" t="e">
        <v>#N/A</v>
      </c>
    </row>
    <row r="31022" spans="28:28" x14ac:dyDescent="0.25">
      <c r="AB31022" s="3" t="e">
        <v>#N/A</v>
      </c>
    </row>
    <row r="31023" spans="28:28" x14ac:dyDescent="0.25">
      <c r="AB31023" s="3" t="e">
        <v>#N/A</v>
      </c>
    </row>
    <row r="31024" spans="28:28" x14ac:dyDescent="0.25">
      <c r="AB31024" s="3" t="e">
        <v>#N/A</v>
      </c>
    </row>
    <row r="31025" spans="28:28" x14ac:dyDescent="0.25">
      <c r="AB31025" s="3" t="e">
        <v>#N/A</v>
      </c>
    </row>
    <row r="31026" spans="28:28" x14ac:dyDescent="0.25">
      <c r="AB31026" s="3" t="e">
        <v>#N/A</v>
      </c>
    </row>
    <row r="31027" spans="28:28" x14ac:dyDescent="0.25">
      <c r="AB31027" s="3" t="e">
        <v>#N/A</v>
      </c>
    </row>
    <row r="31028" spans="28:28" x14ac:dyDescent="0.25">
      <c r="AB31028" s="3" t="e">
        <v>#N/A</v>
      </c>
    </row>
    <row r="31029" spans="28:28" x14ac:dyDescent="0.25">
      <c r="AB31029" s="3" t="e">
        <v>#N/A</v>
      </c>
    </row>
    <row r="31030" spans="28:28" x14ac:dyDescent="0.25">
      <c r="AB31030" s="3" t="e">
        <v>#N/A</v>
      </c>
    </row>
    <row r="31031" spans="28:28" x14ac:dyDescent="0.25">
      <c r="AB31031" s="3" t="e">
        <v>#N/A</v>
      </c>
    </row>
    <row r="31032" spans="28:28" x14ac:dyDescent="0.25">
      <c r="AB31032" s="3" t="e">
        <v>#N/A</v>
      </c>
    </row>
    <row r="31033" spans="28:28" x14ac:dyDescent="0.25">
      <c r="AB31033" s="3" t="e">
        <v>#N/A</v>
      </c>
    </row>
    <row r="31034" spans="28:28" x14ac:dyDescent="0.25">
      <c r="AB31034" s="3" t="e">
        <v>#N/A</v>
      </c>
    </row>
    <row r="31035" spans="28:28" x14ac:dyDescent="0.25">
      <c r="AB31035" s="3" t="e">
        <v>#N/A</v>
      </c>
    </row>
    <row r="31036" spans="28:28" x14ac:dyDescent="0.25">
      <c r="AB31036" s="3" t="e">
        <v>#N/A</v>
      </c>
    </row>
    <row r="31037" spans="28:28" x14ac:dyDescent="0.25">
      <c r="AB31037" s="3" t="e">
        <v>#N/A</v>
      </c>
    </row>
    <row r="31038" spans="28:28" x14ac:dyDescent="0.25">
      <c r="AB31038" s="3" t="e">
        <v>#N/A</v>
      </c>
    </row>
    <row r="31039" spans="28:28" x14ac:dyDescent="0.25">
      <c r="AB31039" s="3" t="e">
        <v>#N/A</v>
      </c>
    </row>
    <row r="31040" spans="28:28" x14ac:dyDescent="0.25">
      <c r="AB31040" s="3" t="e">
        <v>#N/A</v>
      </c>
    </row>
    <row r="31041" spans="28:28" x14ac:dyDescent="0.25">
      <c r="AB31041" s="3" t="e">
        <v>#N/A</v>
      </c>
    </row>
    <row r="31042" spans="28:28" x14ac:dyDescent="0.25">
      <c r="AB31042" s="3" t="e">
        <v>#N/A</v>
      </c>
    </row>
    <row r="31043" spans="28:28" x14ac:dyDescent="0.25">
      <c r="AB31043" s="3" t="e">
        <v>#N/A</v>
      </c>
    </row>
    <row r="31044" spans="28:28" x14ac:dyDescent="0.25">
      <c r="AB31044" s="3" t="e">
        <v>#N/A</v>
      </c>
    </row>
    <row r="31045" spans="28:28" x14ac:dyDescent="0.25">
      <c r="AB31045" s="3" t="e">
        <v>#N/A</v>
      </c>
    </row>
    <row r="31046" spans="28:28" x14ac:dyDescent="0.25">
      <c r="AB31046" s="3" t="e">
        <v>#N/A</v>
      </c>
    </row>
    <row r="31047" spans="28:28" x14ac:dyDescent="0.25">
      <c r="AB31047" s="3" t="e">
        <v>#N/A</v>
      </c>
    </row>
    <row r="31048" spans="28:28" x14ac:dyDescent="0.25">
      <c r="AB31048" s="3" t="e">
        <v>#N/A</v>
      </c>
    </row>
    <row r="31049" spans="28:28" x14ac:dyDescent="0.25">
      <c r="AB31049" s="3" t="e">
        <v>#N/A</v>
      </c>
    </row>
    <row r="31050" spans="28:28" x14ac:dyDescent="0.25">
      <c r="AB31050" s="3" t="e">
        <v>#N/A</v>
      </c>
    </row>
    <row r="31051" spans="28:28" x14ac:dyDescent="0.25">
      <c r="AB31051" s="3" t="e">
        <v>#N/A</v>
      </c>
    </row>
    <row r="31052" spans="28:28" x14ac:dyDescent="0.25">
      <c r="AB31052" s="3" t="e">
        <v>#N/A</v>
      </c>
    </row>
    <row r="31053" spans="28:28" x14ac:dyDescent="0.25">
      <c r="AB31053" s="3" t="e">
        <v>#N/A</v>
      </c>
    </row>
    <row r="31054" spans="28:28" x14ac:dyDescent="0.25">
      <c r="AB31054" s="3" t="e">
        <v>#N/A</v>
      </c>
    </row>
    <row r="31055" spans="28:28" x14ac:dyDescent="0.25">
      <c r="AB31055" s="3" t="e">
        <v>#N/A</v>
      </c>
    </row>
    <row r="31056" spans="28:28" x14ac:dyDescent="0.25">
      <c r="AB31056" s="3" t="e">
        <v>#N/A</v>
      </c>
    </row>
    <row r="31057" spans="28:28" x14ac:dyDescent="0.25">
      <c r="AB31057" s="3" t="e">
        <v>#N/A</v>
      </c>
    </row>
    <row r="31058" spans="28:28" x14ac:dyDescent="0.25">
      <c r="AB31058" s="3" t="e">
        <v>#N/A</v>
      </c>
    </row>
    <row r="31059" spans="28:28" x14ac:dyDescent="0.25">
      <c r="AB31059" s="3" t="e">
        <v>#N/A</v>
      </c>
    </row>
    <row r="31060" spans="28:28" x14ac:dyDescent="0.25">
      <c r="AB31060" s="3" t="e">
        <v>#N/A</v>
      </c>
    </row>
    <row r="31061" spans="28:28" x14ac:dyDescent="0.25">
      <c r="AB31061" s="3" t="e">
        <v>#N/A</v>
      </c>
    </row>
    <row r="31062" spans="28:28" x14ac:dyDescent="0.25">
      <c r="AB31062" s="3" t="e">
        <v>#N/A</v>
      </c>
    </row>
    <row r="31063" spans="28:28" x14ac:dyDescent="0.25">
      <c r="AB31063" s="3" t="e">
        <v>#N/A</v>
      </c>
    </row>
    <row r="31064" spans="28:28" x14ac:dyDescent="0.25">
      <c r="AB31064" s="3" t="e">
        <v>#N/A</v>
      </c>
    </row>
    <row r="31065" spans="28:28" x14ac:dyDescent="0.25">
      <c r="AB31065" s="3" t="e">
        <v>#N/A</v>
      </c>
    </row>
    <row r="31066" spans="28:28" x14ac:dyDescent="0.25">
      <c r="AB31066" s="3" t="e">
        <v>#N/A</v>
      </c>
    </row>
    <row r="31067" spans="28:28" x14ac:dyDescent="0.25">
      <c r="AB31067" s="3" t="e">
        <v>#N/A</v>
      </c>
    </row>
    <row r="31068" spans="28:28" x14ac:dyDescent="0.25">
      <c r="AB31068" s="3" t="e">
        <v>#N/A</v>
      </c>
    </row>
    <row r="31069" spans="28:28" x14ac:dyDescent="0.25">
      <c r="AB31069" s="3" t="e">
        <v>#N/A</v>
      </c>
    </row>
    <row r="31070" spans="28:28" x14ac:dyDescent="0.25">
      <c r="AB31070" s="3" t="e">
        <v>#N/A</v>
      </c>
    </row>
    <row r="31071" spans="28:28" x14ac:dyDescent="0.25">
      <c r="AB31071" s="3" t="e">
        <v>#N/A</v>
      </c>
    </row>
    <row r="31072" spans="28:28" x14ac:dyDescent="0.25">
      <c r="AB31072" s="3" t="e">
        <v>#N/A</v>
      </c>
    </row>
    <row r="31073" spans="28:28" x14ac:dyDescent="0.25">
      <c r="AB31073" s="3" t="e">
        <v>#N/A</v>
      </c>
    </row>
    <row r="31074" spans="28:28" x14ac:dyDescent="0.25">
      <c r="AB31074" s="3" t="e">
        <v>#N/A</v>
      </c>
    </row>
    <row r="31075" spans="28:28" x14ac:dyDescent="0.25">
      <c r="AB31075" s="3" t="e">
        <v>#N/A</v>
      </c>
    </row>
    <row r="31076" spans="28:28" x14ac:dyDescent="0.25">
      <c r="AB31076" s="3" t="e">
        <v>#N/A</v>
      </c>
    </row>
    <row r="31077" spans="28:28" x14ac:dyDescent="0.25">
      <c r="AB31077" s="3" t="e">
        <v>#N/A</v>
      </c>
    </row>
    <row r="31078" spans="28:28" x14ac:dyDescent="0.25">
      <c r="AB31078" s="3" t="e">
        <v>#N/A</v>
      </c>
    </row>
    <row r="31079" spans="28:28" x14ac:dyDescent="0.25">
      <c r="AB31079" s="3" t="e">
        <v>#N/A</v>
      </c>
    </row>
    <row r="31080" spans="28:28" x14ac:dyDescent="0.25">
      <c r="AB31080" s="3" t="e">
        <v>#N/A</v>
      </c>
    </row>
    <row r="31081" spans="28:28" x14ac:dyDescent="0.25">
      <c r="AB31081" s="3" t="e">
        <v>#N/A</v>
      </c>
    </row>
    <row r="31082" spans="28:28" x14ac:dyDescent="0.25">
      <c r="AB31082" s="3" t="e">
        <v>#N/A</v>
      </c>
    </row>
    <row r="31083" spans="28:28" x14ac:dyDescent="0.25">
      <c r="AB31083" s="3" t="e">
        <v>#N/A</v>
      </c>
    </row>
    <row r="31084" spans="28:28" x14ac:dyDescent="0.25">
      <c r="AB31084" s="3" t="e">
        <v>#N/A</v>
      </c>
    </row>
    <row r="31085" spans="28:28" x14ac:dyDescent="0.25">
      <c r="AB31085" s="3" t="e">
        <v>#N/A</v>
      </c>
    </row>
    <row r="31086" spans="28:28" x14ac:dyDescent="0.25">
      <c r="AB31086" s="3" t="e">
        <v>#N/A</v>
      </c>
    </row>
    <row r="31087" spans="28:28" x14ac:dyDescent="0.25">
      <c r="AB31087" s="3" t="e">
        <v>#N/A</v>
      </c>
    </row>
    <row r="31088" spans="28:28" x14ac:dyDescent="0.25">
      <c r="AB31088" s="3" t="e">
        <v>#N/A</v>
      </c>
    </row>
    <row r="31089" spans="28:28" x14ac:dyDescent="0.25">
      <c r="AB31089" s="3" t="e">
        <v>#N/A</v>
      </c>
    </row>
    <row r="31090" spans="28:28" x14ac:dyDescent="0.25">
      <c r="AB31090" s="3" t="e">
        <v>#N/A</v>
      </c>
    </row>
    <row r="31091" spans="28:28" x14ac:dyDescent="0.25">
      <c r="AB31091" s="3" t="e">
        <v>#N/A</v>
      </c>
    </row>
    <row r="31092" spans="28:28" x14ac:dyDescent="0.25">
      <c r="AB31092" s="3" t="e">
        <v>#N/A</v>
      </c>
    </row>
    <row r="31093" spans="28:28" x14ac:dyDescent="0.25">
      <c r="AB31093" s="3" t="e">
        <v>#N/A</v>
      </c>
    </row>
    <row r="31094" spans="28:28" x14ac:dyDescent="0.25">
      <c r="AB31094" s="3" t="e">
        <v>#N/A</v>
      </c>
    </row>
    <row r="31095" spans="28:28" x14ac:dyDescent="0.25">
      <c r="AB31095" s="3" t="e">
        <v>#N/A</v>
      </c>
    </row>
    <row r="31096" spans="28:28" x14ac:dyDescent="0.25">
      <c r="AB31096" s="3" t="e">
        <v>#N/A</v>
      </c>
    </row>
    <row r="31097" spans="28:28" x14ac:dyDescent="0.25">
      <c r="AB31097" s="3" t="e">
        <v>#N/A</v>
      </c>
    </row>
    <row r="31098" spans="28:28" x14ac:dyDescent="0.25">
      <c r="AB31098" s="3" t="e">
        <v>#N/A</v>
      </c>
    </row>
    <row r="31099" spans="28:28" x14ac:dyDescent="0.25">
      <c r="AB31099" s="3" t="e">
        <v>#N/A</v>
      </c>
    </row>
    <row r="31100" spans="28:28" x14ac:dyDescent="0.25">
      <c r="AB31100" s="3" t="e">
        <v>#N/A</v>
      </c>
    </row>
    <row r="31101" spans="28:28" x14ac:dyDescent="0.25">
      <c r="AB31101" s="3" t="e">
        <v>#N/A</v>
      </c>
    </row>
    <row r="31102" spans="28:28" x14ac:dyDescent="0.25">
      <c r="AB31102" s="3" t="e">
        <v>#N/A</v>
      </c>
    </row>
    <row r="31103" spans="28:28" x14ac:dyDescent="0.25">
      <c r="AB31103" s="3" t="e">
        <v>#N/A</v>
      </c>
    </row>
    <row r="31104" spans="28:28" x14ac:dyDescent="0.25">
      <c r="AB31104" s="3" t="e">
        <v>#N/A</v>
      </c>
    </row>
    <row r="31105" spans="28:28" x14ac:dyDescent="0.25">
      <c r="AB31105" s="3" t="e">
        <v>#N/A</v>
      </c>
    </row>
    <row r="31106" spans="28:28" x14ac:dyDescent="0.25">
      <c r="AB31106" s="3" t="e">
        <v>#N/A</v>
      </c>
    </row>
    <row r="31107" spans="28:28" x14ac:dyDescent="0.25">
      <c r="AB31107" s="3" t="e">
        <v>#N/A</v>
      </c>
    </row>
    <row r="31108" spans="28:28" x14ac:dyDescent="0.25">
      <c r="AB31108" s="3" t="e">
        <v>#N/A</v>
      </c>
    </row>
    <row r="31109" spans="28:28" x14ac:dyDescent="0.25">
      <c r="AB31109" s="3" t="e">
        <v>#N/A</v>
      </c>
    </row>
    <row r="31110" spans="28:28" x14ac:dyDescent="0.25">
      <c r="AB31110" s="3" t="e">
        <v>#N/A</v>
      </c>
    </row>
    <row r="31111" spans="28:28" x14ac:dyDescent="0.25">
      <c r="AB31111" s="3" t="e">
        <v>#N/A</v>
      </c>
    </row>
    <row r="31112" spans="28:28" x14ac:dyDescent="0.25">
      <c r="AB31112" s="3" t="e">
        <v>#N/A</v>
      </c>
    </row>
    <row r="31113" spans="28:28" x14ac:dyDescent="0.25">
      <c r="AB31113" s="3" t="e">
        <v>#N/A</v>
      </c>
    </row>
    <row r="31114" spans="28:28" x14ac:dyDescent="0.25">
      <c r="AB31114" s="3" t="e">
        <v>#N/A</v>
      </c>
    </row>
    <row r="31115" spans="28:28" x14ac:dyDescent="0.25">
      <c r="AB31115" s="3" t="e">
        <v>#N/A</v>
      </c>
    </row>
    <row r="31116" spans="28:28" x14ac:dyDescent="0.25">
      <c r="AB31116" s="3" t="e">
        <v>#N/A</v>
      </c>
    </row>
    <row r="31117" spans="28:28" x14ac:dyDescent="0.25">
      <c r="AB31117" s="3" t="e">
        <v>#N/A</v>
      </c>
    </row>
    <row r="31118" spans="28:28" x14ac:dyDescent="0.25">
      <c r="AB31118" s="3" t="e">
        <v>#N/A</v>
      </c>
    </row>
    <row r="31119" spans="28:28" x14ac:dyDescent="0.25">
      <c r="AB31119" s="3" t="e">
        <v>#N/A</v>
      </c>
    </row>
    <row r="31120" spans="28:28" x14ac:dyDescent="0.25">
      <c r="AB31120" s="3" t="e">
        <v>#N/A</v>
      </c>
    </row>
    <row r="31121" spans="28:28" x14ac:dyDescent="0.25">
      <c r="AB31121" s="3" t="e">
        <v>#N/A</v>
      </c>
    </row>
    <row r="31122" spans="28:28" x14ac:dyDescent="0.25">
      <c r="AB31122" s="3" t="e">
        <v>#N/A</v>
      </c>
    </row>
    <row r="31123" spans="28:28" x14ac:dyDescent="0.25">
      <c r="AB31123" s="3" t="e">
        <v>#N/A</v>
      </c>
    </row>
    <row r="31124" spans="28:28" x14ac:dyDescent="0.25">
      <c r="AB31124" s="3" t="e">
        <v>#N/A</v>
      </c>
    </row>
    <row r="31125" spans="28:28" x14ac:dyDescent="0.25">
      <c r="AB31125" s="3" t="e">
        <v>#N/A</v>
      </c>
    </row>
    <row r="31126" spans="28:28" x14ac:dyDescent="0.25">
      <c r="AB31126" s="3" t="e">
        <v>#N/A</v>
      </c>
    </row>
    <row r="31127" spans="28:28" x14ac:dyDescent="0.25">
      <c r="AB31127" s="3" t="e">
        <v>#N/A</v>
      </c>
    </row>
    <row r="31128" spans="28:28" x14ac:dyDescent="0.25">
      <c r="AB31128" s="3" t="e">
        <v>#N/A</v>
      </c>
    </row>
    <row r="31129" spans="28:28" x14ac:dyDescent="0.25">
      <c r="AB31129" s="3" t="e">
        <v>#N/A</v>
      </c>
    </row>
    <row r="31130" spans="28:28" x14ac:dyDescent="0.25">
      <c r="AB31130" s="3" t="e">
        <v>#N/A</v>
      </c>
    </row>
    <row r="31131" spans="28:28" x14ac:dyDescent="0.25">
      <c r="AB31131" s="3" t="e">
        <v>#N/A</v>
      </c>
    </row>
    <row r="31132" spans="28:28" x14ac:dyDescent="0.25">
      <c r="AB31132" s="3" t="e">
        <v>#N/A</v>
      </c>
    </row>
    <row r="31133" spans="28:28" x14ac:dyDescent="0.25">
      <c r="AB31133" s="3" t="e">
        <v>#N/A</v>
      </c>
    </row>
    <row r="31134" spans="28:28" x14ac:dyDescent="0.25">
      <c r="AB31134" s="3" t="e">
        <v>#N/A</v>
      </c>
    </row>
    <row r="31135" spans="28:28" x14ac:dyDescent="0.25">
      <c r="AB31135" s="3" t="e">
        <v>#N/A</v>
      </c>
    </row>
    <row r="31136" spans="28:28" x14ac:dyDescent="0.25">
      <c r="AB31136" s="3" t="e">
        <v>#N/A</v>
      </c>
    </row>
    <row r="31137" spans="28:28" x14ac:dyDescent="0.25">
      <c r="AB31137" s="3" t="e">
        <v>#N/A</v>
      </c>
    </row>
    <row r="31138" spans="28:28" x14ac:dyDescent="0.25">
      <c r="AB31138" s="3" t="e">
        <v>#N/A</v>
      </c>
    </row>
    <row r="31139" spans="28:28" x14ac:dyDescent="0.25">
      <c r="AB31139" s="3" t="e">
        <v>#N/A</v>
      </c>
    </row>
    <row r="31140" spans="28:28" x14ac:dyDescent="0.25">
      <c r="AB31140" s="3" t="e">
        <v>#N/A</v>
      </c>
    </row>
    <row r="31141" spans="28:28" x14ac:dyDescent="0.25">
      <c r="AB31141" s="3" t="e">
        <v>#N/A</v>
      </c>
    </row>
    <row r="31142" spans="28:28" x14ac:dyDescent="0.25">
      <c r="AB31142" s="3" t="e">
        <v>#N/A</v>
      </c>
    </row>
    <row r="31143" spans="28:28" x14ac:dyDescent="0.25">
      <c r="AB31143" s="3" t="e">
        <v>#N/A</v>
      </c>
    </row>
    <row r="31144" spans="28:28" x14ac:dyDescent="0.25">
      <c r="AB31144" s="3" t="e">
        <v>#N/A</v>
      </c>
    </row>
    <row r="31145" spans="28:28" x14ac:dyDescent="0.25">
      <c r="AB31145" s="3" t="e">
        <v>#N/A</v>
      </c>
    </row>
    <row r="31146" spans="28:28" x14ac:dyDescent="0.25">
      <c r="AB31146" s="3" t="e">
        <v>#N/A</v>
      </c>
    </row>
    <row r="31147" spans="28:28" x14ac:dyDescent="0.25">
      <c r="AB31147" s="3" t="e">
        <v>#N/A</v>
      </c>
    </row>
    <row r="31148" spans="28:28" x14ac:dyDescent="0.25">
      <c r="AB31148" s="3" t="e">
        <v>#N/A</v>
      </c>
    </row>
    <row r="31149" spans="28:28" x14ac:dyDescent="0.25">
      <c r="AB31149" s="3" t="e">
        <v>#N/A</v>
      </c>
    </row>
    <row r="31150" spans="28:28" x14ac:dyDescent="0.25">
      <c r="AB31150" s="3" t="e">
        <v>#N/A</v>
      </c>
    </row>
    <row r="31151" spans="28:28" x14ac:dyDescent="0.25">
      <c r="AB31151" s="3" t="e">
        <v>#N/A</v>
      </c>
    </row>
    <row r="31152" spans="28:28" x14ac:dyDescent="0.25">
      <c r="AB31152" s="3" t="e">
        <v>#N/A</v>
      </c>
    </row>
    <row r="31153" spans="28:28" x14ac:dyDescent="0.25">
      <c r="AB31153" s="3" t="e">
        <v>#N/A</v>
      </c>
    </row>
    <row r="31154" spans="28:28" x14ac:dyDescent="0.25">
      <c r="AB31154" s="3" t="e">
        <v>#N/A</v>
      </c>
    </row>
    <row r="31155" spans="28:28" x14ac:dyDescent="0.25">
      <c r="AB31155" s="3" t="e">
        <v>#N/A</v>
      </c>
    </row>
    <row r="31156" spans="28:28" x14ac:dyDescent="0.25">
      <c r="AB31156" s="3" t="e">
        <v>#N/A</v>
      </c>
    </row>
    <row r="31157" spans="28:28" x14ac:dyDescent="0.25">
      <c r="AB31157" s="3" t="e">
        <v>#N/A</v>
      </c>
    </row>
    <row r="31158" spans="28:28" x14ac:dyDescent="0.25">
      <c r="AB31158" s="3" t="e">
        <v>#N/A</v>
      </c>
    </row>
    <row r="31159" spans="28:28" x14ac:dyDescent="0.25">
      <c r="AB31159" s="3" t="e">
        <v>#N/A</v>
      </c>
    </row>
    <row r="31160" spans="28:28" x14ac:dyDescent="0.25">
      <c r="AB31160" s="3" t="e">
        <v>#N/A</v>
      </c>
    </row>
    <row r="31161" spans="28:28" x14ac:dyDescent="0.25">
      <c r="AB31161" s="3" t="e">
        <v>#N/A</v>
      </c>
    </row>
    <row r="31162" spans="28:28" x14ac:dyDescent="0.25">
      <c r="AB31162" s="3" t="e">
        <v>#N/A</v>
      </c>
    </row>
    <row r="31163" spans="28:28" x14ac:dyDescent="0.25">
      <c r="AB31163" s="3" t="e">
        <v>#N/A</v>
      </c>
    </row>
    <row r="31164" spans="28:28" x14ac:dyDescent="0.25">
      <c r="AB31164" s="3" t="e">
        <v>#N/A</v>
      </c>
    </row>
    <row r="31165" spans="28:28" x14ac:dyDescent="0.25">
      <c r="AB31165" s="3" t="e">
        <v>#N/A</v>
      </c>
    </row>
    <row r="31166" spans="28:28" x14ac:dyDescent="0.25">
      <c r="AB31166" s="3" t="e">
        <v>#N/A</v>
      </c>
    </row>
    <row r="31167" spans="28:28" x14ac:dyDescent="0.25">
      <c r="AB31167" s="3" t="e">
        <v>#N/A</v>
      </c>
    </row>
    <row r="31168" spans="28:28" x14ac:dyDescent="0.25">
      <c r="AB31168" s="3" t="e">
        <v>#N/A</v>
      </c>
    </row>
    <row r="31169" spans="28:28" x14ac:dyDescent="0.25">
      <c r="AB31169" s="3" t="e">
        <v>#N/A</v>
      </c>
    </row>
    <row r="31170" spans="28:28" x14ac:dyDescent="0.25">
      <c r="AB31170" s="3" t="e">
        <v>#N/A</v>
      </c>
    </row>
    <row r="31171" spans="28:28" x14ac:dyDescent="0.25">
      <c r="AB31171" s="3" t="e">
        <v>#N/A</v>
      </c>
    </row>
    <row r="31172" spans="28:28" x14ac:dyDescent="0.25">
      <c r="AB31172" s="3" t="e">
        <v>#N/A</v>
      </c>
    </row>
    <row r="31173" spans="28:28" x14ac:dyDescent="0.25">
      <c r="AB31173" s="3" t="e">
        <v>#N/A</v>
      </c>
    </row>
    <row r="31174" spans="28:28" x14ac:dyDescent="0.25">
      <c r="AB31174" s="3" t="e">
        <v>#N/A</v>
      </c>
    </row>
    <row r="31175" spans="28:28" x14ac:dyDescent="0.25">
      <c r="AB31175" s="3" t="e">
        <v>#N/A</v>
      </c>
    </row>
    <row r="31176" spans="28:28" x14ac:dyDescent="0.25">
      <c r="AB31176" s="3" t="e">
        <v>#N/A</v>
      </c>
    </row>
    <row r="31177" spans="28:28" x14ac:dyDescent="0.25">
      <c r="AB31177" s="3" t="e">
        <v>#N/A</v>
      </c>
    </row>
    <row r="31178" spans="28:28" x14ac:dyDescent="0.25">
      <c r="AB31178" s="3" t="e">
        <v>#N/A</v>
      </c>
    </row>
    <row r="31179" spans="28:28" x14ac:dyDescent="0.25">
      <c r="AB31179" s="3" t="e">
        <v>#N/A</v>
      </c>
    </row>
    <row r="31180" spans="28:28" x14ac:dyDescent="0.25">
      <c r="AB31180" s="3" t="e">
        <v>#N/A</v>
      </c>
    </row>
    <row r="31181" spans="28:28" x14ac:dyDescent="0.25">
      <c r="AB31181" s="3" t="e">
        <v>#N/A</v>
      </c>
    </row>
    <row r="31182" spans="28:28" x14ac:dyDescent="0.25">
      <c r="AB31182" s="3" t="e">
        <v>#N/A</v>
      </c>
    </row>
    <row r="31183" spans="28:28" x14ac:dyDescent="0.25">
      <c r="AB31183" s="3" t="e">
        <v>#N/A</v>
      </c>
    </row>
    <row r="31184" spans="28:28" x14ac:dyDescent="0.25">
      <c r="AB31184" s="3" t="e">
        <v>#N/A</v>
      </c>
    </row>
    <row r="31185" spans="28:28" x14ac:dyDescent="0.25">
      <c r="AB31185" s="3" t="e">
        <v>#N/A</v>
      </c>
    </row>
    <row r="31186" spans="28:28" x14ac:dyDescent="0.25">
      <c r="AB31186" s="3" t="e">
        <v>#N/A</v>
      </c>
    </row>
    <row r="31187" spans="28:28" x14ac:dyDescent="0.25">
      <c r="AB31187" s="3" t="e">
        <v>#N/A</v>
      </c>
    </row>
    <row r="31188" spans="28:28" x14ac:dyDescent="0.25">
      <c r="AB31188" s="3" t="e">
        <v>#N/A</v>
      </c>
    </row>
    <row r="31189" spans="28:28" x14ac:dyDescent="0.25">
      <c r="AB31189" s="3" t="e">
        <v>#N/A</v>
      </c>
    </row>
    <row r="31190" spans="28:28" x14ac:dyDescent="0.25">
      <c r="AB31190" s="3" t="e">
        <v>#N/A</v>
      </c>
    </row>
    <row r="31191" spans="28:28" x14ac:dyDescent="0.25">
      <c r="AB31191" s="3" t="e">
        <v>#N/A</v>
      </c>
    </row>
    <row r="31192" spans="28:28" x14ac:dyDescent="0.25">
      <c r="AB31192" s="3" t="e">
        <v>#N/A</v>
      </c>
    </row>
    <row r="31193" spans="28:28" x14ac:dyDescent="0.25">
      <c r="AB31193" s="3" t="e">
        <v>#N/A</v>
      </c>
    </row>
    <row r="31194" spans="28:28" x14ac:dyDescent="0.25">
      <c r="AB31194" s="3" t="e">
        <v>#N/A</v>
      </c>
    </row>
    <row r="31195" spans="28:28" x14ac:dyDescent="0.25">
      <c r="AB31195" s="3" t="e">
        <v>#N/A</v>
      </c>
    </row>
    <row r="31196" spans="28:28" x14ac:dyDescent="0.25">
      <c r="AB31196" s="3" t="e">
        <v>#N/A</v>
      </c>
    </row>
    <row r="31197" spans="28:28" x14ac:dyDescent="0.25">
      <c r="AB31197" s="3" t="e">
        <v>#N/A</v>
      </c>
    </row>
    <row r="31198" spans="28:28" x14ac:dyDescent="0.25">
      <c r="AB31198" s="3" t="e">
        <v>#N/A</v>
      </c>
    </row>
    <row r="31199" spans="28:28" x14ac:dyDescent="0.25">
      <c r="AB31199" s="3" t="e">
        <v>#N/A</v>
      </c>
    </row>
    <row r="31200" spans="28:28" x14ac:dyDescent="0.25">
      <c r="AB31200" s="3" t="e">
        <v>#N/A</v>
      </c>
    </row>
    <row r="31201" spans="28:28" x14ac:dyDescent="0.25">
      <c r="AB31201" s="3" t="e">
        <v>#N/A</v>
      </c>
    </row>
    <row r="31202" spans="28:28" x14ac:dyDescent="0.25">
      <c r="AB31202" s="3" t="e">
        <v>#N/A</v>
      </c>
    </row>
    <row r="31203" spans="28:28" x14ac:dyDescent="0.25">
      <c r="AB31203" s="3" t="e">
        <v>#N/A</v>
      </c>
    </row>
    <row r="31204" spans="28:28" x14ac:dyDescent="0.25">
      <c r="AB31204" s="3" t="e">
        <v>#N/A</v>
      </c>
    </row>
    <row r="31205" spans="28:28" x14ac:dyDescent="0.25">
      <c r="AB31205" s="3" t="e">
        <v>#N/A</v>
      </c>
    </row>
    <row r="31206" spans="28:28" x14ac:dyDescent="0.25">
      <c r="AB31206" s="3" t="e">
        <v>#N/A</v>
      </c>
    </row>
    <row r="31207" spans="28:28" x14ac:dyDescent="0.25">
      <c r="AB31207" s="3" t="e">
        <v>#N/A</v>
      </c>
    </row>
    <row r="31208" spans="28:28" x14ac:dyDescent="0.25">
      <c r="AB31208" s="3" t="e">
        <v>#N/A</v>
      </c>
    </row>
    <row r="31209" spans="28:28" x14ac:dyDescent="0.25">
      <c r="AB31209" s="3" t="e">
        <v>#N/A</v>
      </c>
    </row>
    <row r="31210" spans="28:28" x14ac:dyDescent="0.25">
      <c r="AB31210" s="3" t="e">
        <v>#N/A</v>
      </c>
    </row>
    <row r="31211" spans="28:28" x14ac:dyDescent="0.25">
      <c r="AB31211" s="3" t="e">
        <v>#N/A</v>
      </c>
    </row>
    <row r="31212" spans="28:28" x14ac:dyDescent="0.25">
      <c r="AB31212" s="3" t="e">
        <v>#N/A</v>
      </c>
    </row>
    <row r="31213" spans="28:28" x14ac:dyDescent="0.25">
      <c r="AB31213" s="3" t="e">
        <v>#N/A</v>
      </c>
    </row>
    <row r="31214" spans="28:28" x14ac:dyDescent="0.25">
      <c r="AB31214" s="3" t="e">
        <v>#N/A</v>
      </c>
    </row>
    <row r="31215" spans="28:28" x14ac:dyDescent="0.25">
      <c r="AB31215" s="3" t="e">
        <v>#N/A</v>
      </c>
    </row>
    <row r="31216" spans="28:28" x14ac:dyDescent="0.25">
      <c r="AB31216" s="3" t="e">
        <v>#N/A</v>
      </c>
    </row>
    <row r="31217" spans="28:28" x14ac:dyDescent="0.25">
      <c r="AB31217" s="3" t="e">
        <v>#N/A</v>
      </c>
    </row>
    <row r="31218" spans="28:28" x14ac:dyDescent="0.25">
      <c r="AB31218" s="3" t="e">
        <v>#N/A</v>
      </c>
    </row>
    <row r="31219" spans="28:28" x14ac:dyDescent="0.25">
      <c r="AB31219" s="3" t="e">
        <v>#N/A</v>
      </c>
    </row>
    <row r="31220" spans="28:28" x14ac:dyDescent="0.25">
      <c r="AB31220" s="3" t="e">
        <v>#N/A</v>
      </c>
    </row>
    <row r="31221" spans="28:28" x14ac:dyDescent="0.25">
      <c r="AB31221" s="3" t="e">
        <v>#N/A</v>
      </c>
    </row>
    <row r="31222" spans="28:28" x14ac:dyDescent="0.25">
      <c r="AB31222" s="3" t="e">
        <v>#N/A</v>
      </c>
    </row>
    <row r="31223" spans="28:28" x14ac:dyDescent="0.25">
      <c r="AB31223" s="3" t="e">
        <v>#N/A</v>
      </c>
    </row>
    <row r="31224" spans="28:28" x14ac:dyDescent="0.25">
      <c r="AB31224" s="3" t="e">
        <v>#N/A</v>
      </c>
    </row>
    <row r="31225" spans="28:28" x14ac:dyDescent="0.25">
      <c r="AB31225" s="3" t="e">
        <v>#N/A</v>
      </c>
    </row>
    <row r="31226" spans="28:28" x14ac:dyDescent="0.25">
      <c r="AB31226" s="3" t="e">
        <v>#N/A</v>
      </c>
    </row>
    <row r="31227" spans="28:28" x14ac:dyDescent="0.25">
      <c r="AB31227" s="3" t="e">
        <v>#N/A</v>
      </c>
    </row>
    <row r="31228" spans="28:28" x14ac:dyDescent="0.25">
      <c r="AB31228" s="3" t="e">
        <v>#N/A</v>
      </c>
    </row>
    <row r="31229" spans="28:28" x14ac:dyDescent="0.25">
      <c r="AB31229" s="3" t="e">
        <v>#N/A</v>
      </c>
    </row>
    <row r="31230" spans="28:28" x14ac:dyDescent="0.25">
      <c r="AB31230" s="3" t="e">
        <v>#N/A</v>
      </c>
    </row>
    <row r="31231" spans="28:28" x14ac:dyDescent="0.25">
      <c r="AB31231" s="3" t="e">
        <v>#N/A</v>
      </c>
    </row>
    <row r="31232" spans="28:28" x14ac:dyDescent="0.25">
      <c r="AB31232" s="3" t="e">
        <v>#N/A</v>
      </c>
    </row>
    <row r="31233" spans="28:28" x14ac:dyDescent="0.25">
      <c r="AB31233" s="3" t="e">
        <v>#N/A</v>
      </c>
    </row>
    <row r="31234" spans="28:28" x14ac:dyDescent="0.25">
      <c r="AB31234" s="3" t="e">
        <v>#N/A</v>
      </c>
    </row>
    <row r="31235" spans="28:28" x14ac:dyDescent="0.25">
      <c r="AB31235" s="3" t="e">
        <v>#N/A</v>
      </c>
    </row>
    <row r="31236" spans="28:28" x14ac:dyDescent="0.25">
      <c r="AB31236" s="3" t="e">
        <v>#N/A</v>
      </c>
    </row>
    <row r="31237" spans="28:28" x14ac:dyDescent="0.25">
      <c r="AB31237" s="3" t="e">
        <v>#N/A</v>
      </c>
    </row>
    <row r="31238" spans="28:28" x14ac:dyDescent="0.25">
      <c r="AB31238" s="3" t="e">
        <v>#N/A</v>
      </c>
    </row>
    <row r="31239" spans="28:28" x14ac:dyDescent="0.25">
      <c r="AB31239" s="3" t="e">
        <v>#N/A</v>
      </c>
    </row>
    <row r="31240" spans="28:28" x14ac:dyDescent="0.25">
      <c r="AB31240" s="3" t="e">
        <v>#N/A</v>
      </c>
    </row>
    <row r="31241" spans="28:28" x14ac:dyDescent="0.25">
      <c r="AB31241" s="3" t="e">
        <v>#N/A</v>
      </c>
    </row>
    <row r="31242" spans="28:28" x14ac:dyDescent="0.25">
      <c r="AB31242" s="3" t="e">
        <v>#N/A</v>
      </c>
    </row>
    <row r="31243" spans="28:28" x14ac:dyDescent="0.25">
      <c r="AB31243" s="3" t="e">
        <v>#N/A</v>
      </c>
    </row>
    <row r="31244" spans="28:28" x14ac:dyDescent="0.25">
      <c r="AB31244" s="3" t="e">
        <v>#N/A</v>
      </c>
    </row>
    <row r="31245" spans="28:28" x14ac:dyDescent="0.25">
      <c r="AB31245" s="3" t="e">
        <v>#N/A</v>
      </c>
    </row>
    <row r="31246" spans="28:28" x14ac:dyDescent="0.25">
      <c r="AB31246" s="3" t="e">
        <v>#N/A</v>
      </c>
    </row>
    <row r="31247" spans="28:28" x14ac:dyDescent="0.25">
      <c r="AB31247" s="3" t="e">
        <v>#N/A</v>
      </c>
    </row>
    <row r="31248" spans="28:28" x14ac:dyDescent="0.25">
      <c r="AB31248" s="3" t="e">
        <v>#N/A</v>
      </c>
    </row>
    <row r="31249" spans="28:28" x14ac:dyDescent="0.25">
      <c r="AB31249" s="3" t="e">
        <v>#N/A</v>
      </c>
    </row>
    <row r="31250" spans="28:28" x14ac:dyDescent="0.25">
      <c r="AB31250" s="3" t="e">
        <v>#N/A</v>
      </c>
    </row>
    <row r="31251" spans="28:28" x14ac:dyDescent="0.25">
      <c r="AB31251" s="3" t="e">
        <v>#N/A</v>
      </c>
    </row>
    <row r="31252" spans="28:28" x14ac:dyDescent="0.25">
      <c r="AB31252" s="3" t="e">
        <v>#N/A</v>
      </c>
    </row>
    <row r="31253" spans="28:28" x14ac:dyDescent="0.25">
      <c r="AB31253" s="3" t="e">
        <v>#N/A</v>
      </c>
    </row>
    <row r="31254" spans="28:28" x14ac:dyDescent="0.25">
      <c r="AB31254" s="3" t="e">
        <v>#N/A</v>
      </c>
    </row>
    <row r="31255" spans="28:28" x14ac:dyDescent="0.25">
      <c r="AB31255" s="3" t="e">
        <v>#N/A</v>
      </c>
    </row>
    <row r="31256" spans="28:28" x14ac:dyDescent="0.25">
      <c r="AB31256" s="3" t="e">
        <v>#N/A</v>
      </c>
    </row>
    <row r="31257" spans="28:28" x14ac:dyDescent="0.25">
      <c r="AB31257" s="3" t="e">
        <v>#N/A</v>
      </c>
    </row>
    <row r="31258" spans="28:28" x14ac:dyDescent="0.25">
      <c r="AB31258" s="3" t="e">
        <v>#N/A</v>
      </c>
    </row>
    <row r="31259" spans="28:28" x14ac:dyDescent="0.25">
      <c r="AB31259" s="3" t="e">
        <v>#N/A</v>
      </c>
    </row>
    <row r="31260" spans="28:28" x14ac:dyDescent="0.25">
      <c r="AB31260" s="3" t="e">
        <v>#N/A</v>
      </c>
    </row>
    <row r="31261" spans="28:28" x14ac:dyDescent="0.25">
      <c r="AB31261" s="3" t="e">
        <v>#N/A</v>
      </c>
    </row>
    <row r="31262" spans="28:28" x14ac:dyDescent="0.25">
      <c r="AB31262" s="3" t="e">
        <v>#N/A</v>
      </c>
    </row>
    <row r="31263" spans="28:28" x14ac:dyDescent="0.25">
      <c r="AB31263" s="3" t="e">
        <v>#N/A</v>
      </c>
    </row>
    <row r="31264" spans="28:28" x14ac:dyDescent="0.25">
      <c r="AB31264" s="3" t="e">
        <v>#N/A</v>
      </c>
    </row>
    <row r="31265" spans="28:28" x14ac:dyDescent="0.25">
      <c r="AB31265" s="3" t="e">
        <v>#N/A</v>
      </c>
    </row>
    <row r="31266" spans="28:28" x14ac:dyDescent="0.25">
      <c r="AB31266" s="3" t="e">
        <v>#N/A</v>
      </c>
    </row>
    <row r="31267" spans="28:28" x14ac:dyDescent="0.25">
      <c r="AB31267" s="3" t="e">
        <v>#N/A</v>
      </c>
    </row>
    <row r="31268" spans="28:28" x14ac:dyDescent="0.25">
      <c r="AB31268" s="3" t="e">
        <v>#N/A</v>
      </c>
    </row>
    <row r="31269" spans="28:28" x14ac:dyDescent="0.25">
      <c r="AB31269" s="3" t="e">
        <v>#N/A</v>
      </c>
    </row>
    <row r="31270" spans="28:28" x14ac:dyDescent="0.25">
      <c r="AB31270" s="3" t="e">
        <v>#N/A</v>
      </c>
    </row>
    <row r="31271" spans="28:28" x14ac:dyDescent="0.25">
      <c r="AB31271" s="3" t="e">
        <v>#N/A</v>
      </c>
    </row>
    <row r="31272" spans="28:28" x14ac:dyDescent="0.25">
      <c r="AB31272" s="3" t="e">
        <v>#N/A</v>
      </c>
    </row>
    <row r="31273" spans="28:28" x14ac:dyDescent="0.25">
      <c r="AB31273" s="3" t="e">
        <v>#N/A</v>
      </c>
    </row>
    <row r="31274" spans="28:28" x14ac:dyDescent="0.25">
      <c r="AB31274" s="3" t="e">
        <v>#N/A</v>
      </c>
    </row>
    <row r="31275" spans="28:28" x14ac:dyDescent="0.25">
      <c r="AB31275" s="3" t="e">
        <v>#N/A</v>
      </c>
    </row>
    <row r="31276" spans="28:28" x14ac:dyDescent="0.25">
      <c r="AB31276" s="3" t="e">
        <v>#N/A</v>
      </c>
    </row>
    <row r="31277" spans="28:28" x14ac:dyDescent="0.25">
      <c r="AB31277" s="3" t="e">
        <v>#N/A</v>
      </c>
    </row>
    <row r="31278" spans="28:28" x14ac:dyDescent="0.25">
      <c r="AB31278" s="3" t="e">
        <v>#N/A</v>
      </c>
    </row>
    <row r="31279" spans="28:28" x14ac:dyDescent="0.25">
      <c r="AB31279" s="3" t="e">
        <v>#N/A</v>
      </c>
    </row>
    <row r="31280" spans="28:28" x14ac:dyDescent="0.25">
      <c r="AB31280" s="3" t="e">
        <v>#N/A</v>
      </c>
    </row>
    <row r="31281" spans="28:28" x14ac:dyDescent="0.25">
      <c r="AB31281" s="3" t="e">
        <v>#N/A</v>
      </c>
    </row>
    <row r="31282" spans="28:28" x14ac:dyDescent="0.25">
      <c r="AB31282" s="3" t="e">
        <v>#N/A</v>
      </c>
    </row>
    <row r="31283" spans="28:28" x14ac:dyDescent="0.25">
      <c r="AB31283" s="3" t="e">
        <v>#N/A</v>
      </c>
    </row>
    <row r="31284" spans="28:28" x14ac:dyDescent="0.25">
      <c r="AB31284" s="3" t="e">
        <v>#N/A</v>
      </c>
    </row>
    <row r="31285" spans="28:28" x14ac:dyDescent="0.25">
      <c r="AB31285" s="3" t="e">
        <v>#N/A</v>
      </c>
    </row>
    <row r="31286" spans="28:28" x14ac:dyDescent="0.25">
      <c r="AB31286" s="3" t="e">
        <v>#N/A</v>
      </c>
    </row>
    <row r="31287" spans="28:28" x14ac:dyDescent="0.25">
      <c r="AB31287" s="3" t="e">
        <v>#N/A</v>
      </c>
    </row>
    <row r="31288" spans="28:28" x14ac:dyDescent="0.25">
      <c r="AB31288" s="3" t="e">
        <v>#N/A</v>
      </c>
    </row>
    <row r="31289" spans="28:28" x14ac:dyDescent="0.25">
      <c r="AB31289" s="3" t="e">
        <v>#N/A</v>
      </c>
    </row>
    <row r="31290" spans="28:28" x14ac:dyDescent="0.25">
      <c r="AB31290" s="3" t="e">
        <v>#N/A</v>
      </c>
    </row>
    <row r="31291" spans="28:28" x14ac:dyDescent="0.25">
      <c r="AB31291" s="3" t="e">
        <v>#N/A</v>
      </c>
    </row>
    <row r="31292" spans="28:28" x14ac:dyDescent="0.25">
      <c r="AB31292" s="3" t="e">
        <v>#N/A</v>
      </c>
    </row>
    <row r="31293" spans="28:28" x14ac:dyDescent="0.25">
      <c r="AB31293" s="3" t="e">
        <v>#N/A</v>
      </c>
    </row>
    <row r="31294" spans="28:28" x14ac:dyDescent="0.25">
      <c r="AB31294" s="3" t="e">
        <v>#N/A</v>
      </c>
    </row>
    <row r="31295" spans="28:28" x14ac:dyDescent="0.25">
      <c r="AB31295" s="3" t="e">
        <v>#N/A</v>
      </c>
    </row>
    <row r="31296" spans="28:28" x14ac:dyDescent="0.25">
      <c r="AB31296" s="3" t="e">
        <v>#N/A</v>
      </c>
    </row>
    <row r="31297" spans="28:28" x14ac:dyDescent="0.25">
      <c r="AB31297" s="3" t="e">
        <v>#N/A</v>
      </c>
    </row>
    <row r="31298" spans="28:28" x14ac:dyDescent="0.25">
      <c r="AB31298" s="3" t="e">
        <v>#N/A</v>
      </c>
    </row>
    <row r="31299" spans="28:28" x14ac:dyDescent="0.25">
      <c r="AB31299" s="3" t="e">
        <v>#N/A</v>
      </c>
    </row>
    <row r="31300" spans="28:28" x14ac:dyDescent="0.25">
      <c r="AB31300" s="3" t="e">
        <v>#N/A</v>
      </c>
    </row>
    <row r="31301" spans="28:28" x14ac:dyDescent="0.25">
      <c r="AB31301" s="3" t="e">
        <v>#N/A</v>
      </c>
    </row>
    <row r="31302" spans="28:28" x14ac:dyDescent="0.25">
      <c r="AB31302" s="3" t="e">
        <v>#N/A</v>
      </c>
    </row>
    <row r="31303" spans="28:28" x14ac:dyDescent="0.25">
      <c r="AB31303" s="3" t="e">
        <v>#N/A</v>
      </c>
    </row>
    <row r="31304" spans="28:28" x14ac:dyDescent="0.25">
      <c r="AB31304" s="3" t="e">
        <v>#N/A</v>
      </c>
    </row>
    <row r="31305" spans="28:28" x14ac:dyDescent="0.25">
      <c r="AB31305" s="3" t="e">
        <v>#N/A</v>
      </c>
    </row>
    <row r="31306" spans="28:28" x14ac:dyDescent="0.25">
      <c r="AB31306" s="3" t="e">
        <v>#N/A</v>
      </c>
    </row>
    <row r="31307" spans="28:28" x14ac:dyDescent="0.25">
      <c r="AB31307" s="3" t="e">
        <v>#N/A</v>
      </c>
    </row>
    <row r="31308" spans="28:28" x14ac:dyDescent="0.25">
      <c r="AB31308" s="3" t="e">
        <v>#N/A</v>
      </c>
    </row>
    <row r="31309" spans="28:28" x14ac:dyDescent="0.25">
      <c r="AB31309" s="3" t="e">
        <v>#N/A</v>
      </c>
    </row>
    <row r="31310" spans="28:28" x14ac:dyDescent="0.25">
      <c r="AB31310" s="3" t="e">
        <v>#N/A</v>
      </c>
    </row>
    <row r="31311" spans="28:28" x14ac:dyDescent="0.25">
      <c r="AB31311" s="3" t="e">
        <v>#N/A</v>
      </c>
    </row>
    <row r="31312" spans="28:28" x14ac:dyDescent="0.25">
      <c r="AB31312" s="3" t="e">
        <v>#N/A</v>
      </c>
    </row>
    <row r="31313" spans="28:28" x14ac:dyDescent="0.25">
      <c r="AB31313" s="3" t="e">
        <v>#N/A</v>
      </c>
    </row>
    <row r="31314" spans="28:28" x14ac:dyDescent="0.25">
      <c r="AB31314" s="3" t="e">
        <v>#N/A</v>
      </c>
    </row>
    <row r="31315" spans="28:28" x14ac:dyDescent="0.25">
      <c r="AB31315" s="3" t="e">
        <v>#N/A</v>
      </c>
    </row>
    <row r="31316" spans="28:28" x14ac:dyDescent="0.25">
      <c r="AB31316" s="3" t="e">
        <v>#N/A</v>
      </c>
    </row>
    <row r="31317" spans="28:28" x14ac:dyDescent="0.25">
      <c r="AB31317" s="3" t="e">
        <v>#N/A</v>
      </c>
    </row>
    <row r="31318" spans="28:28" x14ac:dyDescent="0.25">
      <c r="AB31318" s="3" t="e">
        <v>#N/A</v>
      </c>
    </row>
    <row r="31319" spans="28:28" x14ac:dyDescent="0.25">
      <c r="AB31319" s="3" t="e">
        <v>#N/A</v>
      </c>
    </row>
    <row r="31320" spans="28:28" x14ac:dyDescent="0.25">
      <c r="AB31320" s="3" t="e">
        <v>#N/A</v>
      </c>
    </row>
    <row r="31321" spans="28:28" x14ac:dyDescent="0.25">
      <c r="AB31321" s="3" t="e">
        <v>#N/A</v>
      </c>
    </row>
    <row r="31322" spans="28:28" x14ac:dyDescent="0.25">
      <c r="AB31322" s="3" t="e">
        <v>#N/A</v>
      </c>
    </row>
    <row r="31323" spans="28:28" x14ac:dyDescent="0.25">
      <c r="AB31323" s="3" t="e">
        <v>#N/A</v>
      </c>
    </row>
    <row r="31324" spans="28:28" x14ac:dyDescent="0.25">
      <c r="AB31324" s="3" t="e">
        <v>#N/A</v>
      </c>
    </row>
    <row r="31325" spans="28:28" x14ac:dyDescent="0.25">
      <c r="AB31325" s="3" t="e">
        <v>#N/A</v>
      </c>
    </row>
    <row r="31326" spans="28:28" x14ac:dyDescent="0.25">
      <c r="AB31326" s="3" t="e">
        <v>#N/A</v>
      </c>
    </row>
    <row r="31327" spans="28:28" x14ac:dyDescent="0.25">
      <c r="AB31327" s="3" t="e">
        <v>#N/A</v>
      </c>
    </row>
    <row r="31328" spans="28:28" x14ac:dyDescent="0.25">
      <c r="AB31328" s="3" t="e">
        <v>#N/A</v>
      </c>
    </row>
    <row r="31329" spans="28:28" x14ac:dyDescent="0.25">
      <c r="AB31329" s="3" t="e">
        <v>#N/A</v>
      </c>
    </row>
    <row r="31330" spans="28:28" x14ac:dyDescent="0.25">
      <c r="AB31330" s="3" t="e">
        <v>#N/A</v>
      </c>
    </row>
    <row r="31331" spans="28:28" x14ac:dyDescent="0.25">
      <c r="AB31331" s="3" t="e">
        <v>#N/A</v>
      </c>
    </row>
    <row r="31332" spans="28:28" x14ac:dyDescent="0.25">
      <c r="AB31332" s="3" t="e">
        <v>#N/A</v>
      </c>
    </row>
    <row r="31333" spans="28:28" x14ac:dyDescent="0.25">
      <c r="AB31333" s="3" t="e">
        <v>#N/A</v>
      </c>
    </row>
    <row r="31334" spans="28:28" x14ac:dyDescent="0.25">
      <c r="AB31334" s="3" t="e">
        <v>#N/A</v>
      </c>
    </row>
    <row r="31335" spans="28:28" x14ac:dyDescent="0.25">
      <c r="AB31335" s="3" t="e">
        <v>#N/A</v>
      </c>
    </row>
    <row r="31336" spans="28:28" x14ac:dyDescent="0.25">
      <c r="AB31336" s="3" t="e">
        <v>#N/A</v>
      </c>
    </row>
    <row r="31337" spans="28:28" x14ac:dyDescent="0.25">
      <c r="AB31337" s="3" t="e">
        <v>#N/A</v>
      </c>
    </row>
    <row r="31338" spans="28:28" x14ac:dyDescent="0.25">
      <c r="AB31338" s="3" t="e">
        <v>#N/A</v>
      </c>
    </row>
    <row r="31339" spans="28:28" x14ac:dyDescent="0.25">
      <c r="AB31339" s="3" t="e">
        <v>#N/A</v>
      </c>
    </row>
    <row r="31340" spans="28:28" x14ac:dyDescent="0.25">
      <c r="AB31340" s="3" t="e">
        <v>#N/A</v>
      </c>
    </row>
    <row r="31341" spans="28:28" x14ac:dyDescent="0.25">
      <c r="AB31341" s="3" t="e">
        <v>#N/A</v>
      </c>
    </row>
    <row r="31342" spans="28:28" x14ac:dyDescent="0.25">
      <c r="AB31342" s="3" t="e">
        <v>#N/A</v>
      </c>
    </row>
    <row r="31343" spans="28:28" x14ac:dyDescent="0.25">
      <c r="AB31343" s="3" t="e">
        <v>#N/A</v>
      </c>
    </row>
    <row r="31344" spans="28:28" x14ac:dyDescent="0.25">
      <c r="AB31344" s="3" t="e">
        <v>#N/A</v>
      </c>
    </row>
    <row r="31345" spans="28:28" x14ac:dyDescent="0.25">
      <c r="AB31345" s="3" t="e">
        <v>#N/A</v>
      </c>
    </row>
    <row r="31346" spans="28:28" x14ac:dyDescent="0.25">
      <c r="AB31346" s="3" t="e">
        <v>#N/A</v>
      </c>
    </row>
    <row r="31347" spans="28:28" x14ac:dyDescent="0.25">
      <c r="AB31347" s="3" t="e">
        <v>#N/A</v>
      </c>
    </row>
    <row r="31348" spans="28:28" x14ac:dyDescent="0.25">
      <c r="AB31348" s="3" t="e">
        <v>#N/A</v>
      </c>
    </row>
    <row r="31349" spans="28:28" x14ac:dyDescent="0.25">
      <c r="AB31349" s="3" t="e">
        <v>#N/A</v>
      </c>
    </row>
    <row r="31350" spans="28:28" x14ac:dyDescent="0.25">
      <c r="AB31350" s="3" t="e">
        <v>#N/A</v>
      </c>
    </row>
    <row r="31351" spans="28:28" x14ac:dyDescent="0.25">
      <c r="AB31351" s="3" t="e">
        <v>#N/A</v>
      </c>
    </row>
    <row r="31352" spans="28:28" x14ac:dyDescent="0.25">
      <c r="AB31352" s="3" t="e">
        <v>#N/A</v>
      </c>
    </row>
    <row r="31353" spans="28:28" x14ac:dyDescent="0.25">
      <c r="AB31353" s="3" t="e">
        <v>#N/A</v>
      </c>
    </row>
    <row r="31354" spans="28:28" x14ac:dyDescent="0.25">
      <c r="AB31354" s="3" t="e">
        <v>#N/A</v>
      </c>
    </row>
    <row r="31355" spans="28:28" x14ac:dyDescent="0.25">
      <c r="AB31355" s="3" t="e">
        <v>#N/A</v>
      </c>
    </row>
    <row r="31356" spans="28:28" x14ac:dyDescent="0.25">
      <c r="AB31356" s="3" t="e">
        <v>#N/A</v>
      </c>
    </row>
    <row r="31357" spans="28:28" x14ac:dyDescent="0.25">
      <c r="AB31357" s="3" t="e">
        <v>#N/A</v>
      </c>
    </row>
    <row r="31358" spans="28:28" x14ac:dyDescent="0.25">
      <c r="AB31358" s="3" t="e">
        <v>#N/A</v>
      </c>
    </row>
    <row r="31359" spans="28:28" x14ac:dyDescent="0.25">
      <c r="AB31359" s="3" t="e">
        <v>#N/A</v>
      </c>
    </row>
    <row r="31360" spans="28:28" x14ac:dyDescent="0.25">
      <c r="AB31360" s="3" t="e">
        <v>#N/A</v>
      </c>
    </row>
    <row r="31361" spans="28:28" x14ac:dyDescent="0.25">
      <c r="AB31361" s="3" t="e">
        <v>#N/A</v>
      </c>
    </row>
    <row r="31362" spans="28:28" x14ac:dyDescent="0.25">
      <c r="AB31362" s="3" t="e">
        <v>#N/A</v>
      </c>
    </row>
    <row r="31363" spans="28:28" x14ac:dyDescent="0.25">
      <c r="AB31363" s="3" t="e">
        <v>#N/A</v>
      </c>
    </row>
    <row r="31364" spans="28:28" x14ac:dyDescent="0.25">
      <c r="AB31364" s="3" t="e">
        <v>#N/A</v>
      </c>
    </row>
    <row r="31365" spans="28:28" x14ac:dyDescent="0.25">
      <c r="AB31365" s="3" t="e">
        <v>#N/A</v>
      </c>
    </row>
    <row r="31366" spans="28:28" x14ac:dyDescent="0.25">
      <c r="AB31366" s="3" t="e">
        <v>#N/A</v>
      </c>
    </row>
    <row r="31367" spans="28:28" x14ac:dyDescent="0.25">
      <c r="AB31367" s="3" t="e">
        <v>#N/A</v>
      </c>
    </row>
    <row r="31368" spans="28:28" x14ac:dyDescent="0.25">
      <c r="AB31368" s="3" t="e">
        <v>#N/A</v>
      </c>
    </row>
    <row r="31369" spans="28:28" x14ac:dyDescent="0.25">
      <c r="AB31369" s="3" t="e">
        <v>#N/A</v>
      </c>
    </row>
    <row r="31370" spans="28:28" x14ac:dyDescent="0.25">
      <c r="AB31370" s="3" t="e">
        <v>#N/A</v>
      </c>
    </row>
    <row r="31371" spans="28:28" x14ac:dyDescent="0.25">
      <c r="AB31371" s="3" t="e">
        <v>#N/A</v>
      </c>
    </row>
    <row r="31372" spans="28:28" x14ac:dyDescent="0.25">
      <c r="AB31372" s="3" t="e">
        <v>#N/A</v>
      </c>
    </row>
    <row r="31373" spans="28:28" x14ac:dyDescent="0.25">
      <c r="AB31373" s="3" t="e">
        <v>#N/A</v>
      </c>
    </row>
    <row r="31374" spans="28:28" x14ac:dyDescent="0.25">
      <c r="AB31374" s="3" t="e">
        <v>#N/A</v>
      </c>
    </row>
    <row r="31375" spans="28:28" x14ac:dyDescent="0.25">
      <c r="AB31375" s="3" t="e">
        <v>#N/A</v>
      </c>
    </row>
    <row r="31376" spans="28:28" x14ac:dyDescent="0.25">
      <c r="AB31376" s="3" t="e">
        <v>#N/A</v>
      </c>
    </row>
    <row r="31377" spans="28:28" x14ac:dyDescent="0.25">
      <c r="AB31377" s="3" t="e">
        <v>#N/A</v>
      </c>
    </row>
    <row r="31378" spans="28:28" x14ac:dyDescent="0.25">
      <c r="AB31378" s="3" t="e">
        <v>#N/A</v>
      </c>
    </row>
    <row r="31379" spans="28:28" x14ac:dyDescent="0.25">
      <c r="AB31379" s="3" t="e">
        <v>#N/A</v>
      </c>
    </row>
    <row r="31380" spans="28:28" x14ac:dyDescent="0.25">
      <c r="AB31380" s="3" t="e">
        <v>#N/A</v>
      </c>
    </row>
    <row r="31381" spans="28:28" x14ac:dyDescent="0.25">
      <c r="AB31381" s="3" t="e">
        <v>#N/A</v>
      </c>
    </row>
    <row r="31382" spans="28:28" x14ac:dyDescent="0.25">
      <c r="AB31382" s="3" t="e">
        <v>#N/A</v>
      </c>
    </row>
    <row r="31383" spans="28:28" x14ac:dyDescent="0.25">
      <c r="AB31383" s="3" t="e">
        <v>#N/A</v>
      </c>
    </row>
    <row r="31384" spans="28:28" x14ac:dyDescent="0.25">
      <c r="AB31384" s="3" t="e">
        <v>#N/A</v>
      </c>
    </row>
    <row r="31385" spans="28:28" x14ac:dyDescent="0.25">
      <c r="AB31385" s="3" t="e">
        <v>#N/A</v>
      </c>
    </row>
    <row r="31386" spans="28:28" x14ac:dyDescent="0.25">
      <c r="AB31386" s="3" t="e">
        <v>#N/A</v>
      </c>
    </row>
    <row r="31387" spans="28:28" x14ac:dyDescent="0.25">
      <c r="AB31387" s="3" t="e">
        <v>#N/A</v>
      </c>
    </row>
    <row r="31388" spans="28:28" x14ac:dyDescent="0.25">
      <c r="AB31388" s="3" t="e">
        <v>#N/A</v>
      </c>
    </row>
    <row r="31389" spans="28:28" x14ac:dyDescent="0.25">
      <c r="AB31389" s="3" t="e">
        <v>#N/A</v>
      </c>
    </row>
    <row r="31390" spans="28:28" x14ac:dyDescent="0.25">
      <c r="AB31390" s="3" t="e">
        <v>#N/A</v>
      </c>
    </row>
    <row r="31391" spans="28:28" x14ac:dyDescent="0.25">
      <c r="AB31391" s="3" t="e">
        <v>#N/A</v>
      </c>
    </row>
    <row r="31392" spans="28:28" x14ac:dyDescent="0.25">
      <c r="AB31392" s="3" t="e">
        <v>#N/A</v>
      </c>
    </row>
    <row r="31393" spans="28:28" x14ac:dyDescent="0.25">
      <c r="AB31393" s="3" t="e">
        <v>#N/A</v>
      </c>
    </row>
    <row r="31394" spans="28:28" x14ac:dyDescent="0.25">
      <c r="AB31394" s="3" t="e">
        <v>#N/A</v>
      </c>
    </row>
    <row r="31395" spans="28:28" x14ac:dyDescent="0.25">
      <c r="AB31395" s="3" t="e">
        <v>#N/A</v>
      </c>
    </row>
    <row r="31396" spans="28:28" x14ac:dyDescent="0.25">
      <c r="AB31396" s="3" t="e">
        <v>#N/A</v>
      </c>
    </row>
    <row r="31397" spans="28:28" x14ac:dyDescent="0.25">
      <c r="AB31397" s="3" t="e">
        <v>#N/A</v>
      </c>
    </row>
    <row r="31398" spans="28:28" x14ac:dyDescent="0.25">
      <c r="AB31398" s="3" t="e">
        <v>#N/A</v>
      </c>
    </row>
    <row r="31399" spans="28:28" x14ac:dyDescent="0.25">
      <c r="AB31399" s="3" t="e">
        <v>#N/A</v>
      </c>
    </row>
    <row r="31400" spans="28:28" x14ac:dyDescent="0.25">
      <c r="AB31400" s="3" t="e">
        <v>#N/A</v>
      </c>
    </row>
    <row r="31401" spans="28:28" x14ac:dyDescent="0.25">
      <c r="AB31401" s="3" t="e">
        <v>#N/A</v>
      </c>
    </row>
    <row r="31402" spans="28:28" x14ac:dyDescent="0.25">
      <c r="AB31402" s="3" t="e">
        <v>#N/A</v>
      </c>
    </row>
    <row r="31403" spans="28:28" x14ac:dyDescent="0.25">
      <c r="AB31403" s="3" t="e">
        <v>#N/A</v>
      </c>
    </row>
    <row r="31404" spans="28:28" x14ac:dyDescent="0.25">
      <c r="AB31404" s="3" t="e">
        <v>#N/A</v>
      </c>
    </row>
    <row r="31405" spans="28:28" x14ac:dyDescent="0.25">
      <c r="AB31405" s="3" t="e">
        <v>#N/A</v>
      </c>
    </row>
    <row r="31406" spans="28:28" x14ac:dyDescent="0.25">
      <c r="AB31406" s="3" t="e">
        <v>#N/A</v>
      </c>
    </row>
    <row r="31407" spans="28:28" x14ac:dyDescent="0.25">
      <c r="AB31407" s="3" t="e">
        <v>#N/A</v>
      </c>
    </row>
    <row r="31408" spans="28:28" x14ac:dyDescent="0.25">
      <c r="AB31408" s="3" t="e">
        <v>#N/A</v>
      </c>
    </row>
    <row r="31409" spans="28:28" x14ac:dyDescent="0.25">
      <c r="AB31409" s="3" t="e">
        <v>#N/A</v>
      </c>
    </row>
    <row r="31410" spans="28:28" x14ac:dyDescent="0.25">
      <c r="AB31410" s="3" t="e">
        <v>#N/A</v>
      </c>
    </row>
    <row r="31411" spans="28:28" x14ac:dyDescent="0.25">
      <c r="AB31411" s="3" t="e">
        <v>#N/A</v>
      </c>
    </row>
    <row r="31412" spans="28:28" x14ac:dyDescent="0.25">
      <c r="AB31412" s="3" t="e">
        <v>#N/A</v>
      </c>
    </row>
    <row r="31413" spans="28:28" x14ac:dyDescent="0.25">
      <c r="AB31413" s="3" t="e">
        <v>#N/A</v>
      </c>
    </row>
    <row r="31414" spans="28:28" x14ac:dyDescent="0.25">
      <c r="AB31414" s="3" t="e">
        <v>#N/A</v>
      </c>
    </row>
    <row r="31415" spans="28:28" x14ac:dyDescent="0.25">
      <c r="AB31415" s="3" t="e">
        <v>#N/A</v>
      </c>
    </row>
    <row r="31416" spans="28:28" x14ac:dyDescent="0.25">
      <c r="AB31416" s="3" t="e">
        <v>#N/A</v>
      </c>
    </row>
    <row r="31417" spans="28:28" x14ac:dyDescent="0.25">
      <c r="AB31417" s="3" t="e">
        <v>#N/A</v>
      </c>
    </row>
    <row r="31418" spans="28:28" x14ac:dyDescent="0.25">
      <c r="AB31418" s="3" t="e">
        <v>#N/A</v>
      </c>
    </row>
    <row r="31419" spans="28:28" x14ac:dyDescent="0.25">
      <c r="AB31419" s="3" t="e">
        <v>#N/A</v>
      </c>
    </row>
    <row r="31420" spans="28:28" x14ac:dyDescent="0.25">
      <c r="AB31420" s="3" t="e">
        <v>#N/A</v>
      </c>
    </row>
    <row r="31421" spans="28:28" x14ac:dyDescent="0.25">
      <c r="AB31421" s="3" t="e">
        <v>#N/A</v>
      </c>
    </row>
    <row r="31422" spans="28:28" x14ac:dyDescent="0.25">
      <c r="AB31422" s="3" t="e">
        <v>#N/A</v>
      </c>
    </row>
    <row r="31423" spans="28:28" x14ac:dyDescent="0.25">
      <c r="AB31423" s="3" t="e">
        <v>#N/A</v>
      </c>
    </row>
    <row r="31424" spans="28:28" x14ac:dyDescent="0.25">
      <c r="AB31424" s="3" t="e">
        <v>#N/A</v>
      </c>
    </row>
    <row r="31425" spans="28:28" x14ac:dyDescent="0.25">
      <c r="AB31425" s="3" t="e">
        <v>#N/A</v>
      </c>
    </row>
    <row r="31426" spans="28:28" x14ac:dyDescent="0.25">
      <c r="AB31426" s="3" t="e">
        <v>#N/A</v>
      </c>
    </row>
    <row r="31427" spans="28:28" x14ac:dyDescent="0.25">
      <c r="AB31427" s="3" t="e">
        <v>#N/A</v>
      </c>
    </row>
    <row r="31428" spans="28:28" x14ac:dyDescent="0.25">
      <c r="AB31428" s="3" t="e">
        <v>#N/A</v>
      </c>
    </row>
    <row r="31429" spans="28:28" x14ac:dyDescent="0.25">
      <c r="AB31429" s="3" t="e">
        <v>#N/A</v>
      </c>
    </row>
    <row r="31430" spans="28:28" x14ac:dyDescent="0.25">
      <c r="AB31430" s="3" t="e">
        <v>#N/A</v>
      </c>
    </row>
    <row r="31431" spans="28:28" x14ac:dyDescent="0.25">
      <c r="AB31431" s="3" t="e">
        <v>#N/A</v>
      </c>
    </row>
    <row r="31432" spans="28:28" x14ac:dyDescent="0.25">
      <c r="AB31432" s="3" t="e">
        <v>#N/A</v>
      </c>
    </row>
    <row r="31433" spans="28:28" x14ac:dyDescent="0.25">
      <c r="AB31433" s="3" t="e">
        <v>#N/A</v>
      </c>
    </row>
    <row r="31434" spans="28:28" x14ac:dyDescent="0.25">
      <c r="AB31434" s="3" t="e">
        <v>#N/A</v>
      </c>
    </row>
    <row r="31435" spans="28:28" x14ac:dyDescent="0.25">
      <c r="AB31435" s="3" t="e">
        <v>#N/A</v>
      </c>
    </row>
    <row r="31436" spans="28:28" x14ac:dyDescent="0.25">
      <c r="AB31436" s="3" t="e">
        <v>#N/A</v>
      </c>
    </row>
    <row r="31437" spans="28:28" x14ac:dyDescent="0.25">
      <c r="AB31437" s="3" t="e">
        <v>#N/A</v>
      </c>
    </row>
    <row r="31438" spans="28:28" x14ac:dyDescent="0.25">
      <c r="AB31438" s="3" t="e">
        <v>#N/A</v>
      </c>
    </row>
    <row r="31439" spans="28:28" x14ac:dyDescent="0.25">
      <c r="AB31439" s="3" t="e">
        <v>#N/A</v>
      </c>
    </row>
    <row r="31440" spans="28:28" x14ac:dyDescent="0.25">
      <c r="AB31440" s="3" t="e">
        <v>#N/A</v>
      </c>
    </row>
    <row r="31441" spans="28:28" x14ac:dyDescent="0.25">
      <c r="AB31441" s="3" t="e">
        <v>#N/A</v>
      </c>
    </row>
    <row r="31442" spans="28:28" x14ac:dyDescent="0.25">
      <c r="AB31442" s="3" t="e">
        <v>#N/A</v>
      </c>
    </row>
    <row r="31443" spans="28:28" x14ac:dyDescent="0.25">
      <c r="AB31443" s="3" t="e">
        <v>#N/A</v>
      </c>
    </row>
    <row r="31444" spans="28:28" x14ac:dyDescent="0.25">
      <c r="AB31444" s="3" t="e">
        <v>#N/A</v>
      </c>
    </row>
    <row r="31445" spans="28:28" x14ac:dyDescent="0.25">
      <c r="AB31445" s="3" t="e">
        <v>#N/A</v>
      </c>
    </row>
    <row r="31446" spans="28:28" x14ac:dyDescent="0.25">
      <c r="AB31446" s="3" t="e">
        <v>#N/A</v>
      </c>
    </row>
    <row r="31447" spans="28:28" x14ac:dyDescent="0.25">
      <c r="AB31447" s="3" t="e">
        <v>#N/A</v>
      </c>
    </row>
    <row r="31448" spans="28:28" x14ac:dyDescent="0.25">
      <c r="AB31448" s="3" t="e">
        <v>#N/A</v>
      </c>
    </row>
    <row r="31449" spans="28:28" x14ac:dyDescent="0.25">
      <c r="AB31449" s="3" t="e">
        <v>#N/A</v>
      </c>
    </row>
    <row r="31450" spans="28:28" x14ac:dyDescent="0.25">
      <c r="AB31450" s="3" t="e">
        <v>#N/A</v>
      </c>
    </row>
    <row r="31451" spans="28:28" x14ac:dyDescent="0.25">
      <c r="AB31451" s="3" t="e">
        <v>#N/A</v>
      </c>
    </row>
    <row r="31452" spans="28:28" x14ac:dyDescent="0.25">
      <c r="AB31452" s="3" t="e">
        <v>#N/A</v>
      </c>
    </row>
    <row r="31453" spans="28:28" x14ac:dyDescent="0.25">
      <c r="AB31453" s="3" t="e">
        <v>#N/A</v>
      </c>
    </row>
    <row r="31454" spans="28:28" x14ac:dyDescent="0.25">
      <c r="AB31454" s="3" t="e">
        <v>#N/A</v>
      </c>
    </row>
    <row r="31455" spans="28:28" x14ac:dyDescent="0.25">
      <c r="AB31455" s="3" t="e">
        <v>#N/A</v>
      </c>
    </row>
    <row r="31456" spans="28:28" x14ac:dyDescent="0.25">
      <c r="AB31456" s="3" t="e">
        <v>#N/A</v>
      </c>
    </row>
    <row r="31457" spans="28:28" x14ac:dyDescent="0.25">
      <c r="AB31457" s="3" t="e">
        <v>#N/A</v>
      </c>
    </row>
    <row r="31458" spans="28:28" x14ac:dyDescent="0.25">
      <c r="AB31458" s="3" t="e">
        <v>#N/A</v>
      </c>
    </row>
    <row r="31459" spans="28:28" x14ac:dyDescent="0.25">
      <c r="AB31459" s="3" t="e">
        <v>#N/A</v>
      </c>
    </row>
    <row r="31460" spans="28:28" x14ac:dyDescent="0.25">
      <c r="AB31460" s="3" t="e">
        <v>#N/A</v>
      </c>
    </row>
    <row r="31461" spans="28:28" x14ac:dyDescent="0.25">
      <c r="AB31461" s="3" t="e">
        <v>#N/A</v>
      </c>
    </row>
    <row r="31462" spans="28:28" x14ac:dyDescent="0.25">
      <c r="AB31462" s="3" t="e">
        <v>#N/A</v>
      </c>
    </row>
    <row r="31463" spans="28:28" x14ac:dyDescent="0.25">
      <c r="AB31463" s="3" t="e">
        <v>#N/A</v>
      </c>
    </row>
    <row r="31464" spans="28:28" x14ac:dyDescent="0.25">
      <c r="AB31464" s="3" t="e">
        <v>#N/A</v>
      </c>
    </row>
    <row r="31465" spans="28:28" x14ac:dyDescent="0.25">
      <c r="AB31465" s="3" t="e">
        <v>#N/A</v>
      </c>
    </row>
    <row r="31466" spans="28:28" x14ac:dyDescent="0.25">
      <c r="AB31466" s="3" t="e">
        <v>#N/A</v>
      </c>
    </row>
    <row r="31467" spans="28:28" x14ac:dyDescent="0.25">
      <c r="AB31467" s="3" t="e">
        <v>#N/A</v>
      </c>
    </row>
    <row r="31468" spans="28:28" x14ac:dyDescent="0.25">
      <c r="AB31468" s="3" t="e">
        <v>#N/A</v>
      </c>
    </row>
    <row r="31469" spans="28:28" x14ac:dyDescent="0.25">
      <c r="AB31469" s="3" t="e">
        <v>#N/A</v>
      </c>
    </row>
    <row r="31470" spans="28:28" x14ac:dyDescent="0.25">
      <c r="AB31470" s="3" t="e">
        <v>#N/A</v>
      </c>
    </row>
    <row r="31471" spans="28:28" x14ac:dyDescent="0.25">
      <c r="AB31471" s="3" t="e">
        <v>#N/A</v>
      </c>
    </row>
    <row r="31472" spans="28:28" x14ac:dyDescent="0.25">
      <c r="AB31472" s="3" t="e">
        <v>#N/A</v>
      </c>
    </row>
    <row r="31473" spans="28:28" x14ac:dyDescent="0.25">
      <c r="AB31473" s="3" t="e">
        <v>#N/A</v>
      </c>
    </row>
    <row r="31474" spans="28:28" x14ac:dyDescent="0.25">
      <c r="AB31474" s="3" t="e">
        <v>#N/A</v>
      </c>
    </row>
    <row r="31475" spans="28:28" x14ac:dyDescent="0.25">
      <c r="AB31475" s="3" t="e">
        <v>#N/A</v>
      </c>
    </row>
    <row r="31476" spans="28:28" x14ac:dyDescent="0.25">
      <c r="AB31476" s="3" t="e">
        <v>#N/A</v>
      </c>
    </row>
    <row r="31477" spans="28:28" x14ac:dyDescent="0.25">
      <c r="AB31477" s="3" t="e">
        <v>#N/A</v>
      </c>
    </row>
    <row r="31478" spans="28:28" x14ac:dyDescent="0.25">
      <c r="AB31478" s="3" t="e">
        <v>#N/A</v>
      </c>
    </row>
    <row r="31479" spans="28:28" x14ac:dyDescent="0.25">
      <c r="AB31479" s="3" t="e">
        <v>#N/A</v>
      </c>
    </row>
    <row r="31480" spans="28:28" x14ac:dyDescent="0.25">
      <c r="AB31480" s="3" t="e">
        <v>#N/A</v>
      </c>
    </row>
    <row r="31481" spans="28:28" x14ac:dyDescent="0.25">
      <c r="AB31481" s="3" t="e">
        <v>#N/A</v>
      </c>
    </row>
    <row r="31482" spans="28:28" x14ac:dyDescent="0.25">
      <c r="AB31482" s="3" t="e">
        <v>#N/A</v>
      </c>
    </row>
    <row r="31483" spans="28:28" x14ac:dyDescent="0.25">
      <c r="AB31483" s="3" t="e">
        <v>#N/A</v>
      </c>
    </row>
    <row r="31484" spans="28:28" x14ac:dyDescent="0.25">
      <c r="AB31484" s="3" t="e">
        <v>#N/A</v>
      </c>
    </row>
    <row r="31485" spans="28:28" x14ac:dyDescent="0.25">
      <c r="AB31485" s="3" t="e">
        <v>#N/A</v>
      </c>
    </row>
    <row r="31486" spans="28:28" x14ac:dyDescent="0.25">
      <c r="AB31486" s="3" t="e">
        <v>#N/A</v>
      </c>
    </row>
    <row r="31487" spans="28:28" x14ac:dyDescent="0.25">
      <c r="AB31487" s="3" t="e">
        <v>#N/A</v>
      </c>
    </row>
    <row r="31488" spans="28:28" x14ac:dyDescent="0.25">
      <c r="AB31488" s="3" t="e">
        <v>#N/A</v>
      </c>
    </row>
    <row r="31489" spans="28:28" x14ac:dyDescent="0.25">
      <c r="AB31489" s="3" t="e">
        <v>#N/A</v>
      </c>
    </row>
    <row r="31490" spans="28:28" x14ac:dyDescent="0.25">
      <c r="AB31490" s="3" t="e">
        <v>#N/A</v>
      </c>
    </row>
    <row r="31491" spans="28:28" x14ac:dyDescent="0.25">
      <c r="AB31491" s="3" t="e">
        <v>#N/A</v>
      </c>
    </row>
    <row r="31492" spans="28:28" x14ac:dyDescent="0.25">
      <c r="AB31492" s="3" t="e">
        <v>#N/A</v>
      </c>
    </row>
    <row r="31493" spans="28:28" x14ac:dyDescent="0.25">
      <c r="AB31493" s="3" t="e">
        <v>#N/A</v>
      </c>
    </row>
    <row r="31494" spans="28:28" x14ac:dyDescent="0.25">
      <c r="AB31494" s="3" t="e">
        <v>#N/A</v>
      </c>
    </row>
    <row r="31495" spans="28:28" x14ac:dyDescent="0.25">
      <c r="AB31495" s="3" t="e">
        <v>#N/A</v>
      </c>
    </row>
    <row r="31496" spans="28:28" x14ac:dyDescent="0.25">
      <c r="AB31496" s="3" t="e">
        <v>#N/A</v>
      </c>
    </row>
    <row r="31497" spans="28:28" x14ac:dyDescent="0.25">
      <c r="AB31497" s="3" t="e">
        <v>#N/A</v>
      </c>
    </row>
    <row r="31498" spans="28:28" x14ac:dyDescent="0.25">
      <c r="AB31498" s="3" t="e">
        <v>#N/A</v>
      </c>
    </row>
    <row r="31499" spans="28:28" x14ac:dyDescent="0.25">
      <c r="AB31499" s="3" t="e">
        <v>#N/A</v>
      </c>
    </row>
    <row r="31500" spans="28:28" x14ac:dyDescent="0.25">
      <c r="AB31500" s="3" t="e">
        <v>#N/A</v>
      </c>
    </row>
    <row r="31501" spans="28:28" x14ac:dyDescent="0.25">
      <c r="AB31501" s="3" t="e">
        <v>#N/A</v>
      </c>
    </row>
    <row r="31502" spans="28:28" x14ac:dyDescent="0.25">
      <c r="AB31502" s="3" t="e">
        <v>#N/A</v>
      </c>
    </row>
    <row r="31503" spans="28:28" x14ac:dyDescent="0.25">
      <c r="AB31503" s="3" t="e">
        <v>#N/A</v>
      </c>
    </row>
    <row r="31504" spans="28:28" x14ac:dyDescent="0.25">
      <c r="AB31504" s="3" t="e">
        <v>#N/A</v>
      </c>
    </row>
    <row r="31505" spans="28:28" x14ac:dyDescent="0.25">
      <c r="AB31505" s="3" t="e">
        <v>#N/A</v>
      </c>
    </row>
    <row r="31506" spans="28:28" x14ac:dyDescent="0.25">
      <c r="AB31506" s="3" t="e">
        <v>#N/A</v>
      </c>
    </row>
    <row r="31507" spans="28:28" x14ac:dyDescent="0.25">
      <c r="AB31507" s="3" t="e">
        <v>#N/A</v>
      </c>
    </row>
    <row r="31508" spans="28:28" x14ac:dyDescent="0.25">
      <c r="AB31508" s="3" t="e">
        <v>#N/A</v>
      </c>
    </row>
    <row r="31509" spans="28:28" x14ac:dyDescent="0.25">
      <c r="AB31509" s="3" t="e">
        <v>#N/A</v>
      </c>
    </row>
    <row r="31510" spans="28:28" x14ac:dyDescent="0.25">
      <c r="AB31510" s="3" t="e">
        <v>#N/A</v>
      </c>
    </row>
    <row r="31511" spans="28:28" x14ac:dyDescent="0.25">
      <c r="AB31511" s="3" t="e">
        <v>#N/A</v>
      </c>
    </row>
    <row r="31512" spans="28:28" x14ac:dyDescent="0.25">
      <c r="AB31512" s="3" t="e">
        <v>#N/A</v>
      </c>
    </row>
    <row r="31513" spans="28:28" x14ac:dyDescent="0.25">
      <c r="AB31513" s="3" t="e">
        <v>#N/A</v>
      </c>
    </row>
    <row r="31514" spans="28:28" x14ac:dyDescent="0.25">
      <c r="AB31514" s="3" t="e">
        <v>#N/A</v>
      </c>
    </row>
    <row r="31515" spans="28:28" x14ac:dyDescent="0.25">
      <c r="AB31515" s="3" t="e">
        <v>#N/A</v>
      </c>
    </row>
    <row r="31516" spans="28:28" x14ac:dyDescent="0.25">
      <c r="AB31516" s="3" t="e">
        <v>#N/A</v>
      </c>
    </row>
    <row r="31517" spans="28:28" x14ac:dyDescent="0.25">
      <c r="AB31517" s="3" t="e">
        <v>#N/A</v>
      </c>
    </row>
    <row r="31518" spans="28:28" x14ac:dyDescent="0.25">
      <c r="AB31518" s="3" t="e">
        <v>#N/A</v>
      </c>
    </row>
    <row r="31519" spans="28:28" x14ac:dyDescent="0.25">
      <c r="AB31519" s="3" t="e">
        <v>#N/A</v>
      </c>
    </row>
    <row r="31520" spans="28:28" x14ac:dyDescent="0.25">
      <c r="AB31520" s="3" t="e">
        <v>#N/A</v>
      </c>
    </row>
    <row r="31521" spans="28:28" x14ac:dyDescent="0.25">
      <c r="AB31521" s="3" t="e">
        <v>#N/A</v>
      </c>
    </row>
    <row r="31522" spans="28:28" x14ac:dyDescent="0.25">
      <c r="AB31522" s="3" t="e">
        <v>#N/A</v>
      </c>
    </row>
    <row r="31523" spans="28:28" x14ac:dyDescent="0.25">
      <c r="AB31523" s="3" t="e">
        <v>#N/A</v>
      </c>
    </row>
    <row r="31524" spans="28:28" x14ac:dyDescent="0.25">
      <c r="AB31524" s="3" t="e">
        <v>#N/A</v>
      </c>
    </row>
    <row r="31525" spans="28:28" x14ac:dyDescent="0.25">
      <c r="AB31525" s="3" t="e">
        <v>#N/A</v>
      </c>
    </row>
    <row r="31526" spans="28:28" x14ac:dyDescent="0.25">
      <c r="AB31526" s="3" t="e">
        <v>#N/A</v>
      </c>
    </row>
    <row r="31527" spans="28:28" x14ac:dyDescent="0.25">
      <c r="AB31527" s="3" t="e">
        <v>#N/A</v>
      </c>
    </row>
    <row r="31528" spans="28:28" x14ac:dyDescent="0.25">
      <c r="AB31528" s="3" t="e">
        <v>#N/A</v>
      </c>
    </row>
    <row r="31529" spans="28:28" x14ac:dyDescent="0.25">
      <c r="AB31529" s="3" t="e">
        <v>#N/A</v>
      </c>
    </row>
    <row r="31530" spans="28:28" x14ac:dyDescent="0.25">
      <c r="AB31530" s="3" t="e">
        <v>#N/A</v>
      </c>
    </row>
    <row r="31531" spans="28:28" x14ac:dyDescent="0.25">
      <c r="AB31531" s="3" t="e">
        <v>#N/A</v>
      </c>
    </row>
    <row r="31532" spans="28:28" x14ac:dyDescent="0.25">
      <c r="AB31532" s="3" t="e">
        <v>#N/A</v>
      </c>
    </row>
    <row r="31533" spans="28:28" x14ac:dyDescent="0.25">
      <c r="AB31533" s="3" t="e">
        <v>#N/A</v>
      </c>
    </row>
    <row r="31534" spans="28:28" x14ac:dyDescent="0.25">
      <c r="AB31534" s="3" t="e">
        <v>#N/A</v>
      </c>
    </row>
    <row r="31535" spans="28:28" x14ac:dyDescent="0.25">
      <c r="AB31535" s="3" t="e">
        <v>#N/A</v>
      </c>
    </row>
    <row r="31536" spans="28:28" x14ac:dyDescent="0.25">
      <c r="AB31536" s="3" t="e">
        <v>#N/A</v>
      </c>
    </row>
    <row r="31537" spans="28:28" x14ac:dyDescent="0.25">
      <c r="AB31537" s="3" t="e">
        <v>#N/A</v>
      </c>
    </row>
    <row r="31538" spans="28:28" x14ac:dyDescent="0.25">
      <c r="AB31538" s="3" t="e">
        <v>#N/A</v>
      </c>
    </row>
    <row r="31539" spans="28:28" x14ac:dyDescent="0.25">
      <c r="AB31539" s="3" t="e">
        <v>#N/A</v>
      </c>
    </row>
    <row r="31540" spans="28:28" x14ac:dyDescent="0.25">
      <c r="AB31540" s="3" t="e">
        <v>#N/A</v>
      </c>
    </row>
    <row r="31541" spans="28:28" x14ac:dyDescent="0.25">
      <c r="AB31541" s="3" t="e">
        <v>#N/A</v>
      </c>
    </row>
    <row r="31542" spans="28:28" x14ac:dyDescent="0.25">
      <c r="AB31542" s="3" t="e">
        <v>#N/A</v>
      </c>
    </row>
    <row r="31543" spans="28:28" x14ac:dyDescent="0.25">
      <c r="AB31543" s="3" t="e">
        <v>#N/A</v>
      </c>
    </row>
    <row r="31544" spans="28:28" x14ac:dyDescent="0.25">
      <c r="AB31544" s="3" t="e">
        <v>#N/A</v>
      </c>
    </row>
    <row r="31545" spans="28:28" x14ac:dyDescent="0.25">
      <c r="AB31545" s="3" t="e">
        <v>#N/A</v>
      </c>
    </row>
    <row r="31546" spans="28:28" x14ac:dyDescent="0.25">
      <c r="AB31546" s="3" t="e">
        <v>#N/A</v>
      </c>
    </row>
    <row r="31547" spans="28:28" x14ac:dyDescent="0.25">
      <c r="AB31547" s="3" t="e">
        <v>#N/A</v>
      </c>
    </row>
    <row r="31548" spans="28:28" x14ac:dyDescent="0.25">
      <c r="AB31548" s="3" t="e">
        <v>#N/A</v>
      </c>
    </row>
    <row r="31549" spans="28:28" x14ac:dyDescent="0.25">
      <c r="AB31549" s="3" t="e">
        <v>#N/A</v>
      </c>
    </row>
    <row r="31550" spans="28:28" x14ac:dyDescent="0.25">
      <c r="AB31550" s="3" t="e">
        <v>#N/A</v>
      </c>
    </row>
    <row r="31551" spans="28:28" x14ac:dyDescent="0.25">
      <c r="AB31551" s="3" t="e">
        <v>#N/A</v>
      </c>
    </row>
    <row r="31552" spans="28:28" x14ac:dyDescent="0.25">
      <c r="AB31552" s="3" t="e">
        <v>#N/A</v>
      </c>
    </row>
    <row r="31553" spans="28:28" x14ac:dyDescent="0.25">
      <c r="AB31553" s="3" t="e">
        <v>#N/A</v>
      </c>
    </row>
    <row r="31554" spans="28:28" x14ac:dyDescent="0.25">
      <c r="AB31554" s="3" t="e">
        <v>#N/A</v>
      </c>
    </row>
    <row r="31555" spans="28:28" x14ac:dyDescent="0.25">
      <c r="AB31555" s="3" t="e">
        <v>#N/A</v>
      </c>
    </row>
    <row r="31556" spans="28:28" x14ac:dyDescent="0.25">
      <c r="AB31556" s="3" t="e">
        <v>#N/A</v>
      </c>
    </row>
    <row r="31557" spans="28:28" x14ac:dyDescent="0.25">
      <c r="AB31557" s="3" t="e">
        <v>#N/A</v>
      </c>
    </row>
    <row r="31558" spans="28:28" x14ac:dyDescent="0.25">
      <c r="AB31558" s="3" t="e">
        <v>#N/A</v>
      </c>
    </row>
    <row r="31559" spans="28:28" x14ac:dyDescent="0.25">
      <c r="AB31559" s="3" t="e">
        <v>#N/A</v>
      </c>
    </row>
    <row r="31560" spans="28:28" x14ac:dyDescent="0.25">
      <c r="AB31560" s="3" t="e">
        <v>#N/A</v>
      </c>
    </row>
    <row r="31561" spans="28:28" x14ac:dyDescent="0.25">
      <c r="AB31561" s="3" t="e">
        <v>#N/A</v>
      </c>
    </row>
    <row r="31562" spans="28:28" x14ac:dyDescent="0.25">
      <c r="AB31562" s="3" t="e">
        <v>#N/A</v>
      </c>
    </row>
    <row r="31563" spans="28:28" x14ac:dyDescent="0.25">
      <c r="AB31563" s="3" t="e">
        <v>#N/A</v>
      </c>
    </row>
    <row r="31564" spans="28:28" x14ac:dyDescent="0.25">
      <c r="AB31564" s="3" t="e">
        <v>#N/A</v>
      </c>
    </row>
    <row r="31565" spans="28:28" x14ac:dyDescent="0.25">
      <c r="AB31565" s="3" t="e">
        <v>#N/A</v>
      </c>
    </row>
    <row r="31566" spans="28:28" x14ac:dyDescent="0.25">
      <c r="AB31566" s="3" t="e">
        <v>#N/A</v>
      </c>
    </row>
    <row r="31567" spans="28:28" x14ac:dyDescent="0.25">
      <c r="AB31567" s="3" t="e">
        <v>#N/A</v>
      </c>
    </row>
    <row r="31568" spans="28:28" x14ac:dyDescent="0.25">
      <c r="AB31568" s="3" t="e">
        <v>#N/A</v>
      </c>
    </row>
    <row r="31569" spans="28:28" x14ac:dyDescent="0.25">
      <c r="AB31569" s="3" t="e">
        <v>#N/A</v>
      </c>
    </row>
    <row r="31570" spans="28:28" x14ac:dyDescent="0.25">
      <c r="AB31570" s="3" t="e">
        <v>#N/A</v>
      </c>
    </row>
    <row r="31571" spans="28:28" x14ac:dyDescent="0.25">
      <c r="AB31571" s="3" t="e">
        <v>#N/A</v>
      </c>
    </row>
    <row r="31572" spans="28:28" x14ac:dyDescent="0.25">
      <c r="AB31572" s="3" t="e">
        <v>#N/A</v>
      </c>
    </row>
    <row r="31573" spans="28:28" x14ac:dyDescent="0.25">
      <c r="AB31573" s="3" t="e">
        <v>#N/A</v>
      </c>
    </row>
    <row r="31574" spans="28:28" x14ac:dyDescent="0.25">
      <c r="AB31574" s="3" t="e">
        <v>#N/A</v>
      </c>
    </row>
    <row r="31575" spans="28:28" x14ac:dyDescent="0.25">
      <c r="AB31575" s="3" t="e">
        <v>#N/A</v>
      </c>
    </row>
    <row r="31576" spans="28:28" x14ac:dyDescent="0.25">
      <c r="AB31576" s="3" t="e">
        <v>#N/A</v>
      </c>
    </row>
    <row r="31577" spans="28:28" x14ac:dyDescent="0.25">
      <c r="AB31577" s="3" t="e">
        <v>#N/A</v>
      </c>
    </row>
    <row r="31578" spans="28:28" x14ac:dyDescent="0.25">
      <c r="AB31578" s="3" t="e">
        <v>#N/A</v>
      </c>
    </row>
    <row r="31579" spans="28:28" x14ac:dyDescent="0.25">
      <c r="AB31579" s="3" t="e">
        <v>#N/A</v>
      </c>
    </row>
    <row r="31580" spans="28:28" x14ac:dyDescent="0.25">
      <c r="AB31580" s="3" t="e">
        <v>#N/A</v>
      </c>
    </row>
    <row r="31581" spans="28:28" x14ac:dyDescent="0.25">
      <c r="AB31581" s="3" t="e">
        <v>#N/A</v>
      </c>
    </row>
    <row r="31582" spans="28:28" x14ac:dyDescent="0.25">
      <c r="AB31582" s="3" t="e">
        <v>#N/A</v>
      </c>
    </row>
    <row r="31583" spans="28:28" x14ac:dyDescent="0.25">
      <c r="AB31583" s="3" t="e">
        <v>#N/A</v>
      </c>
    </row>
    <row r="31584" spans="28:28" x14ac:dyDescent="0.25">
      <c r="AB31584" s="3" t="e">
        <v>#N/A</v>
      </c>
    </row>
    <row r="31585" spans="28:28" x14ac:dyDescent="0.25">
      <c r="AB31585" s="3" t="e">
        <v>#N/A</v>
      </c>
    </row>
    <row r="31586" spans="28:28" x14ac:dyDescent="0.25">
      <c r="AB31586" s="3" t="e">
        <v>#N/A</v>
      </c>
    </row>
    <row r="31587" spans="28:28" x14ac:dyDescent="0.25">
      <c r="AB31587" s="3" t="e">
        <v>#N/A</v>
      </c>
    </row>
    <row r="31588" spans="28:28" x14ac:dyDescent="0.25">
      <c r="AB31588" s="3" t="e">
        <v>#N/A</v>
      </c>
    </row>
    <row r="31589" spans="28:28" x14ac:dyDescent="0.25">
      <c r="AB31589" s="3" t="e">
        <v>#N/A</v>
      </c>
    </row>
    <row r="31590" spans="28:28" x14ac:dyDescent="0.25">
      <c r="AB31590" s="3" t="e">
        <v>#N/A</v>
      </c>
    </row>
    <row r="31591" spans="28:28" x14ac:dyDescent="0.25">
      <c r="AB31591" s="3" t="e">
        <v>#N/A</v>
      </c>
    </row>
    <row r="31592" spans="28:28" x14ac:dyDescent="0.25">
      <c r="AB31592" s="3" t="e">
        <v>#N/A</v>
      </c>
    </row>
    <row r="31593" spans="28:28" x14ac:dyDescent="0.25">
      <c r="AB31593" s="3" t="e">
        <v>#N/A</v>
      </c>
    </row>
    <row r="31594" spans="28:28" x14ac:dyDescent="0.25">
      <c r="AB31594" s="3" t="e">
        <v>#N/A</v>
      </c>
    </row>
    <row r="31595" spans="28:28" x14ac:dyDescent="0.25">
      <c r="AB31595" s="3" t="e">
        <v>#N/A</v>
      </c>
    </row>
    <row r="31596" spans="28:28" x14ac:dyDescent="0.25">
      <c r="AB31596" s="3" t="e">
        <v>#N/A</v>
      </c>
    </row>
    <row r="31597" spans="28:28" x14ac:dyDescent="0.25">
      <c r="AB31597" s="3" t="e">
        <v>#N/A</v>
      </c>
    </row>
    <row r="31598" spans="28:28" x14ac:dyDescent="0.25">
      <c r="AB31598" s="3" t="e">
        <v>#N/A</v>
      </c>
    </row>
    <row r="31599" spans="28:28" x14ac:dyDescent="0.25">
      <c r="AB31599" s="3" t="e">
        <v>#N/A</v>
      </c>
    </row>
    <row r="31600" spans="28:28" x14ac:dyDescent="0.25">
      <c r="AB31600" s="3" t="e">
        <v>#N/A</v>
      </c>
    </row>
    <row r="31601" spans="28:28" x14ac:dyDescent="0.25">
      <c r="AB31601" s="3" t="e">
        <v>#N/A</v>
      </c>
    </row>
    <row r="31602" spans="28:28" x14ac:dyDescent="0.25">
      <c r="AB31602" s="3" t="e">
        <v>#N/A</v>
      </c>
    </row>
    <row r="31603" spans="28:28" x14ac:dyDescent="0.25">
      <c r="AB31603" s="3" t="e">
        <v>#N/A</v>
      </c>
    </row>
    <row r="31604" spans="28:28" x14ac:dyDescent="0.25">
      <c r="AB31604" s="3" t="e">
        <v>#N/A</v>
      </c>
    </row>
    <row r="31605" spans="28:28" x14ac:dyDescent="0.25">
      <c r="AB31605" s="3" t="e">
        <v>#N/A</v>
      </c>
    </row>
    <row r="31606" spans="28:28" x14ac:dyDescent="0.25">
      <c r="AB31606" s="3" t="e">
        <v>#N/A</v>
      </c>
    </row>
    <row r="31607" spans="28:28" x14ac:dyDescent="0.25">
      <c r="AB31607" s="3" t="e">
        <v>#N/A</v>
      </c>
    </row>
    <row r="31608" spans="28:28" x14ac:dyDescent="0.25">
      <c r="AB31608" s="3" t="e">
        <v>#N/A</v>
      </c>
    </row>
    <row r="31609" spans="28:28" x14ac:dyDescent="0.25">
      <c r="AB31609" s="3" t="e">
        <v>#N/A</v>
      </c>
    </row>
    <row r="31610" spans="28:28" x14ac:dyDescent="0.25">
      <c r="AB31610" s="3" t="e">
        <v>#N/A</v>
      </c>
    </row>
    <row r="31611" spans="28:28" x14ac:dyDescent="0.25">
      <c r="AB31611" s="3" t="e">
        <v>#N/A</v>
      </c>
    </row>
    <row r="31612" spans="28:28" x14ac:dyDescent="0.25">
      <c r="AB31612" s="3" t="e">
        <v>#N/A</v>
      </c>
    </row>
    <row r="31613" spans="28:28" x14ac:dyDescent="0.25">
      <c r="AB31613" s="3" t="e">
        <v>#N/A</v>
      </c>
    </row>
    <row r="31614" spans="28:28" x14ac:dyDescent="0.25">
      <c r="AB31614" s="3" t="e">
        <v>#N/A</v>
      </c>
    </row>
    <row r="31615" spans="28:28" x14ac:dyDescent="0.25">
      <c r="AB31615" s="3" t="e">
        <v>#N/A</v>
      </c>
    </row>
    <row r="31616" spans="28:28" x14ac:dyDescent="0.25">
      <c r="AB31616" s="3" t="e">
        <v>#N/A</v>
      </c>
    </row>
    <row r="31617" spans="28:28" x14ac:dyDescent="0.25">
      <c r="AB31617" s="3" t="e">
        <v>#N/A</v>
      </c>
    </row>
    <row r="31618" spans="28:28" x14ac:dyDescent="0.25">
      <c r="AB31618" s="3" t="e">
        <v>#N/A</v>
      </c>
    </row>
    <row r="31619" spans="28:28" x14ac:dyDescent="0.25">
      <c r="AB31619" s="3" t="e">
        <v>#N/A</v>
      </c>
    </row>
    <row r="31620" spans="28:28" x14ac:dyDescent="0.25">
      <c r="AB31620" s="3" t="e">
        <v>#N/A</v>
      </c>
    </row>
    <row r="31621" spans="28:28" x14ac:dyDescent="0.25">
      <c r="AB31621" s="3" t="e">
        <v>#N/A</v>
      </c>
    </row>
    <row r="31622" spans="28:28" x14ac:dyDescent="0.25">
      <c r="AB31622" s="3" t="e">
        <v>#N/A</v>
      </c>
    </row>
    <row r="31623" spans="28:28" x14ac:dyDescent="0.25">
      <c r="AB31623" s="3" t="e">
        <v>#N/A</v>
      </c>
    </row>
    <row r="31624" spans="28:28" x14ac:dyDescent="0.25">
      <c r="AB31624" s="3" t="e">
        <v>#N/A</v>
      </c>
    </row>
    <row r="31625" spans="28:28" x14ac:dyDescent="0.25">
      <c r="AB31625" s="3" t="e">
        <v>#N/A</v>
      </c>
    </row>
    <row r="31626" spans="28:28" x14ac:dyDescent="0.25">
      <c r="AB31626" s="3" t="e">
        <v>#N/A</v>
      </c>
    </row>
    <row r="31627" spans="28:28" x14ac:dyDescent="0.25">
      <c r="AB31627" s="3" t="e">
        <v>#N/A</v>
      </c>
    </row>
    <row r="31628" spans="28:28" x14ac:dyDescent="0.25">
      <c r="AB31628" s="3" t="e">
        <v>#N/A</v>
      </c>
    </row>
    <row r="31629" spans="28:28" x14ac:dyDescent="0.25">
      <c r="AB31629" s="3" t="e">
        <v>#N/A</v>
      </c>
    </row>
    <row r="31630" spans="28:28" x14ac:dyDescent="0.25">
      <c r="AB31630" s="3" t="e">
        <v>#N/A</v>
      </c>
    </row>
    <row r="31631" spans="28:28" x14ac:dyDescent="0.25">
      <c r="AB31631" s="3" t="e">
        <v>#N/A</v>
      </c>
    </row>
    <row r="31632" spans="28:28" x14ac:dyDescent="0.25">
      <c r="AB31632" s="3" t="e">
        <v>#N/A</v>
      </c>
    </row>
    <row r="31633" spans="28:28" x14ac:dyDescent="0.25">
      <c r="AB31633" s="3" t="e">
        <v>#N/A</v>
      </c>
    </row>
    <row r="31634" spans="28:28" x14ac:dyDescent="0.25">
      <c r="AB31634" s="3" t="e">
        <v>#N/A</v>
      </c>
    </row>
    <row r="31635" spans="28:28" x14ac:dyDescent="0.25">
      <c r="AB31635" s="3" t="e">
        <v>#N/A</v>
      </c>
    </row>
    <row r="31636" spans="28:28" x14ac:dyDescent="0.25">
      <c r="AB31636" s="3" t="e">
        <v>#N/A</v>
      </c>
    </row>
    <row r="31637" spans="28:28" x14ac:dyDescent="0.25">
      <c r="AB31637" s="3" t="e">
        <v>#N/A</v>
      </c>
    </row>
    <row r="31638" spans="28:28" x14ac:dyDescent="0.25">
      <c r="AB31638" s="3" t="e">
        <v>#N/A</v>
      </c>
    </row>
    <row r="31639" spans="28:28" x14ac:dyDescent="0.25">
      <c r="AB31639" s="3" t="e">
        <v>#N/A</v>
      </c>
    </row>
    <row r="31640" spans="28:28" x14ac:dyDescent="0.25">
      <c r="AB31640" s="3" t="e">
        <v>#N/A</v>
      </c>
    </row>
    <row r="31641" spans="28:28" x14ac:dyDescent="0.25">
      <c r="AB31641" s="3" t="e">
        <v>#N/A</v>
      </c>
    </row>
    <row r="31642" spans="28:28" x14ac:dyDescent="0.25">
      <c r="AB31642" s="3" t="e">
        <v>#N/A</v>
      </c>
    </row>
    <row r="31643" spans="28:28" x14ac:dyDescent="0.25">
      <c r="AB31643" s="3" t="e">
        <v>#N/A</v>
      </c>
    </row>
    <row r="31644" spans="28:28" x14ac:dyDescent="0.25">
      <c r="AB31644" s="3" t="e">
        <v>#N/A</v>
      </c>
    </row>
    <row r="31645" spans="28:28" x14ac:dyDescent="0.25">
      <c r="AB31645" s="3" t="e">
        <v>#N/A</v>
      </c>
    </row>
    <row r="31646" spans="28:28" x14ac:dyDescent="0.25">
      <c r="AB31646" s="3" t="e">
        <v>#N/A</v>
      </c>
    </row>
    <row r="31647" spans="28:28" x14ac:dyDescent="0.25">
      <c r="AB31647" s="3" t="e">
        <v>#N/A</v>
      </c>
    </row>
    <row r="31648" spans="28:28" x14ac:dyDescent="0.25">
      <c r="AB31648" s="3" t="e">
        <v>#N/A</v>
      </c>
    </row>
    <row r="31649" spans="28:28" x14ac:dyDescent="0.25">
      <c r="AB31649" s="3" t="e">
        <v>#N/A</v>
      </c>
    </row>
    <row r="31650" spans="28:28" x14ac:dyDescent="0.25">
      <c r="AB31650" s="3" t="e">
        <v>#N/A</v>
      </c>
    </row>
    <row r="31651" spans="28:28" x14ac:dyDescent="0.25">
      <c r="AB31651" s="3" t="e">
        <v>#N/A</v>
      </c>
    </row>
    <row r="31652" spans="28:28" x14ac:dyDescent="0.25">
      <c r="AB31652" s="3" t="e">
        <v>#N/A</v>
      </c>
    </row>
    <row r="31653" spans="28:28" x14ac:dyDescent="0.25">
      <c r="AB31653" s="3" t="e">
        <v>#N/A</v>
      </c>
    </row>
    <row r="31654" spans="28:28" x14ac:dyDescent="0.25">
      <c r="AB31654" s="3" t="e">
        <v>#N/A</v>
      </c>
    </row>
    <row r="31655" spans="28:28" x14ac:dyDescent="0.25">
      <c r="AB31655" s="3" t="e">
        <v>#N/A</v>
      </c>
    </row>
    <row r="31656" spans="28:28" x14ac:dyDescent="0.25">
      <c r="AB31656" s="3" t="e">
        <v>#N/A</v>
      </c>
    </row>
    <row r="31657" spans="28:28" x14ac:dyDescent="0.25">
      <c r="AB31657" s="3" t="e">
        <v>#N/A</v>
      </c>
    </row>
    <row r="31658" spans="28:28" x14ac:dyDescent="0.25">
      <c r="AB31658" s="3" t="e">
        <v>#N/A</v>
      </c>
    </row>
    <row r="31659" spans="28:28" x14ac:dyDescent="0.25">
      <c r="AB31659" s="3" t="e">
        <v>#N/A</v>
      </c>
    </row>
    <row r="31660" spans="28:28" x14ac:dyDescent="0.25">
      <c r="AB31660" s="3" t="e">
        <v>#N/A</v>
      </c>
    </row>
    <row r="31661" spans="28:28" x14ac:dyDescent="0.25">
      <c r="AB31661" s="3" t="e">
        <v>#N/A</v>
      </c>
    </row>
    <row r="31662" spans="28:28" x14ac:dyDescent="0.25">
      <c r="AB31662" s="3" t="e">
        <v>#N/A</v>
      </c>
    </row>
    <row r="31663" spans="28:28" x14ac:dyDescent="0.25">
      <c r="AB31663" s="3" t="e">
        <v>#N/A</v>
      </c>
    </row>
    <row r="31664" spans="28:28" x14ac:dyDescent="0.25">
      <c r="AB31664" s="3" t="e">
        <v>#N/A</v>
      </c>
    </row>
    <row r="31665" spans="28:28" x14ac:dyDescent="0.25">
      <c r="AB31665" s="3" t="e">
        <v>#N/A</v>
      </c>
    </row>
    <row r="31666" spans="28:28" x14ac:dyDescent="0.25">
      <c r="AB31666" s="3" t="e">
        <v>#N/A</v>
      </c>
    </row>
    <row r="31667" spans="28:28" x14ac:dyDescent="0.25">
      <c r="AB31667" s="3" t="e">
        <v>#N/A</v>
      </c>
    </row>
    <row r="31668" spans="28:28" x14ac:dyDescent="0.25">
      <c r="AB31668" s="3" t="e">
        <v>#N/A</v>
      </c>
    </row>
    <row r="31669" spans="28:28" x14ac:dyDescent="0.25">
      <c r="AB31669" s="3" t="e">
        <v>#N/A</v>
      </c>
    </row>
    <row r="31670" spans="28:28" x14ac:dyDescent="0.25">
      <c r="AB31670" s="3" t="e">
        <v>#N/A</v>
      </c>
    </row>
    <row r="31671" spans="28:28" x14ac:dyDescent="0.25">
      <c r="AB31671" s="3" t="e">
        <v>#N/A</v>
      </c>
    </row>
    <row r="31672" spans="28:28" x14ac:dyDescent="0.25">
      <c r="AB31672" s="3" t="e">
        <v>#N/A</v>
      </c>
    </row>
    <row r="31673" spans="28:28" x14ac:dyDescent="0.25">
      <c r="AB31673" s="3" t="e">
        <v>#N/A</v>
      </c>
    </row>
    <row r="31674" spans="28:28" x14ac:dyDescent="0.25">
      <c r="AB31674" s="3" t="e">
        <v>#N/A</v>
      </c>
    </row>
    <row r="31675" spans="28:28" x14ac:dyDescent="0.25">
      <c r="AB31675" s="3" t="e">
        <v>#N/A</v>
      </c>
    </row>
    <row r="31676" spans="28:28" x14ac:dyDescent="0.25">
      <c r="AB31676" s="3" t="e">
        <v>#N/A</v>
      </c>
    </row>
    <row r="31677" spans="28:28" x14ac:dyDescent="0.25">
      <c r="AB31677" s="3" t="e">
        <v>#N/A</v>
      </c>
    </row>
    <row r="31678" spans="28:28" x14ac:dyDescent="0.25">
      <c r="AB31678" s="3" t="e">
        <v>#N/A</v>
      </c>
    </row>
    <row r="31679" spans="28:28" x14ac:dyDescent="0.25">
      <c r="AB31679" s="3" t="e">
        <v>#N/A</v>
      </c>
    </row>
    <row r="31680" spans="28:28" x14ac:dyDescent="0.25">
      <c r="AB31680" s="3" t="e">
        <v>#N/A</v>
      </c>
    </row>
    <row r="31681" spans="28:28" x14ac:dyDescent="0.25">
      <c r="AB31681" s="3" t="e">
        <v>#N/A</v>
      </c>
    </row>
    <row r="31682" spans="28:28" x14ac:dyDescent="0.25">
      <c r="AB31682" s="3" t="e">
        <v>#N/A</v>
      </c>
    </row>
    <row r="31683" spans="28:28" x14ac:dyDescent="0.25">
      <c r="AB31683" s="3" t="e">
        <v>#N/A</v>
      </c>
    </row>
    <row r="31684" spans="28:28" x14ac:dyDescent="0.25">
      <c r="AB31684" s="3" t="e">
        <v>#N/A</v>
      </c>
    </row>
    <row r="31685" spans="28:28" x14ac:dyDescent="0.25">
      <c r="AB31685" s="3" t="e">
        <v>#N/A</v>
      </c>
    </row>
    <row r="31686" spans="28:28" x14ac:dyDescent="0.25">
      <c r="AB31686" s="3" t="e">
        <v>#N/A</v>
      </c>
    </row>
    <row r="31687" spans="28:28" x14ac:dyDescent="0.25">
      <c r="AB31687" s="3" t="e">
        <v>#N/A</v>
      </c>
    </row>
    <row r="31688" spans="28:28" x14ac:dyDescent="0.25">
      <c r="AB31688" s="3" t="e">
        <v>#N/A</v>
      </c>
    </row>
    <row r="31689" spans="28:28" x14ac:dyDescent="0.25">
      <c r="AB31689" s="3" t="e">
        <v>#N/A</v>
      </c>
    </row>
    <row r="31690" spans="28:28" x14ac:dyDescent="0.25">
      <c r="AB31690" s="3" t="e">
        <v>#N/A</v>
      </c>
    </row>
    <row r="31691" spans="28:28" x14ac:dyDescent="0.25">
      <c r="AB31691" s="3" t="e">
        <v>#N/A</v>
      </c>
    </row>
    <row r="31692" spans="28:28" x14ac:dyDescent="0.25">
      <c r="AB31692" s="3" t="e">
        <v>#N/A</v>
      </c>
    </row>
    <row r="31693" spans="28:28" x14ac:dyDescent="0.25">
      <c r="AB31693" s="3" t="e">
        <v>#N/A</v>
      </c>
    </row>
    <row r="31694" spans="28:28" x14ac:dyDescent="0.25">
      <c r="AB31694" s="3" t="e">
        <v>#N/A</v>
      </c>
    </row>
    <row r="31695" spans="28:28" x14ac:dyDescent="0.25">
      <c r="AB31695" s="3" t="e">
        <v>#N/A</v>
      </c>
    </row>
    <row r="31696" spans="28:28" x14ac:dyDescent="0.25">
      <c r="AB31696" s="3" t="e">
        <v>#N/A</v>
      </c>
    </row>
    <row r="31697" spans="28:28" x14ac:dyDescent="0.25">
      <c r="AB31697" s="3" t="e">
        <v>#N/A</v>
      </c>
    </row>
    <row r="31698" spans="28:28" x14ac:dyDescent="0.25">
      <c r="AB31698" s="3" t="e">
        <v>#N/A</v>
      </c>
    </row>
    <row r="31699" spans="28:28" x14ac:dyDescent="0.25">
      <c r="AB31699" s="3" t="e">
        <v>#N/A</v>
      </c>
    </row>
    <row r="31700" spans="28:28" x14ac:dyDescent="0.25">
      <c r="AB31700" s="3" t="e">
        <v>#N/A</v>
      </c>
    </row>
    <row r="31701" spans="28:28" x14ac:dyDescent="0.25">
      <c r="AB31701" s="3" t="e">
        <v>#N/A</v>
      </c>
    </row>
    <row r="31702" spans="28:28" x14ac:dyDescent="0.25">
      <c r="AB31702" s="3" t="e">
        <v>#N/A</v>
      </c>
    </row>
    <row r="31703" spans="28:28" x14ac:dyDescent="0.25">
      <c r="AB31703" s="3" t="e">
        <v>#N/A</v>
      </c>
    </row>
    <row r="31704" spans="28:28" x14ac:dyDescent="0.25">
      <c r="AB31704" s="3" t="e">
        <v>#N/A</v>
      </c>
    </row>
    <row r="31705" spans="28:28" x14ac:dyDescent="0.25">
      <c r="AB31705" s="3" t="e">
        <v>#N/A</v>
      </c>
    </row>
    <row r="31706" spans="28:28" x14ac:dyDescent="0.25">
      <c r="AB31706" s="3" t="e">
        <v>#N/A</v>
      </c>
    </row>
    <row r="31707" spans="28:28" x14ac:dyDescent="0.25">
      <c r="AB31707" s="3" t="e">
        <v>#N/A</v>
      </c>
    </row>
    <row r="31708" spans="28:28" x14ac:dyDescent="0.25">
      <c r="AB31708" s="3" t="e">
        <v>#N/A</v>
      </c>
    </row>
    <row r="31709" spans="28:28" x14ac:dyDescent="0.25">
      <c r="AB31709" s="3" t="e">
        <v>#N/A</v>
      </c>
    </row>
    <row r="31710" spans="28:28" x14ac:dyDescent="0.25">
      <c r="AB31710" s="3" t="e">
        <v>#N/A</v>
      </c>
    </row>
    <row r="31711" spans="28:28" x14ac:dyDescent="0.25">
      <c r="AB31711" s="3" t="e">
        <v>#N/A</v>
      </c>
    </row>
    <row r="31712" spans="28:28" x14ac:dyDescent="0.25">
      <c r="AB31712" s="3" t="e">
        <v>#N/A</v>
      </c>
    </row>
    <row r="31713" spans="28:28" x14ac:dyDescent="0.25">
      <c r="AB31713" s="3" t="e">
        <v>#N/A</v>
      </c>
    </row>
    <row r="31714" spans="28:28" x14ac:dyDescent="0.25">
      <c r="AB31714" s="3" t="e">
        <v>#N/A</v>
      </c>
    </row>
    <row r="31715" spans="28:28" x14ac:dyDescent="0.25">
      <c r="AB31715" s="3" t="e">
        <v>#N/A</v>
      </c>
    </row>
    <row r="31716" spans="28:28" x14ac:dyDescent="0.25">
      <c r="AB31716" s="3" t="e">
        <v>#N/A</v>
      </c>
    </row>
    <row r="31717" spans="28:28" x14ac:dyDescent="0.25">
      <c r="AB31717" s="3" t="e">
        <v>#N/A</v>
      </c>
    </row>
    <row r="31718" spans="28:28" x14ac:dyDescent="0.25">
      <c r="AB31718" s="3" t="e">
        <v>#N/A</v>
      </c>
    </row>
    <row r="31719" spans="28:28" x14ac:dyDescent="0.25">
      <c r="AB31719" s="3" t="e">
        <v>#N/A</v>
      </c>
    </row>
    <row r="31720" spans="28:28" x14ac:dyDescent="0.25">
      <c r="AB31720" s="3" t="e">
        <v>#N/A</v>
      </c>
    </row>
    <row r="31721" spans="28:28" x14ac:dyDescent="0.25">
      <c r="AB31721" s="3" t="e">
        <v>#N/A</v>
      </c>
    </row>
    <row r="31722" spans="28:28" x14ac:dyDescent="0.25">
      <c r="AB31722" s="3" t="e">
        <v>#N/A</v>
      </c>
    </row>
    <row r="31723" spans="28:28" x14ac:dyDescent="0.25">
      <c r="AB31723" s="3" t="e">
        <v>#N/A</v>
      </c>
    </row>
    <row r="31724" spans="28:28" x14ac:dyDescent="0.25">
      <c r="AB31724" s="3" t="e">
        <v>#N/A</v>
      </c>
    </row>
    <row r="31725" spans="28:28" x14ac:dyDescent="0.25">
      <c r="AB31725" s="3" t="e">
        <v>#N/A</v>
      </c>
    </row>
    <row r="31726" spans="28:28" x14ac:dyDescent="0.25">
      <c r="AB31726" s="3" t="e">
        <v>#N/A</v>
      </c>
    </row>
    <row r="31727" spans="28:28" x14ac:dyDescent="0.25">
      <c r="AB31727" s="3" t="e">
        <v>#N/A</v>
      </c>
    </row>
    <row r="31728" spans="28:28" x14ac:dyDescent="0.25">
      <c r="AB31728" s="3" t="e">
        <v>#N/A</v>
      </c>
    </row>
    <row r="31729" spans="28:28" x14ac:dyDescent="0.25">
      <c r="AB31729" s="3" t="e">
        <v>#N/A</v>
      </c>
    </row>
    <row r="31730" spans="28:28" x14ac:dyDescent="0.25">
      <c r="AB31730" s="3" t="e">
        <v>#N/A</v>
      </c>
    </row>
    <row r="31731" spans="28:28" x14ac:dyDescent="0.25">
      <c r="AB31731" s="3" t="e">
        <v>#N/A</v>
      </c>
    </row>
    <row r="31732" spans="28:28" x14ac:dyDescent="0.25">
      <c r="AB31732" s="3" t="e">
        <v>#N/A</v>
      </c>
    </row>
    <row r="31733" spans="28:28" x14ac:dyDescent="0.25">
      <c r="AB31733" s="3" t="e">
        <v>#N/A</v>
      </c>
    </row>
    <row r="31734" spans="28:28" x14ac:dyDescent="0.25">
      <c r="AB31734" s="3" t="e">
        <v>#N/A</v>
      </c>
    </row>
    <row r="31735" spans="28:28" x14ac:dyDescent="0.25">
      <c r="AB31735" s="3" t="e">
        <v>#N/A</v>
      </c>
    </row>
    <row r="31736" spans="28:28" x14ac:dyDescent="0.25">
      <c r="AB31736" s="3" t="e">
        <v>#N/A</v>
      </c>
    </row>
    <row r="31737" spans="28:28" x14ac:dyDescent="0.25">
      <c r="AB31737" s="3" t="e">
        <v>#N/A</v>
      </c>
    </row>
    <row r="31738" spans="28:28" x14ac:dyDescent="0.25">
      <c r="AB31738" s="3" t="e">
        <v>#N/A</v>
      </c>
    </row>
    <row r="31739" spans="28:28" x14ac:dyDescent="0.25">
      <c r="AB31739" s="3" t="e">
        <v>#N/A</v>
      </c>
    </row>
    <row r="31740" spans="28:28" x14ac:dyDescent="0.25">
      <c r="AB31740" s="3" t="e">
        <v>#N/A</v>
      </c>
    </row>
    <row r="31741" spans="28:28" x14ac:dyDescent="0.25">
      <c r="AB31741" s="3" t="e">
        <v>#N/A</v>
      </c>
    </row>
    <row r="31742" spans="28:28" x14ac:dyDescent="0.25">
      <c r="AB31742" s="3" t="e">
        <v>#N/A</v>
      </c>
    </row>
    <row r="31743" spans="28:28" x14ac:dyDescent="0.25">
      <c r="AB31743" s="3" t="e">
        <v>#N/A</v>
      </c>
    </row>
    <row r="31744" spans="28:28" x14ac:dyDescent="0.25">
      <c r="AB31744" s="3" t="e">
        <v>#N/A</v>
      </c>
    </row>
    <row r="31745" spans="28:28" x14ac:dyDescent="0.25">
      <c r="AB31745" s="3" t="e">
        <v>#N/A</v>
      </c>
    </row>
    <row r="31746" spans="28:28" x14ac:dyDescent="0.25">
      <c r="AB31746" s="3" t="e">
        <v>#N/A</v>
      </c>
    </row>
    <row r="31747" spans="28:28" x14ac:dyDescent="0.25">
      <c r="AB31747" s="3" t="e">
        <v>#N/A</v>
      </c>
    </row>
    <row r="31748" spans="28:28" x14ac:dyDescent="0.25">
      <c r="AB31748" s="3" t="e">
        <v>#N/A</v>
      </c>
    </row>
    <row r="31749" spans="28:28" x14ac:dyDescent="0.25">
      <c r="AB31749" s="3" t="e">
        <v>#N/A</v>
      </c>
    </row>
    <row r="31750" spans="28:28" x14ac:dyDescent="0.25">
      <c r="AB31750" s="3" t="e">
        <v>#N/A</v>
      </c>
    </row>
    <row r="31751" spans="28:28" x14ac:dyDescent="0.25">
      <c r="AB31751" s="3" t="e">
        <v>#N/A</v>
      </c>
    </row>
    <row r="31752" spans="28:28" x14ac:dyDescent="0.25">
      <c r="AB31752" s="3" t="e">
        <v>#N/A</v>
      </c>
    </row>
    <row r="31753" spans="28:28" x14ac:dyDescent="0.25">
      <c r="AB31753" s="3" t="e">
        <v>#N/A</v>
      </c>
    </row>
    <row r="31754" spans="28:28" x14ac:dyDescent="0.25">
      <c r="AB31754" s="3" t="e">
        <v>#N/A</v>
      </c>
    </row>
    <row r="31755" spans="28:28" x14ac:dyDescent="0.25">
      <c r="AB31755" s="3" t="e">
        <v>#N/A</v>
      </c>
    </row>
    <row r="31756" spans="28:28" x14ac:dyDescent="0.25">
      <c r="AB31756" s="3" t="e">
        <v>#N/A</v>
      </c>
    </row>
    <row r="31757" spans="28:28" x14ac:dyDescent="0.25">
      <c r="AB31757" s="3" t="e">
        <v>#N/A</v>
      </c>
    </row>
    <row r="31758" spans="28:28" x14ac:dyDescent="0.25">
      <c r="AB31758" s="3" t="e">
        <v>#N/A</v>
      </c>
    </row>
    <row r="31759" spans="28:28" x14ac:dyDescent="0.25">
      <c r="AB31759" s="3" t="e">
        <v>#N/A</v>
      </c>
    </row>
    <row r="31760" spans="28:28" x14ac:dyDescent="0.25">
      <c r="AB31760" s="3" t="e">
        <v>#N/A</v>
      </c>
    </row>
    <row r="31761" spans="28:28" x14ac:dyDescent="0.25">
      <c r="AB31761" s="3" t="e">
        <v>#N/A</v>
      </c>
    </row>
    <row r="31762" spans="28:28" x14ac:dyDescent="0.25">
      <c r="AB31762" s="3" t="e">
        <v>#N/A</v>
      </c>
    </row>
    <row r="31763" spans="28:28" x14ac:dyDescent="0.25">
      <c r="AB31763" s="3" t="e">
        <v>#N/A</v>
      </c>
    </row>
    <row r="31764" spans="28:28" x14ac:dyDescent="0.25">
      <c r="AB31764" s="3" t="e">
        <v>#N/A</v>
      </c>
    </row>
    <row r="31765" spans="28:28" x14ac:dyDescent="0.25">
      <c r="AB31765" s="3" t="e">
        <v>#N/A</v>
      </c>
    </row>
    <row r="31766" spans="28:28" x14ac:dyDescent="0.25">
      <c r="AB31766" s="3" t="e">
        <v>#N/A</v>
      </c>
    </row>
    <row r="31767" spans="28:28" x14ac:dyDescent="0.25">
      <c r="AB31767" s="3" t="e">
        <v>#N/A</v>
      </c>
    </row>
    <row r="31768" spans="28:28" x14ac:dyDescent="0.25">
      <c r="AB31768" s="3" t="e">
        <v>#N/A</v>
      </c>
    </row>
    <row r="31769" spans="28:28" x14ac:dyDescent="0.25">
      <c r="AB31769" s="3" t="e">
        <v>#N/A</v>
      </c>
    </row>
    <row r="31770" spans="28:28" x14ac:dyDescent="0.25">
      <c r="AB31770" s="3" t="e">
        <v>#N/A</v>
      </c>
    </row>
    <row r="31771" spans="28:28" x14ac:dyDescent="0.25">
      <c r="AB31771" s="3" t="e">
        <v>#N/A</v>
      </c>
    </row>
    <row r="31772" spans="28:28" x14ac:dyDescent="0.25">
      <c r="AB31772" s="3" t="e">
        <v>#N/A</v>
      </c>
    </row>
    <row r="31773" spans="28:28" x14ac:dyDescent="0.25">
      <c r="AB31773" s="3" t="e">
        <v>#N/A</v>
      </c>
    </row>
    <row r="31774" spans="28:28" x14ac:dyDescent="0.25">
      <c r="AB31774" s="3" t="e">
        <v>#N/A</v>
      </c>
    </row>
    <row r="31775" spans="28:28" x14ac:dyDescent="0.25">
      <c r="AB31775" s="3" t="e">
        <v>#N/A</v>
      </c>
    </row>
    <row r="31776" spans="28:28" x14ac:dyDescent="0.25">
      <c r="AB31776" s="3" t="e">
        <v>#N/A</v>
      </c>
    </row>
    <row r="31777" spans="28:28" x14ac:dyDescent="0.25">
      <c r="AB31777" s="3" t="e">
        <v>#N/A</v>
      </c>
    </row>
    <row r="31778" spans="28:28" x14ac:dyDescent="0.25">
      <c r="AB31778" s="3" t="e">
        <v>#N/A</v>
      </c>
    </row>
    <row r="31779" spans="28:28" x14ac:dyDescent="0.25">
      <c r="AB31779" s="3" t="e">
        <v>#N/A</v>
      </c>
    </row>
    <row r="31780" spans="28:28" x14ac:dyDescent="0.25">
      <c r="AB31780" s="3" t="e">
        <v>#N/A</v>
      </c>
    </row>
    <row r="31781" spans="28:28" x14ac:dyDescent="0.25">
      <c r="AB31781" s="3" t="e">
        <v>#N/A</v>
      </c>
    </row>
    <row r="31782" spans="28:28" x14ac:dyDescent="0.25">
      <c r="AB31782" s="3" t="e">
        <v>#N/A</v>
      </c>
    </row>
    <row r="31783" spans="28:28" x14ac:dyDescent="0.25">
      <c r="AB31783" s="3" t="e">
        <v>#N/A</v>
      </c>
    </row>
    <row r="31784" spans="28:28" x14ac:dyDescent="0.25">
      <c r="AB31784" s="3" t="e">
        <v>#N/A</v>
      </c>
    </row>
    <row r="31785" spans="28:28" x14ac:dyDescent="0.25">
      <c r="AB31785" s="3" t="e">
        <v>#N/A</v>
      </c>
    </row>
    <row r="31786" spans="28:28" x14ac:dyDescent="0.25">
      <c r="AB31786" s="3" t="e">
        <v>#N/A</v>
      </c>
    </row>
    <row r="31787" spans="28:28" x14ac:dyDescent="0.25">
      <c r="AB31787" s="3" t="e">
        <v>#N/A</v>
      </c>
    </row>
    <row r="31788" spans="28:28" x14ac:dyDescent="0.25">
      <c r="AB31788" s="3" t="e">
        <v>#N/A</v>
      </c>
    </row>
    <row r="31789" spans="28:28" x14ac:dyDescent="0.25">
      <c r="AB31789" s="3" t="e">
        <v>#N/A</v>
      </c>
    </row>
    <row r="31790" spans="28:28" x14ac:dyDescent="0.25">
      <c r="AB31790" s="3" t="e">
        <v>#N/A</v>
      </c>
    </row>
    <row r="31791" spans="28:28" x14ac:dyDescent="0.25">
      <c r="AB31791" s="3" t="e">
        <v>#N/A</v>
      </c>
    </row>
    <row r="31792" spans="28:28" x14ac:dyDescent="0.25">
      <c r="AB31792" s="3" t="e">
        <v>#N/A</v>
      </c>
    </row>
    <row r="31793" spans="28:28" x14ac:dyDescent="0.25">
      <c r="AB31793" s="3" t="e">
        <v>#N/A</v>
      </c>
    </row>
    <row r="31794" spans="28:28" x14ac:dyDescent="0.25">
      <c r="AB31794" s="3" t="e">
        <v>#N/A</v>
      </c>
    </row>
    <row r="31795" spans="28:28" x14ac:dyDescent="0.25">
      <c r="AB31795" s="3" t="e">
        <v>#N/A</v>
      </c>
    </row>
    <row r="31796" spans="28:28" x14ac:dyDescent="0.25">
      <c r="AB31796" s="3" t="e">
        <v>#N/A</v>
      </c>
    </row>
    <row r="31797" spans="28:28" x14ac:dyDescent="0.25">
      <c r="AB31797" s="3" t="e">
        <v>#N/A</v>
      </c>
    </row>
    <row r="31798" spans="28:28" x14ac:dyDescent="0.25">
      <c r="AB31798" s="3" t="e">
        <v>#N/A</v>
      </c>
    </row>
    <row r="31799" spans="28:28" x14ac:dyDescent="0.25">
      <c r="AB31799" s="3" t="e">
        <v>#N/A</v>
      </c>
    </row>
    <row r="31800" spans="28:28" x14ac:dyDescent="0.25">
      <c r="AB31800" s="3" t="e">
        <v>#N/A</v>
      </c>
    </row>
    <row r="31801" spans="28:28" x14ac:dyDescent="0.25">
      <c r="AB31801" s="3" t="e">
        <v>#N/A</v>
      </c>
    </row>
    <row r="31802" spans="28:28" x14ac:dyDescent="0.25">
      <c r="AB31802" s="3" t="e">
        <v>#N/A</v>
      </c>
    </row>
    <row r="31803" spans="28:28" x14ac:dyDescent="0.25">
      <c r="AB31803" s="3" t="e">
        <v>#N/A</v>
      </c>
    </row>
    <row r="31804" spans="28:28" x14ac:dyDescent="0.25">
      <c r="AB31804" s="3" t="e">
        <v>#N/A</v>
      </c>
    </row>
    <row r="31805" spans="28:28" x14ac:dyDescent="0.25">
      <c r="AB31805" s="3" t="e">
        <v>#N/A</v>
      </c>
    </row>
    <row r="31806" spans="28:28" x14ac:dyDescent="0.25">
      <c r="AB31806" s="3" t="e">
        <v>#N/A</v>
      </c>
    </row>
    <row r="31807" spans="28:28" x14ac:dyDescent="0.25">
      <c r="AB31807" s="3" t="e">
        <v>#N/A</v>
      </c>
    </row>
    <row r="31808" spans="28:28" x14ac:dyDescent="0.25">
      <c r="AB31808" s="3" t="e">
        <v>#N/A</v>
      </c>
    </row>
    <row r="31809" spans="28:28" x14ac:dyDescent="0.25">
      <c r="AB31809" s="3" t="e">
        <v>#N/A</v>
      </c>
    </row>
    <row r="31810" spans="28:28" x14ac:dyDescent="0.25">
      <c r="AB31810" s="3" t="e">
        <v>#N/A</v>
      </c>
    </row>
    <row r="31811" spans="28:28" x14ac:dyDescent="0.25">
      <c r="AB31811" s="3" t="e">
        <v>#N/A</v>
      </c>
    </row>
    <row r="31812" spans="28:28" x14ac:dyDescent="0.25">
      <c r="AB31812" s="3" t="e">
        <v>#N/A</v>
      </c>
    </row>
    <row r="31813" spans="28:28" x14ac:dyDescent="0.25">
      <c r="AB31813" s="3" t="e">
        <v>#N/A</v>
      </c>
    </row>
    <row r="31814" spans="28:28" x14ac:dyDescent="0.25">
      <c r="AB31814" s="3" t="e">
        <v>#N/A</v>
      </c>
    </row>
    <row r="31815" spans="28:28" x14ac:dyDescent="0.25">
      <c r="AB31815" s="3" t="e">
        <v>#N/A</v>
      </c>
    </row>
    <row r="31816" spans="28:28" x14ac:dyDescent="0.25">
      <c r="AB31816" s="3" t="e">
        <v>#N/A</v>
      </c>
    </row>
    <row r="31817" spans="28:28" x14ac:dyDescent="0.25">
      <c r="AB31817" s="3" t="e">
        <v>#N/A</v>
      </c>
    </row>
    <row r="31818" spans="28:28" x14ac:dyDescent="0.25">
      <c r="AB31818" s="3" t="e">
        <v>#N/A</v>
      </c>
    </row>
    <row r="31819" spans="28:28" x14ac:dyDescent="0.25">
      <c r="AB31819" s="3" t="e">
        <v>#N/A</v>
      </c>
    </row>
    <row r="31820" spans="28:28" x14ac:dyDescent="0.25">
      <c r="AB31820" s="3" t="e">
        <v>#N/A</v>
      </c>
    </row>
    <row r="31821" spans="28:28" x14ac:dyDescent="0.25">
      <c r="AB31821" s="3" t="e">
        <v>#N/A</v>
      </c>
    </row>
    <row r="31822" spans="28:28" x14ac:dyDescent="0.25">
      <c r="AB31822" s="3" t="e">
        <v>#N/A</v>
      </c>
    </row>
    <row r="31823" spans="28:28" x14ac:dyDescent="0.25">
      <c r="AB31823" s="3" t="e">
        <v>#N/A</v>
      </c>
    </row>
    <row r="31824" spans="28:28" x14ac:dyDescent="0.25">
      <c r="AB31824" s="3" t="e">
        <v>#N/A</v>
      </c>
    </row>
    <row r="31825" spans="28:28" x14ac:dyDescent="0.25">
      <c r="AB31825" s="3" t="e">
        <v>#N/A</v>
      </c>
    </row>
    <row r="31826" spans="28:28" x14ac:dyDescent="0.25">
      <c r="AB31826" s="3" t="e">
        <v>#N/A</v>
      </c>
    </row>
    <row r="31827" spans="28:28" x14ac:dyDescent="0.25">
      <c r="AB31827" s="3" t="e">
        <v>#N/A</v>
      </c>
    </row>
    <row r="31828" spans="28:28" x14ac:dyDescent="0.25">
      <c r="AB31828" s="3" t="e">
        <v>#N/A</v>
      </c>
    </row>
    <row r="31829" spans="28:28" x14ac:dyDescent="0.25">
      <c r="AB31829" s="3" t="e">
        <v>#N/A</v>
      </c>
    </row>
    <row r="31830" spans="28:28" x14ac:dyDescent="0.25">
      <c r="AB31830" s="3" t="e">
        <v>#N/A</v>
      </c>
    </row>
    <row r="31831" spans="28:28" x14ac:dyDescent="0.25">
      <c r="AB31831" s="3" t="e">
        <v>#N/A</v>
      </c>
    </row>
    <row r="31832" spans="28:28" x14ac:dyDescent="0.25">
      <c r="AB31832" s="3" t="e">
        <v>#N/A</v>
      </c>
    </row>
    <row r="31833" spans="28:28" x14ac:dyDescent="0.25">
      <c r="AB31833" s="3" t="e">
        <v>#N/A</v>
      </c>
    </row>
    <row r="31834" spans="28:28" x14ac:dyDescent="0.25">
      <c r="AB31834" s="3" t="e">
        <v>#N/A</v>
      </c>
    </row>
    <row r="31835" spans="28:28" x14ac:dyDescent="0.25">
      <c r="AB31835" s="3" t="e">
        <v>#N/A</v>
      </c>
    </row>
    <row r="31836" spans="28:28" x14ac:dyDescent="0.25">
      <c r="AB31836" s="3" t="e">
        <v>#N/A</v>
      </c>
    </row>
    <row r="31837" spans="28:28" x14ac:dyDescent="0.25">
      <c r="AB31837" s="3" t="e">
        <v>#N/A</v>
      </c>
    </row>
    <row r="31838" spans="28:28" x14ac:dyDescent="0.25">
      <c r="AB31838" s="3" t="e">
        <v>#N/A</v>
      </c>
    </row>
    <row r="31839" spans="28:28" x14ac:dyDescent="0.25">
      <c r="AB31839" s="3" t="e">
        <v>#N/A</v>
      </c>
    </row>
    <row r="31840" spans="28:28" x14ac:dyDescent="0.25">
      <c r="AB31840" s="3" t="e">
        <v>#N/A</v>
      </c>
    </row>
    <row r="31841" spans="28:28" x14ac:dyDescent="0.25">
      <c r="AB31841" s="3" t="e">
        <v>#N/A</v>
      </c>
    </row>
    <row r="31842" spans="28:28" x14ac:dyDescent="0.25">
      <c r="AB31842" s="3" t="e">
        <v>#N/A</v>
      </c>
    </row>
    <row r="31843" spans="28:28" x14ac:dyDescent="0.25">
      <c r="AB31843" s="3" t="e">
        <v>#N/A</v>
      </c>
    </row>
    <row r="31844" spans="28:28" x14ac:dyDescent="0.25">
      <c r="AB31844" s="3" t="e">
        <v>#N/A</v>
      </c>
    </row>
    <row r="31845" spans="28:28" x14ac:dyDescent="0.25">
      <c r="AB31845" s="3" t="e">
        <v>#N/A</v>
      </c>
    </row>
    <row r="31846" spans="28:28" x14ac:dyDescent="0.25">
      <c r="AB31846" s="3" t="e">
        <v>#N/A</v>
      </c>
    </row>
    <row r="31847" spans="28:28" x14ac:dyDescent="0.25">
      <c r="AB31847" s="3" t="e">
        <v>#N/A</v>
      </c>
    </row>
    <row r="31848" spans="28:28" x14ac:dyDescent="0.25">
      <c r="AB31848" s="3" t="e">
        <v>#N/A</v>
      </c>
    </row>
    <row r="31849" spans="28:28" x14ac:dyDescent="0.25">
      <c r="AB31849" s="3" t="e">
        <v>#N/A</v>
      </c>
    </row>
    <row r="31850" spans="28:28" x14ac:dyDescent="0.25">
      <c r="AB31850" s="3" t="e">
        <v>#N/A</v>
      </c>
    </row>
    <row r="31851" spans="28:28" x14ac:dyDescent="0.25">
      <c r="AB31851" s="3" t="e">
        <v>#N/A</v>
      </c>
    </row>
    <row r="31852" spans="28:28" x14ac:dyDescent="0.25">
      <c r="AB31852" s="3" t="e">
        <v>#N/A</v>
      </c>
    </row>
    <row r="31853" spans="28:28" x14ac:dyDescent="0.25">
      <c r="AB31853" s="3" t="e">
        <v>#N/A</v>
      </c>
    </row>
    <row r="31854" spans="28:28" x14ac:dyDescent="0.25">
      <c r="AB31854" s="3" t="e">
        <v>#N/A</v>
      </c>
    </row>
    <row r="31855" spans="28:28" x14ac:dyDescent="0.25">
      <c r="AB31855" s="3" t="e">
        <v>#N/A</v>
      </c>
    </row>
    <row r="31856" spans="28:28" x14ac:dyDescent="0.25">
      <c r="AB31856" s="3" t="e">
        <v>#N/A</v>
      </c>
    </row>
    <row r="31857" spans="28:28" x14ac:dyDescent="0.25">
      <c r="AB31857" s="3" t="e">
        <v>#N/A</v>
      </c>
    </row>
    <row r="31858" spans="28:28" x14ac:dyDescent="0.25">
      <c r="AB31858" s="3" t="e">
        <v>#N/A</v>
      </c>
    </row>
    <row r="31859" spans="28:28" x14ac:dyDescent="0.25">
      <c r="AB31859" s="3" t="e">
        <v>#N/A</v>
      </c>
    </row>
    <row r="31860" spans="28:28" x14ac:dyDescent="0.25">
      <c r="AB31860" s="3" t="e">
        <v>#N/A</v>
      </c>
    </row>
    <row r="31861" spans="28:28" x14ac:dyDescent="0.25">
      <c r="AB31861" s="3" t="e">
        <v>#N/A</v>
      </c>
    </row>
    <row r="31862" spans="28:28" x14ac:dyDescent="0.25">
      <c r="AB31862" s="3" t="e">
        <v>#N/A</v>
      </c>
    </row>
    <row r="31863" spans="28:28" x14ac:dyDescent="0.25">
      <c r="AB31863" s="3" t="e">
        <v>#N/A</v>
      </c>
    </row>
    <row r="31864" spans="28:28" x14ac:dyDescent="0.25">
      <c r="AB31864" s="3" t="e">
        <v>#N/A</v>
      </c>
    </row>
    <row r="31865" spans="28:28" x14ac:dyDescent="0.25">
      <c r="AB31865" s="3" t="e">
        <v>#N/A</v>
      </c>
    </row>
    <row r="31866" spans="28:28" x14ac:dyDescent="0.25">
      <c r="AB31866" s="3" t="e">
        <v>#N/A</v>
      </c>
    </row>
    <row r="31867" spans="28:28" x14ac:dyDescent="0.25">
      <c r="AB31867" s="3" t="e">
        <v>#N/A</v>
      </c>
    </row>
    <row r="31868" spans="28:28" x14ac:dyDescent="0.25">
      <c r="AB31868" s="3" t="e">
        <v>#N/A</v>
      </c>
    </row>
    <row r="31869" spans="28:28" x14ac:dyDescent="0.25">
      <c r="AB31869" s="3" t="e">
        <v>#N/A</v>
      </c>
    </row>
    <row r="31870" spans="28:28" x14ac:dyDescent="0.25">
      <c r="AB31870" s="3" t="e">
        <v>#N/A</v>
      </c>
    </row>
    <row r="31871" spans="28:28" x14ac:dyDescent="0.25">
      <c r="AB31871" s="3" t="e">
        <v>#N/A</v>
      </c>
    </row>
    <row r="31872" spans="28:28" x14ac:dyDescent="0.25">
      <c r="AB31872" s="3" t="e">
        <v>#N/A</v>
      </c>
    </row>
    <row r="31873" spans="28:28" x14ac:dyDescent="0.25">
      <c r="AB31873" s="3" t="e">
        <v>#N/A</v>
      </c>
    </row>
    <row r="31874" spans="28:28" x14ac:dyDescent="0.25">
      <c r="AB31874" s="3" t="e">
        <v>#N/A</v>
      </c>
    </row>
    <row r="31875" spans="28:28" x14ac:dyDescent="0.25">
      <c r="AB31875" s="3" t="e">
        <v>#N/A</v>
      </c>
    </row>
    <row r="31876" spans="28:28" x14ac:dyDescent="0.25">
      <c r="AB31876" s="3" t="e">
        <v>#N/A</v>
      </c>
    </row>
    <row r="31877" spans="28:28" x14ac:dyDescent="0.25">
      <c r="AB31877" s="3" t="e">
        <v>#N/A</v>
      </c>
    </row>
    <row r="31878" spans="28:28" x14ac:dyDescent="0.25">
      <c r="AB31878" s="3" t="e">
        <v>#N/A</v>
      </c>
    </row>
    <row r="31879" spans="28:28" x14ac:dyDescent="0.25">
      <c r="AB31879" s="3" t="e">
        <v>#N/A</v>
      </c>
    </row>
    <row r="31880" spans="28:28" x14ac:dyDescent="0.25">
      <c r="AB31880" s="3" t="e">
        <v>#N/A</v>
      </c>
    </row>
    <row r="31881" spans="28:28" x14ac:dyDescent="0.25">
      <c r="AB31881" s="3" t="e">
        <v>#N/A</v>
      </c>
    </row>
    <row r="31882" spans="28:28" x14ac:dyDescent="0.25">
      <c r="AB31882" s="3" t="e">
        <v>#N/A</v>
      </c>
    </row>
    <row r="31883" spans="28:28" x14ac:dyDescent="0.25">
      <c r="AB31883" s="3" t="e">
        <v>#N/A</v>
      </c>
    </row>
    <row r="31884" spans="28:28" x14ac:dyDescent="0.25">
      <c r="AB31884" s="3" t="e">
        <v>#N/A</v>
      </c>
    </row>
    <row r="31885" spans="28:28" x14ac:dyDescent="0.25">
      <c r="AB31885" s="3" t="e">
        <v>#N/A</v>
      </c>
    </row>
    <row r="31886" spans="28:28" x14ac:dyDescent="0.25">
      <c r="AB31886" s="3" t="e">
        <v>#N/A</v>
      </c>
    </row>
    <row r="31887" spans="28:28" x14ac:dyDescent="0.25">
      <c r="AB31887" s="3" t="e">
        <v>#N/A</v>
      </c>
    </row>
    <row r="31888" spans="28:28" x14ac:dyDescent="0.25">
      <c r="AB31888" s="3" t="e">
        <v>#N/A</v>
      </c>
    </row>
    <row r="31889" spans="28:28" x14ac:dyDescent="0.25">
      <c r="AB31889" s="3" t="e">
        <v>#N/A</v>
      </c>
    </row>
    <row r="31890" spans="28:28" x14ac:dyDescent="0.25">
      <c r="AB31890" s="3" t="e">
        <v>#N/A</v>
      </c>
    </row>
    <row r="31891" spans="28:28" x14ac:dyDescent="0.25">
      <c r="AB31891" s="3" t="e">
        <v>#N/A</v>
      </c>
    </row>
    <row r="31892" spans="28:28" x14ac:dyDescent="0.25">
      <c r="AB31892" s="3" t="e">
        <v>#N/A</v>
      </c>
    </row>
    <row r="31893" spans="28:28" x14ac:dyDescent="0.25">
      <c r="AB31893" s="3" t="e">
        <v>#N/A</v>
      </c>
    </row>
    <row r="31894" spans="28:28" x14ac:dyDescent="0.25">
      <c r="AB31894" s="3" t="e">
        <v>#N/A</v>
      </c>
    </row>
    <row r="31895" spans="28:28" x14ac:dyDescent="0.25">
      <c r="AB31895" s="3" t="e">
        <v>#N/A</v>
      </c>
    </row>
    <row r="31896" spans="28:28" x14ac:dyDescent="0.25">
      <c r="AB31896" s="3" t="e">
        <v>#N/A</v>
      </c>
    </row>
    <row r="31897" spans="28:28" x14ac:dyDescent="0.25">
      <c r="AB31897" s="3" t="e">
        <v>#N/A</v>
      </c>
    </row>
    <row r="31898" spans="28:28" x14ac:dyDescent="0.25">
      <c r="AB31898" s="3" t="e">
        <v>#N/A</v>
      </c>
    </row>
    <row r="31899" spans="28:28" x14ac:dyDescent="0.25">
      <c r="AB31899" s="3" t="e">
        <v>#N/A</v>
      </c>
    </row>
    <row r="31900" spans="28:28" x14ac:dyDescent="0.25">
      <c r="AB31900" s="3" t="e">
        <v>#N/A</v>
      </c>
    </row>
    <row r="31901" spans="28:28" x14ac:dyDescent="0.25">
      <c r="AB31901" s="3" t="e">
        <v>#N/A</v>
      </c>
    </row>
    <row r="31902" spans="28:28" x14ac:dyDescent="0.25">
      <c r="AB31902" s="3" t="e">
        <v>#N/A</v>
      </c>
    </row>
    <row r="31903" spans="28:28" x14ac:dyDescent="0.25">
      <c r="AB31903" s="3" t="e">
        <v>#N/A</v>
      </c>
    </row>
    <row r="31904" spans="28:28" x14ac:dyDescent="0.25">
      <c r="AB31904" s="3" t="e">
        <v>#N/A</v>
      </c>
    </row>
    <row r="31905" spans="28:28" x14ac:dyDescent="0.25">
      <c r="AB31905" s="3" t="e">
        <v>#N/A</v>
      </c>
    </row>
    <row r="31906" spans="28:28" x14ac:dyDescent="0.25">
      <c r="AB31906" s="3" t="e">
        <v>#N/A</v>
      </c>
    </row>
    <row r="31907" spans="28:28" x14ac:dyDescent="0.25">
      <c r="AB31907" s="3" t="e">
        <v>#N/A</v>
      </c>
    </row>
    <row r="31908" spans="28:28" x14ac:dyDescent="0.25">
      <c r="AB31908" s="3" t="e">
        <v>#N/A</v>
      </c>
    </row>
    <row r="31909" spans="28:28" x14ac:dyDescent="0.25">
      <c r="AB31909" s="3" t="e">
        <v>#N/A</v>
      </c>
    </row>
    <row r="31910" spans="28:28" x14ac:dyDescent="0.25">
      <c r="AB31910" s="3" t="e">
        <v>#N/A</v>
      </c>
    </row>
    <row r="31911" spans="28:28" x14ac:dyDescent="0.25">
      <c r="AB31911" s="3" t="e">
        <v>#N/A</v>
      </c>
    </row>
    <row r="31912" spans="28:28" x14ac:dyDescent="0.25">
      <c r="AB31912" s="3" t="e">
        <v>#N/A</v>
      </c>
    </row>
    <row r="31913" spans="28:28" x14ac:dyDescent="0.25">
      <c r="AB31913" s="3" t="e">
        <v>#N/A</v>
      </c>
    </row>
    <row r="31914" spans="28:28" x14ac:dyDescent="0.25">
      <c r="AB31914" s="3" t="e">
        <v>#N/A</v>
      </c>
    </row>
    <row r="31915" spans="28:28" x14ac:dyDescent="0.25">
      <c r="AB31915" s="3" t="e">
        <v>#N/A</v>
      </c>
    </row>
    <row r="31916" spans="28:28" x14ac:dyDescent="0.25">
      <c r="AB31916" s="3" t="e">
        <v>#N/A</v>
      </c>
    </row>
    <row r="31917" spans="28:28" x14ac:dyDescent="0.25">
      <c r="AB31917" s="3" t="e">
        <v>#N/A</v>
      </c>
    </row>
    <row r="31918" spans="28:28" x14ac:dyDescent="0.25">
      <c r="AB31918" s="3" t="e">
        <v>#N/A</v>
      </c>
    </row>
    <row r="31919" spans="28:28" x14ac:dyDescent="0.25">
      <c r="AB31919" s="3" t="e">
        <v>#N/A</v>
      </c>
    </row>
    <row r="31920" spans="28:28" x14ac:dyDescent="0.25">
      <c r="AB31920" s="3" t="e">
        <v>#N/A</v>
      </c>
    </row>
    <row r="31921" spans="28:28" x14ac:dyDescent="0.25">
      <c r="AB31921" s="3" t="e">
        <v>#N/A</v>
      </c>
    </row>
    <row r="31922" spans="28:28" x14ac:dyDescent="0.25">
      <c r="AB31922" s="3" t="e">
        <v>#N/A</v>
      </c>
    </row>
    <row r="31923" spans="28:28" x14ac:dyDescent="0.25">
      <c r="AB31923" s="3" t="e">
        <v>#N/A</v>
      </c>
    </row>
    <row r="31924" spans="28:28" x14ac:dyDescent="0.25">
      <c r="AB31924" s="3" t="e">
        <v>#N/A</v>
      </c>
    </row>
    <row r="31925" spans="28:28" x14ac:dyDescent="0.25">
      <c r="AB31925" s="3" t="e">
        <v>#N/A</v>
      </c>
    </row>
    <row r="31926" spans="28:28" x14ac:dyDescent="0.25">
      <c r="AB31926" s="3" t="e">
        <v>#N/A</v>
      </c>
    </row>
    <row r="31927" spans="28:28" x14ac:dyDescent="0.25">
      <c r="AB31927" s="3" t="e">
        <v>#N/A</v>
      </c>
    </row>
    <row r="31928" spans="28:28" x14ac:dyDescent="0.25">
      <c r="AB31928" s="3" t="e">
        <v>#N/A</v>
      </c>
    </row>
    <row r="31929" spans="28:28" x14ac:dyDescent="0.25">
      <c r="AB31929" s="3" t="e">
        <v>#N/A</v>
      </c>
    </row>
    <row r="31930" spans="28:28" x14ac:dyDescent="0.25">
      <c r="AB31930" s="3" t="e">
        <v>#N/A</v>
      </c>
    </row>
    <row r="31931" spans="28:28" x14ac:dyDescent="0.25">
      <c r="AB31931" s="3" t="e">
        <v>#N/A</v>
      </c>
    </row>
    <row r="31932" spans="28:28" x14ac:dyDescent="0.25">
      <c r="AB31932" s="3" t="e">
        <v>#N/A</v>
      </c>
    </row>
    <row r="31933" spans="28:28" x14ac:dyDescent="0.25">
      <c r="AB31933" s="3" t="e">
        <v>#N/A</v>
      </c>
    </row>
    <row r="31934" spans="28:28" x14ac:dyDescent="0.25">
      <c r="AB31934" s="3" t="e">
        <v>#N/A</v>
      </c>
    </row>
    <row r="31935" spans="28:28" x14ac:dyDescent="0.25">
      <c r="AB31935" s="3" t="e">
        <v>#N/A</v>
      </c>
    </row>
    <row r="31936" spans="28:28" x14ac:dyDescent="0.25">
      <c r="AB31936" s="3" t="e">
        <v>#N/A</v>
      </c>
    </row>
    <row r="31937" spans="28:28" x14ac:dyDescent="0.25">
      <c r="AB31937" s="3" t="e">
        <v>#N/A</v>
      </c>
    </row>
    <row r="31938" spans="28:28" x14ac:dyDescent="0.25">
      <c r="AB31938" s="3" t="e">
        <v>#N/A</v>
      </c>
    </row>
    <row r="31939" spans="28:28" x14ac:dyDescent="0.25">
      <c r="AB31939" s="3" t="e">
        <v>#N/A</v>
      </c>
    </row>
    <row r="31940" spans="28:28" x14ac:dyDescent="0.25">
      <c r="AB31940" s="3" t="e">
        <v>#N/A</v>
      </c>
    </row>
    <row r="31941" spans="28:28" x14ac:dyDescent="0.25">
      <c r="AB31941" s="3" t="e">
        <v>#N/A</v>
      </c>
    </row>
    <row r="31942" spans="28:28" x14ac:dyDescent="0.25">
      <c r="AB31942" s="3" t="e">
        <v>#N/A</v>
      </c>
    </row>
    <row r="31943" spans="28:28" x14ac:dyDescent="0.25">
      <c r="AB31943" s="3" t="e">
        <v>#N/A</v>
      </c>
    </row>
    <row r="31944" spans="28:28" x14ac:dyDescent="0.25">
      <c r="AB31944" s="3" t="e">
        <v>#N/A</v>
      </c>
    </row>
    <row r="31945" spans="28:28" x14ac:dyDescent="0.25">
      <c r="AB31945" s="3" t="e">
        <v>#N/A</v>
      </c>
    </row>
    <row r="31946" spans="28:28" x14ac:dyDescent="0.25">
      <c r="AB31946" s="3" t="e">
        <v>#N/A</v>
      </c>
    </row>
    <row r="31947" spans="28:28" x14ac:dyDescent="0.25">
      <c r="AB31947" s="3" t="e">
        <v>#N/A</v>
      </c>
    </row>
    <row r="31948" spans="28:28" x14ac:dyDescent="0.25">
      <c r="AB31948" s="3" t="e">
        <v>#N/A</v>
      </c>
    </row>
    <row r="31949" spans="28:28" x14ac:dyDescent="0.25">
      <c r="AB31949" s="3" t="e">
        <v>#N/A</v>
      </c>
    </row>
    <row r="31950" spans="28:28" x14ac:dyDescent="0.25">
      <c r="AB31950" s="3" t="e">
        <v>#N/A</v>
      </c>
    </row>
    <row r="31951" spans="28:28" x14ac:dyDescent="0.25">
      <c r="AB31951" s="3" t="e">
        <v>#N/A</v>
      </c>
    </row>
    <row r="31952" spans="28:28" x14ac:dyDescent="0.25">
      <c r="AB31952" s="3" t="e">
        <v>#N/A</v>
      </c>
    </row>
    <row r="31953" spans="28:28" x14ac:dyDescent="0.25">
      <c r="AB31953" s="3" t="e">
        <v>#N/A</v>
      </c>
    </row>
    <row r="31954" spans="28:28" x14ac:dyDescent="0.25">
      <c r="AB31954" s="3" t="e">
        <v>#N/A</v>
      </c>
    </row>
    <row r="31955" spans="28:28" x14ac:dyDescent="0.25">
      <c r="AB31955" s="3" t="e">
        <v>#N/A</v>
      </c>
    </row>
    <row r="31956" spans="28:28" x14ac:dyDescent="0.25">
      <c r="AB31956" s="3" t="e">
        <v>#N/A</v>
      </c>
    </row>
    <row r="31957" spans="28:28" x14ac:dyDescent="0.25">
      <c r="AB31957" s="3" t="e">
        <v>#N/A</v>
      </c>
    </row>
    <row r="31958" spans="28:28" x14ac:dyDescent="0.25">
      <c r="AB31958" s="3" t="e">
        <v>#N/A</v>
      </c>
    </row>
    <row r="31959" spans="28:28" x14ac:dyDescent="0.25">
      <c r="AB31959" s="3" t="e">
        <v>#N/A</v>
      </c>
    </row>
    <row r="31960" spans="28:28" x14ac:dyDescent="0.25">
      <c r="AB31960" s="3" t="e">
        <v>#N/A</v>
      </c>
    </row>
    <row r="31961" spans="28:28" x14ac:dyDescent="0.25">
      <c r="AB31961" s="3" t="e">
        <v>#N/A</v>
      </c>
    </row>
    <row r="31962" spans="28:28" x14ac:dyDescent="0.25">
      <c r="AB31962" s="3" t="e">
        <v>#N/A</v>
      </c>
    </row>
    <row r="31963" spans="28:28" x14ac:dyDescent="0.25">
      <c r="AB31963" s="3" t="e">
        <v>#N/A</v>
      </c>
    </row>
    <row r="31964" spans="28:28" x14ac:dyDescent="0.25">
      <c r="AB31964" s="3" t="e">
        <v>#N/A</v>
      </c>
    </row>
    <row r="31965" spans="28:28" x14ac:dyDescent="0.25">
      <c r="AB31965" s="3" t="e">
        <v>#N/A</v>
      </c>
    </row>
    <row r="31966" spans="28:28" x14ac:dyDescent="0.25">
      <c r="AB31966" s="3" t="e">
        <v>#N/A</v>
      </c>
    </row>
    <row r="31967" spans="28:28" x14ac:dyDescent="0.25">
      <c r="AB31967" s="3" t="e">
        <v>#N/A</v>
      </c>
    </row>
    <row r="31968" spans="28:28" x14ac:dyDescent="0.25">
      <c r="AB31968" s="3" t="e">
        <v>#N/A</v>
      </c>
    </row>
    <row r="31969" spans="28:28" x14ac:dyDescent="0.25">
      <c r="AB31969" s="3" t="e">
        <v>#N/A</v>
      </c>
    </row>
    <row r="31970" spans="28:28" x14ac:dyDescent="0.25">
      <c r="AB31970" s="3" t="e">
        <v>#N/A</v>
      </c>
    </row>
    <row r="31971" spans="28:28" x14ac:dyDescent="0.25">
      <c r="AB31971" s="3" t="e">
        <v>#N/A</v>
      </c>
    </row>
    <row r="31972" spans="28:28" x14ac:dyDescent="0.25">
      <c r="AB31972" s="3" t="e">
        <v>#N/A</v>
      </c>
    </row>
    <row r="31973" spans="28:28" x14ac:dyDescent="0.25">
      <c r="AB31973" s="3" t="e">
        <v>#N/A</v>
      </c>
    </row>
    <row r="31974" spans="28:28" x14ac:dyDescent="0.25">
      <c r="AB31974" s="3" t="e">
        <v>#N/A</v>
      </c>
    </row>
    <row r="31975" spans="28:28" x14ac:dyDescent="0.25">
      <c r="AB31975" s="3" t="e">
        <v>#N/A</v>
      </c>
    </row>
    <row r="31976" spans="28:28" x14ac:dyDescent="0.25">
      <c r="AB31976" s="3" t="e">
        <v>#N/A</v>
      </c>
    </row>
    <row r="31977" spans="28:28" x14ac:dyDescent="0.25">
      <c r="AB31977" s="3" t="e">
        <v>#N/A</v>
      </c>
    </row>
    <row r="31978" spans="28:28" x14ac:dyDescent="0.25">
      <c r="AB31978" s="3" t="e">
        <v>#N/A</v>
      </c>
    </row>
    <row r="31979" spans="28:28" x14ac:dyDescent="0.25">
      <c r="AB31979" s="3" t="e">
        <v>#N/A</v>
      </c>
    </row>
    <row r="31980" spans="28:28" x14ac:dyDescent="0.25">
      <c r="AB31980" s="3" t="e">
        <v>#N/A</v>
      </c>
    </row>
    <row r="31981" spans="28:28" x14ac:dyDescent="0.25">
      <c r="AB31981" s="3" t="e">
        <v>#N/A</v>
      </c>
    </row>
    <row r="31982" spans="28:28" x14ac:dyDescent="0.25">
      <c r="AB31982" s="3" t="e">
        <v>#N/A</v>
      </c>
    </row>
    <row r="31983" spans="28:28" x14ac:dyDescent="0.25">
      <c r="AB31983" s="3" t="e">
        <v>#N/A</v>
      </c>
    </row>
    <row r="31984" spans="28:28" x14ac:dyDescent="0.25">
      <c r="AB31984" s="3" t="e">
        <v>#N/A</v>
      </c>
    </row>
    <row r="31985" spans="28:28" x14ac:dyDescent="0.25">
      <c r="AB31985" s="3" t="e">
        <v>#N/A</v>
      </c>
    </row>
    <row r="31986" spans="28:28" x14ac:dyDescent="0.25">
      <c r="AB31986" s="3" t="e">
        <v>#N/A</v>
      </c>
    </row>
    <row r="31987" spans="28:28" x14ac:dyDescent="0.25">
      <c r="AB31987" s="3" t="e">
        <v>#N/A</v>
      </c>
    </row>
    <row r="31988" spans="28:28" x14ac:dyDescent="0.25">
      <c r="AB31988" s="3" t="e">
        <v>#N/A</v>
      </c>
    </row>
    <row r="31989" spans="28:28" x14ac:dyDescent="0.25">
      <c r="AB31989" s="3" t="e">
        <v>#N/A</v>
      </c>
    </row>
    <row r="31990" spans="28:28" x14ac:dyDescent="0.25">
      <c r="AB31990" s="3" t="e">
        <v>#N/A</v>
      </c>
    </row>
    <row r="31991" spans="28:28" x14ac:dyDescent="0.25">
      <c r="AB31991" s="3" t="e">
        <v>#N/A</v>
      </c>
    </row>
    <row r="31992" spans="28:28" x14ac:dyDescent="0.25">
      <c r="AB31992" s="3" t="e">
        <v>#N/A</v>
      </c>
    </row>
    <row r="31993" spans="28:28" x14ac:dyDescent="0.25">
      <c r="AB31993" s="3" t="e">
        <v>#N/A</v>
      </c>
    </row>
    <row r="31994" spans="28:28" x14ac:dyDescent="0.25">
      <c r="AB31994" s="3" t="e">
        <v>#N/A</v>
      </c>
    </row>
    <row r="31995" spans="28:28" x14ac:dyDescent="0.25">
      <c r="AB31995" s="3" t="e">
        <v>#N/A</v>
      </c>
    </row>
    <row r="31996" spans="28:28" x14ac:dyDescent="0.25">
      <c r="AB31996" s="3" t="e">
        <v>#N/A</v>
      </c>
    </row>
    <row r="31997" spans="28:28" x14ac:dyDescent="0.25">
      <c r="AB31997" s="3" t="e">
        <v>#N/A</v>
      </c>
    </row>
    <row r="31998" spans="28:28" x14ac:dyDescent="0.25">
      <c r="AB31998" s="3" t="e">
        <v>#N/A</v>
      </c>
    </row>
    <row r="31999" spans="28:28" x14ac:dyDescent="0.25">
      <c r="AB31999" s="3" t="e">
        <v>#N/A</v>
      </c>
    </row>
    <row r="32000" spans="28:28" x14ac:dyDescent="0.25">
      <c r="AB32000" s="3" t="e">
        <v>#N/A</v>
      </c>
    </row>
    <row r="32001" spans="28:28" x14ac:dyDescent="0.25">
      <c r="AB32001" s="3" t="e">
        <v>#N/A</v>
      </c>
    </row>
    <row r="32002" spans="28:28" x14ac:dyDescent="0.25">
      <c r="AB32002" s="3" t="e">
        <v>#N/A</v>
      </c>
    </row>
    <row r="32003" spans="28:28" x14ac:dyDescent="0.25">
      <c r="AB32003" s="3" t="e">
        <v>#N/A</v>
      </c>
    </row>
    <row r="32004" spans="28:28" x14ac:dyDescent="0.25">
      <c r="AB32004" s="3" t="e">
        <v>#N/A</v>
      </c>
    </row>
    <row r="32005" spans="28:28" x14ac:dyDescent="0.25">
      <c r="AB32005" s="3" t="e">
        <v>#N/A</v>
      </c>
    </row>
    <row r="32006" spans="28:28" x14ac:dyDescent="0.25">
      <c r="AB32006" s="3" t="e">
        <v>#N/A</v>
      </c>
    </row>
    <row r="32007" spans="28:28" x14ac:dyDescent="0.25">
      <c r="AB32007" s="3" t="e">
        <v>#N/A</v>
      </c>
    </row>
    <row r="32008" spans="28:28" x14ac:dyDescent="0.25">
      <c r="AB32008" s="3" t="e">
        <v>#N/A</v>
      </c>
    </row>
    <row r="32009" spans="28:28" x14ac:dyDescent="0.25">
      <c r="AB32009" s="3" t="e">
        <v>#N/A</v>
      </c>
    </row>
    <row r="32010" spans="28:28" x14ac:dyDescent="0.25">
      <c r="AB32010" s="3" t="e">
        <v>#N/A</v>
      </c>
    </row>
    <row r="32011" spans="28:28" x14ac:dyDescent="0.25">
      <c r="AB32011" s="3" t="e">
        <v>#N/A</v>
      </c>
    </row>
    <row r="32012" spans="28:28" x14ac:dyDescent="0.25">
      <c r="AB32012" s="3" t="e">
        <v>#N/A</v>
      </c>
    </row>
    <row r="32013" spans="28:28" x14ac:dyDescent="0.25">
      <c r="AB32013" s="3" t="e">
        <v>#N/A</v>
      </c>
    </row>
    <row r="32014" spans="28:28" x14ac:dyDescent="0.25">
      <c r="AB32014" s="3" t="e">
        <v>#N/A</v>
      </c>
    </row>
    <row r="32015" spans="28:28" x14ac:dyDescent="0.25">
      <c r="AB32015" s="3" t="e">
        <v>#N/A</v>
      </c>
    </row>
    <row r="32016" spans="28:28" x14ac:dyDescent="0.25">
      <c r="AB32016" s="3" t="e">
        <v>#N/A</v>
      </c>
    </row>
    <row r="32017" spans="28:28" x14ac:dyDescent="0.25">
      <c r="AB32017" s="3" t="e">
        <v>#N/A</v>
      </c>
    </row>
    <row r="32018" spans="28:28" x14ac:dyDescent="0.25">
      <c r="AB32018" s="3" t="e">
        <v>#N/A</v>
      </c>
    </row>
    <row r="32019" spans="28:28" x14ac:dyDescent="0.25">
      <c r="AB32019" s="3" t="e">
        <v>#N/A</v>
      </c>
    </row>
    <row r="32020" spans="28:28" x14ac:dyDescent="0.25">
      <c r="AB32020" s="3" t="e">
        <v>#N/A</v>
      </c>
    </row>
    <row r="32021" spans="28:28" x14ac:dyDescent="0.25">
      <c r="AB32021" s="3" t="e">
        <v>#N/A</v>
      </c>
    </row>
    <row r="32022" spans="28:28" x14ac:dyDescent="0.25">
      <c r="AB32022" s="3" t="e">
        <v>#N/A</v>
      </c>
    </row>
    <row r="32023" spans="28:28" x14ac:dyDescent="0.25">
      <c r="AB32023" s="3" t="e">
        <v>#N/A</v>
      </c>
    </row>
    <row r="32024" spans="28:28" x14ac:dyDescent="0.25">
      <c r="AB32024" s="3" t="e">
        <v>#N/A</v>
      </c>
    </row>
    <row r="32025" spans="28:28" x14ac:dyDescent="0.25">
      <c r="AB32025" s="3" t="e">
        <v>#N/A</v>
      </c>
    </row>
    <row r="32026" spans="28:28" x14ac:dyDescent="0.25">
      <c r="AB32026" s="3" t="e">
        <v>#N/A</v>
      </c>
    </row>
    <row r="32027" spans="28:28" x14ac:dyDescent="0.25">
      <c r="AB32027" s="3" t="e">
        <v>#N/A</v>
      </c>
    </row>
    <row r="32028" spans="28:28" x14ac:dyDescent="0.25">
      <c r="AB32028" s="3" t="e">
        <v>#N/A</v>
      </c>
    </row>
    <row r="32029" spans="28:28" x14ac:dyDescent="0.25">
      <c r="AB32029" s="3" t="e">
        <v>#N/A</v>
      </c>
    </row>
    <row r="32030" spans="28:28" x14ac:dyDescent="0.25">
      <c r="AB32030" s="3" t="e">
        <v>#N/A</v>
      </c>
    </row>
    <row r="32031" spans="28:28" x14ac:dyDescent="0.25">
      <c r="AB32031" s="3" t="e">
        <v>#N/A</v>
      </c>
    </row>
    <row r="32032" spans="28:28" x14ac:dyDescent="0.25">
      <c r="AB32032" s="3" t="e">
        <v>#N/A</v>
      </c>
    </row>
    <row r="32033" spans="28:28" x14ac:dyDescent="0.25">
      <c r="AB32033" s="3" t="e">
        <v>#N/A</v>
      </c>
    </row>
    <row r="32034" spans="28:28" x14ac:dyDescent="0.25">
      <c r="AB32034" s="3" t="e">
        <v>#N/A</v>
      </c>
    </row>
    <row r="32035" spans="28:28" x14ac:dyDescent="0.25">
      <c r="AB32035" s="3" t="e">
        <v>#N/A</v>
      </c>
    </row>
    <row r="32036" spans="28:28" x14ac:dyDescent="0.25">
      <c r="AB32036" s="3" t="e">
        <v>#N/A</v>
      </c>
    </row>
    <row r="32037" spans="28:28" x14ac:dyDescent="0.25">
      <c r="AB32037" s="3" t="e">
        <v>#N/A</v>
      </c>
    </row>
    <row r="32038" spans="28:28" x14ac:dyDescent="0.25">
      <c r="AB32038" s="3" t="e">
        <v>#N/A</v>
      </c>
    </row>
    <row r="32039" spans="28:28" x14ac:dyDescent="0.25">
      <c r="AB32039" s="3" t="e">
        <v>#N/A</v>
      </c>
    </row>
    <row r="32040" spans="28:28" x14ac:dyDescent="0.25">
      <c r="AB32040" s="3" t="e">
        <v>#N/A</v>
      </c>
    </row>
    <row r="32041" spans="28:28" x14ac:dyDescent="0.25">
      <c r="AB32041" s="3" t="e">
        <v>#N/A</v>
      </c>
    </row>
    <row r="32042" spans="28:28" x14ac:dyDescent="0.25">
      <c r="AB32042" s="3" t="e">
        <v>#N/A</v>
      </c>
    </row>
    <row r="32043" spans="28:28" x14ac:dyDescent="0.25">
      <c r="AB32043" s="3" t="e">
        <v>#N/A</v>
      </c>
    </row>
    <row r="32044" spans="28:28" x14ac:dyDescent="0.25">
      <c r="AB32044" s="3" t="e">
        <v>#N/A</v>
      </c>
    </row>
    <row r="32045" spans="28:28" x14ac:dyDescent="0.25">
      <c r="AB32045" s="3" t="e">
        <v>#N/A</v>
      </c>
    </row>
    <row r="32046" spans="28:28" x14ac:dyDescent="0.25">
      <c r="AB32046" s="3" t="e">
        <v>#N/A</v>
      </c>
    </row>
    <row r="32047" spans="28:28" x14ac:dyDescent="0.25">
      <c r="AB32047" s="3" t="e">
        <v>#N/A</v>
      </c>
    </row>
    <row r="32048" spans="28:28" x14ac:dyDescent="0.25">
      <c r="AB32048" s="3" t="e">
        <v>#N/A</v>
      </c>
    </row>
    <row r="32049" spans="28:28" x14ac:dyDescent="0.25">
      <c r="AB32049" s="3" t="e">
        <v>#N/A</v>
      </c>
    </row>
    <row r="32050" spans="28:28" x14ac:dyDescent="0.25">
      <c r="AB32050" s="3" t="e">
        <v>#N/A</v>
      </c>
    </row>
    <row r="32051" spans="28:28" x14ac:dyDescent="0.25">
      <c r="AB32051" s="3" t="e">
        <v>#N/A</v>
      </c>
    </row>
    <row r="32052" spans="28:28" x14ac:dyDescent="0.25">
      <c r="AB32052" s="3" t="e">
        <v>#N/A</v>
      </c>
    </row>
    <row r="32053" spans="28:28" x14ac:dyDescent="0.25">
      <c r="AB32053" s="3" t="e">
        <v>#N/A</v>
      </c>
    </row>
    <row r="32054" spans="28:28" x14ac:dyDescent="0.25">
      <c r="AB32054" s="3" t="e">
        <v>#N/A</v>
      </c>
    </row>
    <row r="32055" spans="28:28" x14ac:dyDescent="0.25">
      <c r="AB32055" s="3" t="e">
        <v>#N/A</v>
      </c>
    </row>
    <row r="32056" spans="28:28" x14ac:dyDescent="0.25">
      <c r="AB32056" s="3" t="e">
        <v>#N/A</v>
      </c>
    </row>
    <row r="32057" spans="28:28" x14ac:dyDescent="0.25">
      <c r="AB32057" s="3" t="e">
        <v>#N/A</v>
      </c>
    </row>
    <row r="32058" spans="28:28" x14ac:dyDescent="0.25">
      <c r="AB32058" s="3" t="e">
        <v>#N/A</v>
      </c>
    </row>
    <row r="32059" spans="28:28" x14ac:dyDescent="0.25">
      <c r="AB32059" s="3" t="e">
        <v>#N/A</v>
      </c>
    </row>
    <row r="32060" spans="28:28" x14ac:dyDescent="0.25">
      <c r="AB32060" s="3" t="e">
        <v>#N/A</v>
      </c>
    </row>
    <row r="32061" spans="28:28" x14ac:dyDescent="0.25">
      <c r="AB32061" s="3" t="e">
        <v>#N/A</v>
      </c>
    </row>
    <row r="32062" spans="28:28" x14ac:dyDescent="0.25">
      <c r="AB32062" s="3" t="e">
        <v>#N/A</v>
      </c>
    </row>
    <row r="32063" spans="28:28" x14ac:dyDescent="0.25">
      <c r="AB32063" s="3" t="e">
        <v>#N/A</v>
      </c>
    </row>
    <row r="32064" spans="28:28" x14ac:dyDescent="0.25">
      <c r="AB32064" s="3" t="e">
        <v>#N/A</v>
      </c>
    </row>
    <row r="32065" spans="28:28" x14ac:dyDescent="0.25">
      <c r="AB32065" s="3" t="e">
        <v>#N/A</v>
      </c>
    </row>
    <row r="32066" spans="28:28" x14ac:dyDescent="0.25">
      <c r="AB32066" s="3" t="e">
        <v>#N/A</v>
      </c>
    </row>
    <row r="32067" spans="28:28" x14ac:dyDescent="0.25">
      <c r="AB32067" s="3" t="e">
        <v>#N/A</v>
      </c>
    </row>
    <row r="32068" spans="28:28" x14ac:dyDescent="0.25">
      <c r="AB32068" s="3" t="e">
        <v>#N/A</v>
      </c>
    </row>
    <row r="32069" spans="28:28" x14ac:dyDescent="0.25">
      <c r="AB32069" s="3" t="e">
        <v>#N/A</v>
      </c>
    </row>
    <row r="32070" spans="28:28" x14ac:dyDescent="0.25">
      <c r="AB32070" s="3" t="e">
        <v>#N/A</v>
      </c>
    </row>
    <row r="32071" spans="28:28" x14ac:dyDescent="0.25">
      <c r="AB32071" s="3" t="e">
        <v>#N/A</v>
      </c>
    </row>
    <row r="32072" spans="28:28" x14ac:dyDescent="0.25">
      <c r="AB32072" s="3" t="e">
        <v>#N/A</v>
      </c>
    </row>
    <row r="32073" spans="28:28" x14ac:dyDescent="0.25">
      <c r="AB32073" s="3" t="e">
        <v>#N/A</v>
      </c>
    </row>
    <row r="32074" spans="28:28" x14ac:dyDescent="0.25">
      <c r="AB32074" s="3" t="e">
        <v>#N/A</v>
      </c>
    </row>
    <row r="32075" spans="28:28" x14ac:dyDescent="0.25">
      <c r="AB32075" s="3" t="e">
        <v>#N/A</v>
      </c>
    </row>
    <row r="32076" spans="28:28" x14ac:dyDescent="0.25">
      <c r="AB32076" s="3" t="e">
        <v>#N/A</v>
      </c>
    </row>
    <row r="32077" spans="28:28" x14ac:dyDescent="0.25">
      <c r="AB32077" s="3" t="e">
        <v>#N/A</v>
      </c>
    </row>
    <row r="32078" spans="28:28" x14ac:dyDescent="0.25">
      <c r="AB32078" s="3" t="e">
        <v>#N/A</v>
      </c>
    </row>
    <row r="32079" spans="28:28" x14ac:dyDescent="0.25">
      <c r="AB32079" s="3" t="e">
        <v>#N/A</v>
      </c>
    </row>
    <row r="32080" spans="28:28" x14ac:dyDescent="0.25">
      <c r="AB32080" s="3" t="e">
        <v>#N/A</v>
      </c>
    </row>
    <row r="32081" spans="28:28" x14ac:dyDescent="0.25">
      <c r="AB32081" s="3" t="e">
        <v>#N/A</v>
      </c>
    </row>
    <row r="32082" spans="28:28" x14ac:dyDescent="0.25">
      <c r="AB32082" s="3" t="e">
        <v>#N/A</v>
      </c>
    </row>
    <row r="32083" spans="28:28" x14ac:dyDescent="0.25">
      <c r="AB32083" s="3" t="e">
        <v>#N/A</v>
      </c>
    </row>
    <row r="32084" spans="28:28" x14ac:dyDescent="0.25">
      <c r="AB32084" s="3" t="e">
        <v>#N/A</v>
      </c>
    </row>
    <row r="32085" spans="28:28" x14ac:dyDescent="0.25">
      <c r="AB32085" s="3" t="e">
        <v>#N/A</v>
      </c>
    </row>
    <row r="32086" spans="28:28" x14ac:dyDescent="0.25">
      <c r="AB32086" s="3" t="e">
        <v>#N/A</v>
      </c>
    </row>
    <row r="32087" spans="28:28" x14ac:dyDescent="0.25">
      <c r="AB32087" s="3" t="e">
        <v>#N/A</v>
      </c>
    </row>
    <row r="32088" spans="28:28" x14ac:dyDescent="0.25">
      <c r="AB32088" s="3" t="e">
        <v>#N/A</v>
      </c>
    </row>
    <row r="32089" spans="28:28" x14ac:dyDescent="0.25">
      <c r="AB32089" s="3" t="e">
        <v>#N/A</v>
      </c>
    </row>
    <row r="32090" spans="28:28" x14ac:dyDescent="0.25">
      <c r="AB32090" s="3" t="e">
        <v>#N/A</v>
      </c>
    </row>
    <row r="32091" spans="28:28" x14ac:dyDescent="0.25">
      <c r="AB32091" s="3" t="e">
        <v>#N/A</v>
      </c>
    </row>
    <row r="32092" spans="28:28" x14ac:dyDescent="0.25">
      <c r="AB32092" s="3" t="e">
        <v>#N/A</v>
      </c>
    </row>
    <row r="32093" spans="28:28" x14ac:dyDescent="0.25">
      <c r="AB32093" s="3" t="e">
        <v>#N/A</v>
      </c>
    </row>
    <row r="32094" spans="28:28" x14ac:dyDescent="0.25">
      <c r="AB32094" s="3" t="e">
        <v>#N/A</v>
      </c>
    </row>
    <row r="32095" spans="28:28" x14ac:dyDescent="0.25">
      <c r="AB32095" s="3" t="e">
        <v>#N/A</v>
      </c>
    </row>
    <row r="32096" spans="28:28" x14ac:dyDescent="0.25">
      <c r="AB32096" s="3" t="e">
        <v>#N/A</v>
      </c>
    </row>
    <row r="32097" spans="28:28" x14ac:dyDescent="0.25">
      <c r="AB32097" s="3" t="e">
        <v>#N/A</v>
      </c>
    </row>
    <row r="32098" spans="28:28" x14ac:dyDescent="0.25">
      <c r="AB32098" s="3" t="e">
        <v>#N/A</v>
      </c>
    </row>
    <row r="32099" spans="28:28" x14ac:dyDescent="0.25">
      <c r="AB32099" s="3" t="e">
        <v>#N/A</v>
      </c>
    </row>
    <row r="32100" spans="28:28" x14ac:dyDescent="0.25">
      <c r="AB32100" s="3" t="e">
        <v>#N/A</v>
      </c>
    </row>
    <row r="32101" spans="28:28" x14ac:dyDescent="0.25">
      <c r="AB32101" s="3" t="e">
        <v>#N/A</v>
      </c>
    </row>
    <row r="32102" spans="28:28" x14ac:dyDescent="0.25">
      <c r="AB32102" s="3" t="e">
        <v>#N/A</v>
      </c>
    </row>
    <row r="32103" spans="28:28" x14ac:dyDescent="0.25">
      <c r="AB32103" s="3" t="e">
        <v>#N/A</v>
      </c>
    </row>
    <row r="32104" spans="28:28" x14ac:dyDescent="0.25">
      <c r="AB32104" s="3" t="e">
        <v>#N/A</v>
      </c>
    </row>
    <row r="32105" spans="28:28" x14ac:dyDescent="0.25">
      <c r="AB32105" s="3" t="e">
        <v>#N/A</v>
      </c>
    </row>
    <row r="32106" spans="28:28" x14ac:dyDescent="0.25">
      <c r="AB32106" s="3" t="e">
        <v>#N/A</v>
      </c>
    </row>
    <row r="32107" spans="28:28" x14ac:dyDescent="0.25">
      <c r="AB32107" s="3" t="e">
        <v>#N/A</v>
      </c>
    </row>
    <row r="32108" spans="28:28" x14ac:dyDescent="0.25">
      <c r="AB32108" s="3" t="e">
        <v>#N/A</v>
      </c>
    </row>
    <row r="32109" spans="28:28" x14ac:dyDescent="0.25">
      <c r="AB32109" s="3" t="e">
        <v>#N/A</v>
      </c>
    </row>
    <row r="32110" spans="28:28" x14ac:dyDescent="0.25">
      <c r="AB32110" s="3" t="e">
        <v>#N/A</v>
      </c>
    </row>
    <row r="32111" spans="28:28" x14ac:dyDescent="0.25">
      <c r="AB32111" s="3" t="e">
        <v>#N/A</v>
      </c>
    </row>
    <row r="32112" spans="28:28" x14ac:dyDescent="0.25">
      <c r="AB32112" s="3" t="e">
        <v>#N/A</v>
      </c>
    </row>
    <row r="32113" spans="28:28" x14ac:dyDescent="0.25">
      <c r="AB32113" s="3" t="e">
        <v>#N/A</v>
      </c>
    </row>
    <row r="32114" spans="28:28" x14ac:dyDescent="0.25">
      <c r="AB32114" s="3" t="e">
        <v>#N/A</v>
      </c>
    </row>
    <row r="32115" spans="28:28" x14ac:dyDescent="0.25">
      <c r="AB32115" s="3" t="e">
        <v>#N/A</v>
      </c>
    </row>
    <row r="32116" spans="28:28" x14ac:dyDescent="0.25">
      <c r="AB32116" s="3" t="e">
        <v>#N/A</v>
      </c>
    </row>
    <row r="32117" spans="28:28" x14ac:dyDescent="0.25">
      <c r="AB32117" s="3" t="e">
        <v>#N/A</v>
      </c>
    </row>
    <row r="32118" spans="28:28" x14ac:dyDescent="0.25">
      <c r="AB32118" s="3" t="e">
        <v>#N/A</v>
      </c>
    </row>
    <row r="32119" spans="28:28" x14ac:dyDescent="0.25">
      <c r="AB32119" s="3" t="e">
        <v>#N/A</v>
      </c>
    </row>
    <row r="32120" spans="28:28" x14ac:dyDescent="0.25">
      <c r="AB32120" s="3" t="e">
        <v>#N/A</v>
      </c>
    </row>
    <row r="32121" spans="28:28" x14ac:dyDescent="0.25">
      <c r="AB32121" s="3" t="e">
        <v>#N/A</v>
      </c>
    </row>
    <row r="32122" spans="28:28" x14ac:dyDescent="0.25">
      <c r="AB32122" s="3" t="e">
        <v>#N/A</v>
      </c>
    </row>
    <row r="32123" spans="28:28" x14ac:dyDescent="0.25">
      <c r="AB32123" s="3" t="e">
        <v>#N/A</v>
      </c>
    </row>
    <row r="32124" spans="28:28" x14ac:dyDescent="0.25">
      <c r="AB32124" s="3" t="e">
        <v>#N/A</v>
      </c>
    </row>
    <row r="32125" spans="28:28" x14ac:dyDescent="0.25">
      <c r="AB32125" s="3" t="e">
        <v>#N/A</v>
      </c>
    </row>
    <row r="32126" spans="28:28" x14ac:dyDescent="0.25">
      <c r="AB32126" s="3" t="e">
        <v>#N/A</v>
      </c>
    </row>
    <row r="32127" spans="28:28" x14ac:dyDescent="0.25">
      <c r="AB32127" s="3" t="e">
        <v>#N/A</v>
      </c>
    </row>
    <row r="32128" spans="28:28" x14ac:dyDescent="0.25">
      <c r="AB32128" s="3" t="e">
        <v>#N/A</v>
      </c>
    </row>
    <row r="32129" spans="28:28" x14ac:dyDescent="0.25">
      <c r="AB32129" s="3" t="e">
        <v>#N/A</v>
      </c>
    </row>
    <row r="32130" spans="28:28" x14ac:dyDescent="0.25">
      <c r="AB32130" s="3" t="e">
        <v>#N/A</v>
      </c>
    </row>
    <row r="32131" spans="28:28" x14ac:dyDescent="0.25">
      <c r="AB32131" s="3" t="e">
        <v>#N/A</v>
      </c>
    </row>
    <row r="32132" spans="28:28" x14ac:dyDescent="0.25">
      <c r="AB32132" s="3" t="e">
        <v>#N/A</v>
      </c>
    </row>
    <row r="32133" spans="28:28" x14ac:dyDescent="0.25">
      <c r="AB32133" s="3" t="e">
        <v>#N/A</v>
      </c>
    </row>
    <row r="32134" spans="28:28" x14ac:dyDescent="0.25">
      <c r="AB32134" s="3" t="e">
        <v>#N/A</v>
      </c>
    </row>
    <row r="32135" spans="28:28" x14ac:dyDescent="0.25">
      <c r="AB32135" s="3" t="e">
        <v>#N/A</v>
      </c>
    </row>
    <row r="32136" spans="28:28" x14ac:dyDescent="0.25">
      <c r="AB32136" s="3" t="e">
        <v>#N/A</v>
      </c>
    </row>
    <row r="32137" spans="28:28" x14ac:dyDescent="0.25">
      <c r="AB32137" s="3" t="e">
        <v>#N/A</v>
      </c>
    </row>
    <row r="32138" spans="28:28" x14ac:dyDescent="0.25">
      <c r="AB32138" s="3" t="e">
        <v>#N/A</v>
      </c>
    </row>
    <row r="32139" spans="28:28" x14ac:dyDescent="0.25">
      <c r="AB32139" s="3" t="e">
        <v>#N/A</v>
      </c>
    </row>
    <row r="32140" spans="28:28" x14ac:dyDescent="0.25">
      <c r="AB32140" s="3" t="e">
        <v>#N/A</v>
      </c>
    </row>
    <row r="32141" spans="28:28" x14ac:dyDescent="0.25">
      <c r="AB32141" s="3" t="e">
        <v>#N/A</v>
      </c>
    </row>
    <row r="32142" spans="28:28" x14ac:dyDescent="0.25">
      <c r="AB32142" s="3" t="e">
        <v>#N/A</v>
      </c>
    </row>
    <row r="32143" spans="28:28" x14ac:dyDescent="0.25">
      <c r="AB32143" s="3" t="e">
        <v>#N/A</v>
      </c>
    </row>
    <row r="32144" spans="28:28" x14ac:dyDescent="0.25">
      <c r="AB32144" s="3" t="e">
        <v>#N/A</v>
      </c>
    </row>
    <row r="32145" spans="28:28" x14ac:dyDescent="0.25">
      <c r="AB32145" s="3" t="e">
        <v>#N/A</v>
      </c>
    </row>
    <row r="32146" spans="28:28" x14ac:dyDescent="0.25">
      <c r="AB32146" s="3" t="e">
        <v>#N/A</v>
      </c>
    </row>
    <row r="32147" spans="28:28" x14ac:dyDescent="0.25">
      <c r="AB32147" s="3" t="e">
        <v>#N/A</v>
      </c>
    </row>
    <row r="32148" spans="28:28" x14ac:dyDescent="0.25">
      <c r="AB32148" s="3" t="e">
        <v>#N/A</v>
      </c>
    </row>
    <row r="32149" spans="28:28" x14ac:dyDescent="0.25">
      <c r="AB32149" s="3" t="e">
        <v>#N/A</v>
      </c>
    </row>
    <row r="32150" spans="28:28" x14ac:dyDescent="0.25">
      <c r="AB32150" s="3" t="e">
        <v>#N/A</v>
      </c>
    </row>
    <row r="32151" spans="28:28" x14ac:dyDescent="0.25">
      <c r="AB32151" s="3" t="e">
        <v>#N/A</v>
      </c>
    </row>
    <row r="32152" spans="28:28" x14ac:dyDescent="0.25">
      <c r="AB32152" s="3" t="e">
        <v>#N/A</v>
      </c>
    </row>
    <row r="32153" spans="28:28" x14ac:dyDescent="0.25">
      <c r="AB32153" s="3" t="e">
        <v>#N/A</v>
      </c>
    </row>
    <row r="32154" spans="28:28" x14ac:dyDescent="0.25">
      <c r="AB32154" s="3" t="e">
        <v>#N/A</v>
      </c>
    </row>
    <row r="32155" spans="28:28" x14ac:dyDescent="0.25">
      <c r="AB32155" s="3" t="e">
        <v>#N/A</v>
      </c>
    </row>
    <row r="32156" spans="28:28" x14ac:dyDescent="0.25">
      <c r="AB32156" s="3" t="e">
        <v>#N/A</v>
      </c>
    </row>
    <row r="32157" spans="28:28" x14ac:dyDescent="0.25">
      <c r="AB32157" s="3" t="e">
        <v>#N/A</v>
      </c>
    </row>
    <row r="32158" spans="28:28" x14ac:dyDescent="0.25">
      <c r="AB32158" s="3" t="e">
        <v>#N/A</v>
      </c>
    </row>
    <row r="32159" spans="28:28" x14ac:dyDescent="0.25">
      <c r="AB32159" s="3" t="e">
        <v>#N/A</v>
      </c>
    </row>
    <row r="32160" spans="28:28" x14ac:dyDescent="0.25">
      <c r="AB32160" s="3" t="e">
        <v>#N/A</v>
      </c>
    </row>
    <row r="32161" spans="28:28" x14ac:dyDescent="0.25">
      <c r="AB32161" s="3" t="e">
        <v>#N/A</v>
      </c>
    </row>
    <row r="32162" spans="28:28" x14ac:dyDescent="0.25">
      <c r="AB32162" s="3" t="e">
        <v>#N/A</v>
      </c>
    </row>
    <row r="32163" spans="28:28" x14ac:dyDescent="0.25">
      <c r="AB32163" s="3" t="e">
        <v>#N/A</v>
      </c>
    </row>
    <row r="32164" spans="28:28" x14ac:dyDescent="0.25">
      <c r="AB32164" s="3" t="e">
        <v>#N/A</v>
      </c>
    </row>
    <row r="32165" spans="28:28" x14ac:dyDescent="0.25">
      <c r="AB32165" s="3" t="e">
        <v>#N/A</v>
      </c>
    </row>
    <row r="32166" spans="28:28" x14ac:dyDescent="0.25">
      <c r="AB32166" s="3" t="e">
        <v>#N/A</v>
      </c>
    </row>
    <row r="32167" spans="28:28" x14ac:dyDescent="0.25">
      <c r="AB32167" s="3" t="e">
        <v>#N/A</v>
      </c>
    </row>
    <row r="32168" spans="28:28" x14ac:dyDescent="0.25">
      <c r="AB32168" s="3" t="e">
        <v>#N/A</v>
      </c>
    </row>
    <row r="32169" spans="28:28" x14ac:dyDescent="0.25">
      <c r="AB32169" s="3" t="e">
        <v>#N/A</v>
      </c>
    </row>
    <row r="32170" spans="28:28" x14ac:dyDescent="0.25">
      <c r="AB32170" s="3" t="e">
        <v>#N/A</v>
      </c>
    </row>
    <row r="32171" spans="28:28" x14ac:dyDescent="0.25">
      <c r="AB32171" s="3" t="e">
        <v>#N/A</v>
      </c>
    </row>
    <row r="32172" spans="28:28" x14ac:dyDescent="0.25">
      <c r="AB32172" s="3" t="e">
        <v>#N/A</v>
      </c>
    </row>
    <row r="32173" spans="28:28" x14ac:dyDescent="0.25">
      <c r="AB32173" s="3" t="e">
        <v>#N/A</v>
      </c>
    </row>
    <row r="32174" spans="28:28" x14ac:dyDescent="0.25">
      <c r="AB32174" s="3" t="e">
        <v>#N/A</v>
      </c>
    </row>
    <row r="32175" spans="28:28" x14ac:dyDescent="0.25">
      <c r="AB32175" s="3" t="e">
        <v>#N/A</v>
      </c>
    </row>
    <row r="32176" spans="28:28" x14ac:dyDescent="0.25">
      <c r="AB32176" s="3" t="e">
        <v>#N/A</v>
      </c>
    </row>
    <row r="32177" spans="28:28" x14ac:dyDescent="0.25">
      <c r="AB32177" s="3" t="e">
        <v>#N/A</v>
      </c>
    </row>
    <row r="32178" spans="28:28" x14ac:dyDescent="0.25">
      <c r="AB32178" s="3" t="e">
        <v>#N/A</v>
      </c>
    </row>
    <row r="32179" spans="28:28" x14ac:dyDescent="0.25">
      <c r="AB32179" s="3" t="e">
        <v>#N/A</v>
      </c>
    </row>
    <row r="32180" spans="28:28" x14ac:dyDescent="0.25">
      <c r="AB32180" s="3" t="e">
        <v>#N/A</v>
      </c>
    </row>
    <row r="32181" spans="28:28" x14ac:dyDescent="0.25">
      <c r="AB32181" s="3" t="e">
        <v>#N/A</v>
      </c>
    </row>
    <row r="32182" spans="28:28" x14ac:dyDescent="0.25">
      <c r="AB32182" s="3" t="e">
        <v>#N/A</v>
      </c>
    </row>
    <row r="32183" spans="28:28" x14ac:dyDescent="0.25">
      <c r="AB32183" s="3" t="e">
        <v>#N/A</v>
      </c>
    </row>
    <row r="32184" spans="28:28" x14ac:dyDescent="0.25">
      <c r="AB32184" s="3" t="e">
        <v>#N/A</v>
      </c>
    </row>
    <row r="32185" spans="28:28" x14ac:dyDescent="0.25">
      <c r="AB32185" s="3" t="e">
        <v>#N/A</v>
      </c>
    </row>
    <row r="32186" spans="28:28" x14ac:dyDescent="0.25">
      <c r="AB32186" s="3" t="e">
        <v>#N/A</v>
      </c>
    </row>
    <row r="32187" spans="28:28" x14ac:dyDescent="0.25">
      <c r="AB32187" s="3" t="e">
        <v>#N/A</v>
      </c>
    </row>
    <row r="32188" spans="28:28" x14ac:dyDescent="0.25">
      <c r="AB32188" s="3" t="e">
        <v>#N/A</v>
      </c>
    </row>
    <row r="32189" spans="28:28" x14ac:dyDescent="0.25">
      <c r="AB32189" s="3" t="e">
        <v>#N/A</v>
      </c>
    </row>
    <row r="32190" spans="28:28" x14ac:dyDescent="0.25">
      <c r="AB32190" s="3" t="e">
        <v>#N/A</v>
      </c>
    </row>
    <row r="32191" spans="28:28" x14ac:dyDescent="0.25">
      <c r="AB32191" s="3" t="e">
        <v>#N/A</v>
      </c>
    </row>
    <row r="32192" spans="28:28" x14ac:dyDescent="0.25">
      <c r="AB32192" s="3" t="e">
        <v>#N/A</v>
      </c>
    </row>
    <row r="32193" spans="28:28" x14ac:dyDescent="0.25">
      <c r="AB32193" s="3" t="e">
        <v>#N/A</v>
      </c>
    </row>
    <row r="32194" spans="28:28" x14ac:dyDescent="0.25">
      <c r="AB32194" s="3" t="e">
        <v>#N/A</v>
      </c>
    </row>
    <row r="32195" spans="28:28" x14ac:dyDescent="0.25">
      <c r="AB32195" s="3" t="e">
        <v>#N/A</v>
      </c>
    </row>
    <row r="32196" spans="28:28" x14ac:dyDescent="0.25">
      <c r="AB32196" s="3" t="e">
        <v>#N/A</v>
      </c>
    </row>
    <row r="32197" spans="28:28" x14ac:dyDescent="0.25">
      <c r="AB32197" s="3" t="e">
        <v>#N/A</v>
      </c>
    </row>
    <row r="32198" spans="28:28" x14ac:dyDescent="0.25">
      <c r="AB32198" s="3" t="e">
        <v>#N/A</v>
      </c>
    </row>
    <row r="32199" spans="28:28" x14ac:dyDescent="0.25">
      <c r="AB32199" s="3" t="e">
        <v>#N/A</v>
      </c>
    </row>
    <row r="32200" spans="28:28" x14ac:dyDescent="0.25">
      <c r="AB32200" s="3" t="e">
        <v>#N/A</v>
      </c>
    </row>
    <row r="32201" spans="28:28" x14ac:dyDescent="0.25">
      <c r="AB32201" s="3" t="e">
        <v>#N/A</v>
      </c>
    </row>
    <row r="32202" spans="28:28" x14ac:dyDescent="0.25">
      <c r="AB32202" s="3" t="e">
        <v>#N/A</v>
      </c>
    </row>
    <row r="32203" spans="28:28" x14ac:dyDescent="0.25">
      <c r="AB32203" s="3" t="e">
        <v>#N/A</v>
      </c>
    </row>
    <row r="32204" spans="28:28" x14ac:dyDescent="0.25">
      <c r="AB32204" s="3" t="e">
        <v>#N/A</v>
      </c>
    </row>
    <row r="32205" spans="28:28" x14ac:dyDescent="0.25">
      <c r="AB32205" s="3" t="e">
        <v>#N/A</v>
      </c>
    </row>
    <row r="32206" spans="28:28" x14ac:dyDescent="0.25">
      <c r="AB32206" s="3" t="e">
        <v>#N/A</v>
      </c>
    </row>
    <row r="32207" spans="28:28" x14ac:dyDescent="0.25">
      <c r="AB32207" s="3" t="e">
        <v>#N/A</v>
      </c>
    </row>
    <row r="32208" spans="28:28" x14ac:dyDescent="0.25">
      <c r="AB32208" s="3" t="e">
        <v>#N/A</v>
      </c>
    </row>
    <row r="32209" spans="28:28" x14ac:dyDescent="0.25">
      <c r="AB32209" s="3" t="e">
        <v>#N/A</v>
      </c>
    </row>
    <row r="32210" spans="28:28" x14ac:dyDescent="0.25">
      <c r="AB32210" s="3" t="e">
        <v>#N/A</v>
      </c>
    </row>
    <row r="32211" spans="28:28" x14ac:dyDescent="0.25">
      <c r="AB32211" s="3" t="e">
        <v>#N/A</v>
      </c>
    </row>
    <row r="32212" spans="28:28" x14ac:dyDescent="0.25">
      <c r="AB32212" s="3" t="e">
        <v>#N/A</v>
      </c>
    </row>
    <row r="32213" spans="28:28" x14ac:dyDescent="0.25">
      <c r="AB32213" s="3" t="e">
        <v>#N/A</v>
      </c>
    </row>
    <row r="32214" spans="28:28" x14ac:dyDescent="0.25">
      <c r="AB32214" s="3" t="e">
        <v>#N/A</v>
      </c>
    </row>
    <row r="32215" spans="28:28" x14ac:dyDescent="0.25">
      <c r="AB32215" s="3" t="e">
        <v>#N/A</v>
      </c>
    </row>
    <row r="32216" spans="28:28" x14ac:dyDescent="0.25">
      <c r="AB32216" s="3" t="e">
        <v>#N/A</v>
      </c>
    </row>
    <row r="32217" spans="28:28" x14ac:dyDescent="0.25">
      <c r="AB32217" s="3" t="e">
        <v>#N/A</v>
      </c>
    </row>
    <row r="32218" spans="28:28" x14ac:dyDescent="0.25">
      <c r="AB32218" s="3" t="e">
        <v>#N/A</v>
      </c>
    </row>
    <row r="32219" spans="28:28" x14ac:dyDescent="0.25">
      <c r="AB32219" s="3" t="e">
        <v>#N/A</v>
      </c>
    </row>
    <row r="32220" spans="28:28" x14ac:dyDescent="0.25">
      <c r="AB32220" s="3" t="e">
        <v>#N/A</v>
      </c>
    </row>
    <row r="32221" spans="28:28" x14ac:dyDescent="0.25">
      <c r="AB32221" s="3" t="e">
        <v>#N/A</v>
      </c>
    </row>
    <row r="32222" spans="28:28" x14ac:dyDescent="0.25">
      <c r="AB32222" s="3" t="e">
        <v>#N/A</v>
      </c>
    </row>
    <row r="32223" spans="28:28" x14ac:dyDescent="0.25">
      <c r="AB32223" s="3" t="e">
        <v>#N/A</v>
      </c>
    </row>
    <row r="32224" spans="28:28" x14ac:dyDescent="0.25">
      <c r="AB32224" s="3" t="e">
        <v>#N/A</v>
      </c>
    </row>
    <row r="32225" spans="28:28" x14ac:dyDescent="0.25">
      <c r="AB32225" s="3" t="e">
        <v>#N/A</v>
      </c>
    </row>
    <row r="32226" spans="28:28" x14ac:dyDescent="0.25">
      <c r="AB32226" s="3" t="e">
        <v>#N/A</v>
      </c>
    </row>
    <row r="32227" spans="28:28" x14ac:dyDescent="0.25">
      <c r="AB32227" s="3" t="e">
        <v>#N/A</v>
      </c>
    </row>
    <row r="32228" spans="28:28" x14ac:dyDescent="0.25">
      <c r="AB32228" s="3" t="e">
        <v>#N/A</v>
      </c>
    </row>
    <row r="32229" spans="28:28" x14ac:dyDescent="0.25">
      <c r="AB32229" s="3" t="e">
        <v>#N/A</v>
      </c>
    </row>
    <row r="32230" spans="28:28" x14ac:dyDescent="0.25">
      <c r="AB32230" s="3" t="e">
        <v>#N/A</v>
      </c>
    </row>
    <row r="32231" spans="28:28" x14ac:dyDescent="0.25">
      <c r="AB32231" s="3" t="e">
        <v>#N/A</v>
      </c>
    </row>
    <row r="32232" spans="28:28" x14ac:dyDescent="0.25">
      <c r="AB32232" s="3" t="e">
        <v>#N/A</v>
      </c>
    </row>
    <row r="32233" spans="28:28" x14ac:dyDescent="0.25">
      <c r="AB32233" s="3" t="e">
        <v>#N/A</v>
      </c>
    </row>
    <row r="32234" spans="28:28" x14ac:dyDescent="0.25">
      <c r="AB32234" s="3" t="e">
        <v>#N/A</v>
      </c>
    </row>
    <row r="32235" spans="28:28" x14ac:dyDescent="0.25">
      <c r="AB32235" s="3" t="e">
        <v>#N/A</v>
      </c>
    </row>
    <row r="32236" spans="28:28" x14ac:dyDescent="0.25">
      <c r="AB32236" s="3" t="e">
        <v>#N/A</v>
      </c>
    </row>
    <row r="32237" spans="28:28" x14ac:dyDescent="0.25">
      <c r="AB32237" s="3" t="e">
        <v>#N/A</v>
      </c>
    </row>
    <row r="32238" spans="28:28" x14ac:dyDescent="0.25">
      <c r="AB32238" s="3" t="e">
        <v>#N/A</v>
      </c>
    </row>
    <row r="32239" spans="28:28" x14ac:dyDescent="0.25">
      <c r="AB32239" s="3" t="e">
        <v>#N/A</v>
      </c>
    </row>
    <row r="32240" spans="28:28" x14ac:dyDescent="0.25">
      <c r="AB32240" s="3" t="e">
        <v>#N/A</v>
      </c>
    </row>
    <row r="32241" spans="28:28" x14ac:dyDescent="0.25">
      <c r="AB32241" s="3" t="e">
        <v>#N/A</v>
      </c>
    </row>
    <row r="32242" spans="28:28" x14ac:dyDescent="0.25">
      <c r="AB32242" s="3" t="e">
        <v>#N/A</v>
      </c>
    </row>
    <row r="32243" spans="28:28" x14ac:dyDescent="0.25">
      <c r="AB32243" s="3" t="e">
        <v>#N/A</v>
      </c>
    </row>
    <row r="32244" spans="28:28" x14ac:dyDescent="0.25">
      <c r="AB32244" s="3" t="e">
        <v>#N/A</v>
      </c>
    </row>
    <row r="32245" spans="28:28" x14ac:dyDescent="0.25">
      <c r="AB32245" s="3" t="e">
        <v>#N/A</v>
      </c>
    </row>
    <row r="32246" spans="28:28" x14ac:dyDescent="0.25">
      <c r="AB32246" s="3" t="e">
        <v>#N/A</v>
      </c>
    </row>
    <row r="32247" spans="28:28" x14ac:dyDescent="0.25">
      <c r="AB32247" s="3" t="e">
        <v>#N/A</v>
      </c>
    </row>
    <row r="32248" spans="28:28" x14ac:dyDescent="0.25">
      <c r="AB32248" s="3" t="e">
        <v>#N/A</v>
      </c>
    </row>
    <row r="32249" spans="28:28" x14ac:dyDescent="0.25">
      <c r="AB32249" s="3" t="e">
        <v>#N/A</v>
      </c>
    </row>
    <row r="32250" spans="28:28" x14ac:dyDescent="0.25">
      <c r="AB32250" s="3" t="e">
        <v>#N/A</v>
      </c>
    </row>
    <row r="32251" spans="28:28" x14ac:dyDescent="0.25">
      <c r="AB32251" s="3" t="e">
        <v>#N/A</v>
      </c>
    </row>
    <row r="32252" spans="28:28" x14ac:dyDescent="0.25">
      <c r="AB32252" s="3" t="e">
        <v>#N/A</v>
      </c>
    </row>
    <row r="32253" spans="28:28" x14ac:dyDescent="0.25">
      <c r="AB32253" s="3" t="e">
        <v>#N/A</v>
      </c>
    </row>
    <row r="32254" spans="28:28" x14ac:dyDescent="0.25">
      <c r="AB32254" s="3" t="e">
        <v>#N/A</v>
      </c>
    </row>
    <row r="32255" spans="28:28" x14ac:dyDescent="0.25">
      <c r="AB32255" s="3" t="e">
        <v>#N/A</v>
      </c>
    </row>
    <row r="32256" spans="28:28" x14ac:dyDescent="0.25">
      <c r="AB32256" s="3" t="e">
        <v>#N/A</v>
      </c>
    </row>
    <row r="32257" spans="28:28" x14ac:dyDescent="0.25">
      <c r="AB32257" s="3" t="e">
        <v>#N/A</v>
      </c>
    </row>
    <row r="32258" spans="28:28" x14ac:dyDescent="0.25">
      <c r="AB32258" s="3" t="e">
        <v>#N/A</v>
      </c>
    </row>
    <row r="32259" spans="28:28" x14ac:dyDescent="0.25">
      <c r="AB32259" s="3" t="e">
        <v>#N/A</v>
      </c>
    </row>
    <row r="32260" spans="28:28" x14ac:dyDescent="0.25">
      <c r="AB32260" s="3" t="e">
        <v>#N/A</v>
      </c>
    </row>
    <row r="32261" spans="28:28" x14ac:dyDescent="0.25">
      <c r="AB32261" s="3" t="e">
        <v>#N/A</v>
      </c>
    </row>
    <row r="32262" spans="28:28" x14ac:dyDescent="0.25">
      <c r="AB32262" s="3" t="e">
        <v>#N/A</v>
      </c>
    </row>
    <row r="32263" spans="28:28" x14ac:dyDescent="0.25">
      <c r="AB32263" s="3" t="e">
        <v>#N/A</v>
      </c>
    </row>
    <row r="32264" spans="28:28" x14ac:dyDescent="0.25">
      <c r="AB32264" s="3" t="e">
        <v>#N/A</v>
      </c>
    </row>
    <row r="32265" spans="28:28" x14ac:dyDescent="0.25">
      <c r="AB32265" s="3" t="e">
        <v>#N/A</v>
      </c>
    </row>
    <row r="32266" spans="28:28" x14ac:dyDescent="0.25">
      <c r="AB32266" s="3" t="e">
        <v>#N/A</v>
      </c>
    </row>
    <row r="32267" spans="28:28" x14ac:dyDescent="0.25">
      <c r="AB32267" s="3" t="e">
        <v>#N/A</v>
      </c>
    </row>
    <row r="32268" spans="28:28" x14ac:dyDescent="0.25">
      <c r="AB32268" s="3" t="e">
        <v>#N/A</v>
      </c>
    </row>
    <row r="32269" spans="28:28" x14ac:dyDescent="0.25">
      <c r="AB32269" s="3" t="e">
        <v>#N/A</v>
      </c>
    </row>
    <row r="32270" spans="28:28" x14ac:dyDescent="0.25">
      <c r="AB32270" s="3" t="e">
        <v>#N/A</v>
      </c>
    </row>
    <row r="32271" spans="28:28" x14ac:dyDescent="0.25">
      <c r="AB32271" s="3" t="e">
        <v>#N/A</v>
      </c>
    </row>
    <row r="32272" spans="28:28" x14ac:dyDescent="0.25">
      <c r="AB32272" s="3" t="e">
        <v>#N/A</v>
      </c>
    </row>
    <row r="32273" spans="28:28" x14ac:dyDescent="0.25">
      <c r="AB32273" s="3" t="e">
        <v>#N/A</v>
      </c>
    </row>
    <row r="32274" spans="28:28" x14ac:dyDescent="0.25">
      <c r="AB32274" s="3" t="e">
        <v>#N/A</v>
      </c>
    </row>
    <row r="32275" spans="28:28" x14ac:dyDescent="0.25">
      <c r="AB32275" s="3" t="e">
        <v>#N/A</v>
      </c>
    </row>
    <row r="32276" spans="28:28" x14ac:dyDescent="0.25">
      <c r="AB32276" s="3" t="e">
        <v>#N/A</v>
      </c>
    </row>
    <row r="32277" spans="28:28" x14ac:dyDescent="0.25">
      <c r="AB32277" s="3" t="e">
        <v>#N/A</v>
      </c>
    </row>
    <row r="32278" spans="28:28" x14ac:dyDescent="0.25">
      <c r="AB32278" s="3" t="e">
        <v>#N/A</v>
      </c>
    </row>
    <row r="32279" spans="28:28" x14ac:dyDescent="0.25">
      <c r="AB32279" s="3" t="e">
        <v>#N/A</v>
      </c>
    </row>
    <row r="32280" spans="28:28" x14ac:dyDescent="0.25">
      <c r="AB32280" s="3" t="e">
        <v>#N/A</v>
      </c>
    </row>
    <row r="32281" spans="28:28" x14ac:dyDescent="0.25">
      <c r="AB32281" s="3" t="e">
        <v>#N/A</v>
      </c>
    </row>
    <row r="32282" spans="28:28" x14ac:dyDescent="0.25">
      <c r="AB32282" s="3" t="e">
        <v>#N/A</v>
      </c>
    </row>
    <row r="32283" spans="28:28" x14ac:dyDescent="0.25">
      <c r="AB32283" s="3" t="e">
        <v>#N/A</v>
      </c>
    </row>
    <row r="32284" spans="28:28" x14ac:dyDescent="0.25">
      <c r="AB32284" s="3" t="e">
        <v>#N/A</v>
      </c>
    </row>
    <row r="32285" spans="28:28" x14ac:dyDescent="0.25">
      <c r="AB32285" s="3" t="e">
        <v>#N/A</v>
      </c>
    </row>
    <row r="32286" spans="28:28" x14ac:dyDescent="0.25">
      <c r="AB32286" s="3" t="e">
        <v>#N/A</v>
      </c>
    </row>
    <row r="32287" spans="28:28" x14ac:dyDescent="0.25">
      <c r="AB32287" s="3" t="e">
        <v>#N/A</v>
      </c>
    </row>
    <row r="32288" spans="28:28" x14ac:dyDescent="0.25">
      <c r="AB32288" s="3" t="e">
        <v>#N/A</v>
      </c>
    </row>
    <row r="32289" spans="28:28" x14ac:dyDescent="0.25">
      <c r="AB32289" s="3" t="e">
        <v>#N/A</v>
      </c>
    </row>
    <row r="32290" spans="28:28" x14ac:dyDescent="0.25">
      <c r="AB32290" s="3" t="e">
        <v>#N/A</v>
      </c>
    </row>
    <row r="32291" spans="28:28" x14ac:dyDescent="0.25">
      <c r="AB32291" s="3" t="e">
        <v>#N/A</v>
      </c>
    </row>
    <row r="32292" spans="28:28" x14ac:dyDescent="0.25">
      <c r="AB32292" s="3" t="e">
        <v>#N/A</v>
      </c>
    </row>
    <row r="32293" spans="28:28" x14ac:dyDescent="0.25">
      <c r="AB32293" s="3" t="e">
        <v>#N/A</v>
      </c>
    </row>
    <row r="32294" spans="28:28" x14ac:dyDescent="0.25">
      <c r="AB32294" s="3" t="e">
        <v>#N/A</v>
      </c>
    </row>
    <row r="32295" spans="28:28" x14ac:dyDescent="0.25">
      <c r="AB32295" s="3" t="e">
        <v>#N/A</v>
      </c>
    </row>
    <row r="32296" spans="28:28" x14ac:dyDescent="0.25">
      <c r="AB32296" s="3" t="e">
        <v>#N/A</v>
      </c>
    </row>
    <row r="32297" spans="28:28" x14ac:dyDescent="0.25">
      <c r="AB32297" s="3" t="e">
        <v>#N/A</v>
      </c>
    </row>
    <row r="32298" spans="28:28" x14ac:dyDescent="0.25">
      <c r="AB32298" s="3" t="e">
        <v>#N/A</v>
      </c>
    </row>
    <row r="32299" spans="28:28" x14ac:dyDescent="0.25">
      <c r="AB32299" s="3" t="e">
        <v>#N/A</v>
      </c>
    </row>
    <row r="32300" spans="28:28" x14ac:dyDescent="0.25">
      <c r="AB32300" s="3" t="e">
        <v>#N/A</v>
      </c>
    </row>
    <row r="32301" spans="28:28" x14ac:dyDescent="0.25">
      <c r="AB32301" s="3" t="e">
        <v>#N/A</v>
      </c>
    </row>
    <row r="32302" spans="28:28" x14ac:dyDescent="0.25">
      <c r="AB32302" s="3" t="e">
        <v>#N/A</v>
      </c>
    </row>
    <row r="32303" spans="28:28" x14ac:dyDescent="0.25">
      <c r="AB32303" s="3" t="e">
        <v>#N/A</v>
      </c>
    </row>
    <row r="32304" spans="28:28" x14ac:dyDescent="0.25">
      <c r="AB32304" s="3" t="e">
        <v>#N/A</v>
      </c>
    </row>
    <row r="32305" spans="28:28" x14ac:dyDescent="0.25">
      <c r="AB32305" s="3" t="e">
        <v>#N/A</v>
      </c>
    </row>
    <row r="32306" spans="28:28" x14ac:dyDescent="0.25">
      <c r="AB32306" s="3" t="e">
        <v>#N/A</v>
      </c>
    </row>
    <row r="32307" spans="28:28" x14ac:dyDescent="0.25">
      <c r="AB32307" s="3" t="e">
        <v>#N/A</v>
      </c>
    </row>
    <row r="32308" spans="28:28" x14ac:dyDescent="0.25">
      <c r="AB32308" s="3" t="e">
        <v>#N/A</v>
      </c>
    </row>
    <row r="32309" spans="28:28" x14ac:dyDescent="0.25">
      <c r="AB32309" s="3" t="e">
        <v>#N/A</v>
      </c>
    </row>
    <row r="32310" spans="28:28" x14ac:dyDescent="0.25">
      <c r="AB32310" s="3" t="e">
        <v>#N/A</v>
      </c>
    </row>
    <row r="32311" spans="28:28" x14ac:dyDescent="0.25">
      <c r="AB32311" s="3" t="e">
        <v>#N/A</v>
      </c>
    </row>
    <row r="32312" spans="28:28" x14ac:dyDescent="0.25">
      <c r="AB32312" s="3" t="e">
        <v>#N/A</v>
      </c>
    </row>
    <row r="32313" spans="28:28" x14ac:dyDescent="0.25">
      <c r="AB32313" s="3" t="e">
        <v>#N/A</v>
      </c>
    </row>
    <row r="32314" spans="28:28" x14ac:dyDescent="0.25">
      <c r="AB32314" s="3" t="e">
        <v>#N/A</v>
      </c>
    </row>
    <row r="32315" spans="28:28" x14ac:dyDescent="0.25">
      <c r="AB32315" s="3" t="e">
        <v>#N/A</v>
      </c>
    </row>
    <row r="32316" spans="28:28" x14ac:dyDescent="0.25">
      <c r="AB32316" s="3" t="e">
        <v>#N/A</v>
      </c>
    </row>
    <row r="32317" spans="28:28" x14ac:dyDescent="0.25">
      <c r="AB32317" s="3" t="e">
        <v>#N/A</v>
      </c>
    </row>
    <row r="32318" spans="28:28" x14ac:dyDescent="0.25">
      <c r="AB32318" s="3" t="e">
        <v>#N/A</v>
      </c>
    </row>
    <row r="32319" spans="28:28" x14ac:dyDescent="0.25">
      <c r="AB32319" s="3" t="e">
        <v>#N/A</v>
      </c>
    </row>
    <row r="32320" spans="28:28" x14ac:dyDescent="0.25">
      <c r="AB32320" s="3" t="e">
        <v>#N/A</v>
      </c>
    </row>
    <row r="32321" spans="28:28" x14ac:dyDescent="0.25">
      <c r="AB32321" s="3" t="e">
        <v>#N/A</v>
      </c>
    </row>
    <row r="32322" spans="28:28" x14ac:dyDescent="0.25">
      <c r="AB32322" s="3" t="e">
        <v>#N/A</v>
      </c>
    </row>
    <row r="32323" spans="28:28" x14ac:dyDescent="0.25">
      <c r="AB32323" s="3" t="e">
        <v>#N/A</v>
      </c>
    </row>
    <row r="32324" spans="28:28" x14ac:dyDescent="0.25">
      <c r="AB32324" s="3" t="e">
        <v>#N/A</v>
      </c>
    </row>
    <row r="32325" spans="28:28" x14ac:dyDescent="0.25">
      <c r="AB32325" s="3" t="e">
        <v>#N/A</v>
      </c>
    </row>
    <row r="32326" spans="28:28" x14ac:dyDescent="0.25">
      <c r="AB32326" s="3" t="e">
        <v>#N/A</v>
      </c>
    </row>
    <row r="32327" spans="28:28" x14ac:dyDescent="0.25">
      <c r="AB32327" s="3" t="e">
        <v>#N/A</v>
      </c>
    </row>
    <row r="32328" spans="28:28" x14ac:dyDescent="0.25">
      <c r="AB32328" s="3" t="e">
        <v>#N/A</v>
      </c>
    </row>
    <row r="32329" spans="28:28" x14ac:dyDescent="0.25">
      <c r="AB32329" s="3" t="e">
        <v>#N/A</v>
      </c>
    </row>
    <row r="32330" spans="28:28" x14ac:dyDescent="0.25">
      <c r="AB32330" s="3" t="e">
        <v>#N/A</v>
      </c>
    </row>
    <row r="32331" spans="28:28" x14ac:dyDescent="0.25">
      <c r="AB32331" s="3" t="e">
        <v>#N/A</v>
      </c>
    </row>
    <row r="32332" spans="28:28" x14ac:dyDescent="0.25">
      <c r="AB32332" s="3" t="e">
        <v>#N/A</v>
      </c>
    </row>
    <row r="32333" spans="28:28" x14ac:dyDescent="0.25">
      <c r="AB32333" s="3" t="e">
        <v>#N/A</v>
      </c>
    </row>
    <row r="32334" spans="28:28" x14ac:dyDescent="0.25">
      <c r="AB32334" s="3" t="e">
        <v>#N/A</v>
      </c>
    </row>
    <row r="32335" spans="28:28" x14ac:dyDescent="0.25">
      <c r="AB32335" s="3" t="e">
        <v>#N/A</v>
      </c>
    </row>
    <row r="32336" spans="28:28" x14ac:dyDescent="0.25">
      <c r="AB32336" s="3" t="e">
        <v>#N/A</v>
      </c>
    </row>
    <row r="32337" spans="28:28" x14ac:dyDescent="0.25">
      <c r="AB32337" s="3" t="e">
        <v>#N/A</v>
      </c>
    </row>
    <row r="32338" spans="28:28" x14ac:dyDescent="0.25">
      <c r="AB32338" s="3" t="e">
        <v>#N/A</v>
      </c>
    </row>
    <row r="32339" spans="28:28" x14ac:dyDescent="0.25">
      <c r="AB32339" s="3" t="e">
        <v>#N/A</v>
      </c>
    </row>
    <row r="32340" spans="28:28" x14ac:dyDescent="0.25">
      <c r="AB32340" s="3" t="e">
        <v>#N/A</v>
      </c>
    </row>
    <row r="32341" spans="28:28" x14ac:dyDescent="0.25">
      <c r="AB32341" s="3" t="e">
        <v>#N/A</v>
      </c>
    </row>
    <row r="32342" spans="28:28" x14ac:dyDescent="0.25">
      <c r="AB32342" s="3" t="e">
        <v>#N/A</v>
      </c>
    </row>
    <row r="32343" spans="28:28" x14ac:dyDescent="0.25">
      <c r="AB32343" s="3" t="e">
        <v>#N/A</v>
      </c>
    </row>
    <row r="32344" spans="28:28" x14ac:dyDescent="0.25">
      <c r="AB32344" s="3" t="e">
        <v>#N/A</v>
      </c>
    </row>
    <row r="32345" spans="28:28" x14ac:dyDescent="0.25">
      <c r="AB32345" s="3" t="e">
        <v>#N/A</v>
      </c>
    </row>
    <row r="32346" spans="28:28" x14ac:dyDescent="0.25">
      <c r="AB32346" s="3" t="e">
        <v>#N/A</v>
      </c>
    </row>
    <row r="32347" spans="28:28" x14ac:dyDescent="0.25">
      <c r="AB32347" s="3" t="e">
        <v>#N/A</v>
      </c>
    </row>
    <row r="32348" spans="28:28" x14ac:dyDescent="0.25">
      <c r="AB32348" s="3" t="e">
        <v>#N/A</v>
      </c>
    </row>
    <row r="32349" spans="28:28" x14ac:dyDescent="0.25">
      <c r="AB32349" s="3" t="e">
        <v>#N/A</v>
      </c>
    </row>
    <row r="32350" spans="28:28" x14ac:dyDescent="0.25">
      <c r="AB32350" s="3" t="e">
        <v>#N/A</v>
      </c>
    </row>
    <row r="32351" spans="28:28" x14ac:dyDescent="0.25">
      <c r="AB32351" s="3" t="e">
        <v>#N/A</v>
      </c>
    </row>
    <row r="32352" spans="28:28" x14ac:dyDescent="0.25">
      <c r="AB32352" s="3" t="e">
        <v>#N/A</v>
      </c>
    </row>
    <row r="32353" spans="28:28" x14ac:dyDescent="0.25">
      <c r="AB32353" s="3" t="e">
        <v>#N/A</v>
      </c>
    </row>
    <row r="32354" spans="28:28" x14ac:dyDescent="0.25">
      <c r="AB32354" s="3" t="e">
        <v>#N/A</v>
      </c>
    </row>
    <row r="32355" spans="28:28" x14ac:dyDescent="0.25">
      <c r="AB32355" s="3" t="e">
        <v>#N/A</v>
      </c>
    </row>
    <row r="32356" spans="28:28" x14ac:dyDescent="0.25">
      <c r="AB32356" s="3" t="e">
        <v>#N/A</v>
      </c>
    </row>
    <row r="32357" spans="28:28" x14ac:dyDescent="0.25">
      <c r="AB32357" s="3" t="e">
        <v>#N/A</v>
      </c>
    </row>
    <row r="32358" spans="28:28" x14ac:dyDescent="0.25">
      <c r="AB32358" s="3" t="e">
        <v>#N/A</v>
      </c>
    </row>
    <row r="32359" spans="28:28" x14ac:dyDescent="0.25">
      <c r="AB32359" s="3" t="e">
        <v>#N/A</v>
      </c>
    </row>
    <row r="32360" spans="28:28" x14ac:dyDescent="0.25">
      <c r="AB32360" s="3" t="e">
        <v>#N/A</v>
      </c>
    </row>
    <row r="32361" spans="28:28" x14ac:dyDescent="0.25">
      <c r="AB32361" s="3" t="e">
        <v>#N/A</v>
      </c>
    </row>
    <row r="32362" spans="28:28" x14ac:dyDescent="0.25">
      <c r="AB32362" s="3" t="e">
        <v>#N/A</v>
      </c>
    </row>
    <row r="32363" spans="28:28" x14ac:dyDescent="0.25">
      <c r="AB32363" s="3" t="e">
        <v>#N/A</v>
      </c>
    </row>
    <row r="32364" spans="28:28" x14ac:dyDescent="0.25">
      <c r="AB32364" s="3" t="e">
        <v>#N/A</v>
      </c>
    </row>
    <row r="32365" spans="28:28" x14ac:dyDescent="0.25">
      <c r="AB32365" s="3" t="e">
        <v>#N/A</v>
      </c>
    </row>
    <row r="32366" spans="28:28" x14ac:dyDescent="0.25">
      <c r="AB32366" s="3" t="e">
        <v>#N/A</v>
      </c>
    </row>
    <row r="32367" spans="28:28" x14ac:dyDescent="0.25">
      <c r="AB32367" s="3" t="e">
        <v>#N/A</v>
      </c>
    </row>
    <row r="32368" spans="28:28" x14ac:dyDescent="0.25">
      <c r="AB32368" s="3" t="e">
        <v>#N/A</v>
      </c>
    </row>
    <row r="32369" spans="28:28" x14ac:dyDescent="0.25">
      <c r="AB32369" s="3" t="e">
        <v>#N/A</v>
      </c>
    </row>
    <row r="32370" spans="28:28" x14ac:dyDescent="0.25">
      <c r="AB32370" s="3" t="e">
        <v>#N/A</v>
      </c>
    </row>
    <row r="32371" spans="28:28" x14ac:dyDescent="0.25">
      <c r="AB32371" s="3" t="e">
        <v>#N/A</v>
      </c>
    </row>
    <row r="32372" spans="28:28" x14ac:dyDescent="0.25">
      <c r="AB32372" s="3" t="e">
        <v>#N/A</v>
      </c>
    </row>
    <row r="32373" spans="28:28" x14ac:dyDescent="0.25">
      <c r="AB32373" s="3" t="e">
        <v>#N/A</v>
      </c>
    </row>
    <row r="32374" spans="28:28" x14ac:dyDescent="0.25">
      <c r="AB32374" s="3" t="e">
        <v>#N/A</v>
      </c>
    </row>
    <row r="32375" spans="28:28" x14ac:dyDescent="0.25">
      <c r="AB32375" s="3" t="e">
        <v>#N/A</v>
      </c>
    </row>
    <row r="32376" spans="28:28" x14ac:dyDescent="0.25">
      <c r="AB32376" s="3" t="e">
        <v>#N/A</v>
      </c>
    </row>
    <row r="32377" spans="28:28" x14ac:dyDescent="0.25">
      <c r="AB32377" s="3" t="e">
        <v>#N/A</v>
      </c>
    </row>
    <row r="32378" spans="28:28" x14ac:dyDescent="0.25">
      <c r="AB32378" s="3" t="e">
        <v>#N/A</v>
      </c>
    </row>
    <row r="32379" spans="28:28" x14ac:dyDescent="0.25">
      <c r="AB32379" s="3" t="e">
        <v>#N/A</v>
      </c>
    </row>
    <row r="32380" spans="28:28" x14ac:dyDescent="0.25">
      <c r="AB32380" s="3" t="e">
        <v>#N/A</v>
      </c>
    </row>
    <row r="32381" spans="28:28" x14ac:dyDescent="0.25">
      <c r="AB32381" s="3" t="e">
        <v>#N/A</v>
      </c>
    </row>
    <row r="32382" spans="28:28" x14ac:dyDescent="0.25">
      <c r="AB32382" s="3" t="e">
        <v>#N/A</v>
      </c>
    </row>
    <row r="32383" spans="28:28" x14ac:dyDescent="0.25">
      <c r="AB32383" s="3" t="e">
        <v>#N/A</v>
      </c>
    </row>
    <row r="32384" spans="28:28" x14ac:dyDescent="0.25">
      <c r="AB32384" s="3" t="e">
        <v>#N/A</v>
      </c>
    </row>
    <row r="32385" spans="28:28" x14ac:dyDescent="0.25">
      <c r="AB32385" s="3" t="e">
        <v>#N/A</v>
      </c>
    </row>
    <row r="32386" spans="28:28" x14ac:dyDescent="0.25">
      <c r="AB32386" s="3" t="e">
        <v>#N/A</v>
      </c>
    </row>
    <row r="32387" spans="28:28" x14ac:dyDescent="0.25">
      <c r="AB32387" s="3" t="e">
        <v>#N/A</v>
      </c>
    </row>
    <row r="32388" spans="28:28" x14ac:dyDescent="0.25">
      <c r="AB32388" s="3" t="e">
        <v>#N/A</v>
      </c>
    </row>
    <row r="32389" spans="28:28" x14ac:dyDescent="0.25">
      <c r="AB32389" s="3" t="e">
        <v>#N/A</v>
      </c>
    </row>
    <row r="32390" spans="28:28" x14ac:dyDescent="0.25">
      <c r="AB32390" s="3" t="e">
        <v>#N/A</v>
      </c>
    </row>
    <row r="32391" spans="28:28" x14ac:dyDescent="0.25">
      <c r="AB32391" s="3" t="e">
        <v>#N/A</v>
      </c>
    </row>
    <row r="32392" spans="28:28" x14ac:dyDescent="0.25">
      <c r="AB32392" s="3" t="e">
        <v>#N/A</v>
      </c>
    </row>
    <row r="32393" spans="28:28" x14ac:dyDescent="0.25">
      <c r="AB32393" s="3" t="e">
        <v>#N/A</v>
      </c>
    </row>
    <row r="32394" spans="28:28" x14ac:dyDescent="0.25">
      <c r="AB32394" s="3" t="e">
        <v>#N/A</v>
      </c>
    </row>
    <row r="32395" spans="28:28" x14ac:dyDescent="0.25">
      <c r="AB32395" s="3" t="e">
        <v>#N/A</v>
      </c>
    </row>
    <row r="32396" spans="28:28" x14ac:dyDescent="0.25">
      <c r="AB32396" s="3" t="e">
        <v>#N/A</v>
      </c>
    </row>
    <row r="32397" spans="28:28" x14ac:dyDescent="0.25">
      <c r="AB32397" s="3" t="e">
        <v>#N/A</v>
      </c>
    </row>
    <row r="32398" spans="28:28" x14ac:dyDescent="0.25">
      <c r="AB32398" s="3" t="e">
        <v>#N/A</v>
      </c>
    </row>
    <row r="32399" spans="28:28" x14ac:dyDescent="0.25">
      <c r="AB32399" s="3" t="e">
        <v>#N/A</v>
      </c>
    </row>
    <row r="32400" spans="28:28" x14ac:dyDescent="0.25">
      <c r="AB32400" s="3" t="e">
        <v>#N/A</v>
      </c>
    </row>
    <row r="32401" spans="28:28" x14ac:dyDescent="0.25">
      <c r="AB32401" s="3" t="e">
        <v>#N/A</v>
      </c>
    </row>
    <row r="32402" spans="28:28" x14ac:dyDescent="0.25">
      <c r="AB32402" s="3" t="e">
        <v>#N/A</v>
      </c>
    </row>
    <row r="32403" spans="28:28" x14ac:dyDescent="0.25">
      <c r="AB32403" s="3" t="e">
        <v>#N/A</v>
      </c>
    </row>
    <row r="32404" spans="28:28" x14ac:dyDescent="0.25">
      <c r="AB32404" s="3" t="e">
        <v>#N/A</v>
      </c>
    </row>
    <row r="32405" spans="28:28" x14ac:dyDescent="0.25">
      <c r="AB32405" s="3" t="e">
        <v>#N/A</v>
      </c>
    </row>
    <row r="32406" spans="28:28" x14ac:dyDescent="0.25">
      <c r="AB32406" s="3" t="e">
        <v>#N/A</v>
      </c>
    </row>
    <row r="32407" spans="28:28" x14ac:dyDescent="0.25">
      <c r="AB32407" s="3" t="e">
        <v>#N/A</v>
      </c>
    </row>
    <row r="32408" spans="28:28" x14ac:dyDescent="0.25">
      <c r="AB32408" s="3" t="e">
        <v>#N/A</v>
      </c>
    </row>
    <row r="32409" spans="28:28" x14ac:dyDescent="0.25">
      <c r="AB32409" s="3" t="e">
        <v>#N/A</v>
      </c>
    </row>
    <row r="32410" spans="28:28" x14ac:dyDescent="0.25">
      <c r="AB32410" s="3" t="e">
        <v>#N/A</v>
      </c>
    </row>
    <row r="32411" spans="28:28" x14ac:dyDescent="0.25">
      <c r="AB32411" s="3" t="e">
        <v>#N/A</v>
      </c>
    </row>
    <row r="32412" spans="28:28" x14ac:dyDescent="0.25">
      <c r="AB32412" s="3" t="e">
        <v>#N/A</v>
      </c>
    </row>
    <row r="32413" spans="28:28" x14ac:dyDescent="0.25">
      <c r="AB32413" s="3" t="e">
        <v>#N/A</v>
      </c>
    </row>
    <row r="32414" spans="28:28" x14ac:dyDescent="0.25">
      <c r="AB32414" s="3" t="e">
        <v>#N/A</v>
      </c>
    </row>
    <row r="32415" spans="28:28" x14ac:dyDescent="0.25">
      <c r="AB32415" s="3" t="e">
        <v>#N/A</v>
      </c>
    </row>
    <row r="32416" spans="28:28" x14ac:dyDescent="0.25">
      <c r="AB32416" s="3" t="e">
        <v>#N/A</v>
      </c>
    </row>
    <row r="32417" spans="28:28" x14ac:dyDescent="0.25">
      <c r="AB32417" s="3" t="e">
        <v>#N/A</v>
      </c>
    </row>
    <row r="32418" spans="28:28" x14ac:dyDescent="0.25">
      <c r="AB32418" s="3" t="e">
        <v>#N/A</v>
      </c>
    </row>
    <row r="32419" spans="28:28" x14ac:dyDescent="0.25">
      <c r="AB32419" s="3" t="e">
        <v>#N/A</v>
      </c>
    </row>
    <row r="32420" spans="28:28" x14ac:dyDescent="0.25">
      <c r="AB32420" s="3" t="e">
        <v>#N/A</v>
      </c>
    </row>
    <row r="32421" spans="28:28" x14ac:dyDescent="0.25">
      <c r="AB32421" s="3" t="e">
        <v>#N/A</v>
      </c>
    </row>
    <row r="32422" spans="28:28" x14ac:dyDescent="0.25">
      <c r="AB32422" s="3" t="e">
        <v>#N/A</v>
      </c>
    </row>
    <row r="32423" spans="28:28" x14ac:dyDescent="0.25">
      <c r="AB32423" s="3" t="e">
        <v>#N/A</v>
      </c>
    </row>
    <row r="32424" spans="28:28" x14ac:dyDescent="0.25">
      <c r="AB32424" s="3" t="e">
        <v>#N/A</v>
      </c>
    </row>
    <row r="32425" spans="28:28" x14ac:dyDescent="0.25">
      <c r="AB32425" s="3" t="e">
        <v>#N/A</v>
      </c>
    </row>
    <row r="32426" spans="28:28" x14ac:dyDescent="0.25">
      <c r="AB32426" s="3" t="e">
        <v>#N/A</v>
      </c>
    </row>
    <row r="32427" spans="28:28" x14ac:dyDescent="0.25">
      <c r="AB32427" s="3" t="e">
        <v>#N/A</v>
      </c>
    </row>
    <row r="32428" spans="28:28" x14ac:dyDescent="0.25">
      <c r="AB32428" s="3" t="e">
        <v>#N/A</v>
      </c>
    </row>
    <row r="32429" spans="28:28" x14ac:dyDescent="0.25">
      <c r="AB32429" s="3" t="e">
        <v>#N/A</v>
      </c>
    </row>
    <row r="32430" spans="28:28" x14ac:dyDescent="0.25">
      <c r="AB32430" s="3" t="e">
        <v>#N/A</v>
      </c>
    </row>
    <row r="32431" spans="28:28" x14ac:dyDescent="0.25">
      <c r="AB32431" s="3" t="e">
        <v>#N/A</v>
      </c>
    </row>
    <row r="32432" spans="28:28" x14ac:dyDescent="0.25">
      <c r="AB32432" s="3" t="e">
        <v>#N/A</v>
      </c>
    </row>
    <row r="32433" spans="28:28" x14ac:dyDescent="0.25">
      <c r="AB32433" s="3" t="e">
        <v>#N/A</v>
      </c>
    </row>
    <row r="32434" spans="28:28" x14ac:dyDescent="0.25">
      <c r="AB32434" s="3" t="e">
        <v>#N/A</v>
      </c>
    </row>
    <row r="32435" spans="28:28" x14ac:dyDescent="0.25">
      <c r="AB32435" s="3" t="e">
        <v>#N/A</v>
      </c>
    </row>
    <row r="32436" spans="28:28" x14ac:dyDescent="0.25">
      <c r="AB32436" s="3" t="e">
        <v>#N/A</v>
      </c>
    </row>
    <row r="32437" spans="28:28" x14ac:dyDescent="0.25">
      <c r="AB32437" s="3" t="e">
        <v>#N/A</v>
      </c>
    </row>
    <row r="32438" spans="28:28" x14ac:dyDescent="0.25">
      <c r="AB32438" s="3" t="e">
        <v>#N/A</v>
      </c>
    </row>
    <row r="32439" spans="28:28" x14ac:dyDescent="0.25">
      <c r="AB32439" s="3" t="e">
        <v>#N/A</v>
      </c>
    </row>
    <row r="32440" spans="28:28" x14ac:dyDescent="0.25">
      <c r="AB32440" s="3" t="e">
        <v>#N/A</v>
      </c>
    </row>
    <row r="32441" spans="28:28" x14ac:dyDescent="0.25">
      <c r="AB32441" s="3" t="e">
        <v>#N/A</v>
      </c>
    </row>
    <row r="32442" spans="28:28" x14ac:dyDescent="0.25">
      <c r="AB32442" s="3" t="e">
        <v>#N/A</v>
      </c>
    </row>
    <row r="32443" spans="28:28" x14ac:dyDescent="0.25">
      <c r="AB32443" s="3" t="e">
        <v>#N/A</v>
      </c>
    </row>
    <row r="32444" spans="28:28" x14ac:dyDescent="0.25">
      <c r="AB32444" s="3" t="e">
        <v>#N/A</v>
      </c>
    </row>
    <row r="32445" spans="28:28" x14ac:dyDescent="0.25">
      <c r="AB32445" s="3" t="e">
        <v>#N/A</v>
      </c>
    </row>
    <row r="32446" spans="28:28" x14ac:dyDescent="0.25">
      <c r="AB32446" s="3" t="e">
        <v>#N/A</v>
      </c>
    </row>
    <row r="32447" spans="28:28" x14ac:dyDescent="0.25">
      <c r="AB32447" s="3" t="e">
        <v>#N/A</v>
      </c>
    </row>
    <row r="32448" spans="28:28" x14ac:dyDescent="0.25">
      <c r="AB32448" s="3" t="e">
        <v>#N/A</v>
      </c>
    </row>
    <row r="32449" spans="28:28" x14ac:dyDescent="0.25">
      <c r="AB32449" s="3" t="e">
        <v>#N/A</v>
      </c>
    </row>
    <row r="32450" spans="28:28" x14ac:dyDescent="0.25">
      <c r="AB32450" s="3" t="e">
        <v>#N/A</v>
      </c>
    </row>
    <row r="32451" spans="28:28" x14ac:dyDescent="0.25">
      <c r="AB32451" s="3" t="e">
        <v>#N/A</v>
      </c>
    </row>
    <row r="32452" spans="28:28" x14ac:dyDescent="0.25">
      <c r="AB32452" s="3" t="e">
        <v>#N/A</v>
      </c>
    </row>
    <row r="32453" spans="28:28" x14ac:dyDescent="0.25">
      <c r="AB32453" s="3" t="e">
        <v>#N/A</v>
      </c>
    </row>
    <row r="32454" spans="28:28" x14ac:dyDescent="0.25">
      <c r="AB32454" s="3" t="e">
        <v>#N/A</v>
      </c>
    </row>
    <row r="32455" spans="28:28" x14ac:dyDescent="0.25">
      <c r="AB32455" s="3" t="e">
        <v>#N/A</v>
      </c>
    </row>
    <row r="32456" spans="28:28" x14ac:dyDescent="0.25">
      <c r="AB32456" s="3" t="e">
        <v>#N/A</v>
      </c>
    </row>
    <row r="32457" spans="28:28" x14ac:dyDescent="0.25">
      <c r="AB32457" s="3" t="e">
        <v>#N/A</v>
      </c>
    </row>
    <row r="32458" spans="28:28" x14ac:dyDescent="0.25">
      <c r="AB32458" s="3" t="e">
        <v>#N/A</v>
      </c>
    </row>
    <row r="32459" spans="28:28" x14ac:dyDescent="0.25">
      <c r="AB32459" s="3" t="e">
        <v>#N/A</v>
      </c>
    </row>
    <row r="32460" spans="28:28" x14ac:dyDescent="0.25">
      <c r="AB32460" s="3" t="e">
        <v>#N/A</v>
      </c>
    </row>
    <row r="32461" spans="28:28" x14ac:dyDescent="0.25">
      <c r="AB32461" s="3" t="e">
        <v>#N/A</v>
      </c>
    </row>
    <row r="32462" spans="28:28" x14ac:dyDescent="0.25">
      <c r="AB32462" s="3" t="e">
        <v>#N/A</v>
      </c>
    </row>
    <row r="32463" spans="28:28" x14ac:dyDescent="0.25">
      <c r="AB32463" s="3" t="e">
        <v>#N/A</v>
      </c>
    </row>
    <row r="32464" spans="28:28" x14ac:dyDescent="0.25">
      <c r="AB32464" s="3" t="e">
        <v>#N/A</v>
      </c>
    </row>
    <row r="32465" spans="28:28" x14ac:dyDescent="0.25">
      <c r="AB32465" s="3" t="e">
        <v>#N/A</v>
      </c>
    </row>
    <row r="32466" spans="28:28" x14ac:dyDescent="0.25">
      <c r="AB32466" s="3" t="e">
        <v>#N/A</v>
      </c>
    </row>
    <row r="32467" spans="28:28" x14ac:dyDescent="0.25">
      <c r="AB32467" s="3" t="e">
        <v>#N/A</v>
      </c>
    </row>
    <row r="32468" spans="28:28" x14ac:dyDescent="0.25">
      <c r="AB32468" s="3" t="e">
        <v>#N/A</v>
      </c>
    </row>
    <row r="32469" spans="28:28" x14ac:dyDescent="0.25">
      <c r="AB32469" s="3" t="e">
        <v>#N/A</v>
      </c>
    </row>
    <row r="32470" spans="28:28" x14ac:dyDescent="0.25">
      <c r="AB32470" s="3" t="e">
        <v>#N/A</v>
      </c>
    </row>
    <row r="32471" spans="28:28" x14ac:dyDescent="0.25">
      <c r="AB32471" s="3" t="e">
        <v>#N/A</v>
      </c>
    </row>
    <row r="32472" spans="28:28" x14ac:dyDescent="0.25">
      <c r="AB32472" s="3" t="e">
        <v>#N/A</v>
      </c>
    </row>
    <row r="32473" spans="28:28" x14ac:dyDescent="0.25">
      <c r="AB32473" s="3" t="e">
        <v>#N/A</v>
      </c>
    </row>
    <row r="32474" spans="28:28" x14ac:dyDescent="0.25">
      <c r="AB32474" s="3" t="e">
        <v>#N/A</v>
      </c>
    </row>
    <row r="32475" spans="28:28" x14ac:dyDescent="0.25">
      <c r="AB32475" s="3" t="e">
        <v>#N/A</v>
      </c>
    </row>
    <row r="32476" spans="28:28" x14ac:dyDescent="0.25">
      <c r="AB32476" s="3" t="e">
        <v>#N/A</v>
      </c>
    </row>
    <row r="32477" spans="28:28" x14ac:dyDescent="0.25">
      <c r="AB32477" s="3" t="e">
        <v>#N/A</v>
      </c>
    </row>
    <row r="32478" spans="28:28" x14ac:dyDescent="0.25">
      <c r="AB32478" s="3" t="e">
        <v>#N/A</v>
      </c>
    </row>
    <row r="32479" spans="28:28" x14ac:dyDescent="0.25">
      <c r="AB32479" s="3" t="e">
        <v>#N/A</v>
      </c>
    </row>
    <row r="32480" spans="28:28" x14ac:dyDescent="0.25">
      <c r="AB32480" s="3" t="e">
        <v>#N/A</v>
      </c>
    </row>
    <row r="32481" spans="28:28" x14ac:dyDescent="0.25">
      <c r="AB32481" s="3" t="e">
        <v>#N/A</v>
      </c>
    </row>
    <row r="32482" spans="28:28" x14ac:dyDescent="0.25">
      <c r="AB32482" s="3" t="e">
        <v>#N/A</v>
      </c>
    </row>
    <row r="32483" spans="28:28" x14ac:dyDescent="0.25">
      <c r="AB32483" s="3" t="e">
        <v>#N/A</v>
      </c>
    </row>
    <row r="32484" spans="28:28" x14ac:dyDescent="0.25">
      <c r="AB32484" s="3" t="e">
        <v>#N/A</v>
      </c>
    </row>
    <row r="32485" spans="28:28" x14ac:dyDescent="0.25">
      <c r="AB32485" s="3" t="e">
        <v>#N/A</v>
      </c>
    </row>
    <row r="32486" spans="28:28" x14ac:dyDescent="0.25">
      <c r="AB32486" s="3" t="e">
        <v>#N/A</v>
      </c>
    </row>
    <row r="32487" spans="28:28" x14ac:dyDescent="0.25">
      <c r="AB32487" s="3" t="e">
        <v>#N/A</v>
      </c>
    </row>
    <row r="32488" spans="28:28" x14ac:dyDescent="0.25">
      <c r="AB32488" s="3" t="e">
        <v>#N/A</v>
      </c>
    </row>
    <row r="32489" spans="28:28" x14ac:dyDescent="0.25">
      <c r="AB32489" s="3" t="e">
        <v>#N/A</v>
      </c>
    </row>
    <row r="32490" spans="28:28" x14ac:dyDescent="0.25">
      <c r="AB32490" s="3" t="e">
        <v>#N/A</v>
      </c>
    </row>
    <row r="32491" spans="28:28" x14ac:dyDescent="0.25">
      <c r="AB32491" s="3" t="e">
        <v>#N/A</v>
      </c>
    </row>
    <row r="32492" spans="28:28" x14ac:dyDescent="0.25">
      <c r="AB32492" s="3" t="e">
        <v>#N/A</v>
      </c>
    </row>
    <row r="32493" spans="28:28" x14ac:dyDescent="0.25">
      <c r="AB32493" s="3" t="e">
        <v>#N/A</v>
      </c>
    </row>
    <row r="32494" spans="28:28" x14ac:dyDescent="0.25">
      <c r="AB32494" s="3" t="e">
        <v>#N/A</v>
      </c>
    </row>
    <row r="32495" spans="28:28" x14ac:dyDescent="0.25">
      <c r="AB32495" s="3" t="e">
        <v>#N/A</v>
      </c>
    </row>
    <row r="32496" spans="28:28" x14ac:dyDescent="0.25">
      <c r="AB32496" s="3" t="e">
        <v>#N/A</v>
      </c>
    </row>
    <row r="32497" spans="28:28" x14ac:dyDescent="0.25">
      <c r="AB32497" s="3" t="e">
        <v>#N/A</v>
      </c>
    </row>
    <row r="32498" spans="28:28" x14ac:dyDescent="0.25">
      <c r="AB32498" s="3" t="e">
        <v>#N/A</v>
      </c>
    </row>
    <row r="32499" spans="28:28" x14ac:dyDescent="0.25">
      <c r="AB32499" s="3" t="e">
        <v>#N/A</v>
      </c>
    </row>
    <row r="32500" spans="28:28" x14ac:dyDescent="0.25">
      <c r="AB32500" s="3" t="e">
        <v>#N/A</v>
      </c>
    </row>
    <row r="32501" spans="28:28" x14ac:dyDescent="0.25">
      <c r="AB32501" s="3" t="e">
        <v>#N/A</v>
      </c>
    </row>
    <row r="32502" spans="28:28" x14ac:dyDescent="0.25">
      <c r="AB32502" s="3" t="e">
        <v>#N/A</v>
      </c>
    </row>
    <row r="32503" spans="28:28" x14ac:dyDescent="0.25">
      <c r="AB32503" s="3" t="e">
        <v>#N/A</v>
      </c>
    </row>
    <row r="32504" spans="28:28" x14ac:dyDescent="0.25">
      <c r="AB32504" s="3" t="e">
        <v>#N/A</v>
      </c>
    </row>
    <row r="32505" spans="28:28" x14ac:dyDescent="0.25">
      <c r="AB32505" s="3" t="e">
        <v>#N/A</v>
      </c>
    </row>
    <row r="32506" spans="28:28" x14ac:dyDescent="0.25">
      <c r="AB32506" s="3" t="e">
        <v>#N/A</v>
      </c>
    </row>
    <row r="32507" spans="28:28" x14ac:dyDescent="0.25">
      <c r="AB32507" s="3" t="e">
        <v>#N/A</v>
      </c>
    </row>
    <row r="32508" spans="28:28" x14ac:dyDescent="0.25">
      <c r="AB32508" s="3" t="e">
        <v>#N/A</v>
      </c>
    </row>
    <row r="32509" spans="28:28" x14ac:dyDescent="0.25">
      <c r="AB32509" s="3" t="e">
        <v>#N/A</v>
      </c>
    </row>
    <row r="32510" spans="28:28" x14ac:dyDescent="0.25">
      <c r="AB32510" s="3" t="e">
        <v>#N/A</v>
      </c>
    </row>
    <row r="32511" spans="28:28" x14ac:dyDescent="0.25">
      <c r="AB32511" s="3" t="e">
        <v>#N/A</v>
      </c>
    </row>
    <row r="32512" spans="28:28" x14ac:dyDescent="0.25">
      <c r="AB32512" s="3" t="e">
        <v>#N/A</v>
      </c>
    </row>
    <row r="32513" spans="28:28" x14ac:dyDescent="0.25">
      <c r="AB32513" s="3" t="e">
        <v>#N/A</v>
      </c>
    </row>
    <row r="32514" spans="28:28" x14ac:dyDescent="0.25">
      <c r="AB32514" s="3" t="e">
        <v>#N/A</v>
      </c>
    </row>
    <row r="32515" spans="28:28" x14ac:dyDescent="0.25">
      <c r="AB32515" s="3" t="e">
        <v>#N/A</v>
      </c>
    </row>
    <row r="32516" spans="28:28" x14ac:dyDescent="0.25">
      <c r="AB32516" s="3" t="e">
        <v>#N/A</v>
      </c>
    </row>
    <row r="32517" spans="28:28" x14ac:dyDescent="0.25">
      <c r="AB32517" s="3" t="e">
        <v>#N/A</v>
      </c>
    </row>
    <row r="32518" spans="28:28" x14ac:dyDescent="0.25">
      <c r="AB32518" s="3" t="e">
        <v>#N/A</v>
      </c>
    </row>
    <row r="32519" spans="28:28" x14ac:dyDescent="0.25">
      <c r="AB32519" s="3" t="e">
        <v>#N/A</v>
      </c>
    </row>
    <row r="32520" spans="28:28" x14ac:dyDescent="0.25">
      <c r="AB32520" s="3" t="e">
        <v>#N/A</v>
      </c>
    </row>
    <row r="32521" spans="28:28" x14ac:dyDescent="0.25">
      <c r="AB32521" s="3" t="e">
        <v>#N/A</v>
      </c>
    </row>
    <row r="32522" spans="28:28" x14ac:dyDescent="0.25">
      <c r="AB32522" s="3" t="e">
        <v>#N/A</v>
      </c>
    </row>
    <row r="32523" spans="28:28" x14ac:dyDescent="0.25">
      <c r="AB32523" s="3" t="e">
        <v>#N/A</v>
      </c>
    </row>
    <row r="32524" spans="28:28" x14ac:dyDescent="0.25">
      <c r="AB32524" s="3" t="e">
        <v>#N/A</v>
      </c>
    </row>
    <row r="32525" spans="28:28" x14ac:dyDescent="0.25">
      <c r="AB32525" s="3" t="e">
        <v>#N/A</v>
      </c>
    </row>
    <row r="32526" spans="28:28" x14ac:dyDescent="0.25">
      <c r="AB32526" s="3" t="e">
        <v>#N/A</v>
      </c>
    </row>
    <row r="32527" spans="28:28" x14ac:dyDescent="0.25">
      <c r="AB32527" s="3" t="e">
        <v>#N/A</v>
      </c>
    </row>
    <row r="32528" spans="28:28" x14ac:dyDescent="0.25">
      <c r="AB32528" s="3" t="e">
        <v>#N/A</v>
      </c>
    </row>
    <row r="32529" spans="28:28" x14ac:dyDescent="0.25">
      <c r="AB32529" s="3" t="e">
        <v>#N/A</v>
      </c>
    </row>
    <row r="32530" spans="28:28" x14ac:dyDescent="0.25">
      <c r="AB32530" s="3" t="e">
        <v>#N/A</v>
      </c>
    </row>
    <row r="32531" spans="28:28" x14ac:dyDescent="0.25">
      <c r="AB32531" s="3" t="e">
        <v>#N/A</v>
      </c>
    </row>
    <row r="32532" spans="28:28" x14ac:dyDescent="0.25">
      <c r="AB32532" s="3" t="e">
        <v>#N/A</v>
      </c>
    </row>
    <row r="32533" spans="28:28" x14ac:dyDescent="0.25">
      <c r="AB32533" s="3" t="e">
        <v>#N/A</v>
      </c>
    </row>
    <row r="32534" spans="28:28" x14ac:dyDescent="0.25">
      <c r="AB32534" s="3" t="e">
        <v>#N/A</v>
      </c>
    </row>
    <row r="32535" spans="28:28" x14ac:dyDescent="0.25">
      <c r="AB32535" s="3" t="e">
        <v>#N/A</v>
      </c>
    </row>
    <row r="32536" spans="28:28" x14ac:dyDescent="0.25">
      <c r="AB32536" s="3" t="e">
        <v>#N/A</v>
      </c>
    </row>
    <row r="32537" spans="28:28" x14ac:dyDescent="0.25">
      <c r="AB32537" s="3" t="e">
        <v>#N/A</v>
      </c>
    </row>
    <row r="32538" spans="28:28" x14ac:dyDescent="0.25">
      <c r="AB32538" s="3" t="e">
        <v>#N/A</v>
      </c>
    </row>
    <row r="32539" spans="28:28" x14ac:dyDescent="0.25">
      <c r="AB32539" s="3" t="e">
        <v>#N/A</v>
      </c>
    </row>
    <row r="32540" spans="28:28" x14ac:dyDescent="0.25">
      <c r="AB32540" s="3" t="e">
        <v>#N/A</v>
      </c>
    </row>
    <row r="32541" spans="28:28" x14ac:dyDescent="0.25">
      <c r="AB32541" s="3" t="e">
        <v>#N/A</v>
      </c>
    </row>
    <row r="32542" spans="28:28" x14ac:dyDescent="0.25">
      <c r="AB32542" s="3" t="e">
        <v>#N/A</v>
      </c>
    </row>
    <row r="32543" spans="28:28" x14ac:dyDescent="0.25">
      <c r="AB32543" s="3" t="e">
        <v>#N/A</v>
      </c>
    </row>
    <row r="32544" spans="28:28" x14ac:dyDescent="0.25">
      <c r="AB32544" s="3" t="e">
        <v>#N/A</v>
      </c>
    </row>
    <row r="32545" spans="28:28" x14ac:dyDescent="0.25">
      <c r="AB32545" s="3" t="e">
        <v>#N/A</v>
      </c>
    </row>
    <row r="32546" spans="28:28" x14ac:dyDescent="0.25">
      <c r="AB32546" s="3" t="e">
        <v>#N/A</v>
      </c>
    </row>
    <row r="32547" spans="28:28" x14ac:dyDescent="0.25">
      <c r="AB32547" s="3" t="e">
        <v>#N/A</v>
      </c>
    </row>
    <row r="32548" spans="28:28" x14ac:dyDescent="0.25">
      <c r="AB32548" s="3" t="e">
        <v>#N/A</v>
      </c>
    </row>
    <row r="32549" spans="28:28" x14ac:dyDescent="0.25">
      <c r="AB32549" s="3" t="e">
        <v>#N/A</v>
      </c>
    </row>
    <row r="32550" spans="28:28" x14ac:dyDescent="0.25">
      <c r="AB32550" s="3" t="e">
        <v>#N/A</v>
      </c>
    </row>
    <row r="32551" spans="28:28" x14ac:dyDescent="0.25">
      <c r="AB32551" s="3" t="e">
        <v>#N/A</v>
      </c>
    </row>
    <row r="32552" spans="28:28" x14ac:dyDescent="0.25">
      <c r="AB32552" s="3" t="e">
        <v>#N/A</v>
      </c>
    </row>
    <row r="32553" spans="28:28" x14ac:dyDescent="0.25">
      <c r="AB32553" s="3" t="e">
        <v>#N/A</v>
      </c>
    </row>
    <row r="32554" spans="28:28" x14ac:dyDescent="0.25">
      <c r="AB32554" s="3" t="e">
        <v>#N/A</v>
      </c>
    </row>
    <row r="32555" spans="28:28" x14ac:dyDescent="0.25">
      <c r="AB32555" s="3" t="e">
        <v>#N/A</v>
      </c>
    </row>
    <row r="32556" spans="28:28" x14ac:dyDescent="0.25">
      <c r="AB32556" s="3" t="e">
        <v>#N/A</v>
      </c>
    </row>
    <row r="32557" spans="28:28" x14ac:dyDescent="0.25">
      <c r="AB32557" s="3" t="e">
        <v>#N/A</v>
      </c>
    </row>
    <row r="32558" spans="28:28" x14ac:dyDescent="0.25">
      <c r="AB32558" s="3" t="e">
        <v>#N/A</v>
      </c>
    </row>
    <row r="32559" spans="28:28" x14ac:dyDescent="0.25">
      <c r="AB32559" s="3" t="e">
        <v>#N/A</v>
      </c>
    </row>
    <row r="32560" spans="28:28" x14ac:dyDescent="0.25">
      <c r="AB32560" s="3" t="e">
        <v>#N/A</v>
      </c>
    </row>
    <row r="32561" spans="28:28" x14ac:dyDescent="0.25">
      <c r="AB32561" s="3" t="e">
        <v>#N/A</v>
      </c>
    </row>
    <row r="32562" spans="28:28" x14ac:dyDescent="0.25">
      <c r="AB32562" s="3" t="e">
        <v>#N/A</v>
      </c>
    </row>
    <row r="32563" spans="28:28" x14ac:dyDescent="0.25">
      <c r="AB32563" s="3" t="e">
        <v>#N/A</v>
      </c>
    </row>
    <row r="32564" spans="28:28" x14ac:dyDescent="0.25">
      <c r="AB32564" s="3" t="e">
        <v>#N/A</v>
      </c>
    </row>
    <row r="32565" spans="28:28" x14ac:dyDescent="0.25">
      <c r="AB32565" s="3" t="e">
        <v>#N/A</v>
      </c>
    </row>
    <row r="32566" spans="28:28" x14ac:dyDescent="0.25">
      <c r="AB32566" s="3" t="e">
        <v>#N/A</v>
      </c>
    </row>
    <row r="32567" spans="28:28" x14ac:dyDescent="0.25">
      <c r="AB32567" s="3" t="e">
        <v>#N/A</v>
      </c>
    </row>
    <row r="32568" spans="28:28" x14ac:dyDescent="0.25">
      <c r="AB32568" s="3" t="e">
        <v>#N/A</v>
      </c>
    </row>
    <row r="32569" spans="28:28" x14ac:dyDescent="0.25">
      <c r="AB32569" s="3" t="e">
        <v>#N/A</v>
      </c>
    </row>
    <row r="32570" spans="28:28" x14ac:dyDescent="0.25">
      <c r="AB32570" s="3" t="e">
        <v>#N/A</v>
      </c>
    </row>
    <row r="32571" spans="28:28" x14ac:dyDescent="0.25">
      <c r="AB32571" s="3" t="e">
        <v>#N/A</v>
      </c>
    </row>
    <row r="32572" spans="28:28" x14ac:dyDescent="0.25">
      <c r="AB32572" s="3" t="e">
        <v>#N/A</v>
      </c>
    </row>
    <row r="32573" spans="28:28" x14ac:dyDescent="0.25">
      <c r="AB32573" s="3" t="e">
        <v>#N/A</v>
      </c>
    </row>
    <row r="32574" spans="28:28" x14ac:dyDescent="0.25">
      <c r="AB32574" s="3" t="e">
        <v>#N/A</v>
      </c>
    </row>
    <row r="32575" spans="28:28" x14ac:dyDescent="0.25">
      <c r="AB32575" s="3" t="e">
        <v>#N/A</v>
      </c>
    </row>
    <row r="32576" spans="28:28" x14ac:dyDescent="0.25">
      <c r="AB32576" s="3" t="e">
        <v>#N/A</v>
      </c>
    </row>
    <row r="32577" spans="28:28" x14ac:dyDescent="0.25">
      <c r="AB32577" s="3" t="e">
        <v>#N/A</v>
      </c>
    </row>
    <row r="32578" spans="28:28" x14ac:dyDescent="0.25">
      <c r="AB32578" s="3" t="e">
        <v>#N/A</v>
      </c>
    </row>
    <row r="32579" spans="28:28" x14ac:dyDescent="0.25">
      <c r="AB32579" s="3" t="e">
        <v>#N/A</v>
      </c>
    </row>
    <row r="32580" spans="28:28" x14ac:dyDescent="0.25">
      <c r="AB32580" s="3" t="e">
        <v>#N/A</v>
      </c>
    </row>
    <row r="32581" spans="28:28" x14ac:dyDescent="0.25">
      <c r="AB32581" s="3" t="e">
        <v>#N/A</v>
      </c>
    </row>
    <row r="32582" spans="28:28" x14ac:dyDescent="0.25">
      <c r="AB32582" s="3" t="e">
        <v>#N/A</v>
      </c>
    </row>
    <row r="32583" spans="28:28" x14ac:dyDescent="0.25">
      <c r="AB32583" s="3" t="e">
        <v>#N/A</v>
      </c>
    </row>
    <row r="32584" spans="28:28" x14ac:dyDescent="0.25">
      <c r="AB32584" s="3" t="e">
        <v>#N/A</v>
      </c>
    </row>
    <row r="32585" spans="28:28" x14ac:dyDescent="0.25">
      <c r="AB32585" s="3" t="e">
        <v>#N/A</v>
      </c>
    </row>
    <row r="32586" spans="28:28" x14ac:dyDescent="0.25">
      <c r="AB32586" s="3" t="e">
        <v>#N/A</v>
      </c>
    </row>
    <row r="32587" spans="28:28" x14ac:dyDescent="0.25">
      <c r="AB32587" s="3" t="e">
        <v>#N/A</v>
      </c>
    </row>
    <row r="32588" spans="28:28" x14ac:dyDescent="0.25">
      <c r="AB32588" s="3" t="e">
        <v>#N/A</v>
      </c>
    </row>
    <row r="32589" spans="28:28" x14ac:dyDescent="0.25">
      <c r="AB32589" s="3" t="e">
        <v>#N/A</v>
      </c>
    </row>
    <row r="32590" spans="28:28" x14ac:dyDescent="0.25">
      <c r="AB32590" s="3" t="e">
        <v>#N/A</v>
      </c>
    </row>
    <row r="32591" spans="28:28" x14ac:dyDescent="0.25">
      <c r="AB32591" s="3" t="e">
        <v>#N/A</v>
      </c>
    </row>
    <row r="32592" spans="28:28" x14ac:dyDescent="0.25">
      <c r="AB32592" s="3" t="e">
        <v>#N/A</v>
      </c>
    </row>
    <row r="32593" spans="28:28" x14ac:dyDescent="0.25">
      <c r="AB32593" s="3" t="e">
        <v>#N/A</v>
      </c>
    </row>
    <row r="32594" spans="28:28" x14ac:dyDescent="0.25">
      <c r="AB32594" s="3" t="e">
        <v>#N/A</v>
      </c>
    </row>
    <row r="32595" spans="28:28" x14ac:dyDescent="0.25">
      <c r="AB32595" s="3" t="e">
        <v>#N/A</v>
      </c>
    </row>
    <row r="32596" spans="28:28" x14ac:dyDescent="0.25">
      <c r="AB32596" s="3" t="e">
        <v>#N/A</v>
      </c>
    </row>
    <row r="32597" spans="28:28" x14ac:dyDescent="0.25">
      <c r="AB32597" s="3" t="e">
        <v>#N/A</v>
      </c>
    </row>
    <row r="32598" spans="28:28" x14ac:dyDescent="0.25">
      <c r="AB32598" s="3" t="e">
        <v>#N/A</v>
      </c>
    </row>
    <row r="32599" spans="28:28" x14ac:dyDescent="0.25">
      <c r="AB32599" s="3" t="e">
        <v>#N/A</v>
      </c>
    </row>
    <row r="32600" spans="28:28" x14ac:dyDescent="0.25">
      <c r="AB32600" s="3" t="e">
        <v>#N/A</v>
      </c>
    </row>
    <row r="32601" spans="28:28" x14ac:dyDescent="0.25">
      <c r="AB32601" s="3" t="e">
        <v>#N/A</v>
      </c>
    </row>
    <row r="32602" spans="28:28" x14ac:dyDescent="0.25">
      <c r="AB32602" s="3" t="e">
        <v>#N/A</v>
      </c>
    </row>
    <row r="32603" spans="28:28" x14ac:dyDescent="0.25">
      <c r="AB32603" s="3" t="e">
        <v>#N/A</v>
      </c>
    </row>
    <row r="32604" spans="28:28" x14ac:dyDescent="0.25">
      <c r="AB32604" s="3" t="e">
        <v>#N/A</v>
      </c>
    </row>
    <row r="32605" spans="28:28" x14ac:dyDescent="0.25">
      <c r="AB32605" s="3" t="e">
        <v>#N/A</v>
      </c>
    </row>
    <row r="32606" spans="28:28" x14ac:dyDescent="0.25">
      <c r="AB32606" s="3" t="e">
        <v>#N/A</v>
      </c>
    </row>
    <row r="32607" spans="28:28" x14ac:dyDescent="0.25">
      <c r="AB32607" s="3" t="e">
        <v>#N/A</v>
      </c>
    </row>
    <row r="32608" spans="28:28" x14ac:dyDescent="0.25">
      <c r="AB32608" s="3" t="e">
        <v>#N/A</v>
      </c>
    </row>
    <row r="32609" spans="28:28" x14ac:dyDescent="0.25">
      <c r="AB32609" s="3" t="e">
        <v>#N/A</v>
      </c>
    </row>
    <row r="32610" spans="28:28" x14ac:dyDescent="0.25">
      <c r="AB32610" s="3" t="e">
        <v>#N/A</v>
      </c>
    </row>
    <row r="32611" spans="28:28" x14ac:dyDescent="0.25">
      <c r="AB32611" s="3" t="e">
        <v>#N/A</v>
      </c>
    </row>
    <row r="32612" spans="28:28" x14ac:dyDescent="0.25">
      <c r="AB32612" s="3" t="e">
        <v>#N/A</v>
      </c>
    </row>
    <row r="32613" spans="28:28" x14ac:dyDescent="0.25">
      <c r="AB32613" s="3" t="e">
        <v>#N/A</v>
      </c>
    </row>
    <row r="32614" spans="28:28" x14ac:dyDescent="0.25">
      <c r="AB32614" s="3" t="e">
        <v>#N/A</v>
      </c>
    </row>
    <row r="32615" spans="28:28" x14ac:dyDescent="0.25">
      <c r="AB32615" s="3" t="e">
        <v>#N/A</v>
      </c>
    </row>
    <row r="32616" spans="28:28" x14ac:dyDescent="0.25">
      <c r="AB32616" s="3" t="e">
        <v>#N/A</v>
      </c>
    </row>
    <row r="32617" spans="28:28" x14ac:dyDescent="0.25">
      <c r="AB32617" s="3" t="e">
        <v>#N/A</v>
      </c>
    </row>
    <row r="32618" spans="28:28" x14ac:dyDescent="0.25">
      <c r="AB32618" s="3" t="e">
        <v>#N/A</v>
      </c>
    </row>
    <row r="32619" spans="28:28" x14ac:dyDescent="0.25">
      <c r="AB32619" s="3" t="e">
        <v>#N/A</v>
      </c>
    </row>
    <row r="32620" spans="28:28" x14ac:dyDescent="0.25">
      <c r="AB32620" s="3" t="e">
        <v>#N/A</v>
      </c>
    </row>
    <row r="32621" spans="28:28" x14ac:dyDescent="0.25">
      <c r="AB32621" s="3" t="e">
        <v>#N/A</v>
      </c>
    </row>
    <row r="32622" spans="28:28" x14ac:dyDescent="0.25">
      <c r="AB32622" s="3" t="e">
        <v>#N/A</v>
      </c>
    </row>
    <row r="32623" spans="28:28" x14ac:dyDescent="0.25">
      <c r="AB32623" s="3" t="e">
        <v>#N/A</v>
      </c>
    </row>
    <row r="32624" spans="28:28" x14ac:dyDescent="0.25">
      <c r="AB32624" s="3" t="e">
        <v>#N/A</v>
      </c>
    </row>
    <row r="32625" spans="28:28" x14ac:dyDescent="0.25">
      <c r="AB32625" s="3" t="e">
        <v>#N/A</v>
      </c>
    </row>
    <row r="32626" spans="28:28" x14ac:dyDescent="0.25">
      <c r="AB32626" s="3" t="e">
        <v>#N/A</v>
      </c>
    </row>
    <row r="32627" spans="28:28" x14ac:dyDescent="0.25">
      <c r="AB32627" s="3" t="e">
        <v>#N/A</v>
      </c>
    </row>
    <row r="32628" spans="28:28" x14ac:dyDescent="0.25">
      <c r="AB32628" s="3" t="e">
        <v>#N/A</v>
      </c>
    </row>
    <row r="32629" spans="28:28" x14ac:dyDescent="0.25">
      <c r="AB32629" s="3" t="e">
        <v>#N/A</v>
      </c>
    </row>
    <row r="32630" spans="28:28" x14ac:dyDescent="0.25">
      <c r="AB32630" s="3" t="e">
        <v>#N/A</v>
      </c>
    </row>
    <row r="32631" spans="28:28" x14ac:dyDescent="0.25">
      <c r="AB32631" s="3" t="e">
        <v>#N/A</v>
      </c>
    </row>
    <row r="32632" spans="28:28" x14ac:dyDescent="0.25">
      <c r="AB32632" s="3" t="e">
        <v>#N/A</v>
      </c>
    </row>
    <row r="32633" spans="28:28" x14ac:dyDescent="0.25">
      <c r="AB32633" s="3" t="e">
        <v>#N/A</v>
      </c>
    </row>
    <row r="32634" spans="28:28" x14ac:dyDescent="0.25">
      <c r="AB32634" s="3" t="e">
        <v>#N/A</v>
      </c>
    </row>
    <row r="32635" spans="28:28" x14ac:dyDescent="0.25">
      <c r="AB32635" s="3" t="e">
        <v>#N/A</v>
      </c>
    </row>
    <row r="32636" spans="28:28" x14ac:dyDescent="0.25">
      <c r="AB32636" s="3" t="e">
        <v>#N/A</v>
      </c>
    </row>
    <row r="32637" spans="28:28" x14ac:dyDescent="0.25">
      <c r="AB32637" s="3" t="e">
        <v>#N/A</v>
      </c>
    </row>
    <row r="32638" spans="28:28" x14ac:dyDescent="0.25">
      <c r="AB32638" s="3" t="e">
        <v>#N/A</v>
      </c>
    </row>
    <row r="32639" spans="28:28" x14ac:dyDescent="0.25">
      <c r="AB32639" s="3" t="e">
        <v>#N/A</v>
      </c>
    </row>
    <row r="32640" spans="28:28" x14ac:dyDescent="0.25">
      <c r="AB32640" s="3" t="e">
        <v>#N/A</v>
      </c>
    </row>
    <row r="32641" spans="28:28" x14ac:dyDescent="0.25">
      <c r="AB32641" s="3" t="e">
        <v>#N/A</v>
      </c>
    </row>
    <row r="32642" spans="28:28" x14ac:dyDescent="0.25">
      <c r="AB32642" s="3" t="e">
        <v>#N/A</v>
      </c>
    </row>
    <row r="32643" spans="28:28" x14ac:dyDescent="0.25">
      <c r="AB32643" s="3" t="e">
        <v>#N/A</v>
      </c>
    </row>
    <row r="32644" spans="28:28" x14ac:dyDescent="0.25">
      <c r="AB32644" s="3" t="e">
        <v>#N/A</v>
      </c>
    </row>
    <row r="32645" spans="28:28" x14ac:dyDescent="0.25">
      <c r="AB32645" s="3" t="e">
        <v>#N/A</v>
      </c>
    </row>
    <row r="32646" spans="28:28" x14ac:dyDescent="0.25">
      <c r="AB32646" s="3" t="e">
        <v>#N/A</v>
      </c>
    </row>
    <row r="32647" spans="28:28" x14ac:dyDescent="0.25">
      <c r="AB32647" s="3" t="e">
        <v>#N/A</v>
      </c>
    </row>
    <row r="32648" spans="28:28" x14ac:dyDescent="0.25">
      <c r="AB32648" s="3" t="e">
        <v>#N/A</v>
      </c>
    </row>
    <row r="32649" spans="28:28" x14ac:dyDescent="0.25">
      <c r="AB32649" s="3" t="e">
        <v>#N/A</v>
      </c>
    </row>
    <row r="32650" spans="28:28" x14ac:dyDescent="0.25">
      <c r="AB32650" s="3" t="e">
        <v>#N/A</v>
      </c>
    </row>
    <row r="32651" spans="28:28" x14ac:dyDescent="0.25">
      <c r="AB32651" s="3" t="e">
        <v>#N/A</v>
      </c>
    </row>
    <row r="32652" spans="28:28" x14ac:dyDescent="0.25">
      <c r="AB32652" s="3" t="e">
        <v>#N/A</v>
      </c>
    </row>
    <row r="32653" spans="28:28" x14ac:dyDescent="0.25">
      <c r="AB32653" s="3" t="e">
        <v>#N/A</v>
      </c>
    </row>
    <row r="32654" spans="28:28" x14ac:dyDescent="0.25">
      <c r="AB32654" s="3" t="e">
        <v>#N/A</v>
      </c>
    </row>
    <row r="32655" spans="28:28" x14ac:dyDescent="0.25">
      <c r="AB32655" s="3" t="e">
        <v>#N/A</v>
      </c>
    </row>
    <row r="32656" spans="28:28" x14ac:dyDescent="0.25">
      <c r="AB32656" s="3" t="e">
        <v>#N/A</v>
      </c>
    </row>
    <row r="32657" spans="28:28" x14ac:dyDescent="0.25">
      <c r="AB32657" s="3" t="e">
        <v>#N/A</v>
      </c>
    </row>
    <row r="32658" spans="28:28" x14ac:dyDescent="0.25">
      <c r="AB32658" s="3" t="e">
        <v>#N/A</v>
      </c>
    </row>
    <row r="32659" spans="28:28" x14ac:dyDescent="0.25">
      <c r="AB32659" s="3" t="e">
        <v>#N/A</v>
      </c>
    </row>
    <row r="32660" spans="28:28" x14ac:dyDescent="0.25">
      <c r="AB32660" s="3" t="e">
        <v>#N/A</v>
      </c>
    </row>
    <row r="32661" spans="28:28" x14ac:dyDescent="0.25">
      <c r="AB32661" s="3" t="e">
        <v>#N/A</v>
      </c>
    </row>
    <row r="32662" spans="28:28" x14ac:dyDescent="0.25">
      <c r="AB32662" s="3" t="e">
        <v>#N/A</v>
      </c>
    </row>
    <row r="32663" spans="28:28" x14ac:dyDescent="0.25">
      <c r="AB32663" s="3" t="e">
        <v>#N/A</v>
      </c>
    </row>
    <row r="32664" spans="28:28" x14ac:dyDescent="0.25">
      <c r="AB32664" s="3" t="e">
        <v>#N/A</v>
      </c>
    </row>
    <row r="32665" spans="28:28" x14ac:dyDescent="0.25">
      <c r="AB32665" s="3" t="e">
        <v>#N/A</v>
      </c>
    </row>
    <row r="32666" spans="28:28" x14ac:dyDescent="0.25">
      <c r="AB32666" s="3" t="e">
        <v>#N/A</v>
      </c>
    </row>
    <row r="32667" spans="28:28" x14ac:dyDescent="0.25">
      <c r="AB32667" s="3" t="e">
        <v>#N/A</v>
      </c>
    </row>
    <row r="32668" spans="28:28" x14ac:dyDescent="0.25">
      <c r="AB32668" s="3" t="e">
        <v>#N/A</v>
      </c>
    </row>
    <row r="32669" spans="28:28" x14ac:dyDescent="0.25">
      <c r="AB32669" s="3" t="e">
        <v>#N/A</v>
      </c>
    </row>
    <row r="32670" spans="28:28" x14ac:dyDescent="0.25">
      <c r="AB32670" s="3" t="e">
        <v>#N/A</v>
      </c>
    </row>
    <row r="32671" spans="28:28" x14ac:dyDescent="0.25">
      <c r="AB32671" s="3" t="e">
        <v>#N/A</v>
      </c>
    </row>
    <row r="32672" spans="28:28" x14ac:dyDescent="0.25">
      <c r="AB32672" s="3" t="e">
        <v>#N/A</v>
      </c>
    </row>
    <row r="32673" spans="28:28" x14ac:dyDescent="0.25">
      <c r="AB32673" s="3" t="e">
        <v>#N/A</v>
      </c>
    </row>
    <row r="32674" spans="28:28" x14ac:dyDescent="0.25">
      <c r="AB32674" s="3" t="e">
        <v>#N/A</v>
      </c>
    </row>
    <row r="32675" spans="28:28" x14ac:dyDescent="0.25">
      <c r="AB32675" s="3" t="e">
        <v>#N/A</v>
      </c>
    </row>
    <row r="32676" spans="28:28" x14ac:dyDescent="0.25">
      <c r="AB32676" s="3" t="e">
        <v>#N/A</v>
      </c>
    </row>
    <row r="32677" spans="28:28" x14ac:dyDescent="0.25">
      <c r="AB32677" s="3" t="e">
        <v>#N/A</v>
      </c>
    </row>
    <row r="32678" spans="28:28" x14ac:dyDescent="0.25">
      <c r="AB32678" s="3" t="e">
        <v>#N/A</v>
      </c>
    </row>
    <row r="32679" spans="28:28" x14ac:dyDescent="0.25">
      <c r="AB32679" s="3" t="e">
        <v>#N/A</v>
      </c>
    </row>
    <row r="32680" spans="28:28" x14ac:dyDescent="0.25">
      <c r="AB32680" s="3" t="e">
        <v>#N/A</v>
      </c>
    </row>
    <row r="32681" spans="28:28" x14ac:dyDescent="0.25">
      <c r="AB32681" s="3" t="e">
        <v>#N/A</v>
      </c>
    </row>
    <row r="32682" spans="28:28" x14ac:dyDescent="0.25">
      <c r="AB32682" s="3" t="e">
        <v>#N/A</v>
      </c>
    </row>
    <row r="32683" spans="28:28" x14ac:dyDescent="0.25">
      <c r="AB32683" s="3" t="e">
        <v>#N/A</v>
      </c>
    </row>
    <row r="32684" spans="28:28" x14ac:dyDescent="0.25">
      <c r="AB32684" s="3" t="e">
        <v>#N/A</v>
      </c>
    </row>
    <row r="32685" spans="28:28" x14ac:dyDescent="0.25">
      <c r="AB32685" s="3" t="e">
        <v>#N/A</v>
      </c>
    </row>
    <row r="32686" spans="28:28" x14ac:dyDescent="0.25">
      <c r="AB32686" s="3" t="e">
        <v>#N/A</v>
      </c>
    </row>
    <row r="32687" spans="28:28" x14ac:dyDescent="0.25">
      <c r="AB32687" s="3" t="e">
        <v>#N/A</v>
      </c>
    </row>
    <row r="32688" spans="28:28" x14ac:dyDescent="0.25">
      <c r="AB32688" s="3" t="e">
        <v>#N/A</v>
      </c>
    </row>
    <row r="32689" spans="28:28" x14ac:dyDescent="0.25">
      <c r="AB32689" s="3" t="e">
        <v>#N/A</v>
      </c>
    </row>
    <row r="32690" spans="28:28" x14ac:dyDescent="0.25">
      <c r="AB32690" s="3" t="e">
        <v>#N/A</v>
      </c>
    </row>
    <row r="32691" spans="28:28" x14ac:dyDescent="0.25">
      <c r="AB32691" s="3" t="e">
        <v>#N/A</v>
      </c>
    </row>
    <row r="32692" spans="28:28" x14ac:dyDescent="0.25">
      <c r="AB32692" s="3" t="e">
        <v>#N/A</v>
      </c>
    </row>
    <row r="32693" spans="28:28" x14ac:dyDescent="0.25">
      <c r="AB32693" s="3" t="e">
        <v>#N/A</v>
      </c>
    </row>
    <row r="32694" spans="28:28" x14ac:dyDescent="0.25">
      <c r="AB32694" s="3" t="e">
        <v>#N/A</v>
      </c>
    </row>
    <row r="32695" spans="28:28" x14ac:dyDescent="0.25">
      <c r="AB32695" s="3" t="e">
        <v>#N/A</v>
      </c>
    </row>
    <row r="32696" spans="28:28" x14ac:dyDescent="0.25">
      <c r="AB32696" s="3" t="e">
        <v>#N/A</v>
      </c>
    </row>
    <row r="32697" spans="28:28" x14ac:dyDescent="0.25">
      <c r="AB32697" s="3" t="e">
        <v>#N/A</v>
      </c>
    </row>
    <row r="32698" spans="28:28" x14ac:dyDescent="0.25">
      <c r="AB32698" s="3" t="e">
        <v>#N/A</v>
      </c>
    </row>
    <row r="32699" spans="28:28" x14ac:dyDescent="0.25">
      <c r="AB32699" s="3" t="e">
        <v>#N/A</v>
      </c>
    </row>
    <row r="32700" spans="28:28" x14ac:dyDescent="0.25">
      <c r="AB32700" s="3" t="e">
        <v>#N/A</v>
      </c>
    </row>
    <row r="32701" spans="28:28" x14ac:dyDescent="0.25">
      <c r="AB32701" s="3" t="e">
        <v>#N/A</v>
      </c>
    </row>
    <row r="32702" spans="28:28" x14ac:dyDescent="0.25">
      <c r="AB32702" s="3" t="e">
        <v>#N/A</v>
      </c>
    </row>
    <row r="32703" spans="28:28" x14ac:dyDescent="0.25">
      <c r="AB32703" s="3" t="e">
        <v>#N/A</v>
      </c>
    </row>
    <row r="32704" spans="28:28" x14ac:dyDescent="0.25">
      <c r="AB32704" s="3" t="e">
        <v>#N/A</v>
      </c>
    </row>
    <row r="32705" spans="28:28" x14ac:dyDescent="0.25">
      <c r="AB32705" s="3" t="e">
        <v>#N/A</v>
      </c>
    </row>
    <row r="32706" spans="28:28" x14ac:dyDescent="0.25">
      <c r="AB32706" s="3" t="e">
        <v>#N/A</v>
      </c>
    </row>
    <row r="32707" spans="28:28" x14ac:dyDescent="0.25">
      <c r="AB32707" s="3" t="e">
        <v>#N/A</v>
      </c>
    </row>
    <row r="32708" spans="28:28" x14ac:dyDescent="0.25">
      <c r="AB32708" s="3" t="e">
        <v>#N/A</v>
      </c>
    </row>
    <row r="32709" spans="28:28" x14ac:dyDescent="0.25">
      <c r="AB32709" s="3" t="e">
        <v>#N/A</v>
      </c>
    </row>
    <row r="32710" spans="28:28" x14ac:dyDescent="0.25">
      <c r="AB32710" s="3" t="e">
        <v>#N/A</v>
      </c>
    </row>
    <row r="32711" spans="28:28" x14ac:dyDescent="0.25">
      <c r="AB32711" s="3" t="e">
        <v>#N/A</v>
      </c>
    </row>
    <row r="32712" spans="28:28" x14ac:dyDescent="0.25">
      <c r="AB32712" s="3" t="e">
        <v>#N/A</v>
      </c>
    </row>
    <row r="32713" spans="28:28" x14ac:dyDescent="0.25">
      <c r="AB32713" s="3" t="e">
        <v>#N/A</v>
      </c>
    </row>
    <row r="32714" spans="28:28" x14ac:dyDescent="0.25">
      <c r="AB32714" s="3" t="e">
        <v>#N/A</v>
      </c>
    </row>
    <row r="32715" spans="28:28" x14ac:dyDescent="0.25">
      <c r="AB32715" s="3" t="e">
        <v>#N/A</v>
      </c>
    </row>
    <row r="32716" spans="28:28" x14ac:dyDescent="0.25">
      <c r="AB32716" s="3" t="e">
        <v>#N/A</v>
      </c>
    </row>
    <row r="32717" spans="28:28" x14ac:dyDescent="0.25">
      <c r="AB32717" s="3" t="e">
        <v>#N/A</v>
      </c>
    </row>
    <row r="32718" spans="28:28" x14ac:dyDescent="0.25">
      <c r="AB32718" s="3" t="e">
        <v>#N/A</v>
      </c>
    </row>
    <row r="32719" spans="28:28" x14ac:dyDescent="0.25">
      <c r="AB32719" s="3" t="e">
        <v>#N/A</v>
      </c>
    </row>
    <row r="32720" spans="28:28" x14ac:dyDescent="0.25">
      <c r="AB32720" s="3" t="e">
        <v>#N/A</v>
      </c>
    </row>
    <row r="32721" spans="28:28" x14ac:dyDescent="0.25">
      <c r="AB32721" s="3" t="e">
        <v>#N/A</v>
      </c>
    </row>
    <row r="32722" spans="28:28" x14ac:dyDescent="0.25">
      <c r="AB32722" s="3" t="e">
        <v>#N/A</v>
      </c>
    </row>
    <row r="32723" spans="28:28" x14ac:dyDescent="0.25">
      <c r="AB32723" s="3" t="e">
        <v>#N/A</v>
      </c>
    </row>
    <row r="32724" spans="28:28" x14ac:dyDescent="0.25">
      <c r="AB32724" s="3" t="e">
        <v>#N/A</v>
      </c>
    </row>
    <row r="32725" spans="28:28" x14ac:dyDescent="0.25">
      <c r="AB32725" s="3" t="e">
        <v>#N/A</v>
      </c>
    </row>
    <row r="32726" spans="28:28" x14ac:dyDescent="0.25">
      <c r="AB32726" s="3" t="e">
        <v>#N/A</v>
      </c>
    </row>
    <row r="32727" spans="28:28" x14ac:dyDescent="0.25">
      <c r="AB32727" s="3" t="e">
        <v>#N/A</v>
      </c>
    </row>
    <row r="32728" spans="28:28" x14ac:dyDescent="0.25">
      <c r="AB32728" s="3" t="e">
        <v>#N/A</v>
      </c>
    </row>
    <row r="32729" spans="28:28" x14ac:dyDescent="0.25">
      <c r="AB32729" s="3" t="e">
        <v>#N/A</v>
      </c>
    </row>
    <row r="32730" spans="28:28" x14ac:dyDescent="0.25">
      <c r="AB32730" s="3" t="e">
        <v>#N/A</v>
      </c>
    </row>
    <row r="32731" spans="28:28" x14ac:dyDescent="0.25">
      <c r="AB32731" s="3" t="e">
        <v>#N/A</v>
      </c>
    </row>
    <row r="32732" spans="28:28" x14ac:dyDescent="0.25">
      <c r="AB32732" s="3" t="e">
        <v>#N/A</v>
      </c>
    </row>
    <row r="32733" spans="28:28" x14ac:dyDescent="0.25">
      <c r="AB32733" s="3" t="e">
        <v>#N/A</v>
      </c>
    </row>
    <row r="32734" spans="28:28" x14ac:dyDescent="0.25">
      <c r="AB32734" s="3" t="e">
        <v>#N/A</v>
      </c>
    </row>
    <row r="32735" spans="28:28" x14ac:dyDescent="0.25">
      <c r="AB32735" s="3" t="e">
        <v>#N/A</v>
      </c>
    </row>
    <row r="32736" spans="28:28" x14ac:dyDescent="0.25">
      <c r="AB32736" s="3" t="e">
        <v>#N/A</v>
      </c>
    </row>
    <row r="32737" spans="28:28" x14ac:dyDescent="0.25">
      <c r="AB32737" s="3" t="e">
        <v>#N/A</v>
      </c>
    </row>
    <row r="32738" spans="28:28" x14ac:dyDescent="0.25">
      <c r="AB32738" s="3" t="e">
        <v>#N/A</v>
      </c>
    </row>
    <row r="32739" spans="28:28" x14ac:dyDescent="0.25">
      <c r="AB32739" s="3" t="e">
        <v>#N/A</v>
      </c>
    </row>
    <row r="32740" spans="28:28" x14ac:dyDescent="0.25">
      <c r="AB32740" s="3" t="e">
        <v>#N/A</v>
      </c>
    </row>
    <row r="32741" spans="28:28" x14ac:dyDescent="0.25">
      <c r="AB32741" s="3" t="e">
        <v>#N/A</v>
      </c>
    </row>
    <row r="32742" spans="28:28" x14ac:dyDescent="0.25">
      <c r="AB32742" s="3" t="e">
        <v>#N/A</v>
      </c>
    </row>
    <row r="32743" spans="28:28" x14ac:dyDescent="0.25">
      <c r="AB32743" s="3" t="e">
        <v>#N/A</v>
      </c>
    </row>
    <row r="32744" spans="28:28" x14ac:dyDescent="0.25">
      <c r="AB32744" s="3" t="e">
        <v>#N/A</v>
      </c>
    </row>
    <row r="32745" spans="28:28" x14ac:dyDescent="0.25">
      <c r="AB32745" s="3" t="e">
        <v>#N/A</v>
      </c>
    </row>
    <row r="32746" spans="28:28" x14ac:dyDescent="0.25">
      <c r="AB32746" s="3" t="e">
        <v>#N/A</v>
      </c>
    </row>
    <row r="32747" spans="28:28" x14ac:dyDescent="0.25">
      <c r="AB32747" s="3" t="e">
        <v>#N/A</v>
      </c>
    </row>
    <row r="32748" spans="28:28" x14ac:dyDescent="0.25">
      <c r="AB32748" s="3" t="e">
        <v>#N/A</v>
      </c>
    </row>
    <row r="32749" spans="28:28" x14ac:dyDescent="0.25">
      <c r="AB32749" s="3" t="e">
        <v>#N/A</v>
      </c>
    </row>
    <row r="32750" spans="28:28" x14ac:dyDescent="0.25">
      <c r="AB32750" s="3" t="e">
        <v>#N/A</v>
      </c>
    </row>
    <row r="32751" spans="28:28" x14ac:dyDescent="0.25">
      <c r="AB32751" s="3" t="e">
        <v>#N/A</v>
      </c>
    </row>
    <row r="32752" spans="28:28" x14ac:dyDescent="0.25">
      <c r="AB32752" s="3" t="e">
        <v>#N/A</v>
      </c>
    </row>
    <row r="32753" spans="28:28" x14ac:dyDescent="0.25">
      <c r="AB32753" s="3" t="e">
        <v>#N/A</v>
      </c>
    </row>
    <row r="32754" spans="28:28" x14ac:dyDescent="0.25">
      <c r="AB32754" s="3" t="e">
        <v>#N/A</v>
      </c>
    </row>
    <row r="32755" spans="28:28" x14ac:dyDescent="0.25">
      <c r="AB32755" s="3" t="e">
        <v>#N/A</v>
      </c>
    </row>
    <row r="32756" spans="28:28" x14ac:dyDescent="0.25">
      <c r="AB32756" s="3" t="e">
        <v>#N/A</v>
      </c>
    </row>
    <row r="32757" spans="28:28" x14ac:dyDescent="0.25">
      <c r="AB32757" s="3" t="e">
        <v>#N/A</v>
      </c>
    </row>
    <row r="32758" spans="28:28" x14ac:dyDescent="0.25">
      <c r="AB32758" s="3" t="e">
        <v>#N/A</v>
      </c>
    </row>
    <row r="32759" spans="28:28" x14ac:dyDescent="0.25">
      <c r="AB32759" s="3" t="e">
        <v>#N/A</v>
      </c>
    </row>
    <row r="32760" spans="28:28" x14ac:dyDescent="0.25">
      <c r="AB32760" s="3" t="e">
        <v>#N/A</v>
      </c>
    </row>
    <row r="32761" spans="28:28" x14ac:dyDescent="0.25">
      <c r="AB32761" s="3" t="e">
        <v>#N/A</v>
      </c>
    </row>
    <row r="32762" spans="28:28" x14ac:dyDescent="0.25">
      <c r="AB32762" s="3" t="e">
        <v>#N/A</v>
      </c>
    </row>
    <row r="32763" spans="28:28" x14ac:dyDescent="0.25">
      <c r="AB32763" s="3" t="e">
        <v>#N/A</v>
      </c>
    </row>
    <row r="32764" spans="28:28" x14ac:dyDescent="0.25">
      <c r="AB32764" s="3" t="e">
        <v>#N/A</v>
      </c>
    </row>
    <row r="32765" spans="28:28" x14ac:dyDescent="0.25">
      <c r="AB32765" s="3" t="e">
        <v>#N/A</v>
      </c>
    </row>
    <row r="32766" spans="28:28" x14ac:dyDescent="0.25">
      <c r="AB32766" s="3" t="e">
        <v>#N/A</v>
      </c>
    </row>
    <row r="32767" spans="28:28" x14ac:dyDescent="0.25">
      <c r="AB32767" s="3" t="e">
        <v>#N/A</v>
      </c>
    </row>
    <row r="32768" spans="28:28" x14ac:dyDescent="0.25">
      <c r="AB32768" s="3" t="e">
        <v>#N/A</v>
      </c>
    </row>
    <row r="32769" spans="28:28" x14ac:dyDescent="0.25">
      <c r="AB32769" s="3" t="e">
        <v>#N/A</v>
      </c>
    </row>
    <row r="32770" spans="28:28" x14ac:dyDescent="0.25">
      <c r="AB32770" s="3" t="e">
        <v>#N/A</v>
      </c>
    </row>
    <row r="32771" spans="28:28" x14ac:dyDescent="0.25">
      <c r="AB32771" s="3" t="e">
        <v>#N/A</v>
      </c>
    </row>
    <row r="32772" spans="28:28" x14ac:dyDescent="0.25">
      <c r="AB32772" s="3" t="e">
        <v>#N/A</v>
      </c>
    </row>
    <row r="32773" spans="28:28" x14ac:dyDescent="0.25">
      <c r="AB32773" s="3" t="e">
        <v>#N/A</v>
      </c>
    </row>
    <row r="32774" spans="28:28" x14ac:dyDescent="0.25">
      <c r="AB32774" s="3" t="e">
        <v>#N/A</v>
      </c>
    </row>
    <row r="32775" spans="28:28" x14ac:dyDescent="0.25">
      <c r="AB32775" s="3" t="e">
        <v>#N/A</v>
      </c>
    </row>
    <row r="32776" spans="28:28" x14ac:dyDescent="0.25">
      <c r="AB32776" s="3" t="e">
        <v>#N/A</v>
      </c>
    </row>
    <row r="32777" spans="28:28" x14ac:dyDescent="0.25">
      <c r="AB32777" s="3" t="e">
        <v>#N/A</v>
      </c>
    </row>
    <row r="32778" spans="28:28" x14ac:dyDescent="0.25">
      <c r="AB32778" s="3" t="e">
        <v>#N/A</v>
      </c>
    </row>
    <row r="32779" spans="28:28" x14ac:dyDescent="0.25">
      <c r="AB32779" s="3" t="e">
        <v>#N/A</v>
      </c>
    </row>
    <row r="32780" spans="28:28" x14ac:dyDescent="0.25">
      <c r="AB32780" s="3" t="e">
        <v>#N/A</v>
      </c>
    </row>
    <row r="32781" spans="28:28" x14ac:dyDescent="0.25">
      <c r="AB32781" s="3" t="e">
        <v>#N/A</v>
      </c>
    </row>
    <row r="32782" spans="28:28" x14ac:dyDescent="0.25">
      <c r="AB32782" s="3" t="e">
        <v>#N/A</v>
      </c>
    </row>
    <row r="32783" spans="28:28" x14ac:dyDescent="0.25">
      <c r="AB32783" s="3" t="e">
        <v>#N/A</v>
      </c>
    </row>
    <row r="32784" spans="28:28" x14ac:dyDescent="0.25">
      <c r="AB32784" s="3" t="e">
        <v>#N/A</v>
      </c>
    </row>
    <row r="32785" spans="28:28" x14ac:dyDescent="0.25">
      <c r="AB32785" s="3" t="e">
        <v>#N/A</v>
      </c>
    </row>
    <row r="32786" spans="28:28" x14ac:dyDescent="0.25">
      <c r="AB32786" s="3" t="e">
        <v>#N/A</v>
      </c>
    </row>
    <row r="32787" spans="28:28" x14ac:dyDescent="0.25">
      <c r="AB32787" s="3" t="e">
        <v>#N/A</v>
      </c>
    </row>
    <row r="32788" spans="28:28" x14ac:dyDescent="0.25">
      <c r="AB32788" s="3" t="e">
        <v>#N/A</v>
      </c>
    </row>
    <row r="32789" spans="28:28" x14ac:dyDescent="0.25">
      <c r="AB32789" s="3" t="e">
        <v>#N/A</v>
      </c>
    </row>
    <row r="32790" spans="28:28" x14ac:dyDescent="0.25">
      <c r="AB32790" s="3" t="e">
        <v>#N/A</v>
      </c>
    </row>
    <row r="32791" spans="28:28" x14ac:dyDescent="0.25">
      <c r="AB32791" s="3" t="e">
        <v>#N/A</v>
      </c>
    </row>
    <row r="32792" spans="28:28" x14ac:dyDescent="0.25">
      <c r="AB32792" s="3" t="e">
        <v>#N/A</v>
      </c>
    </row>
    <row r="32793" spans="28:28" x14ac:dyDescent="0.25">
      <c r="AB32793" s="3" t="e">
        <v>#N/A</v>
      </c>
    </row>
    <row r="32794" spans="28:28" x14ac:dyDescent="0.25">
      <c r="AB32794" s="3" t="e">
        <v>#N/A</v>
      </c>
    </row>
    <row r="32795" spans="28:28" x14ac:dyDescent="0.25">
      <c r="AB32795" s="3" t="e">
        <v>#N/A</v>
      </c>
    </row>
    <row r="32796" spans="28:28" x14ac:dyDescent="0.25">
      <c r="AB32796" s="3" t="e">
        <v>#N/A</v>
      </c>
    </row>
    <row r="32797" spans="28:28" x14ac:dyDescent="0.25">
      <c r="AB32797" s="3" t="e">
        <v>#N/A</v>
      </c>
    </row>
    <row r="32798" spans="28:28" x14ac:dyDescent="0.25">
      <c r="AB32798" s="3" t="e">
        <v>#N/A</v>
      </c>
    </row>
    <row r="32799" spans="28:28" x14ac:dyDescent="0.25">
      <c r="AB32799" s="3" t="e">
        <v>#N/A</v>
      </c>
    </row>
    <row r="32800" spans="28:28" x14ac:dyDescent="0.25">
      <c r="AB32800" s="3" t="e">
        <v>#N/A</v>
      </c>
    </row>
    <row r="32801" spans="28:28" x14ac:dyDescent="0.25">
      <c r="AB32801" s="3" t="e">
        <v>#N/A</v>
      </c>
    </row>
    <row r="32802" spans="28:28" x14ac:dyDescent="0.25">
      <c r="AB32802" s="3" t="e">
        <v>#N/A</v>
      </c>
    </row>
    <row r="32803" spans="28:28" x14ac:dyDescent="0.25">
      <c r="AB32803" s="3" t="e">
        <v>#N/A</v>
      </c>
    </row>
    <row r="32804" spans="28:28" x14ac:dyDescent="0.25">
      <c r="AB32804" s="3" t="e">
        <v>#N/A</v>
      </c>
    </row>
    <row r="32805" spans="28:28" x14ac:dyDescent="0.25">
      <c r="AB32805" s="3" t="e">
        <v>#N/A</v>
      </c>
    </row>
    <row r="32806" spans="28:28" x14ac:dyDescent="0.25">
      <c r="AB32806" s="3" t="e">
        <v>#N/A</v>
      </c>
    </row>
    <row r="32807" spans="28:28" x14ac:dyDescent="0.25">
      <c r="AB32807" s="3" t="e">
        <v>#N/A</v>
      </c>
    </row>
    <row r="32808" spans="28:28" x14ac:dyDescent="0.25">
      <c r="AB32808" s="3" t="e">
        <v>#N/A</v>
      </c>
    </row>
    <row r="32809" spans="28:28" x14ac:dyDescent="0.25">
      <c r="AB32809" s="3" t="e">
        <v>#N/A</v>
      </c>
    </row>
    <row r="32810" spans="28:28" x14ac:dyDescent="0.25">
      <c r="AB32810" s="3" t="e">
        <v>#N/A</v>
      </c>
    </row>
    <row r="32811" spans="28:28" x14ac:dyDescent="0.25">
      <c r="AB32811" s="3" t="e">
        <v>#N/A</v>
      </c>
    </row>
    <row r="32812" spans="28:28" x14ac:dyDescent="0.25">
      <c r="AB32812" s="3" t="e">
        <v>#N/A</v>
      </c>
    </row>
    <row r="32813" spans="28:28" x14ac:dyDescent="0.25">
      <c r="AB32813" s="3" t="e">
        <v>#N/A</v>
      </c>
    </row>
    <row r="32814" spans="28:28" x14ac:dyDescent="0.25">
      <c r="AB32814" s="3" t="e">
        <v>#N/A</v>
      </c>
    </row>
    <row r="32815" spans="28:28" x14ac:dyDescent="0.25">
      <c r="AB32815" s="3" t="e">
        <v>#N/A</v>
      </c>
    </row>
    <row r="32816" spans="28:28" x14ac:dyDescent="0.25">
      <c r="AB32816" s="3" t="e">
        <v>#N/A</v>
      </c>
    </row>
    <row r="32817" spans="28:28" x14ac:dyDescent="0.25">
      <c r="AB32817" s="3" t="e">
        <v>#N/A</v>
      </c>
    </row>
    <row r="32818" spans="28:28" x14ac:dyDescent="0.25">
      <c r="AB32818" s="3" t="e">
        <v>#N/A</v>
      </c>
    </row>
    <row r="32819" spans="28:28" x14ac:dyDescent="0.25">
      <c r="AB32819" s="3" t="e">
        <v>#N/A</v>
      </c>
    </row>
    <row r="32820" spans="28:28" x14ac:dyDescent="0.25">
      <c r="AB32820" s="3" t="e">
        <v>#N/A</v>
      </c>
    </row>
    <row r="32821" spans="28:28" x14ac:dyDescent="0.25">
      <c r="AB32821" s="3" t="e">
        <v>#N/A</v>
      </c>
    </row>
    <row r="32822" spans="28:28" x14ac:dyDescent="0.25">
      <c r="AB32822" s="3" t="e">
        <v>#N/A</v>
      </c>
    </row>
    <row r="32823" spans="28:28" x14ac:dyDescent="0.25">
      <c r="AB32823" s="3" t="e">
        <v>#N/A</v>
      </c>
    </row>
    <row r="32824" spans="28:28" x14ac:dyDescent="0.25">
      <c r="AB32824" s="3" t="e">
        <v>#N/A</v>
      </c>
    </row>
    <row r="32825" spans="28:28" x14ac:dyDescent="0.25">
      <c r="AB32825" s="3" t="e">
        <v>#N/A</v>
      </c>
    </row>
    <row r="32826" spans="28:28" x14ac:dyDescent="0.25">
      <c r="AB32826" s="3" t="e">
        <v>#N/A</v>
      </c>
    </row>
    <row r="32827" spans="28:28" x14ac:dyDescent="0.25">
      <c r="AB32827" s="3" t="e">
        <v>#N/A</v>
      </c>
    </row>
    <row r="32828" spans="28:28" x14ac:dyDescent="0.25">
      <c r="AB32828" s="3" t="e">
        <v>#N/A</v>
      </c>
    </row>
    <row r="32829" spans="28:28" x14ac:dyDescent="0.25">
      <c r="AB32829" s="3" t="e">
        <v>#N/A</v>
      </c>
    </row>
    <row r="32830" spans="28:28" x14ac:dyDescent="0.25">
      <c r="AB32830" s="3" t="e">
        <v>#N/A</v>
      </c>
    </row>
    <row r="32831" spans="28:28" x14ac:dyDescent="0.25">
      <c r="AB32831" s="3" t="e">
        <v>#N/A</v>
      </c>
    </row>
    <row r="32832" spans="28:28" x14ac:dyDescent="0.25">
      <c r="AB32832" s="3" t="e">
        <v>#N/A</v>
      </c>
    </row>
    <row r="32833" spans="28:28" x14ac:dyDescent="0.25">
      <c r="AB32833" s="3" t="e">
        <v>#N/A</v>
      </c>
    </row>
    <row r="32834" spans="28:28" x14ac:dyDescent="0.25">
      <c r="AB32834" s="3" t="e">
        <v>#N/A</v>
      </c>
    </row>
    <row r="32835" spans="28:28" x14ac:dyDescent="0.25">
      <c r="AB32835" s="3" t="e">
        <v>#N/A</v>
      </c>
    </row>
    <row r="32836" spans="28:28" x14ac:dyDescent="0.25">
      <c r="AB32836" s="3" t="e">
        <v>#N/A</v>
      </c>
    </row>
    <row r="32837" spans="28:28" x14ac:dyDescent="0.25">
      <c r="AB32837" s="3" t="e">
        <v>#N/A</v>
      </c>
    </row>
    <row r="32838" spans="28:28" x14ac:dyDescent="0.25">
      <c r="AB32838" s="3" t="e">
        <v>#N/A</v>
      </c>
    </row>
    <row r="32839" spans="28:28" x14ac:dyDescent="0.25">
      <c r="AB32839" s="3" t="e">
        <v>#N/A</v>
      </c>
    </row>
    <row r="32840" spans="28:28" x14ac:dyDescent="0.25">
      <c r="AB32840" s="3" t="e">
        <v>#N/A</v>
      </c>
    </row>
    <row r="32841" spans="28:28" x14ac:dyDescent="0.25">
      <c r="AB32841" s="3" t="e">
        <v>#N/A</v>
      </c>
    </row>
    <row r="32842" spans="28:28" x14ac:dyDescent="0.25">
      <c r="AB32842" s="3" t="e">
        <v>#N/A</v>
      </c>
    </row>
    <row r="32843" spans="28:28" x14ac:dyDescent="0.25">
      <c r="AB32843" s="3" t="e">
        <v>#N/A</v>
      </c>
    </row>
    <row r="32844" spans="28:28" x14ac:dyDescent="0.25">
      <c r="AB32844" s="3" t="e">
        <v>#N/A</v>
      </c>
    </row>
    <row r="32845" spans="28:28" x14ac:dyDescent="0.25">
      <c r="AB32845" s="3" t="e">
        <v>#N/A</v>
      </c>
    </row>
    <row r="32846" spans="28:28" x14ac:dyDescent="0.25">
      <c r="AB32846" s="3" t="e">
        <v>#N/A</v>
      </c>
    </row>
    <row r="32847" spans="28:28" x14ac:dyDescent="0.25">
      <c r="AB32847" s="3" t="e">
        <v>#N/A</v>
      </c>
    </row>
    <row r="32848" spans="28:28" x14ac:dyDescent="0.25">
      <c r="AB32848" s="3" t="e">
        <v>#N/A</v>
      </c>
    </row>
    <row r="32849" spans="28:28" x14ac:dyDescent="0.25">
      <c r="AB32849" s="3" t="e">
        <v>#N/A</v>
      </c>
    </row>
    <row r="32850" spans="28:28" x14ac:dyDescent="0.25">
      <c r="AB32850" s="3" t="e">
        <v>#N/A</v>
      </c>
    </row>
    <row r="32851" spans="28:28" x14ac:dyDescent="0.25">
      <c r="AB32851" s="3" t="e">
        <v>#N/A</v>
      </c>
    </row>
    <row r="32852" spans="28:28" x14ac:dyDescent="0.25">
      <c r="AB32852" s="3" t="e">
        <v>#N/A</v>
      </c>
    </row>
    <row r="32853" spans="28:28" x14ac:dyDescent="0.25">
      <c r="AB32853" s="3" t="e">
        <v>#N/A</v>
      </c>
    </row>
    <row r="32854" spans="28:28" x14ac:dyDescent="0.25">
      <c r="AB32854" s="3" t="e">
        <v>#N/A</v>
      </c>
    </row>
    <row r="32855" spans="28:28" x14ac:dyDescent="0.25">
      <c r="AB32855" s="3" t="e">
        <v>#N/A</v>
      </c>
    </row>
    <row r="32856" spans="28:28" x14ac:dyDescent="0.25">
      <c r="AB32856" s="3" t="e">
        <v>#N/A</v>
      </c>
    </row>
    <row r="32857" spans="28:28" x14ac:dyDescent="0.25">
      <c r="AB32857" s="3" t="e">
        <v>#N/A</v>
      </c>
    </row>
    <row r="32858" spans="28:28" x14ac:dyDescent="0.25">
      <c r="AB32858" s="3" t="e">
        <v>#N/A</v>
      </c>
    </row>
    <row r="32859" spans="28:28" x14ac:dyDescent="0.25">
      <c r="AB32859" s="3" t="e">
        <v>#N/A</v>
      </c>
    </row>
    <row r="32860" spans="28:28" x14ac:dyDescent="0.25">
      <c r="AB32860" s="3" t="e">
        <v>#N/A</v>
      </c>
    </row>
    <row r="32861" spans="28:28" x14ac:dyDescent="0.25">
      <c r="AB32861" s="3" t="e">
        <v>#N/A</v>
      </c>
    </row>
    <row r="32862" spans="28:28" x14ac:dyDescent="0.25">
      <c r="AB32862" s="3" t="e">
        <v>#N/A</v>
      </c>
    </row>
    <row r="32863" spans="28:28" x14ac:dyDescent="0.25">
      <c r="AB32863" s="3" t="e">
        <v>#N/A</v>
      </c>
    </row>
    <row r="32864" spans="28:28" x14ac:dyDescent="0.25">
      <c r="AB32864" s="3" t="e">
        <v>#N/A</v>
      </c>
    </row>
    <row r="32865" spans="28:28" x14ac:dyDescent="0.25">
      <c r="AB32865" s="3" t="e">
        <v>#N/A</v>
      </c>
    </row>
    <row r="32866" spans="28:28" x14ac:dyDescent="0.25">
      <c r="AB32866" s="3" t="e">
        <v>#N/A</v>
      </c>
    </row>
    <row r="32867" spans="28:28" x14ac:dyDescent="0.25">
      <c r="AB32867" s="3" t="e">
        <v>#N/A</v>
      </c>
    </row>
    <row r="32868" spans="28:28" x14ac:dyDescent="0.25">
      <c r="AB32868" s="3" t="e">
        <v>#N/A</v>
      </c>
    </row>
    <row r="32869" spans="28:28" x14ac:dyDescent="0.25">
      <c r="AB32869" s="3" t="e">
        <v>#N/A</v>
      </c>
    </row>
    <row r="32870" spans="28:28" x14ac:dyDescent="0.25">
      <c r="AB32870" s="3" t="e">
        <v>#N/A</v>
      </c>
    </row>
    <row r="32871" spans="28:28" x14ac:dyDescent="0.25">
      <c r="AB32871" s="3" t="e">
        <v>#N/A</v>
      </c>
    </row>
    <row r="32872" spans="28:28" x14ac:dyDescent="0.25">
      <c r="AB32872" s="3" t="e">
        <v>#N/A</v>
      </c>
    </row>
    <row r="32873" spans="28:28" x14ac:dyDescent="0.25">
      <c r="AB32873" s="3" t="e">
        <v>#N/A</v>
      </c>
    </row>
    <row r="32874" spans="28:28" x14ac:dyDescent="0.25">
      <c r="AB32874" s="3" t="e">
        <v>#N/A</v>
      </c>
    </row>
    <row r="32875" spans="28:28" x14ac:dyDescent="0.25">
      <c r="AB32875" s="3" t="e">
        <v>#N/A</v>
      </c>
    </row>
    <row r="32876" spans="28:28" x14ac:dyDescent="0.25">
      <c r="AB32876" s="3" t="e">
        <v>#N/A</v>
      </c>
    </row>
    <row r="32877" spans="28:28" x14ac:dyDescent="0.25">
      <c r="AB32877" s="3" t="e">
        <v>#N/A</v>
      </c>
    </row>
    <row r="32878" spans="28:28" x14ac:dyDescent="0.25">
      <c r="AB32878" s="3" t="e">
        <v>#N/A</v>
      </c>
    </row>
    <row r="32879" spans="28:28" x14ac:dyDescent="0.25">
      <c r="AB32879" s="3" t="e">
        <v>#N/A</v>
      </c>
    </row>
    <row r="32880" spans="28:28" x14ac:dyDescent="0.25">
      <c r="AB32880" s="3" t="e">
        <v>#N/A</v>
      </c>
    </row>
    <row r="32881" spans="28:28" x14ac:dyDescent="0.25">
      <c r="AB32881" s="3" t="e">
        <v>#N/A</v>
      </c>
    </row>
    <row r="32882" spans="28:28" x14ac:dyDescent="0.25">
      <c r="AB32882" s="3" t="e">
        <v>#N/A</v>
      </c>
    </row>
    <row r="32883" spans="28:28" x14ac:dyDescent="0.25">
      <c r="AB32883" s="3" t="e">
        <v>#N/A</v>
      </c>
    </row>
    <row r="32884" spans="28:28" x14ac:dyDescent="0.25">
      <c r="AB32884" s="3" t="e">
        <v>#N/A</v>
      </c>
    </row>
    <row r="32885" spans="28:28" x14ac:dyDescent="0.25">
      <c r="AB32885" s="3" t="e">
        <v>#N/A</v>
      </c>
    </row>
    <row r="32886" spans="28:28" x14ac:dyDescent="0.25">
      <c r="AB32886" s="3" t="e">
        <v>#N/A</v>
      </c>
    </row>
    <row r="32887" spans="28:28" x14ac:dyDescent="0.25">
      <c r="AB32887" s="3" t="e">
        <v>#N/A</v>
      </c>
    </row>
    <row r="32888" spans="28:28" x14ac:dyDescent="0.25">
      <c r="AB32888" s="3" t="e">
        <v>#N/A</v>
      </c>
    </row>
    <row r="32889" spans="28:28" x14ac:dyDescent="0.25">
      <c r="AB32889" s="3" t="e">
        <v>#N/A</v>
      </c>
    </row>
    <row r="32890" spans="28:28" x14ac:dyDescent="0.25">
      <c r="AB32890" s="3" t="e">
        <v>#N/A</v>
      </c>
    </row>
    <row r="32891" spans="28:28" x14ac:dyDescent="0.25">
      <c r="AB32891" s="3" t="e">
        <v>#N/A</v>
      </c>
    </row>
    <row r="32892" spans="28:28" x14ac:dyDescent="0.25">
      <c r="AB32892" s="3" t="e">
        <v>#N/A</v>
      </c>
    </row>
    <row r="32893" spans="28:28" x14ac:dyDescent="0.25">
      <c r="AB32893" s="3" t="e">
        <v>#N/A</v>
      </c>
    </row>
    <row r="32894" spans="28:28" x14ac:dyDescent="0.25">
      <c r="AB32894" s="3" t="e">
        <v>#N/A</v>
      </c>
    </row>
    <row r="32895" spans="28:28" x14ac:dyDescent="0.25">
      <c r="AB32895" s="3" t="e">
        <v>#N/A</v>
      </c>
    </row>
    <row r="32896" spans="28:28" x14ac:dyDescent="0.25">
      <c r="AB32896" s="3" t="e">
        <v>#N/A</v>
      </c>
    </row>
    <row r="32897" spans="28:28" x14ac:dyDescent="0.25">
      <c r="AB32897" s="3" t="e">
        <v>#N/A</v>
      </c>
    </row>
    <row r="32898" spans="28:28" x14ac:dyDescent="0.25">
      <c r="AB32898" s="3" t="e">
        <v>#N/A</v>
      </c>
    </row>
    <row r="32899" spans="28:28" x14ac:dyDescent="0.25">
      <c r="AB32899" s="3" t="e">
        <v>#N/A</v>
      </c>
    </row>
    <row r="32900" spans="28:28" x14ac:dyDescent="0.25">
      <c r="AB32900" s="3" t="e">
        <v>#N/A</v>
      </c>
    </row>
    <row r="32901" spans="28:28" x14ac:dyDescent="0.25">
      <c r="AB32901" s="3" t="e">
        <v>#N/A</v>
      </c>
    </row>
    <row r="32902" spans="28:28" x14ac:dyDescent="0.25">
      <c r="AB32902" s="3" t="e">
        <v>#N/A</v>
      </c>
    </row>
    <row r="32903" spans="28:28" x14ac:dyDescent="0.25">
      <c r="AB32903" s="3" t="e">
        <v>#N/A</v>
      </c>
    </row>
    <row r="32904" spans="28:28" x14ac:dyDescent="0.25">
      <c r="AB32904" s="3" t="e">
        <v>#N/A</v>
      </c>
    </row>
    <row r="32905" spans="28:28" x14ac:dyDescent="0.25">
      <c r="AB32905" s="3" t="e">
        <v>#N/A</v>
      </c>
    </row>
    <row r="32906" spans="28:28" x14ac:dyDescent="0.25">
      <c r="AB32906" s="3" t="e">
        <v>#N/A</v>
      </c>
    </row>
    <row r="32907" spans="28:28" x14ac:dyDescent="0.25">
      <c r="AB32907" s="3" t="e">
        <v>#N/A</v>
      </c>
    </row>
    <row r="32908" spans="28:28" x14ac:dyDescent="0.25">
      <c r="AB32908" s="3" t="e">
        <v>#N/A</v>
      </c>
    </row>
    <row r="32909" spans="28:28" x14ac:dyDescent="0.25">
      <c r="AB32909" s="3" t="e">
        <v>#N/A</v>
      </c>
    </row>
    <row r="32910" spans="28:28" x14ac:dyDescent="0.25">
      <c r="AB32910" s="3" t="e">
        <v>#N/A</v>
      </c>
    </row>
    <row r="32911" spans="28:28" x14ac:dyDescent="0.25">
      <c r="AB32911" s="3" t="e">
        <v>#N/A</v>
      </c>
    </row>
    <row r="32912" spans="28:28" x14ac:dyDescent="0.25">
      <c r="AB32912" s="3" t="e">
        <v>#N/A</v>
      </c>
    </row>
    <row r="32913" spans="28:28" x14ac:dyDescent="0.25">
      <c r="AB32913" s="3" t="e">
        <v>#N/A</v>
      </c>
    </row>
    <row r="32914" spans="28:28" x14ac:dyDescent="0.25">
      <c r="AB32914" s="3" t="e">
        <v>#N/A</v>
      </c>
    </row>
    <row r="32915" spans="28:28" x14ac:dyDescent="0.25">
      <c r="AB32915" s="3" t="e">
        <v>#N/A</v>
      </c>
    </row>
    <row r="32916" spans="28:28" x14ac:dyDescent="0.25">
      <c r="AB32916" s="3" t="e">
        <v>#N/A</v>
      </c>
    </row>
    <row r="32917" spans="28:28" x14ac:dyDescent="0.25">
      <c r="AB32917" s="3" t="e">
        <v>#N/A</v>
      </c>
    </row>
    <row r="32918" spans="28:28" x14ac:dyDescent="0.25">
      <c r="AB32918" s="3" t="e">
        <v>#N/A</v>
      </c>
    </row>
    <row r="32919" spans="28:28" x14ac:dyDescent="0.25">
      <c r="AB32919" s="3" t="e">
        <v>#N/A</v>
      </c>
    </row>
    <row r="32920" spans="28:28" x14ac:dyDescent="0.25">
      <c r="AB32920" s="3" t="e">
        <v>#N/A</v>
      </c>
    </row>
    <row r="32921" spans="28:28" x14ac:dyDescent="0.25">
      <c r="AB32921" s="3" t="e">
        <v>#N/A</v>
      </c>
    </row>
    <row r="32922" spans="28:28" x14ac:dyDescent="0.25">
      <c r="AB32922" s="3" t="e">
        <v>#N/A</v>
      </c>
    </row>
    <row r="32923" spans="28:28" x14ac:dyDescent="0.25">
      <c r="AB32923" s="3" t="e">
        <v>#N/A</v>
      </c>
    </row>
    <row r="32924" spans="28:28" x14ac:dyDescent="0.25">
      <c r="AB32924" s="3" t="e">
        <v>#N/A</v>
      </c>
    </row>
    <row r="32925" spans="28:28" x14ac:dyDescent="0.25">
      <c r="AB32925" s="3" t="e">
        <v>#N/A</v>
      </c>
    </row>
    <row r="32926" spans="28:28" x14ac:dyDescent="0.25">
      <c r="AB32926" s="3" t="e">
        <v>#N/A</v>
      </c>
    </row>
    <row r="32927" spans="28:28" x14ac:dyDescent="0.25">
      <c r="AB32927" s="3" t="e">
        <v>#N/A</v>
      </c>
    </row>
    <row r="32928" spans="28:28" x14ac:dyDescent="0.25">
      <c r="AB32928" s="3" t="e">
        <v>#N/A</v>
      </c>
    </row>
    <row r="32929" spans="28:28" x14ac:dyDescent="0.25">
      <c r="AB32929" s="3" t="e">
        <v>#N/A</v>
      </c>
    </row>
    <row r="32930" spans="28:28" x14ac:dyDescent="0.25">
      <c r="AB32930" s="3" t="e">
        <v>#N/A</v>
      </c>
    </row>
    <row r="32931" spans="28:28" x14ac:dyDescent="0.25">
      <c r="AB32931" s="3" t="e">
        <v>#N/A</v>
      </c>
    </row>
    <row r="32932" spans="28:28" x14ac:dyDescent="0.25">
      <c r="AB32932" s="3" t="e">
        <v>#N/A</v>
      </c>
    </row>
    <row r="32933" spans="28:28" x14ac:dyDescent="0.25">
      <c r="AB32933" s="3" t="e">
        <v>#N/A</v>
      </c>
    </row>
    <row r="32934" spans="28:28" x14ac:dyDescent="0.25">
      <c r="AB32934" s="3" t="e">
        <v>#N/A</v>
      </c>
    </row>
    <row r="32935" spans="28:28" x14ac:dyDescent="0.25">
      <c r="AB32935" s="3" t="e">
        <v>#N/A</v>
      </c>
    </row>
    <row r="32936" spans="28:28" x14ac:dyDescent="0.25">
      <c r="AB32936" s="3" t="e">
        <v>#N/A</v>
      </c>
    </row>
    <row r="32937" spans="28:28" x14ac:dyDescent="0.25">
      <c r="AB32937" s="3" t="e">
        <v>#N/A</v>
      </c>
    </row>
    <row r="32938" spans="28:28" x14ac:dyDescent="0.25">
      <c r="AB32938" s="3" t="e">
        <v>#N/A</v>
      </c>
    </row>
    <row r="32939" spans="28:28" x14ac:dyDescent="0.25">
      <c r="AB32939" s="3" t="e">
        <v>#N/A</v>
      </c>
    </row>
    <row r="32940" spans="28:28" x14ac:dyDescent="0.25">
      <c r="AB32940" s="3" t="e">
        <v>#N/A</v>
      </c>
    </row>
    <row r="32941" spans="28:28" x14ac:dyDescent="0.25">
      <c r="AB32941" s="3" t="e">
        <v>#N/A</v>
      </c>
    </row>
    <row r="32942" spans="28:28" x14ac:dyDescent="0.25">
      <c r="AB32942" s="3" t="e">
        <v>#N/A</v>
      </c>
    </row>
    <row r="32943" spans="28:28" x14ac:dyDescent="0.25">
      <c r="AB32943" s="3" t="e">
        <v>#N/A</v>
      </c>
    </row>
    <row r="32944" spans="28:28" x14ac:dyDescent="0.25">
      <c r="AB32944" s="3" t="e">
        <v>#N/A</v>
      </c>
    </row>
    <row r="32945" spans="28:28" x14ac:dyDescent="0.25">
      <c r="AB32945" s="3" t="e">
        <v>#N/A</v>
      </c>
    </row>
    <row r="32946" spans="28:28" x14ac:dyDescent="0.25">
      <c r="AB32946" s="3" t="e">
        <v>#N/A</v>
      </c>
    </row>
    <row r="32947" spans="28:28" x14ac:dyDescent="0.25">
      <c r="AB32947" s="3" t="e">
        <v>#N/A</v>
      </c>
    </row>
    <row r="32948" spans="28:28" x14ac:dyDescent="0.25">
      <c r="AB32948" s="3" t="e">
        <v>#N/A</v>
      </c>
    </row>
    <row r="32949" spans="28:28" x14ac:dyDescent="0.25">
      <c r="AB32949" s="3" t="e">
        <v>#N/A</v>
      </c>
    </row>
    <row r="32950" spans="28:28" x14ac:dyDescent="0.25">
      <c r="AB32950" s="3" t="e">
        <v>#N/A</v>
      </c>
    </row>
    <row r="32951" spans="28:28" x14ac:dyDescent="0.25">
      <c r="AB32951" s="3" t="e">
        <v>#N/A</v>
      </c>
    </row>
    <row r="32952" spans="28:28" x14ac:dyDescent="0.25">
      <c r="AB32952" s="3" t="e">
        <v>#N/A</v>
      </c>
    </row>
    <row r="32953" spans="28:28" x14ac:dyDescent="0.25">
      <c r="AB32953" s="3" t="e">
        <v>#N/A</v>
      </c>
    </row>
    <row r="32954" spans="28:28" x14ac:dyDescent="0.25">
      <c r="AB32954" s="3" t="e">
        <v>#N/A</v>
      </c>
    </row>
    <row r="32955" spans="28:28" x14ac:dyDescent="0.25">
      <c r="AB32955" s="3" t="e">
        <v>#N/A</v>
      </c>
    </row>
    <row r="32956" spans="28:28" x14ac:dyDescent="0.25">
      <c r="AB32956" s="3" t="e">
        <v>#N/A</v>
      </c>
    </row>
    <row r="32957" spans="28:28" x14ac:dyDescent="0.25">
      <c r="AB32957" s="3" t="e">
        <v>#N/A</v>
      </c>
    </row>
    <row r="32958" spans="28:28" x14ac:dyDescent="0.25">
      <c r="AB32958" s="3" t="e">
        <v>#N/A</v>
      </c>
    </row>
    <row r="32959" spans="28:28" x14ac:dyDescent="0.25">
      <c r="AB32959" s="3" t="e">
        <v>#N/A</v>
      </c>
    </row>
    <row r="32960" spans="28:28" x14ac:dyDescent="0.25">
      <c r="AB32960" s="3" t="e">
        <v>#N/A</v>
      </c>
    </row>
    <row r="32961" spans="28:28" x14ac:dyDescent="0.25">
      <c r="AB32961" s="3" t="e">
        <v>#N/A</v>
      </c>
    </row>
    <row r="32962" spans="28:28" x14ac:dyDescent="0.25">
      <c r="AB32962" s="3" t="e">
        <v>#N/A</v>
      </c>
    </row>
    <row r="32963" spans="28:28" x14ac:dyDescent="0.25">
      <c r="AB32963" s="3" t="e">
        <v>#N/A</v>
      </c>
    </row>
    <row r="32964" spans="28:28" x14ac:dyDescent="0.25">
      <c r="AB32964" s="3" t="e">
        <v>#N/A</v>
      </c>
    </row>
    <row r="32965" spans="28:28" x14ac:dyDescent="0.25">
      <c r="AB32965" s="3" t="e">
        <v>#N/A</v>
      </c>
    </row>
    <row r="32966" spans="28:28" x14ac:dyDescent="0.25">
      <c r="AB32966" s="3" t="e">
        <v>#N/A</v>
      </c>
    </row>
    <row r="32967" spans="28:28" x14ac:dyDescent="0.25">
      <c r="AB32967" s="3" t="e">
        <v>#N/A</v>
      </c>
    </row>
    <row r="32968" spans="28:28" x14ac:dyDescent="0.25">
      <c r="AB32968" s="3" t="e">
        <v>#N/A</v>
      </c>
    </row>
    <row r="32969" spans="28:28" x14ac:dyDescent="0.25">
      <c r="AB32969" s="3" t="e">
        <v>#N/A</v>
      </c>
    </row>
    <row r="32970" spans="28:28" x14ac:dyDescent="0.25">
      <c r="AB32970" s="3" t="e">
        <v>#N/A</v>
      </c>
    </row>
    <row r="32971" spans="28:28" x14ac:dyDescent="0.25">
      <c r="AB32971" s="3" t="e">
        <v>#N/A</v>
      </c>
    </row>
    <row r="32972" spans="28:28" x14ac:dyDescent="0.25">
      <c r="AB32972" s="3" t="e">
        <v>#N/A</v>
      </c>
    </row>
    <row r="32973" spans="28:28" x14ac:dyDescent="0.25">
      <c r="AB32973" s="3" t="e">
        <v>#N/A</v>
      </c>
    </row>
    <row r="32974" spans="28:28" x14ac:dyDescent="0.25">
      <c r="AB32974" s="3" t="e">
        <v>#N/A</v>
      </c>
    </row>
    <row r="32975" spans="28:28" x14ac:dyDescent="0.25">
      <c r="AB32975" s="3" t="e">
        <v>#N/A</v>
      </c>
    </row>
    <row r="32976" spans="28:28" x14ac:dyDescent="0.25">
      <c r="AB32976" s="3" t="e">
        <v>#N/A</v>
      </c>
    </row>
    <row r="32977" spans="28:28" x14ac:dyDescent="0.25">
      <c r="AB32977" s="3" t="e">
        <v>#N/A</v>
      </c>
    </row>
    <row r="32978" spans="28:28" x14ac:dyDescent="0.25">
      <c r="AB32978" s="3" t="e">
        <v>#N/A</v>
      </c>
    </row>
    <row r="32979" spans="28:28" x14ac:dyDescent="0.25">
      <c r="AB32979" s="3" t="e">
        <v>#N/A</v>
      </c>
    </row>
    <row r="32980" spans="28:28" x14ac:dyDescent="0.25">
      <c r="AB32980" s="3" t="e">
        <v>#N/A</v>
      </c>
    </row>
    <row r="32981" spans="28:28" x14ac:dyDescent="0.25">
      <c r="AB32981" s="3" t="e">
        <v>#N/A</v>
      </c>
    </row>
    <row r="32982" spans="28:28" x14ac:dyDescent="0.25">
      <c r="AB32982" s="3" t="e">
        <v>#N/A</v>
      </c>
    </row>
    <row r="32983" spans="28:28" x14ac:dyDescent="0.25">
      <c r="AB32983" s="3" t="e">
        <v>#N/A</v>
      </c>
    </row>
    <row r="32984" spans="28:28" x14ac:dyDescent="0.25">
      <c r="AB32984" s="3" t="e">
        <v>#N/A</v>
      </c>
    </row>
    <row r="32985" spans="28:28" x14ac:dyDescent="0.25">
      <c r="AB32985" s="3" t="e">
        <v>#N/A</v>
      </c>
    </row>
    <row r="32986" spans="28:28" x14ac:dyDescent="0.25">
      <c r="AB32986" s="3" t="e">
        <v>#N/A</v>
      </c>
    </row>
    <row r="32987" spans="28:28" x14ac:dyDescent="0.25">
      <c r="AB32987" s="3" t="e">
        <v>#N/A</v>
      </c>
    </row>
    <row r="32988" spans="28:28" x14ac:dyDescent="0.25">
      <c r="AB32988" s="3" t="e">
        <v>#N/A</v>
      </c>
    </row>
    <row r="32989" spans="28:28" x14ac:dyDescent="0.25">
      <c r="AB32989" s="3" t="e">
        <v>#N/A</v>
      </c>
    </row>
    <row r="32990" spans="28:28" x14ac:dyDescent="0.25">
      <c r="AB32990" s="3" t="e">
        <v>#N/A</v>
      </c>
    </row>
    <row r="32991" spans="28:28" x14ac:dyDescent="0.25">
      <c r="AB32991" s="3" t="e">
        <v>#N/A</v>
      </c>
    </row>
    <row r="32992" spans="28:28" x14ac:dyDescent="0.25">
      <c r="AB32992" s="3" t="e">
        <v>#N/A</v>
      </c>
    </row>
    <row r="32993" spans="28:28" x14ac:dyDescent="0.25">
      <c r="AB32993" s="3" t="e">
        <v>#N/A</v>
      </c>
    </row>
    <row r="32994" spans="28:28" x14ac:dyDescent="0.25">
      <c r="AB32994" s="3" t="e">
        <v>#N/A</v>
      </c>
    </row>
    <row r="32995" spans="28:28" x14ac:dyDescent="0.25">
      <c r="AB32995" s="3" t="e">
        <v>#N/A</v>
      </c>
    </row>
    <row r="32996" spans="28:28" x14ac:dyDescent="0.25">
      <c r="AB32996" s="3" t="e">
        <v>#N/A</v>
      </c>
    </row>
    <row r="32997" spans="28:28" x14ac:dyDescent="0.25">
      <c r="AB32997" s="3" t="e">
        <v>#N/A</v>
      </c>
    </row>
    <row r="32998" spans="28:28" x14ac:dyDescent="0.25">
      <c r="AB32998" s="3" t="e">
        <v>#N/A</v>
      </c>
    </row>
    <row r="32999" spans="28:28" x14ac:dyDescent="0.25">
      <c r="AB32999" s="3" t="e">
        <v>#N/A</v>
      </c>
    </row>
    <row r="33000" spans="28:28" x14ac:dyDescent="0.25">
      <c r="AB33000" s="3" t="e">
        <v>#N/A</v>
      </c>
    </row>
    <row r="33001" spans="28:28" x14ac:dyDescent="0.25">
      <c r="AB33001" s="3" t="e">
        <v>#N/A</v>
      </c>
    </row>
    <row r="33002" spans="28:28" x14ac:dyDescent="0.25">
      <c r="AB33002" s="3" t="e">
        <v>#N/A</v>
      </c>
    </row>
    <row r="33003" spans="28:28" x14ac:dyDescent="0.25">
      <c r="AB33003" s="3" t="e">
        <v>#N/A</v>
      </c>
    </row>
    <row r="33004" spans="28:28" x14ac:dyDescent="0.25">
      <c r="AB33004" s="3" t="e">
        <v>#N/A</v>
      </c>
    </row>
    <row r="33005" spans="28:28" x14ac:dyDescent="0.25">
      <c r="AB33005" s="3" t="e">
        <v>#N/A</v>
      </c>
    </row>
    <row r="33006" spans="28:28" x14ac:dyDescent="0.25">
      <c r="AB33006" s="3" t="e">
        <v>#N/A</v>
      </c>
    </row>
    <row r="33007" spans="28:28" x14ac:dyDescent="0.25">
      <c r="AB33007" s="3" t="e">
        <v>#N/A</v>
      </c>
    </row>
    <row r="33008" spans="28:28" x14ac:dyDescent="0.25">
      <c r="AB33008" s="3" t="e">
        <v>#N/A</v>
      </c>
    </row>
    <row r="33009" spans="28:28" x14ac:dyDescent="0.25">
      <c r="AB33009" s="3" t="e">
        <v>#N/A</v>
      </c>
    </row>
    <row r="33010" spans="28:28" x14ac:dyDescent="0.25">
      <c r="AB33010" s="3" t="e">
        <v>#N/A</v>
      </c>
    </row>
    <row r="33011" spans="28:28" x14ac:dyDescent="0.25">
      <c r="AB33011" s="3" t="e">
        <v>#N/A</v>
      </c>
    </row>
    <row r="33012" spans="28:28" x14ac:dyDescent="0.25">
      <c r="AB33012" s="3" t="e">
        <v>#N/A</v>
      </c>
    </row>
    <row r="33013" spans="28:28" x14ac:dyDescent="0.25">
      <c r="AB33013" s="3" t="e">
        <v>#N/A</v>
      </c>
    </row>
    <row r="33014" spans="28:28" x14ac:dyDescent="0.25">
      <c r="AB33014" s="3" t="e">
        <v>#N/A</v>
      </c>
    </row>
    <row r="33015" spans="28:28" x14ac:dyDescent="0.25">
      <c r="AB33015" s="3" t="e">
        <v>#N/A</v>
      </c>
    </row>
    <row r="33016" spans="28:28" x14ac:dyDescent="0.25">
      <c r="AB33016" s="3" t="e">
        <v>#N/A</v>
      </c>
    </row>
    <row r="33017" spans="28:28" x14ac:dyDescent="0.25">
      <c r="AB33017" s="3" t="e">
        <v>#N/A</v>
      </c>
    </row>
    <row r="33018" spans="28:28" x14ac:dyDescent="0.25">
      <c r="AB33018" s="3" t="e">
        <v>#N/A</v>
      </c>
    </row>
    <row r="33019" spans="28:28" x14ac:dyDescent="0.25">
      <c r="AB33019" s="3" t="e">
        <v>#N/A</v>
      </c>
    </row>
    <row r="33020" spans="28:28" x14ac:dyDescent="0.25">
      <c r="AB33020" s="3" t="e">
        <v>#N/A</v>
      </c>
    </row>
    <row r="33021" spans="28:28" x14ac:dyDescent="0.25">
      <c r="AB33021" s="3" t="e">
        <v>#N/A</v>
      </c>
    </row>
    <row r="33022" spans="28:28" x14ac:dyDescent="0.25">
      <c r="AB33022" s="3" t="e">
        <v>#N/A</v>
      </c>
    </row>
    <row r="33023" spans="28:28" x14ac:dyDescent="0.25">
      <c r="AB33023" s="3" t="e">
        <v>#N/A</v>
      </c>
    </row>
    <row r="33024" spans="28:28" x14ac:dyDescent="0.25">
      <c r="AB33024" s="3" t="e">
        <v>#N/A</v>
      </c>
    </row>
    <row r="33025" spans="28:28" x14ac:dyDescent="0.25">
      <c r="AB33025" s="3" t="e">
        <v>#N/A</v>
      </c>
    </row>
    <row r="33026" spans="28:28" x14ac:dyDescent="0.25">
      <c r="AB33026" s="3" t="e">
        <v>#N/A</v>
      </c>
    </row>
    <row r="33027" spans="28:28" x14ac:dyDescent="0.25">
      <c r="AB33027" s="3" t="e">
        <v>#N/A</v>
      </c>
    </row>
    <row r="33028" spans="28:28" x14ac:dyDescent="0.25">
      <c r="AB33028" s="3" t="e">
        <v>#N/A</v>
      </c>
    </row>
    <row r="33029" spans="28:28" x14ac:dyDescent="0.25">
      <c r="AB33029" s="3" t="e">
        <v>#N/A</v>
      </c>
    </row>
    <row r="33030" spans="28:28" x14ac:dyDescent="0.25">
      <c r="AB33030" s="3" t="e">
        <v>#N/A</v>
      </c>
    </row>
    <row r="33031" spans="28:28" x14ac:dyDescent="0.25">
      <c r="AB33031" s="3" t="e">
        <v>#N/A</v>
      </c>
    </row>
    <row r="33032" spans="28:28" x14ac:dyDescent="0.25">
      <c r="AB33032" s="3" t="e">
        <v>#N/A</v>
      </c>
    </row>
    <row r="33033" spans="28:28" x14ac:dyDescent="0.25">
      <c r="AB33033" s="3" t="e">
        <v>#N/A</v>
      </c>
    </row>
    <row r="33034" spans="28:28" x14ac:dyDescent="0.25">
      <c r="AB33034" s="3" t="e">
        <v>#N/A</v>
      </c>
    </row>
    <row r="33035" spans="28:28" x14ac:dyDescent="0.25">
      <c r="AB33035" s="3" t="e">
        <v>#N/A</v>
      </c>
    </row>
    <row r="33036" spans="28:28" x14ac:dyDescent="0.25">
      <c r="AB33036" s="3" t="e">
        <v>#N/A</v>
      </c>
    </row>
    <row r="33037" spans="28:28" x14ac:dyDescent="0.25">
      <c r="AB33037" s="3" t="e">
        <v>#N/A</v>
      </c>
    </row>
    <row r="33038" spans="28:28" x14ac:dyDescent="0.25">
      <c r="AB33038" s="3" t="e">
        <v>#N/A</v>
      </c>
    </row>
    <row r="33039" spans="28:28" x14ac:dyDescent="0.25">
      <c r="AB33039" s="3" t="e">
        <v>#N/A</v>
      </c>
    </row>
    <row r="33040" spans="28:28" x14ac:dyDescent="0.25">
      <c r="AB33040" s="3" t="e">
        <v>#N/A</v>
      </c>
    </row>
    <row r="33041" spans="28:28" x14ac:dyDescent="0.25">
      <c r="AB33041" s="3" t="e">
        <v>#N/A</v>
      </c>
    </row>
    <row r="33042" spans="28:28" x14ac:dyDescent="0.25">
      <c r="AB33042" s="3" t="e">
        <v>#N/A</v>
      </c>
    </row>
    <row r="33043" spans="28:28" x14ac:dyDescent="0.25">
      <c r="AB33043" s="3" t="e">
        <v>#N/A</v>
      </c>
    </row>
    <row r="33044" spans="28:28" x14ac:dyDescent="0.25">
      <c r="AB33044" s="3" t="e">
        <v>#N/A</v>
      </c>
    </row>
    <row r="33045" spans="28:28" x14ac:dyDescent="0.25">
      <c r="AB33045" s="3" t="e">
        <v>#N/A</v>
      </c>
    </row>
    <row r="33046" spans="28:28" x14ac:dyDescent="0.25">
      <c r="AB33046" s="3" t="e">
        <v>#N/A</v>
      </c>
    </row>
    <row r="33047" spans="28:28" x14ac:dyDescent="0.25">
      <c r="AB33047" s="3" t="e">
        <v>#N/A</v>
      </c>
    </row>
    <row r="33048" spans="28:28" x14ac:dyDescent="0.25">
      <c r="AB33048" s="3" t="e">
        <v>#N/A</v>
      </c>
    </row>
    <row r="33049" spans="28:28" x14ac:dyDescent="0.25">
      <c r="AB33049" s="3" t="e">
        <v>#N/A</v>
      </c>
    </row>
    <row r="33050" spans="28:28" x14ac:dyDescent="0.25">
      <c r="AB33050" s="3" t="e">
        <v>#N/A</v>
      </c>
    </row>
    <row r="33051" spans="28:28" x14ac:dyDescent="0.25">
      <c r="AB33051" s="3" t="e">
        <v>#N/A</v>
      </c>
    </row>
    <row r="33052" spans="28:28" x14ac:dyDescent="0.25">
      <c r="AB33052" s="3" t="e">
        <v>#N/A</v>
      </c>
    </row>
    <row r="33053" spans="28:28" x14ac:dyDescent="0.25">
      <c r="AB33053" s="3" t="e">
        <v>#N/A</v>
      </c>
    </row>
    <row r="33054" spans="28:28" x14ac:dyDescent="0.25">
      <c r="AB33054" s="3" t="e">
        <v>#N/A</v>
      </c>
    </row>
    <row r="33055" spans="28:28" x14ac:dyDescent="0.25">
      <c r="AB33055" s="3" t="e">
        <v>#N/A</v>
      </c>
    </row>
    <row r="33056" spans="28:28" x14ac:dyDescent="0.25">
      <c r="AB33056" s="3" t="e">
        <v>#N/A</v>
      </c>
    </row>
    <row r="33057" spans="28:28" x14ac:dyDescent="0.25">
      <c r="AB33057" s="3" t="e">
        <v>#N/A</v>
      </c>
    </row>
    <row r="33058" spans="28:28" x14ac:dyDescent="0.25">
      <c r="AB33058" s="3" t="e">
        <v>#N/A</v>
      </c>
    </row>
    <row r="33059" spans="28:28" x14ac:dyDescent="0.25">
      <c r="AB33059" s="3" t="e">
        <v>#N/A</v>
      </c>
    </row>
    <row r="33060" spans="28:28" x14ac:dyDescent="0.25">
      <c r="AB33060" s="3" t="e">
        <v>#N/A</v>
      </c>
    </row>
    <row r="33061" spans="28:28" x14ac:dyDescent="0.25">
      <c r="AB33061" s="3" t="e">
        <v>#N/A</v>
      </c>
    </row>
    <row r="33062" spans="28:28" x14ac:dyDescent="0.25">
      <c r="AB33062" s="3" t="e">
        <v>#N/A</v>
      </c>
    </row>
    <row r="33063" spans="28:28" x14ac:dyDescent="0.25">
      <c r="AB33063" s="3" t="e">
        <v>#N/A</v>
      </c>
    </row>
    <row r="33064" spans="28:28" x14ac:dyDescent="0.25">
      <c r="AB33064" s="3" t="e">
        <v>#N/A</v>
      </c>
    </row>
    <row r="33065" spans="28:28" x14ac:dyDescent="0.25">
      <c r="AB33065" s="3" t="e">
        <v>#N/A</v>
      </c>
    </row>
    <row r="33066" spans="28:28" x14ac:dyDescent="0.25">
      <c r="AB33066" s="3" t="e">
        <v>#N/A</v>
      </c>
    </row>
    <row r="33067" spans="28:28" x14ac:dyDescent="0.25">
      <c r="AB33067" s="3" t="e">
        <v>#N/A</v>
      </c>
    </row>
    <row r="33068" spans="28:28" x14ac:dyDescent="0.25">
      <c r="AB33068" s="3" t="e">
        <v>#N/A</v>
      </c>
    </row>
    <row r="33069" spans="28:28" x14ac:dyDescent="0.25">
      <c r="AB33069" s="3" t="e">
        <v>#N/A</v>
      </c>
    </row>
    <row r="33070" spans="28:28" x14ac:dyDescent="0.25">
      <c r="AB33070" s="3" t="e">
        <v>#N/A</v>
      </c>
    </row>
    <row r="33071" spans="28:28" x14ac:dyDescent="0.25">
      <c r="AB33071" s="3" t="e">
        <v>#N/A</v>
      </c>
    </row>
    <row r="33072" spans="28:28" x14ac:dyDescent="0.25">
      <c r="AB33072" s="3" t="e">
        <v>#N/A</v>
      </c>
    </row>
    <row r="33073" spans="28:28" x14ac:dyDescent="0.25">
      <c r="AB33073" s="3" t="e">
        <v>#N/A</v>
      </c>
    </row>
    <row r="33074" spans="28:28" x14ac:dyDescent="0.25">
      <c r="AB33074" s="3" t="e">
        <v>#N/A</v>
      </c>
    </row>
    <row r="33075" spans="28:28" x14ac:dyDescent="0.25">
      <c r="AB33075" s="3" t="e">
        <v>#N/A</v>
      </c>
    </row>
    <row r="33076" spans="28:28" x14ac:dyDescent="0.25">
      <c r="AB33076" s="3" t="e">
        <v>#N/A</v>
      </c>
    </row>
    <row r="33077" spans="28:28" x14ac:dyDescent="0.25">
      <c r="AB33077" s="3" t="e">
        <v>#N/A</v>
      </c>
    </row>
    <row r="33078" spans="28:28" x14ac:dyDescent="0.25">
      <c r="AB33078" s="3" t="e">
        <v>#N/A</v>
      </c>
    </row>
    <row r="33079" spans="28:28" x14ac:dyDescent="0.25">
      <c r="AB33079" s="3" t="e">
        <v>#N/A</v>
      </c>
    </row>
    <row r="33080" spans="28:28" x14ac:dyDescent="0.25">
      <c r="AB33080" s="3" t="e">
        <v>#N/A</v>
      </c>
    </row>
    <row r="33081" spans="28:28" x14ac:dyDescent="0.25">
      <c r="AB33081" s="3" t="e">
        <v>#N/A</v>
      </c>
    </row>
    <row r="33082" spans="28:28" x14ac:dyDescent="0.25">
      <c r="AB33082" s="3" t="e">
        <v>#N/A</v>
      </c>
    </row>
    <row r="33083" spans="28:28" x14ac:dyDescent="0.25">
      <c r="AB33083" s="3" t="e">
        <v>#N/A</v>
      </c>
    </row>
    <row r="33084" spans="28:28" x14ac:dyDescent="0.25">
      <c r="AB33084" s="3" t="e">
        <v>#N/A</v>
      </c>
    </row>
    <row r="33085" spans="28:28" x14ac:dyDescent="0.25">
      <c r="AB33085" s="3" t="e">
        <v>#N/A</v>
      </c>
    </row>
    <row r="33086" spans="28:28" x14ac:dyDescent="0.25">
      <c r="AB33086" s="3" t="e">
        <v>#N/A</v>
      </c>
    </row>
    <row r="33087" spans="28:28" x14ac:dyDescent="0.25">
      <c r="AB33087" s="3" t="e">
        <v>#N/A</v>
      </c>
    </row>
    <row r="33088" spans="28:28" x14ac:dyDescent="0.25">
      <c r="AB33088" s="3" t="e">
        <v>#N/A</v>
      </c>
    </row>
    <row r="33089" spans="28:28" x14ac:dyDescent="0.25">
      <c r="AB33089" s="3" t="e">
        <v>#N/A</v>
      </c>
    </row>
    <row r="33090" spans="28:28" x14ac:dyDescent="0.25">
      <c r="AB33090" s="3" t="e">
        <v>#N/A</v>
      </c>
    </row>
    <row r="33091" spans="28:28" x14ac:dyDescent="0.25">
      <c r="AB33091" s="3" t="e">
        <v>#N/A</v>
      </c>
    </row>
    <row r="33092" spans="28:28" x14ac:dyDescent="0.25">
      <c r="AB33092" s="3" t="e">
        <v>#N/A</v>
      </c>
    </row>
    <row r="33093" spans="28:28" x14ac:dyDescent="0.25">
      <c r="AB33093" s="3" t="e">
        <v>#N/A</v>
      </c>
    </row>
    <row r="33094" spans="28:28" x14ac:dyDescent="0.25">
      <c r="AB33094" s="3" t="e">
        <v>#N/A</v>
      </c>
    </row>
    <row r="33095" spans="28:28" x14ac:dyDescent="0.25">
      <c r="AB33095" s="3" t="e">
        <v>#N/A</v>
      </c>
    </row>
    <row r="33096" spans="28:28" x14ac:dyDescent="0.25">
      <c r="AB33096" s="3" t="e">
        <v>#N/A</v>
      </c>
    </row>
    <row r="33097" spans="28:28" x14ac:dyDescent="0.25">
      <c r="AB33097" s="3" t="e">
        <v>#N/A</v>
      </c>
    </row>
    <row r="33098" spans="28:28" x14ac:dyDescent="0.25">
      <c r="AB33098" s="3" t="e">
        <v>#N/A</v>
      </c>
    </row>
    <row r="33099" spans="28:28" x14ac:dyDescent="0.25">
      <c r="AB33099" s="3" t="e">
        <v>#N/A</v>
      </c>
    </row>
    <row r="33100" spans="28:28" x14ac:dyDescent="0.25">
      <c r="AB33100" s="3" t="e">
        <v>#N/A</v>
      </c>
    </row>
    <row r="33101" spans="28:28" x14ac:dyDescent="0.25">
      <c r="AB33101" s="3" t="e">
        <v>#N/A</v>
      </c>
    </row>
    <row r="33102" spans="28:28" x14ac:dyDescent="0.25">
      <c r="AB33102" s="3" t="e">
        <v>#N/A</v>
      </c>
    </row>
    <row r="33103" spans="28:28" x14ac:dyDescent="0.25">
      <c r="AB33103" s="3" t="e">
        <v>#N/A</v>
      </c>
    </row>
    <row r="33104" spans="28:28" x14ac:dyDescent="0.25">
      <c r="AB33104" s="3" t="e">
        <v>#N/A</v>
      </c>
    </row>
    <row r="33105" spans="28:28" x14ac:dyDescent="0.25">
      <c r="AB33105" s="3" t="e">
        <v>#N/A</v>
      </c>
    </row>
    <row r="33106" spans="28:28" x14ac:dyDescent="0.25">
      <c r="AB33106" s="3" t="e">
        <v>#N/A</v>
      </c>
    </row>
    <row r="33107" spans="28:28" x14ac:dyDescent="0.25">
      <c r="AB33107" s="3" t="e">
        <v>#N/A</v>
      </c>
    </row>
    <row r="33108" spans="28:28" x14ac:dyDescent="0.25">
      <c r="AB33108" s="3" t="e">
        <v>#N/A</v>
      </c>
    </row>
    <row r="33109" spans="28:28" x14ac:dyDescent="0.25">
      <c r="AB33109" s="3" t="e">
        <v>#N/A</v>
      </c>
    </row>
    <row r="33110" spans="28:28" x14ac:dyDescent="0.25">
      <c r="AB33110" s="3" t="e">
        <v>#N/A</v>
      </c>
    </row>
    <row r="33111" spans="28:28" x14ac:dyDescent="0.25">
      <c r="AB33111" s="3" t="e">
        <v>#N/A</v>
      </c>
    </row>
    <row r="33112" spans="28:28" x14ac:dyDescent="0.25">
      <c r="AB33112" s="3" t="e">
        <v>#N/A</v>
      </c>
    </row>
    <row r="33113" spans="28:28" x14ac:dyDescent="0.25">
      <c r="AB33113" s="3" t="e">
        <v>#N/A</v>
      </c>
    </row>
    <row r="33114" spans="28:28" x14ac:dyDescent="0.25">
      <c r="AB33114" s="3" t="e">
        <v>#N/A</v>
      </c>
    </row>
    <row r="33115" spans="28:28" x14ac:dyDescent="0.25">
      <c r="AB33115" s="3" t="e">
        <v>#N/A</v>
      </c>
    </row>
    <row r="33116" spans="28:28" x14ac:dyDescent="0.25">
      <c r="AB33116" s="3" t="e">
        <v>#N/A</v>
      </c>
    </row>
    <row r="33117" spans="28:28" x14ac:dyDescent="0.25">
      <c r="AB33117" s="3" t="e">
        <v>#N/A</v>
      </c>
    </row>
    <row r="33118" spans="28:28" x14ac:dyDescent="0.25">
      <c r="AB33118" s="3" t="e">
        <v>#N/A</v>
      </c>
    </row>
    <row r="33119" spans="28:28" x14ac:dyDescent="0.25">
      <c r="AB33119" s="3" t="e">
        <v>#N/A</v>
      </c>
    </row>
    <row r="33120" spans="28:28" x14ac:dyDescent="0.25">
      <c r="AB33120" s="3" t="e">
        <v>#N/A</v>
      </c>
    </row>
    <row r="33121" spans="28:28" x14ac:dyDescent="0.25">
      <c r="AB33121" s="3" t="e">
        <v>#N/A</v>
      </c>
    </row>
    <row r="33122" spans="28:28" x14ac:dyDescent="0.25">
      <c r="AB33122" s="3" t="e">
        <v>#N/A</v>
      </c>
    </row>
    <row r="33123" spans="28:28" x14ac:dyDescent="0.25">
      <c r="AB33123" s="3" t="e">
        <v>#N/A</v>
      </c>
    </row>
    <row r="33124" spans="28:28" x14ac:dyDescent="0.25">
      <c r="AB33124" s="3" t="e">
        <v>#N/A</v>
      </c>
    </row>
    <row r="33125" spans="28:28" x14ac:dyDescent="0.25">
      <c r="AB33125" s="3" t="e">
        <v>#N/A</v>
      </c>
    </row>
    <row r="33126" spans="28:28" x14ac:dyDescent="0.25">
      <c r="AB33126" s="3" t="e">
        <v>#N/A</v>
      </c>
    </row>
    <row r="33127" spans="28:28" x14ac:dyDescent="0.25">
      <c r="AB33127" s="3" t="e">
        <v>#N/A</v>
      </c>
    </row>
    <row r="33128" spans="28:28" x14ac:dyDescent="0.25">
      <c r="AB33128" s="3" t="e">
        <v>#N/A</v>
      </c>
    </row>
    <row r="33129" spans="28:28" x14ac:dyDescent="0.25">
      <c r="AB33129" s="3" t="e">
        <v>#N/A</v>
      </c>
    </row>
    <row r="33130" spans="28:28" x14ac:dyDescent="0.25">
      <c r="AB33130" s="3" t="e">
        <v>#N/A</v>
      </c>
    </row>
    <row r="33131" spans="28:28" x14ac:dyDescent="0.25">
      <c r="AB33131" s="3" t="e">
        <v>#N/A</v>
      </c>
    </row>
    <row r="33132" spans="28:28" x14ac:dyDescent="0.25">
      <c r="AB33132" s="3" t="e">
        <v>#N/A</v>
      </c>
    </row>
    <row r="33133" spans="28:28" x14ac:dyDescent="0.25">
      <c r="AB33133" s="3" t="e">
        <v>#N/A</v>
      </c>
    </row>
    <row r="33134" spans="28:28" x14ac:dyDescent="0.25">
      <c r="AB33134" s="3" t="e">
        <v>#N/A</v>
      </c>
    </row>
    <row r="33135" spans="28:28" x14ac:dyDescent="0.25">
      <c r="AB33135" s="3" t="e">
        <v>#N/A</v>
      </c>
    </row>
    <row r="33136" spans="28:28" x14ac:dyDescent="0.25">
      <c r="AB33136" s="3" t="e">
        <v>#N/A</v>
      </c>
    </row>
    <row r="33137" spans="28:28" x14ac:dyDescent="0.25">
      <c r="AB33137" s="3" t="e">
        <v>#N/A</v>
      </c>
    </row>
    <row r="33138" spans="28:28" x14ac:dyDescent="0.25">
      <c r="AB33138" s="3" t="e">
        <v>#N/A</v>
      </c>
    </row>
    <row r="33139" spans="28:28" x14ac:dyDescent="0.25">
      <c r="AB33139" s="3" t="e">
        <v>#N/A</v>
      </c>
    </row>
    <row r="33140" spans="28:28" x14ac:dyDescent="0.25">
      <c r="AB33140" s="3" t="e">
        <v>#N/A</v>
      </c>
    </row>
    <row r="33141" spans="28:28" x14ac:dyDescent="0.25">
      <c r="AB33141" s="3" t="e">
        <v>#N/A</v>
      </c>
    </row>
    <row r="33142" spans="28:28" x14ac:dyDescent="0.25">
      <c r="AB33142" s="3" t="e">
        <v>#N/A</v>
      </c>
    </row>
    <row r="33143" spans="28:28" x14ac:dyDescent="0.25">
      <c r="AB33143" s="3" t="e">
        <v>#N/A</v>
      </c>
    </row>
    <row r="33144" spans="28:28" x14ac:dyDescent="0.25">
      <c r="AB33144" s="3" t="e">
        <v>#N/A</v>
      </c>
    </row>
    <row r="33145" spans="28:28" x14ac:dyDescent="0.25">
      <c r="AB33145" s="3" t="e">
        <v>#N/A</v>
      </c>
    </row>
    <row r="33146" spans="28:28" x14ac:dyDescent="0.25">
      <c r="AB33146" s="3" t="e">
        <v>#N/A</v>
      </c>
    </row>
    <row r="33147" spans="28:28" x14ac:dyDescent="0.25">
      <c r="AB33147" s="3" t="e">
        <v>#N/A</v>
      </c>
    </row>
    <row r="33148" spans="28:28" x14ac:dyDescent="0.25">
      <c r="AB33148" s="3" t="e">
        <v>#N/A</v>
      </c>
    </row>
    <row r="33149" spans="28:28" x14ac:dyDescent="0.25">
      <c r="AB33149" s="3" t="e">
        <v>#N/A</v>
      </c>
    </row>
    <row r="33150" spans="28:28" x14ac:dyDescent="0.25">
      <c r="AB33150" s="3" t="e">
        <v>#N/A</v>
      </c>
    </row>
    <row r="33151" spans="28:28" x14ac:dyDescent="0.25">
      <c r="AB33151" s="3" t="e">
        <v>#N/A</v>
      </c>
    </row>
    <row r="33152" spans="28:28" x14ac:dyDescent="0.25">
      <c r="AB33152" s="3" t="e">
        <v>#N/A</v>
      </c>
    </row>
    <row r="33153" spans="28:28" x14ac:dyDescent="0.25">
      <c r="AB33153" s="3" t="e">
        <v>#N/A</v>
      </c>
    </row>
    <row r="33154" spans="28:28" x14ac:dyDescent="0.25">
      <c r="AB33154" s="3" t="e">
        <v>#N/A</v>
      </c>
    </row>
    <row r="33155" spans="28:28" x14ac:dyDescent="0.25">
      <c r="AB33155" s="3" t="e">
        <v>#N/A</v>
      </c>
    </row>
    <row r="33156" spans="28:28" x14ac:dyDescent="0.25">
      <c r="AB33156" s="3" t="e">
        <v>#N/A</v>
      </c>
    </row>
    <row r="33157" spans="28:28" x14ac:dyDescent="0.25">
      <c r="AB33157" s="3" t="e">
        <v>#N/A</v>
      </c>
    </row>
    <row r="33158" spans="28:28" x14ac:dyDescent="0.25">
      <c r="AB33158" s="3" t="e">
        <v>#N/A</v>
      </c>
    </row>
    <row r="33159" spans="28:28" x14ac:dyDescent="0.25">
      <c r="AB33159" s="3" t="e">
        <v>#N/A</v>
      </c>
    </row>
    <row r="33160" spans="28:28" x14ac:dyDescent="0.25">
      <c r="AB33160" s="3" t="e">
        <v>#N/A</v>
      </c>
    </row>
    <row r="33161" spans="28:28" x14ac:dyDescent="0.25">
      <c r="AB33161" s="3" t="e">
        <v>#N/A</v>
      </c>
    </row>
    <row r="33162" spans="28:28" x14ac:dyDescent="0.25">
      <c r="AB33162" s="3" t="e">
        <v>#N/A</v>
      </c>
    </row>
    <row r="33163" spans="28:28" x14ac:dyDescent="0.25">
      <c r="AB33163" s="3" t="e">
        <v>#N/A</v>
      </c>
    </row>
    <row r="33164" spans="28:28" x14ac:dyDescent="0.25">
      <c r="AB33164" s="3" t="e">
        <v>#N/A</v>
      </c>
    </row>
    <row r="33165" spans="28:28" x14ac:dyDescent="0.25">
      <c r="AB33165" s="3" t="e">
        <v>#N/A</v>
      </c>
    </row>
    <row r="33166" spans="28:28" x14ac:dyDescent="0.25">
      <c r="AB33166" s="3" t="e">
        <v>#N/A</v>
      </c>
    </row>
    <row r="33167" spans="28:28" x14ac:dyDescent="0.25">
      <c r="AB33167" s="3" t="e">
        <v>#N/A</v>
      </c>
    </row>
    <row r="33168" spans="28:28" x14ac:dyDescent="0.25">
      <c r="AB33168" s="3" t="e">
        <v>#N/A</v>
      </c>
    </row>
    <row r="33169" spans="28:28" x14ac:dyDescent="0.25">
      <c r="AB33169" s="3" t="e">
        <v>#N/A</v>
      </c>
    </row>
    <row r="33170" spans="28:28" x14ac:dyDescent="0.25">
      <c r="AB33170" s="3" t="e">
        <v>#N/A</v>
      </c>
    </row>
    <row r="33171" spans="28:28" x14ac:dyDescent="0.25">
      <c r="AB33171" s="3" t="e">
        <v>#N/A</v>
      </c>
    </row>
    <row r="33172" spans="28:28" x14ac:dyDescent="0.25">
      <c r="AB33172" s="3" t="e">
        <v>#N/A</v>
      </c>
    </row>
    <row r="33173" spans="28:28" x14ac:dyDescent="0.25">
      <c r="AB33173" s="3" t="e">
        <v>#N/A</v>
      </c>
    </row>
    <row r="33174" spans="28:28" x14ac:dyDescent="0.25">
      <c r="AB33174" s="3" t="e">
        <v>#N/A</v>
      </c>
    </row>
    <row r="33175" spans="28:28" x14ac:dyDescent="0.25">
      <c r="AB33175" s="3" t="e">
        <v>#N/A</v>
      </c>
    </row>
    <row r="33176" spans="28:28" x14ac:dyDescent="0.25">
      <c r="AB33176" s="3" t="e">
        <v>#N/A</v>
      </c>
    </row>
    <row r="33177" spans="28:28" x14ac:dyDescent="0.25">
      <c r="AB33177" s="3" t="e">
        <v>#N/A</v>
      </c>
    </row>
    <row r="33178" spans="28:28" x14ac:dyDescent="0.25">
      <c r="AB33178" s="3" t="e">
        <v>#N/A</v>
      </c>
    </row>
    <row r="33179" spans="28:28" x14ac:dyDescent="0.25">
      <c r="AB33179" s="3" t="e">
        <v>#N/A</v>
      </c>
    </row>
    <row r="33180" spans="28:28" x14ac:dyDescent="0.25">
      <c r="AB33180" s="3" t="e">
        <v>#N/A</v>
      </c>
    </row>
    <row r="33181" spans="28:28" x14ac:dyDescent="0.25">
      <c r="AB33181" s="3" t="e">
        <v>#N/A</v>
      </c>
    </row>
    <row r="33182" spans="28:28" x14ac:dyDescent="0.25">
      <c r="AB33182" s="3" t="e">
        <v>#N/A</v>
      </c>
    </row>
    <row r="33183" spans="28:28" x14ac:dyDescent="0.25">
      <c r="AB33183" s="3" t="e">
        <v>#N/A</v>
      </c>
    </row>
    <row r="33184" spans="28:28" x14ac:dyDescent="0.25">
      <c r="AB33184" s="3" t="e">
        <v>#N/A</v>
      </c>
    </row>
    <row r="33185" spans="28:28" x14ac:dyDescent="0.25">
      <c r="AB33185" s="3" t="e">
        <v>#N/A</v>
      </c>
    </row>
    <row r="33186" spans="28:28" x14ac:dyDescent="0.25">
      <c r="AB33186" s="3" t="e">
        <v>#N/A</v>
      </c>
    </row>
    <row r="33187" spans="28:28" x14ac:dyDescent="0.25">
      <c r="AB33187" s="3" t="e">
        <v>#N/A</v>
      </c>
    </row>
    <row r="33188" spans="28:28" x14ac:dyDescent="0.25">
      <c r="AB33188" s="3" t="e">
        <v>#N/A</v>
      </c>
    </row>
    <row r="33189" spans="28:28" x14ac:dyDescent="0.25">
      <c r="AB33189" s="3" t="e">
        <v>#N/A</v>
      </c>
    </row>
    <row r="33190" spans="28:28" x14ac:dyDescent="0.25">
      <c r="AB33190" s="3" t="e">
        <v>#N/A</v>
      </c>
    </row>
    <row r="33191" spans="28:28" x14ac:dyDescent="0.25">
      <c r="AB33191" s="3" t="e">
        <v>#N/A</v>
      </c>
    </row>
    <row r="33192" spans="28:28" x14ac:dyDescent="0.25">
      <c r="AB33192" s="3" t="e">
        <v>#N/A</v>
      </c>
    </row>
    <row r="33193" spans="28:28" x14ac:dyDescent="0.25">
      <c r="AB33193" s="3" t="e">
        <v>#N/A</v>
      </c>
    </row>
    <row r="33194" spans="28:28" x14ac:dyDescent="0.25">
      <c r="AB33194" s="3" t="e">
        <v>#N/A</v>
      </c>
    </row>
    <row r="33195" spans="28:28" x14ac:dyDescent="0.25">
      <c r="AB33195" s="3" t="e">
        <v>#N/A</v>
      </c>
    </row>
    <row r="33196" spans="28:28" x14ac:dyDescent="0.25">
      <c r="AB33196" s="3" t="e">
        <v>#N/A</v>
      </c>
    </row>
    <row r="33197" spans="28:28" x14ac:dyDescent="0.25">
      <c r="AB33197" s="3" t="e">
        <v>#N/A</v>
      </c>
    </row>
    <row r="33198" spans="28:28" x14ac:dyDescent="0.25">
      <c r="AB33198" s="3" t="e">
        <v>#N/A</v>
      </c>
    </row>
    <row r="33199" spans="28:28" x14ac:dyDescent="0.25">
      <c r="AB33199" s="3" t="e">
        <v>#N/A</v>
      </c>
    </row>
    <row r="33200" spans="28:28" x14ac:dyDescent="0.25">
      <c r="AB33200" s="3" t="e">
        <v>#N/A</v>
      </c>
    </row>
    <row r="33201" spans="28:28" x14ac:dyDescent="0.25">
      <c r="AB33201" s="3" t="e">
        <v>#N/A</v>
      </c>
    </row>
    <row r="33202" spans="28:28" x14ac:dyDescent="0.25">
      <c r="AB33202" s="3" t="e">
        <v>#N/A</v>
      </c>
    </row>
    <row r="33203" spans="28:28" x14ac:dyDescent="0.25">
      <c r="AB33203" s="3" t="e">
        <v>#N/A</v>
      </c>
    </row>
    <row r="33204" spans="28:28" x14ac:dyDescent="0.25">
      <c r="AB33204" s="3" t="e">
        <v>#N/A</v>
      </c>
    </row>
    <row r="33205" spans="28:28" x14ac:dyDescent="0.25">
      <c r="AB33205" s="3" t="e">
        <v>#N/A</v>
      </c>
    </row>
    <row r="33206" spans="28:28" x14ac:dyDescent="0.25">
      <c r="AB33206" s="3" t="e">
        <v>#N/A</v>
      </c>
    </row>
    <row r="33207" spans="28:28" x14ac:dyDescent="0.25">
      <c r="AB33207" s="3" t="e">
        <v>#N/A</v>
      </c>
    </row>
    <row r="33208" spans="28:28" x14ac:dyDescent="0.25">
      <c r="AB33208" s="3" t="e">
        <v>#N/A</v>
      </c>
    </row>
    <row r="33209" spans="28:28" x14ac:dyDescent="0.25">
      <c r="AB33209" s="3" t="e">
        <v>#N/A</v>
      </c>
    </row>
    <row r="33210" spans="28:28" x14ac:dyDescent="0.25">
      <c r="AB33210" s="3" t="e">
        <v>#N/A</v>
      </c>
    </row>
    <row r="33211" spans="28:28" x14ac:dyDescent="0.25">
      <c r="AB33211" s="3" t="e">
        <v>#N/A</v>
      </c>
    </row>
    <row r="33212" spans="28:28" x14ac:dyDescent="0.25">
      <c r="AB33212" s="3" t="e">
        <v>#N/A</v>
      </c>
    </row>
    <row r="33213" spans="28:28" x14ac:dyDescent="0.25">
      <c r="AB33213" s="3" t="e">
        <v>#N/A</v>
      </c>
    </row>
    <row r="33214" spans="28:28" x14ac:dyDescent="0.25">
      <c r="AB33214" s="3" t="e">
        <v>#N/A</v>
      </c>
    </row>
    <row r="33215" spans="28:28" x14ac:dyDescent="0.25">
      <c r="AB33215" s="3" t="e">
        <v>#N/A</v>
      </c>
    </row>
    <row r="33216" spans="28:28" x14ac:dyDescent="0.25">
      <c r="AB33216" s="3" t="e">
        <v>#N/A</v>
      </c>
    </row>
    <row r="33217" spans="28:28" x14ac:dyDescent="0.25">
      <c r="AB33217" s="3" t="e">
        <v>#N/A</v>
      </c>
    </row>
    <row r="33218" spans="28:28" x14ac:dyDescent="0.25">
      <c r="AB33218" s="3" t="e">
        <v>#N/A</v>
      </c>
    </row>
    <row r="33219" spans="28:28" x14ac:dyDescent="0.25">
      <c r="AB33219" s="3" t="e">
        <v>#N/A</v>
      </c>
    </row>
    <row r="33220" spans="28:28" x14ac:dyDescent="0.25">
      <c r="AB33220" s="3" t="e">
        <v>#N/A</v>
      </c>
    </row>
    <row r="33221" spans="28:28" x14ac:dyDescent="0.25">
      <c r="AB33221" s="3" t="e">
        <v>#N/A</v>
      </c>
    </row>
    <row r="33222" spans="28:28" x14ac:dyDescent="0.25">
      <c r="AB33222" s="3" t="e">
        <v>#N/A</v>
      </c>
    </row>
    <row r="33223" spans="28:28" x14ac:dyDescent="0.25">
      <c r="AB33223" s="3" t="e">
        <v>#N/A</v>
      </c>
    </row>
    <row r="33224" spans="28:28" x14ac:dyDescent="0.25">
      <c r="AB33224" s="3" t="e">
        <v>#N/A</v>
      </c>
    </row>
    <row r="33225" spans="28:28" x14ac:dyDescent="0.25">
      <c r="AB33225" s="3" t="e">
        <v>#N/A</v>
      </c>
    </row>
    <row r="33226" spans="28:28" x14ac:dyDescent="0.25">
      <c r="AB33226" s="3" t="e">
        <v>#N/A</v>
      </c>
    </row>
    <row r="33227" spans="28:28" x14ac:dyDescent="0.25">
      <c r="AB33227" s="3" t="e">
        <v>#N/A</v>
      </c>
    </row>
    <row r="33228" spans="28:28" x14ac:dyDescent="0.25">
      <c r="AB33228" s="3" t="e">
        <v>#N/A</v>
      </c>
    </row>
    <row r="33229" spans="28:28" x14ac:dyDescent="0.25">
      <c r="AB33229" s="3" t="e">
        <v>#N/A</v>
      </c>
    </row>
    <row r="33230" spans="28:28" x14ac:dyDescent="0.25">
      <c r="AB33230" s="3" t="e">
        <v>#N/A</v>
      </c>
    </row>
    <row r="33231" spans="28:28" x14ac:dyDescent="0.25">
      <c r="AB33231" s="3" t="e">
        <v>#N/A</v>
      </c>
    </row>
    <row r="33232" spans="28:28" x14ac:dyDescent="0.25">
      <c r="AB33232" s="3" t="e">
        <v>#N/A</v>
      </c>
    </row>
    <row r="33233" spans="28:28" x14ac:dyDescent="0.25">
      <c r="AB33233" s="3" t="e">
        <v>#N/A</v>
      </c>
    </row>
    <row r="33234" spans="28:28" x14ac:dyDescent="0.25">
      <c r="AB33234" s="3" t="e">
        <v>#N/A</v>
      </c>
    </row>
    <row r="33235" spans="28:28" x14ac:dyDescent="0.25">
      <c r="AB33235" s="3" t="e">
        <v>#N/A</v>
      </c>
    </row>
    <row r="33236" spans="28:28" x14ac:dyDescent="0.25">
      <c r="AB33236" s="3" t="e">
        <v>#N/A</v>
      </c>
    </row>
    <row r="33237" spans="28:28" x14ac:dyDescent="0.25">
      <c r="AB33237" s="3" t="e">
        <v>#N/A</v>
      </c>
    </row>
    <row r="33238" spans="28:28" x14ac:dyDescent="0.25">
      <c r="AB33238" s="3" t="e">
        <v>#N/A</v>
      </c>
    </row>
    <row r="33239" spans="28:28" x14ac:dyDescent="0.25">
      <c r="AB33239" s="3" t="e">
        <v>#N/A</v>
      </c>
    </row>
    <row r="33240" spans="28:28" x14ac:dyDescent="0.25">
      <c r="AB33240" s="3" t="e">
        <v>#N/A</v>
      </c>
    </row>
    <row r="33241" spans="28:28" x14ac:dyDescent="0.25">
      <c r="AB33241" s="3" t="e">
        <v>#N/A</v>
      </c>
    </row>
    <row r="33242" spans="28:28" x14ac:dyDescent="0.25">
      <c r="AB33242" s="3" t="e">
        <v>#N/A</v>
      </c>
    </row>
    <row r="33243" spans="28:28" x14ac:dyDescent="0.25">
      <c r="AB33243" s="3" t="e">
        <v>#N/A</v>
      </c>
    </row>
    <row r="33244" spans="28:28" x14ac:dyDescent="0.25">
      <c r="AB33244" s="3" t="e">
        <v>#N/A</v>
      </c>
    </row>
    <row r="33245" spans="28:28" x14ac:dyDescent="0.25">
      <c r="AB33245" s="3" t="e">
        <v>#N/A</v>
      </c>
    </row>
    <row r="33246" spans="28:28" x14ac:dyDescent="0.25">
      <c r="AB33246" s="3" t="e">
        <v>#N/A</v>
      </c>
    </row>
    <row r="33247" spans="28:28" x14ac:dyDescent="0.25">
      <c r="AB33247" s="3" t="e">
        <v>#N/A</v>
      </c>
    </row>
    <row r="33248" spans="28:28" x14ac:dyDescent="0.25">
      <c r="AB33248" s="3" t="e">
        <v>#N/A</v>
      </c>
    </row>
    <row r="33249" spans="28:28" x14ac:dyDescent="0.25">
      <c r="AB33249" s="3" t="e">
        <v>#N/A</v>
      </c>
    </row>
    <row r="33250" spans="28:28" x14ac:dyDescent="0.25">
      <c r="AB33250" s="3" t="e">
        <v>#N/A</v>
      </c>
    </row>
    <row r="33251" spans="28:28" x14ac:dyDescent="0.25">
      <c r="AB33251" s="3" t="e">
        <v>#N/A</v>
      </c>
    </row>
    <row r="33252" spans="28:28" x14ac:dyDescent="0.25">
      <c r="AB33252" s="3" t="e">
        <v>#N/A</v>
      </c>
    </row>
    <row r="33253" spans="28:28" x14ac:dyDescent="0.25">
      <c r="AB33253" s="3" t="e">
        <v>#N/A</v>
      </c>
    </row>
    <row r="33254" spans="28:28" x14ac:dyDescent="0.25">
      <c r="AB33254" s="3" t="e">
        <v>#N/A</v>
      </c>
    </row>
    <row r="33255" spans="28:28" x14ac:dyDescent="0.25">
      <c r="AB33255" s="3" t="e">
        <v>#N/A</v>
      </c>
    </row>
    <row r="33256" spans="28:28" x14ac:dyDescent="0.25">
      <c r="AB33256" s="3" t="e">
        <v>#N/A</v>
      </c>
    </row>
    <row r="33257" spans="28:28" x14ac:dyDescent="0.25">
      <c r="AB33257" s="3" t="e">
        <v>#N/A</v>
      </c>
    </row>
    <row r="33258" spans="28:28" x14ac:dyDescent="0.25">
      <c r="AB33258" s="3" t="e">
        <v>#N/A</v>
      </c>
    </row>
    <row r="33259" spans="28:28" x14ac:dyDescent="0.25">
      <c r="AB33259" s="3" t="e">
        <v>#N/A</v>
      </c>
    </row>
    <row r="33260" spans="28:28" x14ac:dyDescent="0.25">
      <c r="AB33260" s="3" t="e">
        <v>#N/A</v>
      </c>
    </row>
    <row r="33261" spans="28:28" x14ac:dyDescent="0.25">
      <c r="AB33261" s="3" t="e">
        <v>#N/A</v>
      </c>
    </row>
    <row r="33262" spans="28:28" x14ac:dyDescent="0.25">
      <c r="AB33262" s="3" t="e">
        <v>#N/A</v>
      </c>
    </row>
    <row r="33263" spans="28:28" x14ac:dyDescent="0.25">
      <c r="AB33263" s="3" t="e">
        <v>#N/A</v>
      </c>
    </row>
    <row r="33264" spans="28:28" x14ac:dyDescent="0.25">
      <c r="AB33264" s="3" t="e">
        <v>#N/A</v>
      </c>
    </row>
    <row r="33265" spans="28:28" x14ac:dyDescent="0.25">
      <c r="AB33265" s="3" t="e">
        <v>#N/A</v>
      </c>
    </row>
    <row r="33266" spans="28:28" x14ac:dyDescent="0.25">
      <c r="AB33266" s="3" t="e">
        <v>#N/A</v>
      </c>
    </row>
    <row r="33267" spans="28:28" x14ac:dyDescent="0.25">
      <c r="AB33267" s="3" t="e">
        <v>#N/A</v>
      </c>
    </row>
    <row r="33268" spans="28:28" x14ac:dyDescent="0.25">
      <c r="AB33268" s="3" t="e">
        <v>#N/A</v>
      </c>
    </row>
    <row r="33269" spans="28:28" x14ac:dyDescent="0.25">
      <c r="AB33269" s="3" t="e">
        <v>#N/A</v>
      </c>
    </row>
    <row r="33270" spans="28:28" x14ac:dyDescent="0.25">
      <c r="AB33270" s="3" t="e">
        <v>#N/A</v>
      </c>
    </row>
    <row r="33271" spans="28:28" x14ac:dyDescent="0.25">
      <c r="AB33271" s="3" t="e">
        <v>#N/A</v>
      </c>
    </row>
    <row r="33272" spans="28:28" x14ac:dyDescent="0.25">
      <c r="AB33272" s="3" t="e">
        <v>#N/A</v>
      </c>
    </row>
    <row r="33273" spans="28:28" x14ac:dyDescent="0.25">
      <c r="AB33273" s="3" t="e">
        <v>#N/A</v>
      </c>
    </row>
    <row r="33274" spans="28:28" x14ac:dyDescent="0.25">
      <c r="AB33274" s="3" t="e">
        <v>#N/A</v>
      </c>
    </row>
    <row r="33275" spans="28:28" x14ac:dyDescent="0.25">
      <c r="AB33275" s="3" t="e">
        <v>#N/A</v>
      </c>
    </row>
    <row r="33276" spans="28:28" x14ac:dyDescent="0.25">
      <c r="AB33276" s="3" t="e">
        <v>#N/A</v>
      </c>
    </row>
    <row r="33277" spans="28:28" x14ac:dyDescent="0.25">
      <c r="AB33277" s="3" t="e">
        <v>#N/A</v>
      </c>
    </row>
    <row r="33278" spans="28:28" x14ac:dyDescent="0.25">
      <c r="AB33278" s="3" t="e">
        <v>#N/A</v>
      </c>
    </row>
    <row r="33279" spans="28:28" x14ac:dyDescent="0.25">
      <c r="AB33279" s="3" t="e">
        <v>#N/A</v>
      </c>
    </row>
    <row r="33280" spans="28:28" x14ac:dyDescent="0.25">
      <c r="AB33280" s="3" t="e">
        <v>#N/A</v>
      </c>
    </row>
    <row r="33281" spans="28:28" x14ac:dyDescent="0.25">
      <c r="AB33281" s="3" t="e">
        <v>#N/A</v>
      </c>
    </row>
    <row r="33282" spans="28:28" x14ac:dyDescent="0.25">
      <c r="AB33282" s="3" t="e">
        <v>#N/A</v>
      </c>
    </row>
    <row r="33283" spans="28:28" x14ac:dyDescent="0.25">
      <c r="AB33283" s="3" t="e">
        <v>#N/A</v>
      </c>
    </row>
    <row r="33284" spans="28:28" x14ac:dyDescent="0.25">
      <c r="AB33284" s="3" t="e">
        <v>#N/A</v>
      </c>
    </row>
    <row r="33285" spans="28:28" x14ac:dyDescent="0.25">
      <c r="AB33285" s="3" t="e">
        <v>#N/A</v>
      </c>
    </row>
    <row r="33286" spans="28:28" x14ac:dyDescent="0.25">
      <c r="AB33286" s="3" t="e">
        <v>#N/A</v>
      </c>
    </row>
    <row r="33287" spans="28:28" x14ac:dyDescent="0.25">
      <c r="AB33287" s="3" t="e">
        <v>#N/A</v>
      </c>
    </row>
    <row r="33288" spans="28:28" x14ac:dyDescent="0.25">
      <c r="AB33288" s="3" t="e">
        <v>#N/A</v>
      </c>
    </row>
    <row r="33289" spans="28:28" x14ac:dyDescent="0.25">
      <c r="AB33289" s="3" t="e">
        <v>#N/A</v>
      </c>
    </row>
    <row r="33290" spans="28:28" x14ac:dyDescent="0.25">
      <c r="AB33290" s="3" t="e">
        <v>#N/A</v>
      </c>
    </row>
    <row r="33291" spans="28:28" x14ac:dyDescent="0.25">
      <c r="AB33291" s="3" t="e">
        <v>#N/A</v>
      </c>
    </row>
    <row r="33292" spans="28:28" x14ac:dyDescent="0.25">
      <c r="AB33292" s="3" t="e">
        <v>#N/A</v>
      </c>
    </row>
    <row r="33293" spans="28:28" x14ac:dyDescent="0.25">
      <c r="AB33293" s="3" t="e">
        <v>#N/A</v>
      </c>
    </row>
    <row r="33294" spans="28:28" x14ac:dyDescent="0.25">
      <c r="AB33294" s="3" t="e">
        <v>#N/A</v>
      </c>
    </row>
    <row r="33295" spans="28:28" x14ac:dyDescent="0.25">
      <c r="AB33295" s="3" t="e">
        <v>#N/A</v>
      </c>
    </row>
    <row r="33296" spans="28:28" x14ac:dyDescent="0.25">
      <c r="AB33296" s="3" t="e">
        <v>#N/A</v>
      </c>
    </row>
    <row r="33297" spans="28:28" x14ac:dyDescent="0.25">
      <c r="AB33297" s="3" t="e">
        <v>#N/A</v>
      </c>
    </row>
    <row r="33298" spans="28:28" x14ac:dyDescent="0.25">
      <c r="AB33298" s="3" t="e">
        <v>#N/A</v>
      </c>
    </row>
    <row r="33299" spans="28:28" x14ac:dyDescent="0.25">
      <c r="AB33299" s="3" t="e">
        <v>#N/A</v>
      </c>
    </row>
    <row r="33300" spans="28:28" x14ac:dyDescent="0.25">
      <c r="AB33300" s="3" t="e">
        <v>#N/A</v>
      </c>
    </row>
    <row r="33301" spans="28:28" x14ac:dyDescent="0.25">
      <c r="AB33301" s="3" t="e">
        <v>#N/A</v>
      </c>
    </row>
    <row r="33302" spans="28:28" x14ac:dyDescent="0.25">
      <c r="AB33302" s="3" t="e">
        <v>#N/A</v>
      </c>
    </row>
    <row r="33303" spans="28:28" x14ac:dyDescent="0.25">
      <c r="AB33303" s="3" t="e">
        <v>#N/A</v>
      </c>
    </row>
    <row r="33304" spans="28:28" x14ac:dyDescent="0.25">
      <c r="AB33304" s="3" t="e">
        <v>#N/A</v>
      </c>
    </row>
    <row r="33305" spans="28:28" x14ac:dyDescent="0.25">
      <c r="AB33305" s="3" t="e">
        <v>#N/A</v>
      </c>
    </row>
    <row r="33306" spans="28:28" x14ac:dyDescent="0.25">
      <c r="AB33306" s="3" t="e">
        <v>#N/A</v>
      </c>
    </row>
    <row r="33307" spans="28:28" x14ac:dyDescent="0.25">
      <c r="AB33307" s="3" t="e">
        <v>#N/A</v>
      </c>
    </row>
    <row r="33308" spans="28:28" x14ac:dyDescent="0.25">
      <c r="AB33308" s="3" t="e">
        <v>#N/A</v>
      </c>
    </row>
    <row r="33309" spans="28:28" x14ac:dyDescent="0.25">
      <c r="AB33309" s="3" t="e">
        <v>#N/A</v>
      </c>
    </row>
    <row r="33310" spans="28:28" x14ac:dyDescent="0.25">
      <c r="AB33310" s="3" t="e">
        <v>#N/A</v>
      </c>
    </row>
    <row r="33311" spans="28:28" x14ac:dyDescent="0.25">
      <c r="AB33311" s="3" t="e">
        <v>#N/A</v>
      </c>
    </row>
    <row r="33312" spans="28:28" x14ac:dyDescent="0.25">
      <c r="AB33312" s="3" t="e">
        <v>#N/A</v>
      </c>
    </row>
    <row r="33313" spans="28:28" x14ac:dyDescent="0.25">
      <c r="AB33313" s="3" t="e">
        <v>#N/A</v>
      </c>
    </row>
    <row r="33314" spans="28:28" x14ac:dyDescent="0.25">
      <c r="AB33314" s="3" t="e">
        <v>#N/A</v>
      </c>
    </row>
    <row r="33315" spans="28:28" x14ac:dyDescent="0.25">
      <c r="AB33315" s="3" t="e">
        <v>#N/A</v>
      </c>
    </row>
    <row r="33316" spans="28:28" x14ac:dyDescent="0.25">
      <c r="AB33316" s="3" t="e">
        <v>#N/A</v>
      </c>
    </row>
    <row r="33317" spans="28:28" x14ac:dyDescent="0.25">
      <c r="AB33317" s="3" t="e">
        <v>#N/A</v>
      </c>
    </row>
    <row r="33318" spans="28:28" x14ac:dyDescent="0.25">
      <c r="AB33318" s="3" t="e">
        <v>#N/A</v>
      </c>
    </row>
    <row r="33319" spans="28:28" x14ac:dyDescent="0.25">
      <c r="AB33319" s="3" t="e">
        <v>#N/A</v>
      </c>
    </row>
    <row r="33320" spans="28:28" x14ac:dyDescent="0.25">
      <c r="AB33320" s="3" t="e">
        <v>#N/A</v>
      </c>
    </row>
    <row r="33321" spans="28:28" x14ac:dyDescent="0.25">
      <c r="AB33321" s="3" t="e">
        <v>#N/A</v>
      </c>
    </row>
    <row r="33322" spans="28:28" x14ac:dyDescent="0.25">
      <c r="AB33322" s="3" t="e">
        <v>#N/A</v>
      </c>
    </row>
    <row r="33323" spans="28:28" x14ac:dyDescent="0.25">
      <c r="AB33323" s="3" t="e">
        <v>#N/A</v>
      </c>
    </row>
    <row r="33324" spans="28:28" x14ac:dyDescent="0.25">
      <c r="AB33324" s="3" t="e">
        <v>#N/A</v>
      </c>
    </row>
    <row r="33325" spans="28:28" x14ac:dyDescent="0.25">
      <c r="AB33325" s="3" t="e">
        <v>#N/A</v>
      </c>
    </row>
    <row r="33326" spans="28:28" x14ac:dyDescent="0.25">
      <c r="AB33326" s="3" t="e">
        <v>#N/A</v>
      </c>
    </row>
    <row r="33327" spans="28:28" x14ac:dyDescent="0.25">
      <c r="AB33327" s="3" t="e">
        <v>#N/A</v>
      </c>
    </row>
    <row r="33328" spans="28:28" x14ac:dyDescent="0.25">
      <c r="AB33328" s="3" t="e">
        <v>#N/A</v>
      </c>
    </row>
    <row r="33329" spans="28:28" x14ac:dyDescent="0.25">
      <c r="AB33329" s="3" t="e">
        <v>#N/A</v>
      </c>
    </row>
    <row r="33330" spans="28:28" x14ac:dyDescent="0.25">
      <c r="AB33330" s="3" t="e">
        <v>#N/A</v>
      </c>
    </row>
    <row r="33331" spans="28:28" x14ac:dyDescent="0.25">
      <c r="AB33331" s="3" t="e">
        <v>#N/A</v>
      </c>
    </row>
    <row r="33332" spans="28:28" x14ac:dyDescent="0.25">
      <c r="AB33332" s="3" t="e">
        <v>#N/A</v>
      </c>
    </row>
    <row r="33333" spans="28:28" x14ac:dyDescent="0.25">
      <c r="AB33333" s="3" t="e">
        <v>#N/A</v>
      </c>
    </row>
    <row r="33334" spans="28:28" x14ac:dyDescent="0.25">
      <c r="AB33334" s="3" t="e">
        <v>#N/A</v>
      </c>
    </row>
    <row r="33335" spans="28:28" x14ac:dyDescent="0.25">
      <c r="AB33335" s="3" t="e">
        <v>#N/A</v>
      </c>
    </row>
    <row r="33336" spans="28:28" x14ac:dyDescent="0.25">
      <c r="AB33336" s="3" t="e">
        <v>#N/A</v>
      </c>
    </row>
    <row r="33337" spans="28:28" x14ac:dyDescent="0.25">
      <c r="AB33337" s="3" t="e">
        <v>#N/A</v>
      </c>
    </row>
    <row r="33338" spans="28:28" x14ac:dyDescent="0.25">
      <c r="AB33338" s="3" t="e">
        <v>#N/A</v>
      </c>
    </row>
    <row r="33339" spans="28:28" x14ac:dyDescent="0.25">
      <c r="AB33339" s="3" t="e">
        <v>#N/A</v>
      </c>
    </row>
    <row r="33340" spans="28:28" x14ac:dyDescent="0.25">
      <c r="AB33340" s="3" t="e">
        <v>#N/A</v>
      </c>
    </row>
    <row r="33341" spans="28:28" x14ac:dyDescent="0.25">
      <c r="AB33341" s="3" t="e">
        <v>#N/A</v>
      </c>
    </row>
    <row r="33342" spans="28:28" x14ac:dyDescent="0.25">
      <c r="AB33342" s="3" t="e">
        <v>#N/A</v>
      </c>
    </row>
    <row r="33343" spans="28:28" x14ac:dyDescent="0.25">
      <c r="AB33343" s="3" t="e">
        <v>#N/A</v>
      </c>
    </row>
    <row r="33344" spans="28:28" x14ac:dyDescent="0.25">
      <c r="AB33344" s="3" t="e">
        <v>#N/A</v>
      </c>
    </row>
    <row r="33345" spans="28:28" x14ac:dyDescent="0.25">
      <c r="AB33345" s="3" t="e">
        <v>#N/A</v>
      </c>
    </row>
    <row r="33346" spans="28:28" x14ac:dyDescent="0.25">
      <c r="AB33346" s="3" t="e">
        <v>#N/A</v>
      </c>
    </row>
    <row r="33347" spans="28:28" x14ac:dyDescent="0.25">
      <c r="AB33347" s="3" t="e">
        <v>#N/A</v>
      </c>
    </row>
    <row r="33348" spans="28:28" x14ac:dyDescent="0.25">
      <c r="AB33348" s="3" t="e">
        <v>#N/A</v>
      </c>
    </row>
    <row r="33349" spans="28:28" x14ac:dyDescent="0.25">
      <c r="AB33349" s="3" t="e">
        <v>#N/A</v>
      </c>
    </row>
    <row r="33350" spans="28:28" x14ac:dyDescent="0.25">
      <c r="AB33350" s="3" t="e">
        <v>#N/A</v>
      </c>
    </row>
    <row r="33351" spans="28:28" x14ac:dyDescent="0.25">
      <c r="AB33351" s="3" t="e">
        <v>#N/A</v>
      </c>
    </row>
    <row r="33352" spans="28:28" x14ac:dyDescent="0.25">
      <c r="AB33352" s="3" t="e">
        <v>#N/A</v>
      </c>
    </row>
    <row r="33353" spans="28:28" x14ac:dyDescent="0.25">
      <c r="AB33353" s="3" t="e">
        <v>#N/A</v>
      </c>
    </row>
    <row r="33354" spans="28:28" x14ac:dyDescent="0.25">
      <c r="AB33354" s="3" t="e">
        <v>#N/A</v>
      </c>
    </row>
    <row r="33355" spans="28:28" x14ac:dyDescent="0.25">
      <c r="AB33355" s="3" t="e">
        <v>#N/A</v>
      </c>
    </row>
    <row r="33356" spans="28:28" x14ac:dyDescent="0.25">
      <c r="AB33356" s="3" t="e">
        <v>#N/A</v>
      </c>
    </row>
    <row r="33357" spans="28:28" x14ac:dyDescent="0.25">
      <c r="AB33357" s="3" t="e">
        <v>#N/A</v>
      </c>
    </row>
    <row r="33358" spans="28:28" x14ac:dyDescent="0.25">
      <c r="AB33358" s="3" t="e">
        <v>#N/A</v>
      </c>
    </row>
    <row r="33359" spans="28:28" x14ac:dyDescent="0.25">
      <c r="AB33359" s="3" t="e">
        <v>#N/A</v>
      </c>
    </row>
    <row r="33360" spans="28:28" x14ac:dyDescent="0.25">
      <c r="AB33360" s="3" t="e">
        <v>#N/A</v>
      </c>
    </row>
    <row r="33361" spans="28:28" x14ac:dyDescent="0.25">
      <c r="AB33361" s="3" t="e">
        <v>#N/A</v>
      </c>
    </row>
    <row r="33362" spans="28:28" x14ac:dyDescent="0.25">
      <c r="AB33362" s="3" t="e">
        <v>#N/A</v>
      </c>
    </row>
    <row r="33363" spans="28:28" x14ac:dyDescent="0.25">
      <c r="AB33363" s="3" t="e">
        <v>#N/A</v>
      </c>
    </row>
    <row r="33364" spans="28:28" x14ac:dyDescent="0.25">
      <c r="AB33364" s="3" t="e">
        <v>#N/A</v>
      </c>
    </row>
    <row r="33365" spans="28:28" x14ac:dyDescent="0.25">
      <c r="AB33365" s="3" t="e">
        <v>#N/A</v>
      </c>
    </row>
    <row r="33366" spans="28:28" x14ac:dyDescent="0.25">
      <c r="AB33366" s="3" t="e">
        <v>#N/A</v>
      </c>
    </row>
    <row r="33367" spans="28:28" x14ac:dyDescent="0.25">
      <c r="AB33367" s="3" t="e">
        <v>#N/A</v>
      </c>
    </row>
    <row r="33368" spans="28:28" x14ac:dyDescent="0.25">
      <c r="AB33368" s="3" t="e">
        <v>#N/A</v>
      </c>
    </row>
    <row r="33369" spans="28:28" x14ac:dyDescent="0.25">
      <c r="AB33369" s="3" t="e">
        <v>#N/A</v>
      </c>
    </row>
    <row r="33370" spans="28:28" x14ac:dyDescent="0.25">
      <c r="AB33370" s="3" t="e">
        <v>#N/A</v>
      </c>
    </row>
    <row r="33371" spans="28:28" x14ac:dyDescent="0.25">
      <c r="AB33371" s="3" t="e">
        <v>#N/A</v>
      </c>
    </row>
    <row r="33372" spans="28:28" x14ac:dyDescent="0.25">
      <c r="AB33372" s="3" t="e">
        <v>#N/A</v>
      </c>
    </row>
    <row r="33373" spans="28:28" x14ac:dyDescent="0.25">
      <c r="AB33373" s="3" t="e">
        <v>#N/A</v>
      </c>
    </row>
    <row r="33374" spans="28:28" x14ac:dyDescent="0.25">
      <c r="AB33374" s="3" t="e">
        <v>#N/A</v>
      </c>
    </row>
    <row r="33375" spans="28:28" x14ac:dyDescent="0.25">
      <c r="AB33375" s="3" t="e">
        <v>#N/A</v>
      </c>
    </row>
    <row r="33376" spans="28:28" x14ac:dyDescent="0.25">
      <c r="AB33376" s="3" t="e">
        <v>#N/A</v>
      </c>
    </row>
    <row r="33377" spans="28:28" x14ac:dyDescent="0.25">
      <c r="AB33377" s="3" t="e">
        <v>#N/A</v>
      </c>
    </row>
    <row r="33378" spans="28:28" x14ac:dyDescent="0.25">
      <c r="AB33378" s="3" t="e">
        <v>#N/A</v>
      </c>
    </row>
    <row r="33379" spans="28:28" x14ac:dyDescent="0.25">
      <c r="AB33379" s="3" t="e">
        <v>#N/A</v>
      </c>
    </row>
    <row r="33380" spans="28:28" x14ac:dyDescent="0.25">
      <c r="AB33380" s="3" t="e">
        <v>#N/A</v>
      </c>
    </row>
    <row r="33381" spans="28:28" x14ac:dyDescent="0.25">
      <c r="AB33381" s="3" t="e">
        <v>#N/A</v>
      </c>
    </row>
    <row r="33382" spans="28:28" x14ac:dyDescent="0.25">
      <c r="AB33382" s="3" t="e">
        <v>#N/A</v>
      </c>
    </row>
    <row r="33383" spans="28:28" x14ac:dyDescent="0.25">
      <c r="AB33383" s="3" t="e">
        <v>#N/A</v>
      </c>
    </row>
    <row r="33384" spans="28:28" x14ac:dyDescent="0.25">
      <c r="AB33384" s="3" t="e">
        <v>#N/A</v>
      </c>
    </row>
    <row r="33385" spans="28:28" x14ac:dyDescent="0.25">
      <c r="AB33385" s="3" t="e">
        <v>#N/A</v>
      </c>
    </row>
    <row r="33386" spans="28:28" x14ac:dyDescent="0.25">
      <c r="AB33386" s="3" t="e">
        <v>#N/A</v>
      </c>
    </row>
    <row r="33387" spans="28:28" x14ac:dyDescent="0.25">
      <c r="AB33387" s="3" t="e">
        <v>#N/A</v>
      </c>
    </row>
    <row r="33388" spans="28:28" x14ac:dyDescent="0.25">
      <c r="AB33388" s="3" t="e">
        <v>#N/A</v>
      </c>
    </row>
    <row r="33389" spans="28:28" x14ac:dyDescent="0.25">
      <c r="AB33389" s="3" t="e">
        <v>#N/A</v>
      </c>
    </row>
    <row r="33390" spans="28:28" x14ac:dyDescent="0.25">
      <c r="AB33390" s="3" t="e">
        <v>#N/A</v>
      </c>
    </row>
    <row r="33391" spans="28:28" x14ac:dyDescent="0.25">
      <c r="AB33391" s="3" t="e">
        <v>#N/A</v>
      </c>
    </row>
    <row r="33392" spans="28:28" x14ac:dyDescent="0.25">
      <c r="AB33392" s="3" t="e">
        <v>#N/A</v>
      </c>
    </row>
    <row r="33393" spans="28:28" x14ac:dyDescent="0.25">
      <c r="AB33393" s="3" t="e">
        <v>#N/A</v>
      </c>
    </row>
    <row r="33394" spans="28:28" x14ac:dyDescent="0.25">
      <c r="AB33394" s="3" t="e">
        <v>#N/A</v>
      </c>
    </row>
    <row r="33395" spans="28:28" x14ac:dyDescent="0.25">
      <c r="AB33395" s="3" t="e">
        <v>#N/A</v>
      </c>
    </row>
    <row r="33396" spans="28:28" x14ac:dyDescent="0.25">
      <c r="AB33396" s="3" t="e">
        <v>#N/A</v>
      </c>
    </row>
    <row r="33397" spans="28:28" x14ac:dyDescent="0.25">
      <c r="AB33397" s="3" t="e">
        <v>#N/A</v>
      </c>
    </row>
    <row r="33398" spans="28:28" x14ac:dyDescent="0.25">
      <c r="AB33398" s="3" t="e">
        <v>#N/A</v>
      </c>
    </row>
    <row r="33399" spans="28:28" x14ac:dyDescent="0.25">
      <c r="AB33399" s="3" t="e">
        <v>#N/A</v>
      </c>
    </row>
    <row r="33400" spans="28:28" x14ac:dyDescent="0.25">
      <c r="AB33400" s="3" t="e">
        <v>#N/A</v>
      </c>
    </row>
    <row r="33401" spans="28:28" x14ac:dyDescent="0.25">
      <c r="AB33401" s="3" t="e">
        <v>#N/A</v>
      </c>
    </row>
    <row r="33402" spans="28:28" x14ac:dyDescent="0.25">
      <c r="AB33402" s="3" t="e">
        <v>#N/A</v>
      </c>
    </row>
    <row r="33403" spans="28:28" x14ac:dyDescent="0.25">
      <c r="AB33403" s="3" t="e">
        <v>#N/A</v>
      </c>
    </row>
    <row r="33404" spans="28:28" x14ac:dyDescent="0.25">
      <c r="AB33404" s="3" t="e">
        <v>#N/A</v>
      </c>
    </row>
    <row r="33405" spans="28:28" x14ac:dyDescent="0.25">
      <c r="AB33405" s="3" t="e">
        <v>#N/A</v>
      </c>
    </row>
    <row r="33406" spans="28:28" x14ac:dyDescent="0.25">
      <c r="AB33406" s="3" t="e">
        <v>#N/A</v>
      </c>
    </row>
    <row r="33407" spans="28:28" x14ac:dyDescent="0.25">
      <c r="AB33407" s="3" t="e">
        <v>#N/A</v>
      </c>
    </row>
    <row r="33408" spans="28:28" x14ac:dyDescent="0.25">
      <c r="AB33408" s="3" t="e">
        <v>#N/A</v>
      </c>
    </row>
    <row r="33409" spans="28:28" x14ac:dyDescent="0.25">
      <c r="AB33409" s="3" t="e">
        <v>#N/A</v>
      </c>
    </row>
    <row r="33410" spans="28:28" x14ac:dyDescent="0.25">
      <c r="AB33410" s="3" t="e">
        <v>#N/A</v>
      </c>
    </row>
    <row r="33411" spans="28:28" x14ac:dyDescent="0.25">
      <c r="AB33411" s="3" t="e">
        <v>#N/A</v>
      </c>
    </row>
    <row r="33412" spans="28:28" x14ac:dyDescent="0.25">
      <c r="AB33412" s="3" t="e">
        <v>#N/A</v>
      </c>
    </row>
    <row r="33413" spans="28:28" x14ac:dyDescent="0.25">
      <c r="AB33413" s="3" t="e">
        <v>#N/A</v>
      </c>
    </row>
    <row r="33414" spans="28:28" x14ac:dyDescent="0.25">
      <c r="AB33414" s="3" t="e">
        <v>#N/A</v>
      </c>
    </row>
    <row r="33415" spans="28:28" x14ac:dyDescent="0.25">
      <c r="AB33415" s="3" t="e">
        <v>#N/A</v>
      </c>
    </row>
    <row r="33416" spans="28:28" x14ac:dyDescent="0.25">
      <c r="AB33416" s="3" t="e">
        <v>#N/A</v>
      </c>
    </row>
    <row r="33417" spans="28:28" x14ac:dyDescent="0.25">
      <c r="AB33417" s="3" t="e">
        <v>#N/A</v>
      </c>
    </row>
    <row r="33418" spans="28:28" x14ac:dyDescent="0.25">
      <c r="AB33418" s="3" t="e">
        <v>#N/A</v>
      </c>
    </row>
    <row r="33419" spans="28:28" x14ac:dyDescent="0.25">
      <c r="AB33419" s="3" t="e">
        <v>#N/A</v>
      </c>
    </row>
    <row r="33420" spans="28:28" x14ac:dyDescent="0.25">
      <c r="AB33420" s="3" t="e">
        <v>#N/A</v>
      </c>
    </row>
    <row r="33421" spans="28:28" x14ac:dyDescent="0.25">
      <c r="AB33421" s="3" t="e">
        <v>#N/A</v>
      </c>
    </row>
    <row r="33422" spans="28:28" x14ac:dyDescent="0.25">
      <c r="AB33422" s="3" t="e">
        <v>#N/A</v>
      </c>
    </row>
    <row r="33423" spans="28:28" x14ac:dyDescent="0.25">
      <c r="AB33423" s="3" t="e">
        <v>#N/A</v>
      </c>
    </row>
    <row r="33424" spans="28:28" x14ac:dyDescent="0.25">
      <c r="AB33424" s="3" t="e">
        <v>#N/A</v>
      </c>
    </row>
    <row r="33425" spans="28:28" x14ac:dyDescent="0.25">
      <c r="AB33425" s="3" t="e">
        <v>#N/A</v>
      </c>
    </row>
    <row r="33426" spans="28:28" x14ac:dyDescent="0.25">
      <c r="AB33426" s="3" t="e">
        <v>#N/A</v>
      </c>
    </row>
    <row r="33427" spans="28:28" x14ac:dyDescent="0.25">
      <c r="AB33427" s="3" t="e">
        <v>#N/A</v>
      </c>
    </row>
    <row r="33428" spans="28:28" x14ac:dyDescent="0.25">
      <c r="AB33428" s="3" t="e">
        <v>#N/A</v>
      </c>
    </row>
    <row r="33429" spans="28:28" x14ac:dyDescent="0.25">
      <c r="AB33429" s="3" t="e">
        <v>#N/A</v>
      </c>
    </row>
    <row r="33430" spans="28:28" x14ac:dyDescent="0.25">
      <c r="AB33430" s="3" t="e">
        <v>#N/A</v>
      </c>
    </row>
    <row r="33431" spans="28:28" x14ac:dyDescent="0.25">
      <c r="AB33431" s="3" t="e">
        <v>#N/A</v>
      </c>
    </row>
    <row r="33432" spans="28:28" x14ac:dyDescent="0.25">
      <c r="AB33432" s="3" t="e">
        <v>#N/A</v>
      </c>
    </row>
    <row r="33433" spans="28:28" x14ac:dyDescent="0.25">
      <c r="AB33433" s="3" t="e">
        <v>#N/A</v>
      </c>
    </row>
    <row r="33434" spans="28:28" x14ac:dyDescent="0.25">
      <c r="AB33434" s="3" t="e">
        <v>#N/A</v>
      </c>
    </row>
    <row r="33435" spans="28:28" x14ac:dyDescent="0.25">
      <c r="AB33435" s="3" t="e">
        <v>#N/A</v>
      </c>
    </row>
    <row r="33436" spans="28:28" x14ac:dyDescent="0.25">
      <c r="AB33436" s="3" t="e">
        <v>#N/A</v>
      </c>
    </row>
    <row r="33437" spans="28:28" x14ac:dyDescent="0.25">
      <c r="AB33437" s="3" t="e">
        <v>#N/A</v>
      </c>
    </row>
    <row r="33438" spans="28:28" x14ac:dyDescent="0.25">
      <c r="AB33438" s="3" t="e">
        <v>#N/A</v>
      </c>
    </row>
    <row r="33439" spans="28:28" x14ac:dyDescent="0.25">
      <c r="AB33439" s="3" t="e">
        <v>#N/A</v>
      </c>
    </row>
    <row r="33440" spans="28:28" x14ac:dyDescent="0.25">
      <c r="AB33440" s="3" t="e">
        <v>#N/A</v>
      </c>
    </row>
    <row r="33441" spans="28:28" x14ac:dyDescent="0.25">
      <c r="AB33441" s="3" t="e">
        <v>#N/A</v>
      </c>
    </row>
    <row r="33442" spans="28:28" x14ac:dyDescent="0.25">
      <c r="AB33442" s="3" t="e">
        <v>#N/A</v>
      </c>
    </row>
    <row r="33443" spans="28:28" x14ac:dyDescent="0.25">
      <c r="AB33443" s="3" t="e">
        <v>#N/A</v>
      </c>
    </row>
    <row r="33444" spans="28:28" x14ac:dyDescent="0.25">
      <c r="AB33444" s="3" t="e">
        <v>#N/A</v>
      </c>
    </row>
    <row r="33445" spans="28:28" x14ac:dyDescent="0.25">
      <c r="AB33445" s="3" t="e">
        <v>#N/A</v>
      </c>
    </row>
    <row r="33446" spans="28:28" x14ac:dyDescent="0.25">
      <c r="AB33446" s="3" t="e">
        <v>#N/A</v>
      </c>
    </row>
    <row r="33447" spans="28:28" x14ac:dyDescent="0.25">
      <c r="AB33447" s="3" t="e">
        <v>#N/A</v>
      </c>
    </row>
    <row r="33448" spans="28:28" x14ac:dyDescent="0.25">
      <c r="AB33448" s="3" t="e">
        <v>#N/A</v>
      </c>
    </row>
    <row r="33449" spans="28:28" x14ac:dyDescent="0.25">
      <c r="AB33449" s="3" t="e">
        <v>#N/A</v>
      </c>
    </row>
    <row r="33450" spans="28:28" x14ac:dyDescent="0.25">
      <c r="AB33450" s="3" t="e">
        <v>#N/A</v>
      </c>
    </row>
    <row r="33451" spans="28:28" x14ac:dyDescent="0.25">
      <c r="AB33451" s="3" t="e">
        <v>#N/A</v>
      </c>
    </row>
    <row r="33452" spans="28:28" x14ac:dyDescent="0.25">
      <c r="AB33452" s="3" t="e">
        <v>#N/A</v>
      </c>
    </row>
    <row r="33453" spans="28:28" x14ac:dyDescent="0.25">
      <c r="AB33453" s="3" t="e">
        <v>#N/A</v>
      </c>
    </row>
    <row r="33454" spans="28:28" x14ac:dyDescent="0.25">
      <c r="AB33454" s="3" t="e">
        <v>#N/A</v>
      </c>
    </row>
    <row r="33455" spans="28:28" x14ac:dyDescent="0.25">
      <c r="AB33455" s="3" t="e">
        <v>#N/A</v>
      </c>
    </row>
    <row r="33456" spans="28:28" x14ac:dyDescent="0.25">
      <c r="AB33456" s="3" t="e">
        <v>#N/A</v>
      </c>
    </row>
    <row r="33457" spans="28:28" x14ac:dyDescent="0.25">
      <c r="AB33457" s="3" t="e">
        <v>#N/A</v>
      </c>
    </row>
    <row r="33458" spans="28:28" x14ac:dyDescent="0.25">
      <c r="AB33458" s="3" t="e">
        <v>#N/A</v>
      </c>
    </row>
    <row r="33459" spans="28:28" x14ac:dyDescent="0.25">
      <c r="AB33459" s="3" t="e">
        <v>#N/A</v>
      </c>
    </row>
    <row r="33460" spans="28:28" x14ac:dyDescent="0.25">
      <c r="AB33460" s="3" t="e">
        <v>#N/A</v>
      </c>
    </row>
    <row r="33461" spans="28:28" x14ac:dyDescent="0.25">
      <c r="AB33461" s="3" t="e">
        <v>#N/A</v>
      </c>
    </row>
    <row r="33462" spans="28:28" x14ac:dyDescent="0.25">
      <c r="AB33462" s="3" t="e">
        <v>#N/A</v>
      </c>
    </row>
    <row r="33463" spans="28:28" x14ac:dyDescent="0.25">
      <c r="AB33463" s="3" t="e">
        <v>#N/A</v>
      </c>
    </row>
    <row r="33464" spans="28:28" x14ac:dyDescent="0.25">
      <c r="AB33464" s="3" t="e">
        <v>#N/A</v>
      </c>
    </row>
    <row r="33465" spans="28:28" x14ac:dyDescent="0.25">
      <c r="AB33465" s="3" t="e">
        <v>#N/A</v>
      </c>
    </row>
    <row r="33466" spans="28:28" x14ac:dyDescent="0.25">
      <c r="AB33466" s="3" t="e">
        <v>#N/A</v>
      </c>
    </row>
    <row r="33467" spans="28:28" x14ac:dyDescent="0.25">
      <c r="AB33467" s="3" t="e">
        <v>#N/A</v>
      </c>
    </row>
    <row r="33468" spans="28:28" x14ac:dyDescent="0.25">
      <c r="AB33468" s="3" t="e">
        <v>#N/A</v>
      </c>
    </row>
    <row r="33469" spans="28:28" x14ac:dyDescent="0.25">
      <c r="AB33469" s="3" t="e">
        <v>#N/A</v>
      </c>
    </row>
    <row r="33470" spans="28:28" x14ac:dyDescent="0.25">
      <c r="AB33470" s="3" t="e">
        <v>#N/A</v>
      </c>
    </row>
    <row r="33471" spans="28:28" x14ac:dyDescent="0.25">
      <c r="AB33471" s="3" t="e">
        <v>#N/A</v>
      </c>
    </row>
    <row r="33472" spans="28:28" x14ac:dyDescent="0.25">
      <c r="AB33472" s="3" t="e">
        <v>#N/A</v>
      </c>
    </row>
    <row r="33473" spans="28:28" x14ac:dyDescent="0.25">
      <c r="AB33473" s="3" t="e">
        <v>#N/A</v>
      </c>
    </row>
    <row r="33474" spans="28:28" x14ac:dyDescent="0.25">
      <c r="AB33474" s="3" t="e">
        <v>#N/A</v>
      </c>
    </row>
    <row r="33475" spans="28:28" x14ac:dyDescent="0.25">
      <c r="AB33475" s="3" t="e">
        <v>#N/A</v>
      </c>
    </row>
    <row r="33476" spans="28:28" x14ac:dyDescent="0.25">
      <c r="AB33476" s="3" t="e">
        <v>#N/A</v>
      </c>
    </row>
    <row r="33477" spans="28:28" x14ac:dyDescent="0.25">
      <c r="AB33477" s="3" t="e">
        <v>#N/A</v>
      </c>
    </row>
    <row r="33478" spans="28:28" x14ac:dyDescent="0.25">
      <c r="AB33478" s="3" t="e">
        <v>#N/A</v>
      </c>
    </row>
    <row r="33479" spans="28:28" x14ac:dyDescent="0.25">
      <c r="AB33479" s="3" t="e">
        <v>#N/A</v>
      </c>
    </row>
    <row r="33480" spans="28:28" x14ac:dyDescent="0.25">
      <c r="AB33480" s="3" t="e">
        <v>#N/A</v>
      </c>
    </row>
    <row r="33481" spans="28:28" x14ac:dyDescent="0.25">
      <c r="AB33481" s="3" t="e">
        <v>#N/A</v>
      </c>
    </row>
    <row r="33482" spans="28:28" x14ac:dyDescent="0.25">
      <c r="AB33482" s="3" t="e">
        <v>#N/A</v>
      </c>
    </row>
    <row r="33483" spans="28:28" x14ac:dyDescent="0.25">
      <c r="AB33483" s="3" t="e">
        <v>#N/A</v>
      </c>
    </row>
    <row r="33484" spans="28:28" x14ac:dyDescent="0.25">
      <c r="AB33484" s="3" t="e">
        <v>#N/A</v>
      </c>
    </row>
    <row r="33485" spans="28:28" x14ac:dyDescent="0.25">
      <c r="AB33485" s="3" t="e">
        <v>#N/A</v>
      </c>
    </row>
    <row r="33486" spans="28:28" x14ac:dyDescent="0.25">
      <c r="AB33486" s="3" t="e">
        <v>#N/A</v>
      </c>
    </row>
    <row r="33487" spans="28:28" x14ac:dyDescent="0.25">
      <c r="AB33487" s="3" t="e">
        <v>#N/A</v>
      </c>
    </row>
    <row r="33488" spans="28:28" x14ac:dyDescent="0.25">
      <c r="AB33488" s="3" t="e">
        <v>#N/A</v>
      </c>
    </row>
    <row r="33489" spans="28:28" x14ac:dyDescent="0.25">
      <c r="AB33489" s="3" t="e">
        <v>#N/A</v>
      </c>
    </row>
    <row r="33490" spans="28:28" x14ac:dyDescent="0.25">
      <c r="AB33490" s="3" t="e">
        <v>#N/A</v>
      </c>
    </row>
    <row r="33491" spans="28:28" x14ac:dyDescent="0.25">
      <c r="AB33491" s="3" t="e">
        <v>#N/A</v>
      </c>
    </row>
    <row r="33492" spans="28:28" x14ac:dyDescent="0.25">
      <c r="AB33492" s="3" t="e">
        <v>#N/A</v>
      </c>
    </row>
    <row r="33493" spans="28:28" x14ac:dyDescent="0.25">
      <c r="AB33493" s="3" t="e">
        <v>#N/A</v>
      </c>
    </row>
    <row r="33494" spans="28:28" x14ac:dyDescent="0.25">
      <c r="AB33494" s="3" t="e">
        <v>#N/A</v>
      </c>
    </row>
    <row r="33495" spans="28:28" x14ac:dyDescent="0.25">
      <c r="AB33495" s="3" t="e">
        <v>#N/A</v>
      </c>
    </row>
    <row r="33496" spans="28:28" x14ac:dyDescent="0.25">
      <c r="AB33496" s="3" t="e">
        <v>#N/A</v>
      </c>
    </row>
    <row r="33497" spans="28:28" x14ac:dyDescent="0.25">
      <c r="AB33497" s="3" t="e">
        <v>#N/A</v>
      </c>
    </row>
    <row r="33498" spans="28:28" x14ac:dyDescent="0.25">
      <c r="AB33498" s="3" t="e">
        <v>#N/A</v>
      </c>
    </row>
    <row r="33499" spans="28:28" x14ac:dyDescent="0.25">
      <c r="AB33499" s="3" t="e">
        <v>#N/A</v>
      </c>
    </row>
    <row r="33500" spans="28:28" x14ac:dyDescent="0.25">
      <c r="AB33500" s="3" t="e">
        <v>#N/A</v>
      </c>
    </row>
    <row r="33501" spans="28:28" x14ac:dyDescent="0.25">
      <c r="AB33501" s="3" t="e">
        <v>#N/A</v>
      </c>
    </row>
    <row r="33502" spans="28:28" x14ac:dyDescent="0.25">
      <c r="AB33502" s="3" t="e">
        <v>#N/A</v>
      </c>
    </row>
    <row r="33503" spans="28:28" x14ac:dyDescent="0.25">
      <c r="AB33503" s="3" t="e">
        <v>#N/A</v>
      </c>
    </row>
    <row r="33504" spans="28:28" x14ac:dyDescent="0.25">
      <c r="AB33504" s="3" t="e">
        <v>#N/A</v>
      </c>
    </row>
    <row r="33505" spans="28:28" x14ac:dyDescent="0.25">
      <c r="AB33505" s="3" t="e">
        <v>#N/A</v>
      </c>
    </row>
    <row r="33506" spans="28:28" x14ac:dyDescent="0.25">
      <c r="AB33506" s="3" t="e">
        <v>#N/A</v>
      </c>
    </row>
    <row r="33507" spans="28:28" x14ac:dyDescent="0.25">
      <c r="AB33507" s="3" t="e">
        <v>#N/A</v>
      </c>
    </row>
    <row r="33508" spans="28:28" x14ac:dyDescent="0.25">
      <c r="AB33508" s="3" t="e">
        <v>#N/A</v>
      </c>
    </row>
    <row r="33509" spans="28:28" x14ac:dyDescent="0.25">
      <c r="AB33509" s="3" t="e">
        <v>#N/A</v>
      </c>
    </row>
    <row r="33510" spans="28:28" x14ac:dyDescent="0.25">
      <c r="AB33510" s="3" t="e">
        <v>#N/A</v>
      </c>
    </row>
    <row r="33511" spans="28:28" x14ac:dyDescent="0.25">
      <c r="AB33511" s="3" t="e">
        <v>#N/A</v>
      </c>
    </row>
    <row r="33512" spans="28:28" x14ac:dyDescent="0.25">
      <c r="AB33512" s="3" t="e">
        <v>#N/A</v>
      </c>
    </row>
    <row r="33513" spans="28:28" x14ac:dyDescent="0.25">
      <c r="AB33513" s="3" t="e">
        <v>#N/A</v>
      </c>
    </row>
    <row r="33514" spans="28:28" x14ac:dyDescent="0.25">
      <c r="AB33514" s="3" t="e">
        <v>#N/A</v>
      </c>
    </row>
    <row r="33515" spans="28:28" x14ac:dyDescent="0.25">
      <c r="AB33515" s="3" t="e">
        <v>#N/A</v>
      </c>
    </row>
    <row r="33516" spans="28:28" x14ac:dyDescent="0.25">
      <c r="AB33516" s="3" t="e">
        <v>#N/A</v>
      </c>
    </row>
    <row r="33517" spans="28:28" x14ac:dyDescent="0.25">
      <c r="AB33517" s="3" t="e">
        <v>#N/A</v>
      </c>
    </row>
    <row r="33518" spans="28:28" x14ac:dyDescent="0.25">
      <c r="AB33518" s="3" t="e">
        <v>#N/A</v>
      </c>
    </row>
    <row r="33519" spans="28:28" x14ac:dyDescent="0.25">
      <c r="AB33519" s="3" t="e">
        <v>#N/A</v>
      </c>
    </row>
    <row r="33520" spans="28:28" x14ac:dyDescent="0.25">
      <c r="AB33520" s="3" t="e">
        <v>#N/A</v>
      </c>
    </row>
    <row r="33521" spans="28:28" x14ac:dyDescent="0.25">
      <c r="AB33521" s="3" t="e">
        <v>#N/A</v>
      </c>
    </row>
    <row r="33522" spans="28:28" x14ac:dyDescent="0.25">
      <c r="AB33522" s="3" t="e">
        <v>#N/A</v>
      </c>
    </row>
    <row r="33523" spans="28:28" x14ac:dyDescent="0.25">
      <c r="AB33523" s="3" t="e">
        <v>#N/A</v>
      </c>
    </row>
    <row r="33524" spans="28:28" x14ac:dyDescent="0.25">
      <c r="AB33524" s="3" t="e">
        <v>#N/A</v>
      </c>
    </row>
    <row r="33525" spans="28:28" x14ac:dyDescent="0.25">
      <c r="AB33525" s="3" t="e">
        <v>#N/A</v>
      </c>
    </row>
    <row r="33526" spans="28:28" x14ac:dyDescent="0.25">
      <c r="AB33526" s="3" t="e">
        <v>#N/A</v>
      </c>
    </row>
    <row r="33527" spans="28:28" x14ac:dyDescent="0.25">
      <c r="AB33527" s="3" t="e">
        <v>#N/A</v>
      </c>
    </row>
    <row r="33528" spans="28:28" x14ac:dyDescent="0.25">
      <c r="AB33528" s="3" t="e">
        <v>#N/A</v>
      </c>
    </row>
    <row r="33529" spans="28:28" x14ac:dyDescent="0.25">
      <c r="AB33529" s="3" t="e">
        <v>#N/A</v>
      </c>
    </row>
    <row r="33530" spans="28:28" x14ac:dyDescent="0.25">
      <c r="AB33530" s="3" t="e">
        <v>#N/A</v>
      </c>
    </row>
    <row r="33531" spans="28:28" x14ac:dyDescent="0.25">
      <c r="AB33531" s="3" t="e">
        <v>#N/A</v>
      </c>
    </row>
    <row r="33532" spans="28:28" x14ac:dyDescent="0.25">
      <c r="AB33532" s="3" t="e">
        <v>#N/A</v>
      </c>
    </row>
    <row r="33533" spans="28:28" x14ac:dyDescent="0.25">
      <c r="AB33533" s="3" t="e">
        <v>#N/A</v>
      </c>
    </row>
    <row r="33534" spans="28:28" x14ac:dyDescent="0.25">
      <c r="AB33534" s="3" t="e">
        <v>#N/A</v>
      </c>
    </row>
    <row r="33535" spans="28:28" x14ac:dyDescent="0.25">
      <c r="AB33535" s="3" t="e">
        <v>#N/A</v>
      </c>
    </row>
    <row r="33536" spans="28:28" x14ac:dyDescent="0.25">
      <c r="AB33536" s="3" t="e">
        <v>#N/A</v>
      </c>
    </row>
    <row r="33537" spans="28:28" x14ac:dyDescent="0.25">
      <c r="AB33537" s="3" t="e">
        <v>#N/A</v>
      </c>
    </row>
    <row r="33538" spans="28:28" x14ac:dyDescent="0.25">
      <c r="AB33538" s="3" t="e">
        <v>#N/A</v>
      </c>
    </row>
    <row r="33539" spans="28:28" x14ac:dyDescent="0.25">
      <c r="AB33539" s="3" t="e">
        <v>#N/A</v>
      </c>
    </row>
    <row r="33540" spans="28:28" x14ac:dyDescent="0.25">
      <c r="AB33540" s="3" t="e">
        <v>#N/A</v>
      </c>
    </row>
    <row r="33541" spans="28:28" x14ac:dyDescent="0.25">
      <c r="AB33541" s="3" t="e">
        <v>#N/A</v>
      </c>
    </row>
    <row r="33542" spans="28:28" x14ac:dyDescent="0.25">
      <c r="AB33542" s="3" t="e">
        <v>#N/A</v>
      </c>
    </row>
    <row r="33543" spans="28:28" x14ac:dyDescent="0.25">
      <c r="AB33543" s="3" t="e">
        <v>#N/A</v>
      </c>
    </row>
    <row r="33544" spans="28:28" x14ac:dyDescent="0.25">
      <c r="AB33544" s="3" t="e">
        <v>#N/A</v>
      </c>
    </row>
    <row r="33545" spans="28:28" x14ac:dyDescent="0.25">
      <c r="AB33545" s="3" t="e">
        <v>#N/A</v>
      </c>
    </row>
    <row r="33546" spans="28:28" x14ac:dyDescent="0.25">
      <c r="AB33546" s="3" t="e">
        <v>#N/A</v>
      </c>
    </row>
    <row r="33547" spans="28:28" x14ac:dyDescent="0.25">
      <c r="AB33547" s="3" t="e">
        <v>#N/A</v>
      </c>
    </row>
    <row r="33548" spans="28:28" x14ac:dyDescent="0.25">
      <c r="AB33548" s="3" t="e">
        <v>#N/A</v>
      </c>
    </row>
    <row r="33549" spans="28:28" x14ac:dyDescent="0.25">
      <c r="AB33549" s="3" t="e">
        <v>#N/A</v>
      </c>
    </row>
    <row r="33550" spans="28:28" x14ac:dyDescent="0.25">
      <c r="AB33550" s="3" t="e">
        <v>#N/A</v>
      </c>
    </row>
    <row r="33551" spans="28:28" x14ac:dyDescent="0.25">
      <c r="AB33551" s="3" t="e">
        <v>#N/A</v>
      </c>
    </row>
    <row r="33552" spans="28:28" x14ac:dyDescent="0.25">
      <c r="AB33552" s="3" t="e">
        <v>#N/A</v>
      </c>
    </row>
    <row r="33553" spans="28:28" x14ac:dyDescent="0.25">
      <c r="AB33553" s="3" t="e">
        <v>#N/A</v>
      </c>
    </row>
    <row r="33554" spans="28:28" x14ac:dyDescent="0.25">
      <c r="AB33554" s="3" t="e">
        <v>#N/A</v>
      </c>
    </row>
    <row r="33555" spans="28:28" x14ac:dyDescent="0.25">
      <c r="AB33555" s="3" t="e">
        <v>#N/A</v>
      </c>
    </row>
    <row r="33556" spans="28:28" x14ac:dyDescent="0.25">
      <c r="AB33556" s="3" t="e">
        <v>#N/A</v>
      </c>
    </row>
    <row r="33557" spans="28:28" x14ac:dyDescent="0.25">
      <c r="AB33557" s="3" t="e">
        <v>#N/A</v>
      </c>
    </row>
    <row r="33558" spans="28:28" x14ac:dyDescent="0.25">
      <c r="AB33558" s="3" t="e">
        <v>#N/A</v>
      </c>
    </row>
    <row r="33559" spans="28:28" x14ac:dyDescent="0.25">
      <c r="AB33559" s="3" t="e">
        <v>#N/A</v>
      </c>
    </row>
    <row r="33560" spans="28:28" x14ac:dyDescent="0.25">
      <c r="AB33560" s="3" t="e">
        <v>#N/A</v>
      </c>
    </row>
    <row r="33561" spans="28:28" x14ac:dyDescent="0.25">
      <c r="AB33561" s="3" t="e">
        <v>#N/A</v>
      </c>
    </row>
    <row r="33562" spans="28:28" x14ac:dyDescent="0.25">
      <c r="AB33562" s="3" t="e">
        <v>#N/A</v>
      </c>
    </row>
    <row r="33563" spans="28:28" x14ac:dyDescent="0.25">
      <c r="AB33563" s="3" t="e">
        <v>#N/A</v>
      </c>
    </row>
    <row r="33564" spans="28:28" x14ac:dyDescent="0.25">
      <c r="AB33564" s="3" t="e">
        <v>#N/A</v>
      </c>
    </row>
    <row r="33565" spans="28:28" x14ac:dyDescent="0.25">
      <c r="AB33565" s="3" t="e">
        <v>#N/A</v>
      </c>
    </row>
    <row r="33566" spans="28:28" x14ac:dyDescent="0.25">
      <c r="AB33566" s="3" t="e">
        <v>#N/A</v>
      </c>
    </row>
    <row r="33567" spans="28:28" x14ac:dyDescent="0.25">
      <c r="AB33567" s="3" t="e">
        <v>#N/A</v>
      </c>
    </row>
    <row r="33568" spans="28:28" x14ac:dyDescent="0.25">
      <c r="AB33568" s="3" t="e">
        <v>#N/A</v>
      </c>
    </row>
    <row r="33569" spans="28:28" x14ac:dyDescent="0.25">
      <c r="AB33569" s="3" t="e">
        <v>#N/A</v>
      </c>
    </row>
    <row r="33570" spans="28:28" x14ac:dyDescent="0.25">
      <c r="AB33570" s="3" t="e">
        <v>#N/A</v>
      </c>
    </row>
    <row r="33571" spans="28:28" x14ac:dyDescent="0.25">
      <c r="AB33571" s="3" t="e">
        <v>#N/A</v>
      </c>
    </row>
    <row r="33572" spans="28:28" x14ac:dyDescent="0.25">
      <c r="AB33572" s="3" t="e">
        <v>#N/A</v>
      </c>
    </row>
    <row r="33573" spans="28:28" x14ac:dyDescent="0.25">
      <c r="AB33573" s="3" t="e">
        <v>#N/A</v>
      </c>
    </row>
    <row r="33574" spans="28:28" x14ac:dyDescent="0.25">
      <c r="AB33574" s="3" t="e">
        <v>#N/A</v>
      </c>
    </row>
    <row r="33575" spans="28:28" x14ac:dyDescent="0.25">
      <c r="AB33575" s="3" t="e">
        <v>#N/A</v>
      </c>
    </row>
    <row r="33576" spans="28:28" x14ac:dyDescent="0.25">
      <c r="AB33576" s="3" t="e">
        <v>#N/A</v>
      </c>
    </row>
    <row r="33577" spans="28:28" x14ac:dyDescent="0.25">
      <c r="AB33577" s="3" t="e">
        <v>#N/A</v>
      </c>
    </row>
    <row r="33578" spans="28:28" x14ac:dyDescent="0.25">
      <c r="AB33578" s="3" t="e">
        <v>#N/A</v>
      </c>
    </row>
    <row r="33579" spans="28:28" x14ac:dyDescent="0.25">
      <c r="AB33579" s="3" t="e">
        <v>#N/A</v>
      </c>
    </row>
    <row r="33580" spans="28:28" x14ac:dyDescent="0.25">
      <c r="AB33580" s="3" t="e">
        <v>#N/A</v>
      </c>
    </row>
    <row r="33581" spans="28:28" x14ac:dyDescent="0.25">
      <c r="AB33581" s="3" t="e">
        <v>#N/A</v>
      </c>
    </row>
    <row r="33582" spans="28:28" x14ac:dyDescent="0.25">
      <c r="AB33582" s="3" t="e">
        <v>#N/A</v>
      </c>
    </row>
    <row r="33583" spans="28:28" x14ac:dyDescent="0.25">
      <c r="AB33583" s="3" t="e">
        <v>#N/A</v>
      </c>
    </row>
    <row r="33584" spans="28:28" x14ac:dyDescent="0.25">
      <c r="AB33584" s="3" t="e">
        <v>#N/A</v>
      </c>
    </row>
    <row r="33585" spans="28:28" x14ac:dyDescent="0.25">
      <c r="AB33585" s="3" t="e">
        <v>#N/A</v>
      </c>
    </row>
    <row r="33586" spans="28:28" x14ac:dyDescent="0.25">
      <c r="AB33586" s="3" t="e">
        <v>#N/A</v>
      </c>
    </row>
    <row r="33587" spans="28:28" x14ac:dyDescent="0.25">
      <c r="AB33587" s="3" t="e">
        <v>#N/A</v>
      </c>
    </row>
    <row r="33588" spans="28:28" x14ac:dyDescent="0.25">
      <c r="AB33588" s="3" t="e">
        <v>#N/A</v>
      </c>
    </row>
    <row r="33589" spans="28:28" x14ac:dyDescent="0.25">
      <c r="AB33589" s="3" t="e">
        <v>#N/A</v>
      </c>
    </row>
    <row r="33590" spans="28:28" x14ac:dyDescent="0.25">
      <c r="AB33590" s="3" t="e">
        <v>#N/A</v>
      </c>
    </row>
    <row r="33591" spans="28:28" x14ac:dyDescent="0.25">
      <c r="AB33591" s="3" t="e">
        <v>#N/A</v>
      </c>
    </row>
    <row r="33592" spans="28:28" x14ac:dyDescent="0.25">
      <c r="AB33592" s="3" t="e">
        <v>#N/A</v>
      </c>
    </row>
    <row r="33593" spans="28:28" x14ac:dyDescent="0.25">
      <c r="AB33593" s="3" t="e">
        <v>#N/A</v>
      </c>
    </row>
    <row r="33594" spans="28:28" x14ac:dyDescent="0.25">
      <c r="AB33594" s="3" t="e">
        <v>#N/A</v>
      </c>
    </row>
    <row r="33595" spans="28:28" x14ac:dyDescent="0.25">
      <c r="AB33595" s="3" t="e">
        <v>#N/A</v>
      </c>
    </row>
    <row r="33596" spans="28:28" x14ac:dyDescent="0.25">
      <c r="AB33596" s="3" t="e">
        <v>#N/A</v>
      </c>
    </row>
    <row r="33597" spans="28:28" x14ac:dyDescent="0.25">
      <c r="AB33597" s="3" t="e">
        <v>#N/A</v>
      </c>
    </row>
    <row r="33598" spans="28:28" x14ac:dyDescent="0.25">
      <c r="AB33598" s="3" t="e">
        <v>#N/A</v>
      </c>
    </row>
    <row r="33599" spans="28:28" x14ac:dyDescent="0.25">
      <c r="AB33599" s="3" t="e">
        <v>#N/A</v>
      </c>
    </row>
    <row r="33600" spans="28:28" x14ac:dyDescent="0.25">
      <c r="AB33600" s="3" t="e">
        <v>#N/A</v>
      </c>
    </row>
    <row r="33601" spans="28:28" x14ac:dyDescent="0.25">
      <c r="AB33601" s="3" t="e">
        <v>#N/A</v>
      </c>
    </row>
    <row r="33602" spans="28:28" x14ac:dyDescent="0.25">
      <c r="AB33602" s="3" t="e">
        <v>#N/A</v>
      </c>
    </row>
    <row r="33603" spans="28:28" x14ac:dyDescent="0.25">
      <c r="AB33603" s="3" t="e">
        <v>#N/A</v>
      </c>
    </row>
    <row r="33604" spans="28:28" x14ac:dyDescent="0.25">
      <c r="AB33604" s="3" t="e">
        <v>#N/A</v>
      </c>
    </row>
    <row r="33605" spans="28:28" x14ac:dyDescent="0.25">
      <c r="AB33605" s="3" t="e">
        <v>#N/A</v>
      </c>
    </row>
    <row r="33606" spans="28:28" x14ac:dyDescent="0.25">
      <c r="AB33606" s="3" t="e">
        <v>#N/A</v>
      </c>
    </row>
    <row r="33607" spans="28:28" x14ac:dyDescent="0.25">
      <c r="AB33607" s="3" t="e">
        <v>#N/A</v>
      </c>
    </row>
    <row r="33608" spans="28:28" x14ac:dyDescent="0.25">
      <c r="AB33608" s="3" t="e">
        <v>#N/A</v>
      </c>
    </row>
    <row r="33609" spans="28:28" x14ac:dyDescent="0.25">
      <c r="AB33609" s="3" t="e">
        <v>#N/A</v>
      </c>
    </row>
    <row r="33610" spans="28:28" x14ac:dyDescent="0.25">
      <c r="AB33610" s="3" t="e">
        <v>#N/A</v>
      </c>
    </row>
    <row r="33611" spans="28:28" x14ac:dyDescent="0.25">
      <c r="AB33611" s="3" t="e">
        <v>#N/A</v>
      </c>
    </row>
    <row r="33612" spans="28:28" x14ac:dyDescent="0.25">
      <c r="AB33612" s="3" t="e">
        <v>#N/A</v>
      </c>
    </row>
    <row r="33613" spans="28:28" x14ac:dyDescent="0.25">
      <c r="AB33613" s="3" t="e">
        <v>#N/A</v>
      </c>
    </row>
    <row r="33614" spans="28:28" x14ac:dyDescent="0.25">
      <c r="AB33614" s="3" t="e">
        <v>#N/A</v>
      </c>
    </row>
    <row r="33615" spans="28:28" x14ac:dyDescent="0.25">
      <c r="AB33615" s="3" t="e">
        <v>#N/A</v>
      </c>
    </row>
    <row r="33616" spans="28:28" x14ac:dyDescent="0.25">
      <c r="AB33616" s="3" t="e">
        <v>#N/A</v>
      </c>
    </row>
    <row r="33617" spans="28:28" x14ac:dyDescent="0.25">
      <c r="AB33617" s="3" t="e">
        <v>#N/A</v>
      </c>
    </row>
    <row r="33618" spans="28:28" x14ac:dyDescent="0.25">
      <c r="AB33618" s="3" t="e">
        <v>#N/A</v>
      </c>
    </row>
    <row r="33619" spans="28:28" x14ac:dyDescent="0.25">
      <c r="AB33619" s="3" t="e">
        <v>#N/A</v>
      </c>
    </row>
    <row r="33620" spans="28:28" x14ac:dyDescent="0.25">
      <c r="AB33620" s="3" t="e">
        <v>#N/A</v>
      </c>
    </row>
    <row r="33621" spans="28:28" x14ac:dyDescent="0.25">
      <c r="AB33621" s="3" t="e">
        <v>#N/A</v>
      </c>
    </row>
    <row r="33622" spans="28:28" x14ac:dyDescent="0.25">
      <c r="AB33622" s="3" t="e">
        <v>#N/A</v>
      </c>
    </row>
    <row r="33623" spans="28:28" x14ac:dyDescent="0.25">
      <c r="AB33623" s="3" t="e">
        <v>#N/A</v>
      </c>
    </row>
    <row r="33624" spans="28:28" x14ac:dyDescent="0.25">
      <c r="AB33624" s="3" t="e">
        <v>#N/A</v>
      </c>
    </row>
    <row r="33625" spans="28:28" x14ac:dyDescent="0.25">
      <c r="AB33625" s="3" t="e">
        <v>#N/A</v>
      </c>
    </row>
    <row r="33626" spans="28:28" x14ac:dyDescent="0.25">
      <c r="AB33626" s="3" t="e">
        <v>#N/A</v>
      </c>
    </row>
    <row r="33627" spans="28:28" x14ac:dyDescent="0.25">
      <c r="AB33627" s="3" t="e">
        <v>#N/A</v>
      </c>
    </row>
    <row r="33628" spans="28:28" x14ac:dyDescent="0.25">
      <c r="AB33628" s="3" t="e">
        <v>#N/A</v>
      </c>
    </row>
    <row r="33629" spans="28:28" x14ac:dyDescent="0.25">
      <c r="AB33629" s="3" t="e">
        <v>#N/A</v>
      </c>
    </row>
    <row r="33630" spans="28:28" x14ac:dyDescent="0.25">
      <c r="AB33630" s="3" t="e">
        <v>#N/A</v>
      </c>
    </row>
    <row r="33631" spans="28:28" x14ac:dyDescent="0.25">
      <c r="AB33631" s="3" t="e">
        <v>#N/A</v>
      </c>
    </row>
    <row r="33632" spans="28:28" x14ac:dyDescent="0.25">
      <c r="AB33632" s="3" t="e">
        <v>#N/A</v>
      </c>
    </row>
    <row r="33633" spans="28:28" x14ac:dyDescent="0.25">
      <c r="AB33633" s="3" t="e">
        <v>#N/A</v>
      </c>
    </row>
    <row r="33634" spans="28:28" x14ac:dyDescent="0.25">
      <c r="AB33634" s="3" t="e">
        <v>#N/A</v>
      </c>
    </row>
    <row r="33635" spans="28:28" x14ac:dyDescent="0.25">
      <c r="AB33635" s="3" t="e">
        <v>#N/A</v>
      </c>
    </row>
    <row r="33636" spans="28:28" x14ac:dyDescent="0.25">
      <c r="AB33636" s="3" t="e">
        <v>#N/A</v>
      </c>
    </row>
    <row r="33637" spans="28:28" x14ac:dyDescent="0.25">
      <c r="AB33637" s="3" t="e">
        <v>#N/A</v>
      </c>
    </row>
    <row r="33638" spans="28:28" x14ac:dyDescent="0.25">
      <c r="AB33638" s="3" t="e">
        <v>#N/A</v>
      </c>
    </row>
    <row r="33639" spans="28:28" x14ac:dyDescent="0.25">
      <c r="AB33639" s="3" t="e">
        <v>#N/A</v>
      </c>
    </row>
    <row r="33640" spans="28:28" x14ac:dyDescent="0.25">
      <c r="AB33640" s="3" t="e">
        <v>#N/A</v>
      </c>
    </row>
    <row r="33641" spans="28:28" x14ac:dyDescent="0.25">
      <c r="AB33641" s="3" t="e">
        <v>#N/A</v>
      </c>
    </row>
    <row r="33642" spans="28:28" x14ac:dyDescent="0.25">
      <c r="AB33642" s="3" t="e">
        <v>#N/A</v>
      </c>
    </row>
    <row r="33643" spans="28:28" x14ac:dyDescent="0.25">
      <c r="AB33643" s="3" t="e">
        <v>#N/A</v>
      </c>
    </row>
    <row r="33644" spans="28:28" x14ac:dyDescent="0.25">
      <c r="AB33644" s="3" t="e">
        <v>#N/A</v>
      </c>
    </row>
    <row r="33645" spans="28:28" x14ac:dyDescent="0.25">
      <c r="AB33645" s="3" t="e">
        <v>#N/A</v>
      </c>
    </row>
    <row r="33646" spans="28:28" x14ac:dyDescent="0.25">
      <c r="AB33646" s="3" t="e">
        <v>#N/A</v>
      </c>
    </row>
    <row r="33647" spans="28:28" x14ac:dyDescent="0.25">
      <c r="AB33647" s="3" t="e">
        <v>#N/A</v>
      </c>
    </row>
    <row r="33648" spans="28:28" x14ac:dyDescent="0.25">
      <c r="AB33648" s="3" t="e">
        <v>#N/A</v>
      </c>
    </row>
    <row r="33649" spans="28:28" x14ac:dyDescent="0.25">
      <c r="AB33649" s="3" t="e">
        <v>#N/A</v>
      </c>
    </row>
    <row r="33650" spans="28:28" x14ac:dyDescent="0.25">
      <c r="AB33650" s="3" t="e">
        <v>#N/A</v>
      </c>
    </row>
    <row r="33651" spans="28:28" x14ac:dyDescent="0.25">
      <c r="AB33651" s="3" t="e">
        <v>#N/A</v>
      </c>
    </row>
    <row r="33652" spans="28:28" x14ac:dyDescent="0.25">
      <c r="AB33652" s="3" t="e">
        <v>#N/A</v>
      </c>
    </row>
    <row r="33653" spans="28:28" x14ac:dyDescent="0.25">
      <c r="AB33653" s="3" t="e">
        <v>#N/A</v>
      </c>
    </row>
    <row r="33654" spans="28:28" x14ac:dyDescent="0.25">
      <c r="AB33654" s="3" t="e">
        <v>#N/A</v>
      </c>
    </row>
    <row r="33655" spans="28:28" x14ac:dyDescent="0.25">
      <c r="AB33655" s="3" t="e">
        <v>#N/A</v>
      </c>
    </row>
    <row r="33656" spans="28:28" x14ac:dyDescent="0.25">
      <c r="AB33656" s="3" t="e">
        <v>#N/A</v>
      </c>
    </row>
    <row r="33657" spans="28:28" x14ac:dyDescent="0.25">
      <c r="AB33657" s="3" t="e">
        <v>#N/A</v>
      </c>
    </row>
    <row r="33658" spans="28:28" x14ac:dyDescent="0.25">
      <c r="AB33658" s="3" t="e">
        <v>#N/A</v>
      </c>
    </row>
    <row r="33659" spans="28:28" x14ac:dyDescent="0.25">
      <c r="AB33659" s="3" t="e">
        <v>#N/A</v>
      </c>
    </row>
    <row r="33660" spans="28:28" x14ac:dyDescent="0.25">
      <c r="AB33660" s="3" t="e">
        <v>#N/A</v>
      </c>
    </row>
    <row r="33661" spans="28:28" x14ac:dyDescent="0.25">
      <c r="AB33661" s="3" t="e">
        <v>#N/A</v>
      </c>
    </row>
    <row r="33662" spans="28:28" x14ac:dyDescent="0.25">
      <c r="AB33662" s="3" t="e">
        <v>#N/A</v>
      </c>
    </row>
    <row r="33663" spans="28:28" x14ac:dyDescent="0.25">
      <c r="AB33663" s="3" t="e">
        <v>#N/A</v>
      </c>
    </row>
    <row r="33664" spans="28:28" x14ac:dyDescent="0.25">
      <c r="AB33664" s="3" t="e">
        <v>#N/A</v>
      </c>
    </row>
    <row r="33665" spans="28:28" x14ac:dyDescent="0.25">
      <c r="AB33665" s="3" t="e">
        <v>#N/A</v>
      </c>
    </row>
    <row r="33666" spans="28:28" x14ac:dyDescent="0.25">
      <c r="AB33666" s="3" t="e">
        <v>#N/A</v>
      </c>
    </row>
    <row r="33667" spans="28:28" x14ac:dyDescent="0.25">
      <c r="AB33667" s="3" t="e">
        <v>#N/A</v>
      </c>
    </row>
    <row r="33668" spans="28:28" x14ac:dyDescent="0.25">
      <c r="AB33668" s="3" t="e">
        <v>#N/A</v>
      </c>
    </row>
    <row r="33669" spans="28:28" x14ac:dyDescent="0.25">
      <c r="AB33669" s="3" t="e">
        <v>#N/A</v>
      </c>
    </row>
    <row r="33670" spans="28:28" x14ac:dyDescent="0.25">
      <c r="AB33670" s="3" t="e">
        <v>#N/A</v>
      </c>
    </row>
    <row r="33671" spans="28:28" x14ac:dyDescent="0.25">
      <c r="AB33671" s="3" t="e">
        <v>#N/A</v>
      </c>
    </row>
    <row r="33672" spans="28:28" x14ac:dyDescent="0.25">
      <c r="AB33672" s="3" t="e">
        <v>#N/A</v>
      </c>
    </row>
    <row r="33673" spans="28:28" x14ac:dyDescent="0.25">
      <c r="AB33673" s="3" t="e">
        <v>#N/A</v>
      </c>
    </row>
    <row r="33674" spans="28:28" x14ac:dyDescent="0.25">
      <c r="AB33674" s="3" t="e">
        <v>#N/A</v>
      </c>
    </row>
    <row r="33675" spans="28:28" x14ac:dyDescent="0.25">
      <c r="AB33675" s="3" t="e">
        <v>#N/A</v>
      </c>
    </row>
    <row r="33676" spans="28:28" x14ac:dyDescent="0.25">
      <c r="AB33676" s="3" t="e">
        <v>#N/A</v>
      </c>
    </row>
    <row r="33677" spans="28:28" x14ac:dyDescent="0.25">
      <c r="AB33677" s="3" t="e">
        <v>#N/A</v>
      </c>
    </row>
    <row r="33678" spans="28:28" x14ac:dyDescent="0.25">
      <c r="AB33678" s="3" t="e">
        <v>#N/A</v>
      </c>
    </row>
    <row r="33679" spans="28:28" x14ac:dyDescent="0.25">
      <c r="AB33679" s="3" t="e">
        <v>#N/A</v>
      </c>
    </row>
    <row r="33680" spans="28:28" x14ac:dyDescent="0.25">
      <c r="AB33680" s="3" t="e">
        <v>#N/A</v>
      </c>
    </row>
    <row r="33681" spans="28:28" x14ac:dyDescent="0.25">
      <c r="AB33681" s="3" t="e">
        <v>#N/A</v>
      </c>
    </row>
    <row r="33682" spans="28:28" x14ac:dyDescent="0.25">
      <c r="AB33682" s="3" t="e">
        <v>#N/A</v>
      </c>
    </row>
    <row r="33683" spans="28:28" x14ac:dyDescent="0.25">
      <c r="AB33683" s="3" t="e">
        <v>#N/A</v>
      </c>
    </row>
    <row r="33684" spans="28:28" x14ac:dyDescent="0.25">
      <c r="AB33684" s="3" t="e">
        <v>#N/A</v>
      </c>
    </row>
    <row r="33685" spans="28:28" x14ac:dyDescent="0.25">
      <c r="AB33685" s="3" t="e">
        <v>#N/A</v>
      </c>
    </row>
    <row r="33686" spans="28:28" x14ac:dyDescent="0.25">
      <c r="AB33686" s="3" t="e">
        <v>#N/A</v>
      </c>
    </row>
    <row r="33687" spans="28:28" x14ac:dyDescent="0.25">
      <c r="AB33687" s="3" t="e">
        <v>#N/A</v>
      </c>
    </row>
    <row r="33688" spans="28:28" x14ac:dyDescent="0.25">
      <c r="AB33688" s="3" t="e">
        <v>#N/A</v>
      </c>
    </row>
    <row r="33689" spans="28:28" x14ac:dyDescent="0.25">
      <c r="AB33689" s="3" t="e">
        <v>#N/A</v>
      </c>
    </row>
    <row r="33690" spans="28:28" x14ac:dyDescent="0.25">
      <c r="AB33690" s="3" t="e">
        <v>#N/A</v>
      </c>
    </row>
    <row r="33691" spans="28:28" x14ac:dyDescent="0.25">
      <c r="AB33691" s="3" t="e">
        <v>#N/A</v>
      </c>
    </row>
    <row r="33692" spans="28:28" x14ac:dyDescent="0.25">
      <c r="AB33692" s="3" t="e">
        <v>#N/A</v>
      </c>
    </row>
    <row r="33693" spans="28:28" x14ac:dyDescent="0.25">
      <c r="AB33693" s="3" t="e">
        <v>#N/A</v>
      </c>
    </row>
    <row r="33694" spans="28:28" x14ac:dyDescent="0.25">
      <c r="AB33694" s="3" t="e">
        <v>#N/A</v>
      </c>
    </row>
    <row r="33695" spans="28:28" x14ac:dyDescent="0.25">
      <c r="AB33695" s="3" t="e">
        <v>#N/A</v>
      </c>
    </row>
    <row r="33696" spans="28:28" x14ac:dyDescent="0.25">
      <c r="AB33696" s="3" t="e">
        <v>#N/A</v>
      </c>
    </row>
    <row r="33697" spans="28:28" x14ac:dyDescent="0.25">
      <c r="AB33697" s="3" t="e">
        <v>#N/A</v>
      </c>
    </row>
    <row r="33698" spans="28:28" x14ac:dyDescent="0.25">
      <c r="AB33698" s="3" t="e">
        <v>#N/A</v>
      </c>
    </row>
    <row r="33699" spans="28:28" x14ac:dyDescent="0.25">
      <c r="AB33699" s="3" t="e">
        <v>#N/A</v>
      </c>
    </row>
    <row r="33700" spans="28:28" x14ac:dyDescent="0.25">
      <c r="AB33700" s="3" t="e">
        <v>#N/A</v>
      </c>
    </row>
    <row r="33701" spans="28:28" x14ac:dyDescent="0.25">
      <c r="AB33701" s="3" t="e">
        <v>#N/A</v>
      </c>
    </row>
    <row r="33702" spans="28:28" x14ac:dyDescent="0.25">
      <c r="AB33702" s="3" t="e">
        <v>#N/A</v>
      </c>
    </row>
    <row r="33703" spans="28:28" x14ac:dyDescent="0.25">
      <c r="AB33703" s="3" t="e">
        <v>#N/A</v>
      </c>
    </row>
    <row r="33704" spans="28:28" x14ac:dyDescent="0.25">
      <c r="AB33704" s="3" t="e">
        <v>#N/A</v>
      </c>
    </row>
    <row r="33705" spans="28:28" x14ac:dyDescent="0.25">
      <c r="AB33705" s="3" t="e">
        <v>#N/A</v>
      </c>
    </row>
    <row r="33706" spans="28:28" x14ac:dyDescent="0.25">
      <c r="AB33706" s="3" t="e">
        <v>#N/A</v>
      </c>
    </row>
    <row r="33707" spans="28:28" x14ac:dyDescent="0.25">
      <c r="AB33707" s="3" t="e">
        <v>#N/A</v>
      </c>
    </row>
    <row r="33708" spans="28:28" x14ac:dyDescent="0.25">
      <c r="AB33708" s="3" t="e">
        <v>#N/A</v>
      </c>
    </row>
    <row r="33709" spans="28:28" x14ac:dyDescent="0.25">
      <c r="AB33709" s="3" t="e">
        <v>#N/A</v>
      </c>
    </row>
    <row r="33710" spans="28:28" x14ac:dyDescent="0.25">
      <c r="AB33710" s="3" t="e">
        <v>#N/A</v>
      </c>
    </row>
    <row r="33711" spans="28:28" x14ac:dyDescent="0.25">
      <c r="AB33711" s="3" t="e">
        <v>#N/A</v>
      </c>
    </row>
    <row r="33712" spans="28:28" x14ac:dyDescent="0.25">
      <c r="AB33712" s="3" t="e">
        <v>#N/A</v>
      </c>
    </row>
    <row r="33713" spans="28:28" x14ac:dyDescent="0.25">
      <c r="AB33713" s="3" t="e">
        <v>#N/A</v>
      </c>
    </row>
    <row r="33714" spans="28:28" x14ac:dyDescent="0.25">
      <c r="AB33714" s="3" t="e">
        <v>#N/A</v>
      </c>
    </row>
    <row r="33715" spans="28:28" x14ac:dyDescent="0.25">
      <c r="AB33715" s="3" t="e">
        <v>#N/A</v>
      </c>
    </row>
    <row r="33716" spans="28:28" x14ac:dyDescent="0.25">
      <c r="AB33716" s="3" t="e">
        <v>#N/A</v>
      </c>
    </row>
    <row r="33717" spans="28:28" x14ac:dyDescent="0.25">
      <c r="AB33717" s="3" t="e">
        <v>#N/A</v>
      </c>
    </row>
    <row r="33718" spans="28:28" x14ac:dyDescent="0.25">
      <c r="AB33718" s="3" t="e">
        <v>#N/A</v>
      </c>
    </row>
    <row r="33719" spans="28:28" x14ac:dyDescent="0.25">
      <c r="AB33719" s="3" t="e">
        <v>#N/A</v>
      </c>
    </row>
    <row r="33720" spans="28:28" x14ac:dyDescent="0.25">
      <c r="AB33720" s="3" t="e">
        <v>#N/A</v>
      </c>
    </row>
    <row r="33721" spans="28:28" x14ac:dyDescent="0.25">
      <c r="AB33721" s="3" t="e">
        <v>#N/A</v>
      </c>
    </row>
    <row r="33722" spans="28:28" x14ac:dyDescent="0.25">
      <c r="AB33722" s="3" t="e">
        <v>#N/A</v>
      </c>
    </row>
    <row r="33723" spans="28:28" x14ac:dyDescent="0.25">
      <c r="AB33723" s="3" t="e">
        <v>#N/A</v>
      </c>
    </row>
    <row r="33724" spans="28:28" x14ac:dyDescent="0.25">
      <c r="AB33724" s="3" t="e">
        <v>#N/A</v>
      </c>
    </row>
    <row r="33725" spans="28:28" x14ac:dyDescent="0.25">
      <c r="AB33725" s="3" t="e">
        <v>#N/A</v>
      </c>
    </row>
    <row r="33726" spans="28:28" x14ac:dyDescent="0.25">
      <c r="AB33726" s="3" t="e">
        <v>#N/A</v>
      </c>
    </row>
    <row r="33727" spans="28:28" x14ac:dyDescent="0.25">
      <c r="AB33727" s="3" t="e">
        <v>#N/A</v>
      </c>
    </row>
    <row r="33728" spans="28:28" x14ac:dyDescent="0.25">
      <c r="AB33728" s="3" t="e">
        <v>#N/A</v>
      </c>
    </row>
    <row r="33729" spans="28:28" x14ac:dyDescent="0.25">
      <c r="AB33729" s="3" t="e">
        <v>#N/A</v>
      </c>
    </row>
    <row r="33730" spans="28:28" x14ac:dyDescent="0.25">
      <c r="AB33730" s="3" t="e">
        <v>#N/A</v>
      </c>
    </row>
    <row r="33731" spans="28:28" x14ac:dyDescent="0.25">
      <c r="AB33731" s="3" t="e">
        <v>#N/A</v>
      </c>
    </row>
    <row r="33732" spans="28:28" x14ac:dyDescent="0.25">
      <c r="AB33732" s="3" t="e">
        <v>#N/A</v>
      </c>
    </row>
    <row r="33733" spans="28:28" x14ac:dyDescent="0.25">
      <c r="AB33733" s="3" t="e">
        <v>#N/A</v>
      </c>
    </row>
    <row r="33734" spans="28:28" x14ac:dyDescent="0.25">
      <c r="AB33734" s="3" t="e">
        <v>#N/A</v>
      </c>
    </row>
    <row r="33735" spans="28:28" x14ac:dyDescent="0.25">
      <c r="AB33735" s="3" t="e">
        <v>#N/A</v>
      </c>
    </row>
    <row r="33736" spans="28:28" x14ac:dyDescent="0.25">
      <c r="AB33736" s="3" t="e">
        <v>#N/A</v>
      </c>
    </row>
    <row r="33737" spans="28:28" x14ac:dyDescent="0.25">
      <c r="AB33737" s="3" t="e">
        <v>#N/A</v>
      </c>
    </row>
    <row r="33738" spans="28:28" x14ac:dyDescent="0.25">
      <c r="AB33738" s="3" t="e">
        <v>#N/A</v>
      </c>
    </row>
    <row r="33739" spans="28:28" x14ac:dyDescent="0.25">
      <c r="AB33739" s="3" t="e">
        <v>#N/A</v>
      </c>
    </row>
    <row r="33740" spans="28:28" x14ac:dyDescent="0.25">
      <c r="AB33740" s="3" t="e">
        <v>#N/A</v>
      </c>
    </row>
    <row r="33741" spans="28:28" x14ac:dyDescent="0.25">
      <c r="AB33741" s="3" t="e">
        <v>#N/A</v>
      </c>
    </row>
    <row r="33742" spans="28:28" x14ac:dyDescent="0.25">
      <c r="AB33742" s="3" t="e">
        <v>#N/A</v>
      </c>
    </row>
    <row r="33743" spans="28:28" x14ac:dyDescent="0.25">
      <c r="AB33743" s="3" t="e">
        <v>#N/A</v>
      </c>
    </row>
    <row r="33744" spans="28:28" x14ac:dyDescent="0.25">
      <c r="AB33744" s="3" t="e">
        <v>#N/A</v>
      </c>
    </row>
    <row r="33745" spans="28:28" x14ac:dyDescent="0.25">
      <c r="AB33745" s="3" t="e">
        <v>#N/A</v>
      </c>
    </row>
    <row r="33746" spans="28:28" x14ac:dyDescent="0.25">
      <c r="AB33746" s="3" t="e">
        <v>#N/A</v>
      </c>
    </row>
    <row r="33747" spans="28:28" x14ac:dyDescent="0.25">
      <c r="AB33747" s="3" t="e">
        <v>#N/A</v>
      </c>
    </row>
    <row r="33748" spans="28:28" x14ac:dyDescent="0.25">
      <c r="AB33748" s="3" t="e">
        <v>#N/A</v>
      </c>
    </row>
    <row r="33749" spans="28:28" x14ac:dyDescent="0.25">
      <c r="AB33749" s="3" t="e">
        <v>#N/A</v>
      </c>
    </row>
    <row r="33750" spans="28:28" x14ac:dyDescent="0.25">
      <c r="AB33750" s="3" t="e">
        <v>#N/A</v>
      </c>
    </row>
    <row r="33751" spans="28:28" x14ac:dyDescent="0.25">
      <c r="AB33751" s="3" t="e">
        <v>#N/A</v>
      </c>
    </row>
    <row r="33752" spans="28:28" x14ac:dyDescent="0.25">
      <c r="AB33752" s="3" t="e">
        <v>#N/A</v>
      </c>
    </row>
    <row r="33753" spans="28:28" x14ac:dyDescent="0.25">
      <c r="AB33753" s="3" t="e">
        <v>#N/A</v>
      </c>
    </row>
    <row r="33754" spans="28:28" x14ac:dyDescent="0.25">
      <c r="AB33754" s="3" t="e">
        <v>#N/A</v>
      </c>
    </row>
    <row r="33755" spans="28:28" x14ac:dyDescent="0.25">
      <c r="AB33755" s="3" t="e">
        <v>#N/A</v>
      </c>
    </row>
    <row r="33756" spans="28:28" x14ac:dyDescent="0.25">
      <c r="AB33756" s="3" t="e">
        <v>#N/A</v>
      </c>
    </row>
    <row r="33757" spans="28:28" x14ac:dyDescent="0.25">
      <c r="AB33757" s="3" t="e">
        <v>#N/A</v>
      </c>
    </row>
    <row r="33758" spans="28:28" x14ac:dyDescent="0.25">
      <c r="AB33758" s="3" t="e">
        <v>#N/A</v>
      </c>
    </row>
    <row r="33759" spans="28:28" x14ac:dyDescent="0.25">
      <c r="AB33759" s="3" t="e">
        <v>#N/A</v>
      </c>
    </row>
    <row r="33760" spans="28:28" x14ac:dyDescent="0.25">
      <c r="AB33760" s="3" t="e">
        <v>#N/A</v>
      </c>
    </row>
    <row r="33761" spans="28:28" x14ac:dyDescent="0.25">
      <c r="AB33761" s="3" t="e">
        <v>#N/A</v>
      </c>
    </row>
    <row r="33762" spans="28:28" x14ac:dyDescent="0.25">
      <c r="AB33762" s="3" t="e">
        <v>#N/A</v>
      </c>
    </row>
    <row r="33763" spans="28:28" x14ac:dyDescent="0.25">
      <c r="AB33763" s="3" t="e">
        <v>#N/A</v>
      </c>
    </row>
    <row r="33764" spans="28:28" x14ac:dyDescent="0.25">
      <c r="AB33764" s="3" t="e">
        <v>#N/A</v>
      </c>
    </row>
    <row r="33765" spans="28:28" x14ac:dyDescent="0.25">
      <c r="AB33765" s="3" t="e">
        <v>#N/A</v>
      </c>
    </row>
    <row r="33766" spans="28:28" x14ac:dyDescent="0.25">
      <c r="AB33766" s="3" t="e">
        <v>#N/A</v>
      </c>
    </row>
    <row r="33767" spans="28:28" x14ac:dyDescent="0.25">
      <c r="AB33767" s="3" t="e">
        <v>#N/A</v>
      </c>
    </row>
    <row r="33768" spans="28:28" x14ac:dyDescent="0.25">
      <c r="AB33768" s="3" t="e">
        <v>#N/A</v>
      </c>
    </row>
    <row r="33769" spans="28:28" x14ac:dyDescent="0.25">
      <c r="AB33769" s="3" t="e">
        <v>#N/A</v>
      </c>
    </row>
    <row r="33770" spans="28:28" x14ac:dyDescent="0.25">
      <c r="AB33770" s="3" t="e">
        <v>#N/A</v>
      </c>
    </row>
    <row r="33771" spans="28:28" x14ac:dyDescent="0.25">
      <c r="AB33771" s="3" t="e">
        <v>#N/A</v>
      </c>
    </row>
    <row r="33772" spans="28:28" x14ac:dyDescent="0.25">
      <c r="AB33772" s="3" t="e">
        <v>#N/A</v>
      </c>
    </row>
    <row r="33773" spans="28:28" x14ac:dyDescent="0.25">
      <c r="AB33773" s="3" t="e">
        <v>#N/A</v>
      </c>
    </row>
    <row r="33774" spans="28:28" x14ac:dyDescent="0.25">
      <c r="AB33774" s="3" t="e">
        <v>#N/A</v>
      </c>
    </row>
    <row r="33775" spans="28:28" x14ac:dyDescent="0.25">
      <c r="AB33775" s="3" t="e">
        <v>#N/A</v>
      </c>
    </row>
    <row r="33776" spans="28:28" x14ac:dyDescent="0.25">
      <c r="AB33776" s="3" t="e">
        <v>#N/A</v>
      </c>
    </row>
    <row r="33777" spans="28:28" x14ac:dyDescent="0.25">
      <c r="AB33777" s="3" t="e">
        <v>#N/A</v>
      </c>
    </row>
    <row r="33778" spans="28:28" x14ac:dyDescent="0.25">
      <c r="AB33778" s="3" t="e">
        <v>#N/A</v>
      </c>
    </row>
    <row r="33779" spans="28:28" x14ac:dyDescent="0.25">
      <c r="AB33779" s="3" t="e">
        <v>#N/A</v>
      </c>
    </row>
    <row r="33780" spans="28:28" x14ac:dyDescent="0.25">
      <c r="AB33780" s="3" t="e">
        <v>#N/A</v>
      </c>
    </row>
    <row r="33781" spans="28:28" x14ac:dyDescent="0.25">
      <c r="AB33781" s="3" t="e">
        <v>#N/A</v>
      </c>
    </row>
    <row r="33782" spans="28:28" x14ac:dyDescent="0.25">
      <c r="AB33782" s="3" t="e">
        <v>#N/A</v>
      </c>
    </row>
    <row r="33783" spans="28:28" x14ac:dyDescent="0.25">
      <c r="AB33783" s="3" t="e">
        <v>#N/A</v>
      </c>
    </row>
    <row r="33784" spans="28:28" x14ac:dyDescent="0.25">
      <c r="AB33784" s="3" t="e">
        <v>#N/A</v>
      </c>
    </row>
    <row r="33785" spans="28:28" x14ac:dyDescent="0.25">
      <c r="AB33785" s="3" t="e">
        <v>#N/A</v>
      </c>
    </row>
    <row r="33786" spans="28:28" x14ac:dyDescent="0.25">
      <c r="AB33786" s="3" t="e">
        <v>#N/A</v>
      </c>
    </row>
    <row r="33787" spans="28:28" x14ac:dyDescent="0.25">
      <c r="AB33787" s="3" t="e">
        <v>#N/A</v>
      </c>
    </row>
    <row r="33788" spans="28:28" x14ac:dyDescent="0.25">
      <c r="AB33788" s="3" t="e">
        <v>#N/A</v>
      </c>
    </row>
    <row r="33789" spans="28:28" x14ac:dyDescent="0.25">
      <c r="AB33789" s="3" t="e">
        <v>#N/A</v>
      </c>
    </row>
    <row r="33790" spans="28:28" x14ac:dyDescent="0.25">
      <c r="AB33790" s="3" t="e">
        <v>#N/A</v>
      </c>
    </row>
    <row r="33791" spans="28:28" x14ac:dyDescent="0.25">
      <c r="AB33791" s="3" t="e">
        <v>#N/A</v>
      </c>
    </row>
    <row r="33792" spans="28:28" x14ac:dyDescent="0.25">
      <c r="AB33792" s="3" t="e">
        <v>#N/A</v>
      </c>
    </row>
    <row r="33793" spans="28:28" x14ac:dyDescent="0.25">
      <c r="AB33793" s="3" t="e">
        <v>#N/A</v>
      </c>
    </row>
    <row r="33794" spans="28:28" x14ac:dyDescent="0.25">
      <c r="AB33794" s="3" t="e">
        <v>#N/A</v>
      </c>
    </row>
    <row r="33795" spans="28:28" x14ac:dyDescent="0.25">
      <c r="AB33795" s="3" t="e">
        <v>#N/A</v>
      </c>
    </row>
    <row r="33796" spans="28:28" x14ac:dyDescent="0.25">
      <c r="AB33796" s="3" t="e">
        <v>#N/A</v>
      </c>
    </row>
    <row r="33797" spans="28:28" x14ac:dyDescent="0.25">
      <c r="AB33797" s="3" t="e">
        <v>#N/A</v>
      </c>
    </row>
    <row r="33798" spans="28:28" x14ac:dyDescent="0.25">
      <c r="AB33798" s="3" t="e">
        <v>#N/A</v>
      </c>
    </row>
    <row r="33799" spans="28:28" x14ac:dyDescent="0.25">
      <c r="AB33799" s="3" t="e">
        <v>#N/A</v>
      </c>
    </row>
    <row r="33800" spans="28:28" x14ac:dyDescent="0.25">
      <c r="AB33800" s="3" t="e">
        <v>#N/A</v>
      </c>
    </row>
    <row r="33801" spans="28:28" x14ac:dyDescent="0.25">
      <c r="AB33801" s="3" t="e">
        <v>#N/A</v>
      </c>
    </row>
    <row r="33802" spans="28:28" x14ac:dyDescent="0.25">
      <c r="AB33802" s="3" t="e">
        <v>#N/A</v>
      </c>
    </row>
    <row r="33803" spans="28:28" x14ac:dyDescent="0.25">
      <c r="AB33803" s="3" t="e">
        <v>#N/A</v>
      </c>
    </row>
    <row r="33804" spans="28:28" x14ac:dyDescent="0.25">
      <c r="AB33804" s="3" t="e">
        <v>#N/A</v>
      </c>
    </row>
    <row r="33805" spans="28:28" x14ac:dyDescent="0.25">
      <c r="AB33805" s="3" t="e">
        <v>#N/A</v>
      </c>
    </row>
    <row r="33806" spans="28:28" x14ac:dyDescent="0.25">
      <c r="AB33806" s="3" t="e">
        <v>#N/A</v>
      </c>
    </row>
    <row r="33807" spans="28:28" x14ac:dyDescent="0.25">
      <c r="AB33807" s="3" t="e">
        <v>#N/A</v>
      </c>
    </row>
    <row r="33808" spans="28:28" x14ac:dyDescent="0.25">
      <c r="AB33808" s="3" t="e">
        <v>#N/A</v>
      </c>
    </row>
    <row r="33809" spans="28:28" x14ac:dyDescent="0.25">
      <c r="AB33809" s="3" t="e">
        <v>#N/A</v>
      </c>
    </row>
    <row r="33810" spans="28:28" x14ac:dyDescent="0.25">
      <c r="AB33810" s="3" t="e">
        <v>#N/A</v>
      </c>
    </row>
    <row r="33811" spans="28:28" x14ac:dyDescent="0.25">
      <c r="AB33811" s="3" t="e">
        <v>#N/A</v>
      </c>
    </row>
    <row r="33812" spans="28:28" x14ac:dyDescent="0.25">
      <c r="AB33812" s="3" t="e">
        <v>#N/A</v>
      </c>
    </row>
    <row r="33813" spans="28:28" x14ac:dyDescent="0.25">
      <c r="AB33813" s="3" t="e">
        <v>#N/A</v>
      </c>
    </row>
    <row r="33814" spans="28:28" x14ac:dyDescent="0.25">
      <c r="AB33814" s="3" t="e">
        <v>#N/A</v>
      </c>
    </row>
    <row r="33815" spans="28:28" x14ac:dyDescent="0.25">
      <c r="AB33815" s="3" t="e">
        <v>#N/A</v>
      </c>
    </row>
    <row r="33816" spans="28:28" x14ac:dyDescent="0.25">
      <c r="AB33816" s="3" t="e">
        <v>#N/A</v>
      </c>
    </row>
    <row r="33817" spans="28:28" x14ac:dyDescent="0.25">
      <c r="AB33817" s="3" t="e">
        <v>#N/A</v>
      </c>
    </row>
    <row r="33818" spans="28:28" x14ac:dyDescent="0.25">
      <c r="AB33818" s="3" t="e">
        <v>#N/A</v>
      </c>
    </row>
    <row r="33819" spans="28:28" x14ac:dyDescent="0.25">
      <c r="AB33819" s="3" t="e">
        <v>#N/A</v>
      </c>
    </row>
    <row r="33820" spans="28:28" x14ac:dyDescent="0.25">
      <c r="AB33820" s="3" t="e">
        <v>#N/A</v>
      </c>
    </row>
    <row r="33821" spans="28:28" x14ac:dyDescent="0.25">
      <c r="AB33821" s="3" t="e">
        <v>#N/A</v>
      </c>
    </row>
    <row r="33822" spans="28:28" x14ac:dyDescent="0.25">
      <c r="AB33822" s="3" t="e">
        <v>#N/A</v>
      </c>
    </row>
    <row r="33823" spans="28:28" x14ac:dyDescent="0.25">
      <c r="AB33823" s="3" t="e">
        <v>#N/A</v>
      </c>
    </row>
    <row r="33824" spans="28:28" x14ac:dyDescent="0.25">
      <c r="AB33824" s="3" t="e">
        <v>#N/A</v>
      </c>
    </row>
    <row r="33825" spans="28:28" x14ac:dyDescent="0.25">
      <c r="AB33825" s="3" t="e">
        <v>#N/A</v>
      </c>
    </row>
    <row r="33826" spans="28:28" x14ac:dyDescent="0.25">
      <c r="AB33826" s="3" t="e">
        <v>#N/A</v>
      </c>
    </row>
    <row r="33827" spans="28:28" x14ac:dyDescent="0.25">
      <c r="AB33827" s="3" t="e">
        <v>#N/A</v>
      </c>
    </row>
    <row r="33828" spans="28:28" x14ac:dyDescent="0.25">
      <c r="AB33828" s="3" t="e">
        <v>#N/A</v>
      </c>
    </row>
    <row r="33829" spans="28:28" x14ac:dyDescent="0.25">
      <c r="AB33829" s="3" t="e">
        <v>#N/A</v>
      </c>
    </row>
    <row r="33830" spans="28:28" x14ac:dyDescent="0.25">
      <c r="AB33830" s="3" t="e">
        <v>#N/A</v>
      </c>
    </row>
    <row r="33831" spans="28:28" x14ac:dyDescent="0.25">
      <c r="AB33831" s="3" t="e">
        <v>#N/A</v>
      </c>
    </row>
    <row r="33832" spans="28:28" x14ac:dyDescent="0.25">
      <c r="AB33832" s="3" t="e">
        <v>#N/A</v>
      </c>
    </row>
    <row r="33833" spans="28:28" x14ac:dyDescent="0.25">
      <c r="AB33833" s="3" t="e">
        <v>#N/A</v>
      </c>
    </row>
    <row r="33834" spans="28:28" x14ac:dyDescent="0.25">
      <c r="AB33834" s="3" t="e">
        <v>#N/A</v>
      </c>
    </row>
    <row r="33835" spans="28:28" x14ac:dyDescent="0.25">
      <c r="AB33835" s="3" t="e">
        <v>#N/A</v>
      </c>
    </row>
    <row r="33836" spans="28:28" x14ac:dyDescent="0.25">
      <c r="AB33836" s="3" t="e">
        <v>#N/A</v>
      </c>
    </row>
    <row r="33837" spans="28:28" x14ac:dyDescent="0.25">
      <c r="AB33837" s="3" t="e">
        <v>#N/A</v>
      </c>
    </row>
    <row r="33838" spans="28:28" x14ac:dyDescent="0.25">
      <c r="AB33838" s="3" t="e">
        <v>#N/A</v>
      </c>
    </row>
    <row r="33839" spans="28:28" x14ac:dyDescent="0.25">
      <c r="AB33839" s="3" t="e">
        <v>#N/A</v>
      </c>
    </row>
    <row r="33840" spans="28:28" x14ac:dyDescent="0.25">
      <c r="AB33840" s="3" t="e">
        <v>#N/A</v>
      </c>
    </row>
    <row r="33841" spans="28:28" x14ac:dyDescent="0.25">
      <c r="AB33841" s="3" t="e">
        <v>#N/A</v>
      </c>
    </row>
    <row r="33842" spans="28:28" x14ac:dyDescent="0.25">
      <c r="AB33842" s="3" t="e">
        <v>#N/A</v>
      </c>
    </row>
    <row r="33843" spans="28:28" x14ac:dyDescent="0.25">
      <c r="AB33843" s="3" t="e">
        <v>#N/A</v>
      </c>
    </row>
    <row r="33844" spans="28:28" x14ac:dyDescent="0.25">
      <c r="AB33844" s="3" t="e">
        <v>#N/A</v>
      </c>
    </row>
    <row r="33845" spans="28:28" x14ac:dyDescent="0.25">
      <c r="AB33845" s="3" t="e">
        <v>#N/A</v>
      </c>
    </row>
    <row r="33846" spans="28:28" x14ac:dyDescent="0.25">
      <c r="AB33846" s="3" t="e">
        <v>#N/A</v>
      </c>
    </row>
    <row r="33847" spans="28:28" x14ac:dyDescent="0.25">
      <c r="AB33847" s="3" t="e">
        <v>#N/A</v>
      </c>
    </row>
    <row r="33848" spans="28:28" x14ac:dyDescent="0.25">
      <c r="AB33848" s="3" t="e">
        <v>#N/A</v>
      </c>
    </row>
    <row r="33849" spans="28:28" x14ac:dyDescent="0.25">
      <c r="AB33849" s="3" t="e">
        <v>#N/A</v>
      </c>
    </row>
    <row r="33850" spans="28:28" x14ac:dyDescent="0.25">
      <c r="AB33850" s="3" t="e">
        <v>#N/A</v>
      </c>
    </row>
    <row r="33851" spans="28:28" x14ac:dyDescent="0.25">
      <c r="AB33851" s="3" t="e">
        <v>#N/A</v>
      </c>
    </row>
    <row r="33852" spans="28:28" x14ac:dyDescent="0.25">
      <c r="AB33852" s="3" t="e">
        <v>#N/A</v>
      </c>
    </row>
    <row r="33853" spans="28:28" x14ac:dyDescent="0.25">
      <c r="AB33853" s="3" t="e">
        <v>#N/A</v>
      </c>
    </row>
    <row r="33854" spans="28:28" x14ac:dyDescent="0.25">
      <c r="AB33854" s="3" t="e">
        <v>#N/A</v>
      </c>
    </row>
    <row r="33855" spans="28:28" x14ac:dyDescent="0.25">
      <c r="AB33855" s="3" t="e">
        <v>#N/A</v>
      </c>
    </row>
    <row r="33856" spans="28:28" x14ac:dyDescent="0.25">
      <c r="AB33856" s="3" t="e">
        <v>#N/A</v>
      </c>
    </row>
    <row r="33857" spans="28:28" x14ac:dyDescent="0.25">
      <c r="AB33857" s="3" t="e">
        <v>#N/A</v>
      </c>
    </row>
    <row r="33858" spans="28:28" x14ac:dyDescent="0.25">
      <c r="AB33858" s="3" t="e">
        <v>#N/A</v>
      </c>
    </row>
    <row r="33859" spans="28:28" x14ac:dyDescent="0.25">
      <c r="AB33859" s="3" t="e">
        <v>#N/A</v>
      </c>
    </row>
    <row r="33860" spans="28:28" x14ac:dyDescent="0.25">
      <c r="AB33860" s="3" t="e">
        <v>#N/A</v>
      </c>
    </row>
    <row r="33861" spans="28:28" x14ac:dyDescent="0.25">
      <c r="AB33861" s="3" t="e">
        <v>#N/A</v>
      </c>
    </row>
    <row r="33862" spans="28:28" x14ac:dyDescent="0.25">
      <c r="AB33862" s="3" t="e">
        <v>#N/A</v>
      </c>
    </row>
    <row r="33863" spans="28:28" x14ac:dyDescent="0.25">
      <c r="AB33863" s="3" t="e">
        <v>#N/A</v>
      </c>
    </row>
    <row r="33864" spans="28:28" x14ac:dyDescent="0.25">
      <c r="AB33864" s="3" t="e">
        <v>#N/A</v>
      </c>
    </row>
    <row r="33865" spans="28:28" x14ac:dyDescent="0.25">
      <c r="AB33865" s="3" t="e">
        <v>#N/A</v>
      </c>
    </row>
    <row r="33866" spans="28:28" x14ac:dyDescent="0.25">
      <c r="AB33866" s="3" t="e">
        <v>#N/A</v>
      </c>
    </row>
    <row r="33867" spans="28:28" x14ac:dyDescent="0.25">
      <c r="AB33867" s="3" t="e">
        <v>#N/A</v>
      </c>
    </row>
    <row r="33868" spans="28:28" x14ac:dyDescent="0.25">
      <c r="AB33868" s="3" t="e">
        <v>#N/A</v>
      </c>
    </row>
    <row r="33869" spans="28:28" x14ac:dyDescent="0.25">
      <c r="AB33869" s="3" t="e">
        <v>#N/A</v>
      </c>
    </row>
    <row r="33870" spans="28:28" x14ac:dyDescent="0.25">
      <c r="AB33870" s="3" t="e">
        <v>#N/A</v>
      </c>
    </row>
    <row r="33871" spans="28:28" x14ac:dyDescent="0.25">
      <c r="AB33871" s="3" t="e">
        <v>#N/A</v>
      </c>
    </row>
    <row r="33872" spans="28:28" x14ac:dyDescent="0.25">
      <c r="AB33872" s="3" t="e">
        <v>#N/A</v>
      </c>
    </row>
    <row r="33873" spans="28:28" x14ac:dyDescent="0.25">
      <c r="AB33873" s="3" t="e">
        <v>#N/A</v>
      </c>
    </row>
    <row r="33874" spans="28:28" x14ac:dyDescent="0.25">
      <c r="AB33874" s="3" t="e">
        <v>#N/A</v>
      </c>
    </row>
    <row r="33875" spans="28:28" x14ac:dyDescent="0.25">
      <c r="AB33875" s="3" t="e">
        <v>#N/A</v>
      </c>
    </row>
    <row r="33876" spans="28:28" x14ac:dyDescent="0.25">
      <c r="AB33876" s="3" t="e">
        <v>#N/A</v>
      </c>
    </row>
    <row r="33877" spans="28:28" x14ac:dyDescent="0.25">
      <c r="AB33877" s="3" t="e">
        <v>#N/A</v>
      </c>
    </row>
    <row r="33878" spans="28:28" x14ac:dyDescent="0.25">
      <c r="AB33878" s="3" t="e">
        <v>#N/A</v>
      </c>
    </row>
    <row r="33879" spans="28:28" x14ac:dyDescent="0.25">
      <c r="AB33879" s="3" t="e">
        <v>#N/A</v>
      </c>
    </row>
    <row r="33880" spans="28:28" x14ac:dyDescent="0.25">
      <c r="AB33880" s="3" t="e">
        <v>#N/A</v>
      </c>
    </row>
    <row r="33881" spans="28:28" x14ac:dyDescent="0.25">
      <c r="AB33881" s="3" t="e">
        <v>#N/A</v>
      </c>
    </row>
    <row r="33882" spans="28:28" x14ac:dyDescent="0.25">
      <c r="AB33882" s="3" t="e">
        <v>#N/A</v>
      </c>
    </row>
    <row r="33883" spans="28:28" x14ac:dyDescent="0.25">
      <c r="AB33883" s="3" t="e">
        <v>#N/A</v>
      </c>
    </row>
    <row r="33884" spans="28:28" x14ac:dyDescent="0.25">
      <c r="AB33884" s="3" t="e">
        <v>#N/A</v>
      </c>
    </row>
    <row r="33885" spans="28:28" x14ac:dyDescent="0.25">
      <c r="AB33885" s="3" t="e">
        <v>#N/A</v>
      </c>
    </row>
    <row r="33886" spans="28:28" x14ac:dyDescent="0.25">
      <c r="AB33886" s="3" t="e">
        <v>#N/A</v>
      </c>
    </row>
    <row r="33887" spans="28:28" x14ac:dyDescent="0.25">
      <c r="AB33887" s="3" t="e">
        <v>#N/A</v>
      </c>
    </row>
    <row r="33888" spans="28:28" x14ac:dyDescent="0.25">
      <c r="AB33888" s="3" t="e">
        <v>#N/A</v>
      </c>
    </row>
    <row r="33889" spans="28:28" x14ac:dyDescent="0.25">
      <c r="AB33889" s="3" t="e">
        <v>#N/A</v>
      </c>
    </row>
    <row r="33890" spans="28:28" x14ac:dyDescent="0.25">
      <c r="AB33890" s="3" t="e">
        <v>#N/A</v>
      </c>
    </row>
    <row r="33891" spans="28:28" x14ac:dyDescent="0.25">
      <c r="AB33891" s="3" t="e">
        <v>#N/A</v>
      </c>
    </row>
    <row r="33892" spans="28:28" x14ac:dyDescent="0.25">
      <c r="AB33892" s="3" t="e">
        <v>#N/A</v>
      </c>
    </row>
    <row r="33893" spans="28:28" x14ac:dyDescent="0.25">
      <c r="AB33893" s="3" t="e">
        <v>#N/A</v>
      </c>
    </row>
    <row r="33894" spans="28:28" x14ac:dyDescent="0.25">
      <c r="AB33894" s="3" t="e">
        <v>#N/A</v>
      </c>
    </row>
    <row r="33895" spans="28:28" x14ac:dyDescent="0.25">
      <c r="AB33895" s="3" t="e">
        <v>#N/A</v>
      </c>
    </row>
    <row r="33896" spans="28:28" x14ac:dyDescent="0.25">
      <c r="AB33896" s="3" t="e">
        <v>#N/A</v>
      </c>
    </row>
    <row r="33897" spans="28:28" x14ac:dyDescent="0.25">
      <c r="AB33897" s="3" t="e">
        <v>#N/A</v>
      </c>
    </row>
    <row r="33898" spans="28:28" x14ac:dyDescent="0.25">
      <c r="AB33898" s="3" t="e">
        <v>#N/A</v>
      </c>
    </row>
    <row r="33899" spans="28:28" x14ac:dyDescent="0.25">
      <c r="AB33899" s="3" t="e">
        <v>#N/A</v>
      </c>
    </row>
    <row r="33900" spans="28:28" x14ac:dyDescent="0.25">
      <c r="AB33900" s="3" t="e">
        <v>#N/A</v>
      </c>
    </row>
    <row r="33901" spans="28:28" x14ac:dyDescent="0.25">
      <c r="AB33901" s="3" t="e">
        <v>#N/A</v>
      </c>
    </row>
    <row r="33902" spans="28:28" x14ac:dyDescent="0.25">
      <c r="AB33902" s="3" t="e">
        <v>#N/A</v>
      </c>
    </row>
    <row r="33903" spans="28:28" x14ac:dyDescent="0.25">
      <c r="AB33903" s="3" t="e">
        <v>#N/A</v>
      </c>
    </row>
    <row r="33904" spans="28:28" x14ac:dyDescent="0.25">
      <c r="AB33904" s="3" t="e">
        <v>#N/A</v>
      </c>
    </row>
    <row r="33905" spans="28:28" x14ac:dyDescent="0.25">
      <c r="AB33905" s="3" t="e">
        <v>#N/A</v>
      </c>
    </row>
    <row r="33906" spans="28:28" x14ac:dyDescent="0.25">
      <c r="AB33906" s="3" t="e">
        <v>#N/A</v>
      </c>
    </row>
    <row r="33907" spans="28:28" x14ac:dyDescent="0.25">
      <c r="AB33907" s="3" t="e">
        <v>#N/A</v>
      </c>
    </row>
    <row r="33908" spans="28:28" x14ac:dyDescent="0.25">
      <c r="AB33908" s="3" t="e">
        <v>#N/A</v>
      </c>
    </row>
    <row r="33909" spans="28:28" x14ac:dyDescent="0.25">
      <c r="AB33909" s="3" t="e">
        <v>#N/A</v>
      </c>
    </row>
    <row r="33910" spans="28:28" x14ac:dyDescent="0.25">
      <c r="AB33910" s="3" t="e">
        <v>#N/A</v>
      </c>
    </row>
    <row r="33911" spans="28:28" x14ac:dyDescent="0.25">
      <c r="AB33911" s="3" t="e">
        <v>#N/A</v>
      </c>
    </row>
    <row r="33912" spans="28:28" x14ac:dyDescent="0.25">
      <c r="AB33912" s="3" t="e">
        <v>#N/A</v>
      </c>
    </row>
    <row r="33913" spans="28:28" x14ac:dyDescent="0.25">
      <c r="AB33913" s="3" t="e">
        <v>#N/A</v>
      </c>
    </row>
    <row r="33914" spans="28:28" x14ac:dyDescent="0.25">
      <c r="AB33914" s="3" t="e">
        <v>#N/A</v>
      </c>
    </row>
    <row r="33915" spans="28:28" x14ac:dyDescent="0.25">
      <c r="AB33915" s="3" t="e">
        <v>#N/A</v>
      </c>
    </row>
    <row r="33916" spans="28:28" x14ac:dyDescent="0.25">
      <c r="AB33916" s="3" t="e">
        <v>#N/A</v>
      </c>
    </row>
    <row r="33917" spans="28:28" x14ac:dyDescent="0.25">
      <c r="AB33917" s="3" t="e">
        <v>#N/A</v>
      </c>
    </row>
    <row r="33918" spans="28:28" x14ac:dyDescent="0.25">
      <c r="AB33918" s="3" t="e">
        <v>#N/A</v>
      </c>
    </row>
    <row r="33919" spans="28:28" x14ac:dyDescent="0.25">
      <c r="AB33919" s="3" t="e">
        <v>#N/A</v>
      </c>
    </row>
    <row r="33920" spans="28:28" x14ac:dyDescent="0.25">
      <c r="AB33920" s="3" t="e">
        <v>#N/A</v>
      </c>
    </row>
    <row r="33921" spans="28:28" x14ac:dyDescent="0.25">
      <c r="AB33921" s="3" t="e">
        <v>#N/A</v>
      </c>
    </row>
    <row r="33922" spans="28:28" x14ac:dyDescent="0.25">
      <c r="AB33922" s="3" t="e">
        <v>#N/A</v>
      </c>
    </row>
    <row r="33923" spans="28:28" x14ac:dyDescent="0.25">
      <c r="AB33923" s="3" t="e">
        <v>#N/A</v>
      </c>
    </row>
    <row r="33924" spans="28:28" x14ac:dyDescent="0.25">
      <c r="AB33924" s="3" t="e">
        <v>#N/A</v>
      </c>
    </row>
    <row r="33925" spans="28:28" x14ac:dyDescent="0.25">
      <c r="AB33925" s="3" t="e">
        <v>#N/A</v>
      </c>
    </row>
    <row r="33926" spans="28:28" x14ac:dyDescent="0.25">
      <c r="AB33926" s="3" t="e">
        <v>#N/A</v>
      </c>
    </row>
    <row r="33927" spans="28:28" x14ac:dyDescent="0.25">
      <c r="AB33927" s="3" t="e">
        <v>#N/A</v>
      </c>
    </row>
    <row r="33928" spans="28:28" x14ac:dyDescent="0.25">
      <c r="AB33928" s="3" t="e">
        <v>#N/A</v>
      </c>
    </row>
    <row r="33929" spans="28:28" x14ac:dyDescent="0.25">
      <c r="AB33929" s="3" t="e">
        <v>#N/A</v>
      </c>
    </row>
    <row r="33930" spans="28:28" x14ac:dyDescent="0.25">
      <c r="AB33930" s="3" t="e">
        <v>#N/A</v>
      </c>
    </row>
    <row r="33931" spans="28:28" x14ac:dyDescent="0.25">
      <c r="AB33931" s="3" t="e">
        <v>#N/A</v>
      </c>
    </row>
    <row r="33932" spans="28:28" x14ac:dyDescent="0.25">
      <c r="AB33932" s="3" t="e">
        <v>#N/A</v>
      </c>
    </row>
    <row r="33933" spans="28:28" x14ac:dyDescent="0.25">
      <c r="AB33933" s="3" t="e">
        <v>#N/A</v>
      </c>
    </row>
    <row r="33934" spans="28:28" x14ac:dyDescent="0.25">
      <c r="AB33934" s="3" t="e">
        <v>#N/A</v>
      </c>
    </row>
    <row r="33935" spans="28:28" x14ac:dyDescent="0.25">
      <c r="AB33935" s="3" t="e">
        <v>#N/A</v>
      </c>
    </row>
    <row r="33936" spans="28:28" x14ac:dyDescent="0.25">
      <c r="AB33936" s="3" t="e">
        <v>#N/A</v>
      </c>
    </row>
    <row r="33937" spans="28:28" x14ac:dyDescent="0.25">
      <c r="AB33937" s="3" t="e">
        <v>#N/A</v>
      </c>
    </row>
    <row r="33938" spans="28:28" x14ac:dyDescent="0.25">
      <c r="AB33938" s="3" t="e">
        <v>#N/A</v>
      </c>
    </row>
    <row r="33939" spans="28:28" x14ac:dyDescent="0.25">
      <c r="AB33939" s="3" t="e">
        <v>#N/A</v>
      </c>
    </row>
    <row r="33940" spans="28:28" x14ac:dyDescent="0.25">
      <c r="AB33940" s="3" t="e">
        <v>#N/A</v>
      </c>
    </row>
    <row r="33941" spans="28:28" x14ac:dyDescent="0.25">
      <c r="AB33941" s="3" t="e">
        <v>#N/A</v>
      </c>
    </row>
    <row r="33942" spans="28:28" x14ac:dyDescent="0.25">
      <c r="AB33942" s="3" t="e">
        <v>#N/A</v>
      </c>
    </row>
    <row r="33943" spans="28:28" x14ac:dyDescent="0.25">
      <c r="AB33943" s="3" t="e">
        <v>#N/A</v>
      </c>
    </row>
    <row r="33944" spans="28:28" x14ac:dyDescent="0.25">
      <c r="AB33944" s="3" t="e">
        <v>#N/A</v>
      </c>
    </row>
    <row r="33945" spans="28:28" x14ac:dyDescent="0.25">
      <c r="AB33945" s="3" t="e">
        <v>#N/A</v>
      </c>
    </row>
    <row r="33946" spans="28:28" x14ac:dyDescent="0.25">
      <c r="AB33946" s="3" t="e">
        <v>#N/A</v>
      </c>
    </row>
    <row r="33947" spans="28:28" x14ac:dyDescent="0.25">
      <c r="AB33947" s="3" t="e">
        <v>#N/A</v>
      </c>
    </row>
    <row r="33948" spans="28:28" x14ac:dyDescent="0.25">
      <c r="AB33948" s="3" t="e">
        <v>#N/A</v>
      </c>
    </row>
    <row r="33949" spans="28:28" x14ac:dyDescent="0.25">
      <c r="AB33949" s="3" t="e">
        <v>#N/A</v>
      </c>
    </row>
    <row r="33950" spans="28:28" x14ac:dyDescent="0.25">
      <c r="AB33950" s="3" t="e">
        <v>#N/A</v>
      </c>
    </row>
    <row r="33951" spans="28:28" x14ac:dyDescent="0.25">
      <c r="AB33951" s="3" t="e">
        <v>#N/A</v>
      </c>
    </row>
    <row r="33952" spans="28:28" x14ac:dyDescent="0.25">
      <c r="AB33952" s="3" t="e">
        <v>#N/A</v>
      </c>
    </row>
    <row r="33953" spans="28:28" x14ac:dyDescent="0.25">
      <c r="AB33953" s="3" t="e">
        <v>#N/A</v>
      </c>
    </row>
    <row r="33954" spans="28:28" x14ac:dyDescent="0.25">
      <c r="AB33954" s="3" t="e">
        <v>#N/A</v>
      </c>
    </row>
    <row r="33955" spans="28:28" x14ac:dyDescent="0.25">
      <c r="AB33955" s="3" t="e">
        <v>#N/A</v>
      </c>
    </row>
    <row r="33956" spans="28:28" x14ac:dyDescent="0.25">
      <c r="AB33956" s="3" t="e">
        <v>#N/A</v>
      </c>
    </row>
    <row r="33957" spans="28:28" x14ac:dyDescent="0.25">
      <c r="AB33957" s="3" t="e">
        <v>#N/A</v>
      </c>
    </row>
    <row r="33958" spans="28:28" x14ac:dyDescent="0.25">
      <c r="AB33958" s="3" t="e">
        <v>#N/A</v>
      </c>
    </row>
    <row r="33959" spans="28:28" x14ac:dyDescent="0.25">
      <c r="AB33959" s="3" t="e">
        <v>#N/A</v>
      </c>
    </row>
    <row r="33960" spans="28:28" x14ac:dyDescent="0.25">
      <c r="AB33960" s="3" t="e">
        <v>#N/A</v>
      </c>
    </row>
    <row r="33961" spans="28:28" x14ac:dyDescent="0.25">
      <c r="AB33961" s="3" t="e">
        <v>#N/A</v>
      </c>
    </row>
    <row r="33962" spans="28:28" x14ac:dyDescent="0.25">
      <c r="AB33962" s="3" t="e">
        <v>#N/A</v>
      </c>
    </row>
    <row r="33963" spans="28:28" x14ac:dyDescent="0.25">
      <c r="AB33963" s="3" t="e">
        <v>#N/A</v>
      </c>
    </row>
    <row r="33964" spans="28:28" x14ac:dyDescent="0.25">
      <c r="AB33964" s="3" t="e">
        <v>#N/A</v>
      </c>
    </row>
    <row r="33965" spans="28:28" x14ac:dyDescent="0.25">
      <c r="AB33965" s="3" t="e">
        <v>#N/A</v>
      </c>
    </row>
    <row r="33966" spans="28:28" x14ac:dyDescent="0.25">
      <c r="AB33966" s="3" t="e">
        <v>#N/A</v>
      </c>
    </row>
    <row r="33967" spans="28:28" x14ac:dyDescent="0.25">
      <c r="AB33967" s="3" t="e">
        <v>#N/A</v>
      </c>
    </row>
    <row r="33968" spans="28:28" x14ac:dyDescent="0.25">
      <c r="AB33968" s="3" t="e">
        <v>#N/A</v>
      </c>
    </row>
    <row r="33969" spans="28:28" x14ac:dyDescent="0.25">
      <c r="AB33969" s="3" t="e">
        <v>#N/A</v>
      </c>
    </row>
    <row r="33970" spans="28:28" x14ac:dyDescent="0.25">
      <c r="AB33970" s="3" t="e">
        <v>#N/A</v>
      </c>
    </row>
    <row r="33971" spans="28:28" x14ac:dyDescent="0.25">
      <c r="AB33971" s="3" t="e">
        <v>#N/A</v>
      </c>
    </row>
    <row r="33972" spans="28:28" x14ac:dyDescent="0.25">
      <c r="AB33972" s="3" t="e">
        <v>#N/A</v>
      </c>
    </row>
    <row r="33973" spans="28:28" x14ac:dyDescent="0.25">
      <c r="AB33973" s="3" t="e">
        <v>#N/A</v>
      </c>
    </row>
    <row r="33974" spans="28:28" x14ac:dyDescent="0.25">
      <c r="AB33974" s="3" t="e">
        <v>#N/A</v>
      </c>
    </row>
    <row r="33975" spans="28:28" x14ac:dyDescent="0.25">
      <c r="AB33975" s="3" t="e">
        <v>#N/A</v>
      </c>
    </row>
    <row r="33976" spans="28:28" x14ac:dyDescent="0.25">
      <c r="AB33976" s="3" t="e">
        <v>#N/A</v>
      </c>
    </row>
    <row r="33977" spans="28:28" x14ac:dyDescent="0.25">
      <c r="AB33977" s="3" t="e">
        <v>#N/A</v>
      </c>
    </row>
    <row r="33978" spans="28:28" x14ac:dyDescent="0.25">
      <c r="AB33978" s="3" t="e">
        <v>#N/A</v>
      </c>
    </row>
    <row r="33979" spans="28:28" x14ac:dyDescent="0.25">
      <c r="AB33979" s="3" t="e">
        <v>#N/A</v>
      </c>
    </row>
    <row r="33980" spans="28:28" x14ac:dyDescent="0.25">
      <c r="AB33980" s="3" t="e">
        <v>#N/A</v>
      </c>
    </row>
    <row r="33981" spans="28:28" x14ac:dyDescent="0.25">
      <c r="AB33981" s="3" t="e">
        <v>#N/A</v>
      </c>
    </row>
    <row r="33982" spans="28:28" x14ac:dyDescent="0.25">
      <c r="AB33982" s="3" t="e">
        <v>#N/A</v>
      </c>
    </row>
    <row r="33983" spans="28:28" x14ac:dyDescent="0.25">
      <c r="AB33983" s="3" t="e">
        <v>#N/A</v>
      </c>
    </row>
    <row r="33984" spans="28:28" x14ac:dyDescent="0.25">
      <c r="AB33984" s="3" t="e">
        <v>#N/A</v>
      </c>
    </row>
    <row r="33985" spans="28:28" x14ac:dyDescent="0.25">
      <c r="AB33985" s="3" t="e">
        <v>#N/A</v>
      </c>
    </row>
    <row r="33986" spans="28:28" x14ac:dyDescent="0.25">
      <c r="AB33986" s="3" t="e">
        <v>#N/A</v>
      </c>
    </row>
    <row r="33987" spans="28:28" x14ac:dyDescent="0.25">
      <c r="AB33987" s="3" t="e">
        <v>#N/A</v>
      </c>
    </row>
    <row r="33988" spans="28:28" x14ac:dyDescent="0.25">
      <c r="AB33988" s="3" t="e">
        <v>#N/A</v>
      </c>
    </row>
    <row r="33989" spans="28:28" x14ac:dyDescent="0.25">
      <c r="AB33989" s="3" t="e">
        <v>#N/A</v>
      </c>
    </row>
    <row r="33990" spans="28:28" x14ac:dyDescent="0.25">
      <c r="AB33990" s="3" t="e">
        <v>#N/A</v>
      </c>
    </row>
    <row r="33991" spans="28:28" x14ac:dyDescent="0.25">
      <c r="AB33991" s="3" t="e">
        <v>#N/A</v>
      </c>
    </row>
    <row r="33992" spans="28:28" x14ac:dyDescent="0.25">
      <c r="AB33992" s="3" t="e">
        <v>#N/A</v>
      </c>
    </row>
    <row r="33993" spans="28:28" x14ac:dyDescent="0.25">
      <c r="AB33993" s="3" t="e">
        <v>#N/A</v>
      </c>
    </row>
    <row r="33994" spans="28:28" x14ac:dyDescent="0.25">
      <c r="AB33994" s="3" t="e">
        <v>#N/A</v>
      </c>
    </row>
    <row r="33995" spans="28:28" x14ac:dyDescent="0.25">
      <c r="AB33995" s="3" t="e">
        <v>#N/A</v>
      </c>
    </row>
    <row r="33996" spans="28:28" x14ac:dyDescent="0.25">
      <c r="AB33996" s="3" t="e">
        <v>#N/A</v>
      </c>
    </row>
    <row r="33997" spans="28:28" x14ac:dyDescent="0.25">
      <c r="AB33997" s="3" t="e">
        <v>#N/A</v>
      </c>
    </row>
    <row r="33998" spans="28:28" x14ac:dyDescent="0.25">
      <c r="AB33998" s="3" t="e">
        <v>#N/A</v>
      </c>
    </row>
    <row r="33999" spans="28:28" x14ac:dyDescent="0.25">
      <c r="AB33999" s="3" t="e">
        <v>#N/A</v>
      </c>
    </row>
    <row r="34000" spans="28:28" x14ac:dyDescent="0.25">
      <c r="AB34000" s="3" t="e">
        <v>#N/A</v>
      </c>
    </row>
    <row r="34001" spans="28:28" x14ac:dyDescent="0.25">
      <c r="AB34001" s="3" t="e">
        <v>#N/A</v>
      </c>
    </row>
    <row r="34002" spans="28:28" x14ac:dyDescent="0.25">
      <c r="AB34002" s="3" t="e">
        <v>#N/A</v>
      </c>
    </row>
    <row r="34003" spans="28:28" x14ac:dyDescent="0.25">
      <c r="AB34003" s="3" t="e">
        <v>#N/A</v>
      </c>
    </row>
    <row r="34004" spans="28:28" x14ac:dyDescent="0.25">
      <c r="AB34004" s="3" t="e">
        <v>#N/A</v>
      </c>
    </row>
    <row r="34005" spans="28:28" x14ac:dyDescent="0.25">
      <c r="AB34005" s="3" t="e">
        <v>#N/A</v>
      </c>
    </row>
    <row r="34006" spans="28:28" x14ac:dyDescent="0.25">
      <c r="AB34006" s="3" t="e">
        <v>#N/A</v>
      </c>
    </row>
    <row r="34007" spans="28:28" x14ac:dyDescent="0.25">
      <c r="AB34007" s="3" t="e">
        <v>#N/A</v>
      </c>
    </row>
    <row r="34008" spans="28:28" x14ac:dyDescent="0.25">
      <c r="AB34008" s="3" t="e">
        <v>#N/A</v>
      </c>
    </row>
    <row r="34009" spans="28:28" x14ac:dyDescent="0.25">
      <c r="AB34009" s="3" t="e">
        <v>#N/A</v>
      </c>
    </row>
    <row r="34010" spans="28:28" x14ac:dyDescent="0.25">
      <c r="AB34010" s="3" t="e">
        <v>#N/A</v>
      </c>
    </row>
    <row r="34011" spans="28:28" x14ac:dyDescent="0.25">
      <c r="AB34011" s="3" t="e">
        <v>#N/A</v>
      </c>
    </row>
    <row r="34012" spans="28:28" x14ac:dyDescent="0.25">
      <c r="AB34012" s="3" t="e">
        <v>#N/A</v>
      </c>
    </row>
    <row r="34013" spans="28:28" x14ac:dyDescent="0.25">
      <c r="AB34013" s="3" t="e">
        <v>#N/A</v>
      </c>
    </row>
    <row r="34014" spans="28:28" x14ac:dyDescent="0.25">
      <c r="AB34014" s="3" t="e">
        <v>#N/A</v>
      </c>
    </row>
    <row r="34015" spans="28:28" x14ac:dyDescent="0.25">
      <c r="AB34015" s="3" t="e">
        <v>#N/A</v>
      </c>
    </row>
    <row r="34016" spans="28:28" x14ac:dyDescent="0.25">
      <c r="AB34016" s="3" t="e">
        <v>#N/A</v>
      </c>
    </row>
    <row r="34017" spans="28:28" x14ac:dyDescent="0.25">
      <c r="AB34017" s="3" t="e">
        <v>#N/A</v>
      </c>
    </row>
    <row r="34018" spans="28:28" x14ac:dyDescent="0.25">
      <c r="AB34018" s="3" t="e">
        <v>#N/A</v>
      </c>
    </row>
    <row r="34019" spans="28:28" x14ac:dyDescent="0.25">
      <c r="AB34019" s="3" t="e">
        <v>#N/A</v>
      </c>
    </row>
    <row r="34020" spans="28:28" x14ac:dyDescent="0.25">
      <c r="AB34020" s="3" t="e">
        <v>#N/A</v>
      </c>
    </row>
    <row r="34021" spans="28:28" x14ac:dyDescent="0.25">
      <c r="AB34021" s="3" t="e">
        <v>#N/A</v>
      </c>
    </row>
    <row r="34022" spans="28:28" x14ac:dyDescent="0.25">
      <c r="AB34022" s="3" t="e">
        <v>#N/A</v>
      </c>
    </row>
    <row r="34023" spans="28:28" x14ac:dyDescent="0.25">
      <c r="AB34023" s="3" t="e">
        <v>#N/A</v>
      </c>
    </row>
    <row r="34024" spans="28:28" x14ac:dyDescent="0.25">
      <c r="AB34024" s="3" t="e">
        <v>#N/A</v>
      </c>
    </row>
    <row r="34025" spans="28:28" x14ac:dyDescent="0.25">
      <c r="AB34025" s="3" t="e">
        <v>#N/A</v>
      </c>
    </row>
    <row r="34026" spans="28:28" x14ac:dyDescent="0.25">
      <c r="AB34026" s="3" t="e">
        <v>#N/A</v>
      </c>
    </row>
    <row r="34027" spans="28:28" x14ac:dyDescent="0.25">
      <c r="AB34027" s="3" t="e">
        <v>#N/A</v>
      </c>
    </row>
    <row r="34028" spans="28:28" x14ac:dyDescent="0.25">
      <c r="AB34028" s="3" t="e">
        <v>#N/A</v>
      </c>
    </row>
    <row r="34029" spans="28:28" x14ac:dyDescent="0.25">
      <c r="AB34029" s="3" t="e">
        <v>#N/A</v>
      </c>
    </row>
    <row r="34030" spans="28:28" x14ac:dyDescent="0.25">
      <c r="AB34030" s="3" t="e">
        <v>#N/A</v>
      </c>
    </row>
    <row r="34031" spans="28:28" x14ac:dyDescent="0.25">
      <c r="AB34031" s="3" t="e">
        <v>#N/A</v>
      </c>
    </row>
    <row r="34032" spans="28:28" x14ac:dyDescent="0.25">
      <c r="AB34032" s="3" t="e">
        <v>#N/A</v>
      </c>
    </row>
    <row r="34033" spans="28:28" x14ac:dyDescent="0.25">
      <c r="AB34033" s="3" t="e">
        <v>#N/A</v>
      </c>
    </row>
    <row r="34034" spans="28:28" x14ac:dyDescent="0.25">
      <c r="AB34034" s="3" t="e">
        <v>#N/A</v>
      </c>
    </row>
    <row r="34035" spans="28:28" x14ac:dyDescent="0.25">
      <c r="AB34035" s="3" t="e">
        <v>#N/A</v>
      </c>
    </row>
    <row r="34036" spans="28:28" x14ac:dyDescent="0.25">
      <c r="AB34036" s="3" t="e">
        <v>#N/A</v>
      </c>
    </row>
    <row r="34037" spans="28:28" x14ac:dyDescent="0.25">
      <c r="AB34037" s="3" t="e">
        <v>#N/A</v>
      </c>
    </row>
    <row r="34038" spans="28:28" x14ac:dyDescent="0.25">
      <c r="AB34038" s="3" t="e">
        <v>#N/A</v>
      </c>
    </row>
    <row r="34039" spans="28:28" x14ac:dyDescent="0.25">
      <c r="AB34039" s="3" t="e">
        <v>#N/A</v>
      </c>
    </row>
    <row r="34040" spans="28:28" x14ac:dyDescent="0.25">
      <c r="AB34040" s="3" t="e">
        <v>#N/A</v>
      </c>
    </row>
    <row r="34041" spans="28:28" x14ac:dyDescent="0.25">
      <c r="AB34041" s="3" t="e">
        <v>#N/A</v>
      </c>
    </row>
    <row r="34042" spans="28:28" x14ac:dyDescent="0.25">
      <c r="AB34042" s="3" t="e">
        <v>#N/A</v>
      </c>
    </row>
    <row r="34043" spans="28:28" x14ac:dyDescent="0.25">
      <c r="AB34043" s="3" t="e">
        <v>#N/A</v>
      </c>
    </row>
    <row r="34044" spans="28:28" x14ac:dyDescent="0.25">
      <c r="AB34044" s="3" t="e">
        <v>#N/A</v>
      </c>
    </row>
    <row r="34045" spans="28:28" x14ac:dyDescent="0.25">
      <c r="AB34045" s="3" t="e">
        <v>#N/A</v>
      </c>
    </row>
    <row r="34046" spans="28:28" x14ac:dyDescent="0.25">
      <c r="AB34046" s="3" t="e">
        <v>#N/A</v>
      </c>
    </row>
    <row r="34047" spans="28:28" x14ac:dyDescent="0.25">
      <c r="AB34047" s="3" t="e">
        <v>#N/A</v>
      </c>
    </row>
    <row r="34048" spans="28:28" x14ac:dyDescent="0.25">
      <c r="AB34048" s="3" t="e">
        <v>#N/A</v>
      </c>
    </row>
    <row r="34049" spans="28:28" x14ac:dyDescent="0.25">
      <c r="AB34049" s="3" t="e">
        <v>#N/A</v>
      </c>
    </row>
    <row r="34050" spans="28:28" x14ac:dyDescent="0.25">
      <c r="AB34050" s="3" t="e">
        <v>#N/A</v>
      </c>
    </row>
    <row r="34051" spans="28:28" x14ac:dyDescent="0.25">
      <c r="AB34051" s="3" t="e">
        <v>#N/A</v>
      </c>
    </row>
    <row r="34052" spans="28:28" x14ac:dyDescent="0.25">
      <c r="AB34052" s="3" t="e">
        <v>#N/A</v>
      </c>
    </row>
    <row r="34053" spans="28:28" x14ac:dyDescent="0.25">
      <c r="AB34053" s="3" t="e">
        <v>#N/A</v>
      </c>
    </row>
    <row r="34054" spans="28:28" x14ac:dyDescent="0.25">
      <c r="AB34054" s="3" t="e">
        <v>#N/A</v>
      </c>
    </row>
    <row r="34055" spans="28:28" x14ac:dyDescent="0.25">
      <c r="AB34055" s="3" t="e">
        <v>#N/A</v>
      </c>
    </row>
    <row r="34056" spans="28:28" x14ac:dyDescent="0.25">
      <c r="AB34056" s="3" t="e">
        <v>#N/A</v>
      </c>
    </row>
    <row r="34057" spans="28:28" x14ac:dyDescent="0.25">
      <c r="AB34057" s="3" t="e">
        <v>#N/A</v>
      </c>
    </row>
    <row r="34058" spans="28:28" x14ac:dyDescent="0.25">
      <c r="AB34058" s="3" t="e">
        <v>#N/A</v>
      </c>
    </row>
    <row r="34059" spans="28:28" x14ac:dyDescent="0.25">
      <c r="AB34059" s="3" t="e">
        <v>#N/A</v>
      </c>
    </row>
    <row r="34060" spans="28:28" x14ac:dyDescent="0.25">
      <c r="AB34060" s="3" t="e">
        <v>#N/A</v>
      </c>
    </row>
    <row r="34061" spans="28:28" x14ac:dyDescent="0.25">
      <c r="AB34061" s="3" t="e">
        <v>#N/A</v>
      </c>
    </row>
    <row r="34062" spans="28:28" x14ac:dyDescent="0.25">
      <c r="AB34062" s="3" t="e">
        <v>#N/A</v>
      </c>
    </row>
    <row r="34063" spans="28:28" x14ac:dyDescent="0.25">
      <c r="AB34063" s="3" t="e">
        <v>#N/A</v>
      </c>
    </row>
    <row r="34064" spans="28:28" x14ac:dyDescent="0.25">
      <c r="AB34064" s="3" t="e">
        <v>#N/A</v>
      </c>
    </row>
    <row r="34065" spans="28:28" x14ac:dyDescent="0.25">
      <c r="AB34065" s="3" t="e">
        <v>#N/A</v>
      </c>
    </row>
    <row r="34066" spans="28:28" x14ac:dyDescent="0.25">
      <c r="AB34066" s="3" t="e">
        <v>#N/A</v>
      </c>
    </row>
    <row r="34067" spans="28:28" x14ac:dyDescent="0.25">
      <c r="AB34067" s="3" t="e">
        <v>#N/A</v>
      </c>
    </row>
    <row r="34068" spans="28:28" x14ac:dyDescent="0.25">
      <c r="AB34068" s="3" t="e">
        <v>#N/A</v>
      </c>
    </row>
    <row r="34069" spans="28:28" x14ac:dyDescent="0.25">
      <c r="AB34069" s="3" t="e">
        <v>#N/A</v>
      </c>
    </row>
    <row r="34070" spans="28:28" x14ac:dyDescent="0.25">
      <c r="AB34070" s="3" t="e">
        <v>#N/A</v>
      </c>
    </row>
    <row r="34071" spans="28:28" x14ac:dyDescent="0.25">
      <c r="AB34071" s="3" t="e">
        <v>#N/A</v>
      </c>
    </row>
    <row r="34072" spans="28:28" x14ac:dyDescent="0.25">
      <c r="AB34072" s="3" t="e">
        <v>#N/A</v>
      </c>
    </row>
    <row r="34073" spans="28:28" x14ac:dyDescent="0.25">
      <c r="AB34073" s="3" t="e">
        <v>#N/A</v>
      </c>
    </row>
    <row r="34074" spans="28:28" x14ac:dyDescent="0.25">
      <c r="AB34074" s="3" t="e">
        <v>#N/A</v>
      </c>
    </row>
    <row r="34075" spans="28:28" x14ac:dyDescent="0.25">
      <c r="AB34075" s="3" t="e">
        <v>#N/A</v>
      </c>
    </row>
    <row r="34076" spans="28:28" x14ac:dyDescent="0.25">
      <c r="AB34076" s="3" t="e">
        <v>#N/A</v>
      </c>
    </row>
    <row r="34077" spans="28:28" x14ac:dyDescent="0.25">
      <c r="AB34077" s="3" t="e">
        <v>#N/A</v>
      </c>
    </row>
    <row r="34078" spans="28:28" x14ac:dyDescent="0.25">
      <c r="AB34078" s="3" t="e">
        <v>#N/A</v>
      </c>
    </row>
    <row r="34079" spans="28:28" x14ac:dyDescent="0.25">
      <c r="AB34079" s="3" t="e">
        <v>#N/A</v>
      </c>
    </row>
    <row r="34080" spans="28:28" x14ac:dyDescent="0.25">
      <c r="AB34080" s="3" t="e">
        <v>#N/A</v>
      </c>
    </row>
    <row r="34081" spans="28:28" x14ac:dyDescent="0.25">
      <c r="AB34081" s="3" t="e">
        <v>#N/A</v>
      </c>
    </row>
    <row r="34082" spans="28:28" x14ac:dyDescent="0.25">
      <c r="AB34082" s="3" t="e">
        <v>#N/A</v>
      </c>
    </row>
    <row r="34083" spans="28:28" x14ac:dyDescent="0.25">
      <c r="AB34083" s="3" t="e">
        <v>#N/A</v>
      </c>
    </row>
    <row r="34084" spans="28:28" x14ac:dyDescent="0.25">
      <c r="AB34084" s="3" t="e">
        <v>#N/A</v>
      </c>
    </row>
    <row r="34085" spans="28:28" x14ac:dyDescent="0.25">
      <c r="AB34085" s="3" t="e">
        <v>#N/A</v>
      </c>
    </row>
    <row r="34086" spans="28:28" x14ac:dyDescent="0.25">
      <c r="AB34086" s="3" t="e">
        <v>#N/A</v>
      </c>
    </row>
    <row r="34087" spans="28:28" x14ac:dyDescent="0.25">
      <c r="AB34087" s="3" t="e">
        <v>#N/A</v>
      </c>
    </row>
    <row r="34088" spans="28:28" x14ac:dyDescent="0.25">
      <c r="AB34088" s="3" t="e">
        <v>#N/A</v>
      </c>
    </row>
    <row r="34089" spans="28:28" x14ac:dyDescent="0.25">
      <c r="AB34089" s="3" t="e">
        <v>#N/A</v>
      </c>
    </row>
    <row r="34090" spans="28:28" x14ac:dyDescent="0.25">
      <c r="AB34090" s="3" t="e">
        <v>#N/A</v>
      </c>
    </row>
    <row r="34091" spans="28:28" x14ac:dyDescent="0.25">
      <c r="AB34091" s="3" t="e">
        <v>#N/A</v>
      </c>
    </row>
    <row r="34092" spans="28:28" x14ac:dyDescent="0.25">
      <c r="AB34092" s="3" t="e">
        <v>#N/A</v>
      </c>
    </row>
    <row r="34093" spans="28:28" x14ac:dyDescent="0.25">
      <c r="AB34093" s="3" t="e">
        <v>#N/A</v>
      </c>
    </row>
    <row r="34094" spans="28:28" x14ac:dyDescent="0.25">
      <c r="AB34094" s="3" t="e">
        <v>#N/A</v>
      </c>
    </row>
    <row r="34095" spans="28:28" x14ac:dyDescent="0.25">
      <c r="AB34095" s="3" t="e">
        <v>#N/A</v>
      </c>
    </row>
    <row r="34096" spans="28:28" x14ac:dyDescent="0.25">
      <c r="AB34096" s="3" t="e">
        <v>#N/A</v>
      </c>
    </row>
    <row r="34097" spans="28:28" x14ac:dyDescent="0.25">
      <c r="AB34097" s="3" t="e">
        <v>#N/A</v>
      </c>
    </row>
    <row r="34098" spans="28:28" x14ac:dyDescent="0.25">
      <c r="AB34098" s="3" t="e">
        <v>#N/A</v>
      </c>
    </row>
    <row r="34099" spans="28:28" x14ac:dyDescent="0.25">
      <c r="AB34099" s="3" t="e">
        <v>#N/A</v>
      </c>
    </row>
    <row r="34100" spans="28:28" x14ac:dyDescent="0.25">
      <c r="AB34100" s="3" t="e">
        <v>#N/A</v>
      </c>
    </row>
    <row r="34101" spans="28:28" x14ac:dyDescent="0.25">
      <c r="AB34101" s="3" t="e">
        <v>#N/A</v>
      </c>
    </row>
    <row r="34102" spans="28:28" x14ac:dyDescent="0.25">
      <c r="AB34102" s="3" t="e">
        <v>#N/A</v>
      </c>
    </row>
    <row r="34103" spans="28:28" x14ac:dyDescent="0.25">
      <c r="AB34103" s="3" t="e">
        <v>#N/A</v>
      </c>
    </row>
    <row r="34104" spans="28:28" x14ac:dyDescent="0.25">
      <c r="AB34104" s="3" t="e">
        <v>#N/A</v>
      </c>
    </row>
    <row r="34105" spans="28:28" x14ac:dyDescent="0.25">
      <c r="AB34105" s="3" t="e">
        <v>#N/A</v>
      </c>
    </row>
    <row r="34106" spans="28:28" x14ac:dyDescent="0.25">
      <c r="AB34106" s="3" t="e">
        <v>#N/A</v>
      </c>
    </row>
    <row r="34107" spans="28:28" x14ac:dyDescent="0.25">
      <c r="AB34107" s="3" t="e">
        <v>#N/A</v>
      </c>
    </row>
    <row r="34108" spans="28:28" x14ac:dyDescent="0.25">
      <c r="AB34108" s="3" t="e">
        <v>#N/A</v>
      </c>
    </row>
    <row r="34109" spans="28:28" x14ac:dyDescent="0.25">
      <c r="AB34109" s="3" t="e">
        <v>#N/A</v>
      </c>
    </row>
    <row r="34110" spans="28:28" x14ac:dyDescent="0.25">
      <c r="AB34110" s="3" t="e">
        <v>#N/A</v>
      </c>
    </row>
    <row r="34111" spans="28:28" x14ac:dyDescent="0.25">
      <c r="AB34111" s="3" t="e">
        <v>#N/A</v>
      </c>
    </row>
    <row r="34112" spans="28:28" x14ac:dyDescent="0.25">
      <c r="AB34112" s="3" t="e">
        <v>#N/A</v>
      </c>
    </row>
    <row r="34113" spans="28:28" x14ac:dyDescent="0.25">
      <c r="AB34113" s="3" t="e">
        <v>#N/A</v>
      </c>
    </row>
    <row r="34114" spans="28:28" x14ac:dyDescent="0.25">
      <c r="AB34114" s="3" t="e">
        <v>#N/A</v>
      </c>
    </row>
    <row r="34115" spans="28:28" x14ac:dyDescent="0.25">
      <c r="AB34115" s="3" t="e">
        <v>#N/A</v>
      </c>
    </row>
    <row r="34116" spans="28:28" x14ac:dyDescent="0.25">
      <c r="AB34116" s="3" t="e">
        <v>#N/A</v>
      </c>
    </row>
    <row r="34117" spans="28:28" x14ac:dyDescent="0.25">
      <c r="AB34117" s="3" t="e">
        <v>#N/A</v>
      </c>
    </row>
    <row r="34118" spans="28:28" x14ac:dyDescent="0.25">
      <c r="AB34118" s="3" t="e">
        <v>#N/A</v>
      </c>
    </row>
    <row r="34119" spans="28:28" x14ac:dyDescent="0.25">
      <c r="AB34119" s="3" t="e">
        <v>#N/A</v>
      </c>
    </row>
    <row r="34120" spans="28:28" x14ac:dyDescent="0.25">
      <c r="AB34120" s="3" t="e">
        <v>#N/A</v>
      </c>
    </row>
    <row r="34121" spans="28:28" x14ac:dyDescent="0.25">
      <c r="AB34121" s="3" t="e">
        <v>#N/A</v>
      </c>
    </row>
    <row r="34122" spans="28:28" x14ac:dyDescent="0.25">
      <c r="AB34122" s="3" t="e">
        <v>#N/A</v>
      </c>
    </row>
    <row r="34123" spans="28:28" x14ac:dyDescent="0.25">
      <c r="AB34123" s="3" t="e">
        <v>#N/A</v>
      </c>
    </row>
    <row r="34124" spans="28:28" x14ac:dyDescent="0.25">
      <c r="AB34124" s="3" t="e">
        <v>#N/A</v>
      </c>
    </row>
    <row r="34125" spans="28:28" x14ac:dyDescent="0.25">
      <c r="AB34125" s="3" t="e">
        <v>#N/A</v>
      </c>
    </row>
    <row r="34126" spans="28:28" x14ac:dyDescent="0.25">
      <c r="AB34126" s="3" t="e">
        <v>#N/A</v>
      </c>
    </row>
    <row r="34127" spans="28:28" x14ac:dyDescent="0.25">
      <c r="AB34127" s="3" t="e">
        <v>#N/A</v>
      </c>
    </row>
    <row r="34128" spans="28:28" x14ac:dyDescent="0.25">
      <c r="AB34128" s="3" t="e">
        <v>#N/A</v>
      </c>
    </row>
    <row r="34129" spans="28:28" x14ac:dyDescent="0.25">
      <c r="AB34129" s="3" t="e">
        <v>#N/A</v>
      </c>
    </row>
    <row r="34130" spans="28:28" x14ac:dyDescent="0.25">
      <c r="AB34130" s="3" t="e">
        <v>#N/A</v>
      </c>
    </row>
    <row r="34131" spans="28:28" x14ac:dyDescent="0.25">
      <c r="AB34131" s="3" t="e">
        <v>#N/A</v>
      </c>
    </row>
    <row r="34132" spans="28:28" x14ac:dyDescent="0.25">
      <c r="AB34132" s="3" t="e">
        <v>#N/A</v>
      </c>
    </row>
    <row r="34133" spans="28:28" x14ac:dyDescent="0.25">
      <c r="AB34133" s="3" t="e">
        <v>#N/A</v>
      </c>
    </row>
    <row r="34134" spans="28:28" x14ac:dyDescent="0.25">
      <c r="AB34134" s="3" t="e">
        <v>#N/A</v>
      </c>
    </row>
    <row r="34135" spans="28:28" x14ac:dyDescent="0.25">
      <c r="AB34135" s="3" t="e">
        <v>#N/A</v>
      </c>
    </row>
    <row r="34136" spans="28:28" x14ac:dyDescent="0.25">
      <c r="AB34136" s="3" t="e">
        <v>#N/A</v>
      </c>
    </row>
    <row r="34137" spans="28:28" x14ac:dyDescent="0.25">
      <c r="AB34137" s="3" t="e">
        <v>#N/A</v>
      </c>
    </row>
    <row r="34138" spans="28:28" x14ac:dyDescent="0.25">
      <c r="AB34138" s="3" t="e">
        <v>#N/A</v>
      </c>
    </row>
    <row r="34139" spans="28:28" x14ac:dyDescent="0.25">
      <c r="AB34139" s="3" t="e">
        <v>#N/A</v>
      </c>
    </row>
    <row r="34140" spans="28:28" x14ac:dyDescent="0.25">
      <c r="AB34140" s="3" t="e">
        <v>#N/A</v>
      </c>
    </row>
    <row r="34141" spans="28:28" x14ac:dyDescent="0.25">
      <c r="AB34141" s="3" t="e">
        <v>#N/A</v>
      </c>
    </row>
    <row r="34142" spans="28:28" x14ac:dyDescent="0.25">
      <c r="AB34142" s="3" t="e">
        <v>#N/A</v>
      </c>
    </row>
    <row r="34143" spans="28:28" x14ac:dyDescent="0.25">
      <c r="AB34143" s="3" t="e">
        <v>#N/A</v>
      </c>
    </row>
    <row r="34144" spans="28:28" x14ac:dyDescent="0.25">
      <c r="AB34144" s="3" t="e">
        <v>#N/A</v>
      </c>
    </row>
    <row r="34145" spans="28:28" x14ac:dyDescent="0.25">
      <c r="AB34145" s="3" t="e">
        <v>#N/A</v>
      </c>
    </row>
    <row r="34146" spans="28:28" x14ac:dyDescent="0.25">
      <c r="AB34146" s="3" t="e">
        <v>#N/A</v>
      </c>
    </row>
    <row r="34147" spans="28:28" x14ac:dyDescent="0.25">
      <c r="AB34147" s="3" t="e">
        <v>#N/A</v>
      </c>
    </row>
    <row r="34148" spans="28:28" x14ac:dyDescent="0.25">
      <c r="AB34148" s="3" t="e">
        <v>#N/A</v>
      </c>
    </row>
    <row r="34149" spans="28:28" x14ac:dyDescent="0.25">
      <c r="AB34149" s="3" t="e">
        <v>#N/A</v>
      </c>
    </row>
    <row r="34150" spans="28:28" x14ac:dyDescent="0.25">
      <c r="AB34150" s="3" t="e">
        <v>#N/A</v>
      </c>
    </row>
    <row r="34151" spans="28:28" x14ac:dyDescent="0.25">
      <c r="AB34151" s="3" t="e">
        <v>#N/A</v>
      </c>
    </row>
    <row r="34152" spans="28:28" x14ac:dyDescent="0.25">
      <c r="AB34152" s="3" t="e">
        <v>#N/A</v>
      </c>
    </row>
    <row r="34153" spans="28:28" x14ac:dyDescent="0.25">
      <c r="AB34153" s="3" t="e">
        <v>#N/A</v>
      </c>
    </row>
    <row r="34154" spans="28:28" x14ac:dyDescent="0.25">
      <c r="AB34154" s="3" t="e">
        <v>#N/A</v>
      </c>
    </row>
    <row r="34155" spans="28:28" x14ac:dyDescent="0.25">
      <c r="AB34155" s="3" t="e">
        <v>#N/A</v>
      </c>
    </row>
    <row r="34156" spans="28:28" x14ac:dyDescent="0.25">
      <c r="AB34156" s="3" t="e">
        <v>#N/A</v>
      </c>
    </row>
    <row r="34157" spans="28:28" x14ac:dyDescent="0.25">
      <c r="AB34157" s="3" t="e">
        <v>#N/A</v>
      </c>
    </row>
    <row r="34158" spans="28:28" x14ac:dyDescent="0.25">
      <c r="AB34158" s="3" t="e">
        <v>#N/A</v>
      </c>
    </row>
    <row r="34159" spans="28:28" x14ac:dyDescent="0.25">
      <c r="AB34159" s="3" t="e">
        <v>#N/A</v>
      </c>
    </row>
    <row r="34160" spans="28:28" x14ac:dyDescent="0.25">
      <c r="AB34160" s="3" t="e">
        <v>#N/A</v>
      </c>
    </row>
    <row r="34161" spans="28:28" x14ac:dyDescent="0.25">
      <c r="AB34161" s="3" t="e">
        <v>#N/A</v>
      </c>
    </row>
    <row r="34162" spans="28:28" x14ac:dyDescent="0.25">
      <c r="AB34162" s="3" t="e">
        <v>#N/A</v>
      </c>
    </row>
    <row r="34163" spans="28:28" x14ac:dyDescent="0.25">
      <c r="AB34163" s="3" t="e">
        <v>#N/A</v>
      </c>
    </row>
    <row r="34164" spans="28:28" x14ac:dyDescent="0.25">
      <c r="AB34164" s="3" t="e">
        <v>#N/A</v>
      </c>
    </row>
    <row r="34165" spans="28:28" x14ac:dyDescent="0.25">
      <c r="AB34165" s="3" t="e">
        <v>#N/A</v>
      </c>
    </row>
    <row r="34166" spans="28:28" x14ac:dyDescent="0.25">
      <c r="AB34166" s="3" t="e">
        <v>#N/A</v>
      </c>
    </row>
    <row r="34167" spans="28:28" x14ac:dyDescent="0.25">
      <c r="AB34167" s="3" t="e">
        <v>#N/A</v>
      </c>
    </row>
    <row r="34168" spans="28:28" x14ac:dyDescent="0.25">
      <c r="AB34168" s="3" t="e">
        <v>#N/A</v>
      </c>
    </row>
    <row r="34169" spans="28:28" x14ac:dyDescent="0.25">
      <c r="AB34169" s="3" t="e">
        <v>#N/A</v>
      </c>
    </row>
    <row r="34170" spans="28:28" x14ac:dyDescent="0.25">
      <c r="AB34170" s="3" t="e">
        <v>#N/A</v>
      </c>
    </row>
    <row r="34171" spans="28:28" x14ac:dyDescent="0.25">
      <c r="AB34171" s="3" t="e">
        <v>#N/A</v>
      </c>
    </row>
    <row r="34172" spans="28:28" x14ac:dyDescent="0.25">
      <c r="AB34172" s="3" t="e">
        <v>#N/A</v>
      </c>
    </row>
    <row r="34173" spans="28:28" x14ac:dyDescent="0.25">
      <c r="AB34173" s="3" t="e">
        <v>#N/A</v>
      </c>
    </row>
    <row r="34174" spans="28:28" x14ac:dyDescent="0.25">
      <c r="AB34174" s="3" t="e">
        <v>#N/A</v>
      </c>
    </row>
    <row r="34175" spans="28:28" x14ac:dyDescent="0.25">
      <c r="AB34175" s="3" t="e">
        <v>#N/A</v>
      </c>
    </row>
    <row r="34176" spans="28:28" x14ac:dyDescent="0.25">
      <c r="AB34176" s="3" t="e">
        <v>#N/A</v>
      </c>
    </row>
    <row r="34177" spans="28:28" x14ac:dyDescent="0.25">
      <c r="AB34177" s="3" t="e">
        <v>#N/A</v>
      </c>
    </row>
    <row r="34178" spans="28:28" x14ac:dyDescent="0.25">
      <c r="AB34178" s="3" t="e">
        <v>#N/A</v>
      </c>
    </row>
    <row r="34179" spans="28:28" x14ac:dyDescent="0.25">
      <c r="AB34179" s="3" t="e">
        <v>#N/A</v>
      </c>
    </row>
    <row r="34180" spans="28:28" x14ac:dyDescent="0.25">
      <c r="AB34180" s="3" t="e">
        <v>#N/A</v>
      </c>
    </row>
    <row r="34181" spans="28:28" x14ac:dyDescent="0.25">
      <c r="AB34181" s="3" t="e">
        <v>#N/A</v>
      </c>
    </row>
    <row r="34182" spans="28:28" x14ac:dyDescent="0.25">
      <c r="AB34182" s="3" t="e">
        <v>#N/A</v>
      </c>
    </row>
    <row r="34183" spans="28:28" x14ac:dyDescent="0.25">
      <c r="AB34183" s="3" t="e">
        <v>#N/A</v>
      </c>
    </row>
    <row r="34184" spans="28:28" x14ac:dyDescent="0.25">
      <c r="AB34184" s="3" t="e">
        <v>#N/A</v>
      </c>
    </row>
    <row r="34185" spans="28:28" x14ac:dyDescent="0.25">
      <c r="AB34185" s="3" t="e">
        <v>#N/A</v>
      </c>
    </row>
    <row r="34186" spans="28:28" x14ac:dyDescent="0.25">
      <c r="AB34186" s="3" t="e">
        <v>#N/A</v>
      </c>
    </row>
    <row r="34187" spans="28:28" x14ac:dyDescent="0.25">
      <c r="AB34187" s="3" t="e">
        <v>#N/A</v>
      </c>
    </row>
    <row r="34188" spans="28:28" x14ac:dyDescent="0.25">
      <c r="AB34188" s="3" t="e">
        <v>#N/A</v>
      </c>
    </row>
    <row r="34189" spans="28:28" x14ac:dyDescent="0.25">
      <c r="AB34189" s="3" t="e">
        <v>#N/A</v>
      </c>
    </row>
    <row r="34190" spans="28:28" x14ac:dyDescent="0.25">
      <c r="AB34190" s="3" t="e">
        <v>#N/A</v>
      </c>
    </row>
    <row r="34191" spans="28:28" x14ac:dyDescent="0.25">
      <c r="AB34191" s="3" t="e">
        <v>#N/A</v>
      </c>
    </row>
    <row r="34192" spans="28:28" x14ac:dyDescent="0.25">
      <c r="AB34192" s="3" t="e">
        <v>#N/A</v>
      </c>
    </row>
    <row r="34193" spans="28:28" x14ac:dyDescent="0.25">
      <c r="AB34193" s="3" t="e">
        <v>#N/A</v>
      </c>
    </row>
    <row r="34194" spans="28:28" x14ac:dyDescent="0.25">
      <c r="AB34194" s="3" t="e">
        <v>#N/A</v>
      </c>
    </row>
    <row r="34195" spans="28:28" x14ac:dyDescent="0.25">
      <c r="AB34195" s="3" t="e">
        <v>#N/A</v>
      </c>
    </row>
    <row r="34196" spans="28:28" x14ac:dyDescent="0.25">
      <c r="AB34196" s="3" t="e">
        <v>#N/A</v>
      </c>
    </row>
    <row r="34197" spans="28:28" x14ac:dyDescent="0.25">
      <c r="AB34197" s="3" t="e">
        <v>#N/A</v>
      </c>
    </row>
    <row r="34198" spans="28:28" x14ac:dyDescent="0.25">
      <c r="AB34198" s="3" t="e">
        <v>#N/A</v>
      </c>
    </row>
    <row r="34199" spans="28:28" x14ac:dyDescent="0.25">
      <c r="AB34199" s="3" t="e">
        <v>#N/A</v>
      </c>
    </row>
    <row r="34200" spans="28:28" x14ac:dyDescent="0.25">
      <c r="AB34200" s="3" t="e">
        <v>#N/A</v>
      </c>
    </row>
    <row r="34201" spans="28:28" x14ac:dyDescent="0.25">
      <c r="AB34201" s="3" t="e">
        <v>#N/A</v>
      </c>
    </row>
    <row r="34202" spans="28:28" x14ac:dyDescent="0.25">
      <c r="AB34202" s="3" t="e">
        <v>#N/A</v>
      </c>
    </row>
    <row r="34203" spans="28:28" x14ac:dyDescent="0.25">
      <c r="AB34203" s="3" t="e">
        <v>#N/A</v>
      </c>
    </row>
    <row r="34204" spans="28:28" x14ac:dyDescent="0.25">
      <c r="AB34204" s="3" t="e">
        <v>#N/A</v>
      </c>
    </row>
    <row r="34205" spans="28:28" x14ac:dyDescent="0.25">
      <c r="AB34205" s="3" t="e">
        <v>#N/A</v>
      </c>
    </row>
    <row r="34206" spans="28:28" x14ac:dyDescent="0.25">
      <c r="AB34206" s="3" t="e">
        <v>#N/A</v>
      </c>
    </row>
    <row r="34207" spans="28:28" x14ac:dyDescent="0.25">
      <c r="AB34207" s="3" t="e">
        <v>#N/A</v>
      </c>
    </row>
    <row r="34208" spans="28:28" x14ac:dyDescent="0.25">
      <c r="AB34208" s="3" t="e">
        <v>#N/A</v>
      </c>
    </row>
    <row r="34209" spans="28:28" x14ac:dyDescent="0.25">
      <c r="AB34209" s="3" t="e">
        <v>#N/A</v>
      </c>
    </row>
    <row r="34210" spans="28:28" x14ac:dyDescent="0.25">
      <c r="AB34210" s="3" t="e">
        <v>#N/A</v>
      </c>
    </row>
    <row r="34211" spans="28:28" x14ac:dyDescent="0.25">
      <c r="AB34211" s="3" t="e">
        <v>#N/A</v>
      </c>
    </row>
    <row r="34212" spans="28:28" x14ac:dyDescent="0.25">
      <c r="AB34212" s="3" t="e">
        <v>#N/A</v>
      </c>
    </row>
    <row r="34213" spans="28:28" x14ac:dyDescent="0.25">
      <c r="AB34213" s="3" t="e">
        <v>#N/A</v>
      </c>
    </row>
    <row r="34214" spans="28:28" x14ac:dyDescent="0.25">
      <c r="AB34214" s="3" t="e">
        <v>#N/A</v>
      </c>
    </row>
    <row r="34215" spans="28:28" x14ac:dyDescent="0.25">
      <c r="AB34215" s="3" t="e">
        <v>#N/A</v>
      </c>
    </row>
    <row r="34216" spans="28:28" x14ac:dyDescent="0.25">
      <c r="AB34216" s="3" t="e">
        <v>#N/A</v>
      </c>
    </row>
    <row r="34217" spans="28:28" x14ac:dyDescent="0.25">
      <c r="AB34217" s="3" t="e">
        <v>#N/A</v>
      </c>
    </row>
    <row r="34218" spans="28:28" x14ac:dyDescent="0.25">
      <c r="AB34218" s="3" t="e">
        <v>#N/A</v>
      </c>
    </row>
    <row r="34219" spans="28:28" x14ac:dyDescent="0.25">
      <c r="AB34219" s="3" t="e">
        <v>#N/A</v>
      </c>
    </row>
    <row r="34220" spans="28:28" x14ac:dyDescent="0.25">
      <c r="AB34220" s="3" t="e">
        <v>#N/A</v>
      </c>
    </row>
    <row r="34221" spans="28:28" x14ac:dyDescent="0.25">
      <c r="AB34221" s="3" t="e">
        <v>#N/A</v>
      </c>
    </row>
    <row r="34222" spans="28:28" x14ac:dyDescent="0.25">
      <c r="AB34222" s="3" t="e">
        <v>#N/A</v>
      </c>
    </row>
    <row r="34223" spans="28:28" x14ac:dyDescent="0.25">
      <c r="AB34223" s="3" t="e">
        <v>#N/A</v>
      </c>
    </row>
    <row r="34224" spans="28:28" x14ac:dyDescent="0.25">
      <c r="AB34224" s="3" t="e">
        <v>#N/A</v>
      </c>
    </row>
    <row r="34225" spans="28:28" x14ac:dyDescent="0.25">
      <c r="AB34225" s="3" t="e">
        <v>#N/A</v>
      </c>
    </row>
    <row r="34226" spans="28:28" x14ac:dyDescent="0.25">
      <c r="AB34226" s="3" t="e">
        <v>#N/A</v>
      </c>
    </row>
    <row r="34227" spans="28:28" x14ac:dyDescent="0.25">
      <c r="AB34227" s="3" t="e">
        <v>#N/A</v>
      </c>
    </row>
    <row r="34228" spans="28:28" x14ac:dyDescent="0.25">
      <c r="AB34228" s="3" t="e">
        <v>#N/A</v>
      </c>
    </row>
    <row r="34229" spans="28:28" x14ac:dyDescent="0.25">
      <c r="AB34229" s="3" t="e">
        <v>#N/A</v>
      </c>
    </row>
    <row r="34230" spans="28:28" x14ac:dyDescent="0.25">
      <c r="AB34230" s="3" t="e">
        <v>#N/A</v>
      </c>
    </row>
    <row r="34231" spans="28:28" x14ac:dyDescent="0.25">
      <c r="AB34231" s="3" t="e">
        <v>#N/A</v>
      </c>
    </row>
    <row r="34232" spans="28:28" x14ac:dyDescent="0.25">
      <c r="AB34232" s="3" t="e">
        <v>#N/A</v>
      </c>
    </row>
    <row r="34233" spans="28:28" x14ac:dyDescent="0.25">
      <c r="AB34233" s="3" t="e">
        <v>#N/A</v>
      </c>
    </row>
    <row r="34234" spans="28:28" x14ac:dyDescent="0.25">
      <c r="AB34234" s="3" t="e">
        <v>#N/A</v>
      </c>
    </row>
    <row r="34235" spans="28:28" x14ac:dyDescent="0.25">
      <c r="AB34235" s="3" t="e">
        <v>#N/A</v>
      </c>
    </row>
    <row r="34236" spans="28:28" x14ac:dyDescent="0.25">
      <c r="AB34236" s="3" t="e">
        <v>#N/A</v>
      </c>
    </row>
    <row r="34237" spans="28:28" x14ac:dyDescent="0.25">
      <c r="AB34237" s="3" t="e">
        <v>#N/A</v>
      </c>
    </row>
    <row r="34238" spans="28:28" x14ac:dyDescent="0.25">
      <c r="AB34238" s="3" t="e">
        <v>#N/A</v>
      </c>
    </row>
    <row r="34239" spans="28:28" x14ac:dyDescent="0.25">
      <c r="AB34239" s="3" t="e">
        <v>#N/A</v>
      </c>
    </row>
    <row r="34240" spans="28:28" x14ac:dyDescent="0.25">
      <c r="AB34240" s="3" t="e">
        <v>#N/A</v>
      </c>
    </row>
    <row r="34241" spans="28:28" x14ac:dyDescent="0.25">
      <c r="AB34241" s="3" t="e">
        <v>#N/A</v>
      </c>
    </row>
    <row r="34242" spans="28:28" x14ac:dyDescent="0.25">
      <c r="AB34242" s="3" t="e">
        <v>#N/A</v>
      </c>
    </row>
    <row r="34243" spans="28:28" x14ac:dyDescent="0.25">
      <c r="AB34243" s="3" t="e">
        <v>#N/A</v>
      </c>
    </row>
    <row r="34244" spans="28:28" x14ac:dyDescent="0.25">
      <c r="AB34244" s="3" t="e">
        <v>#N/A</v>
      </c>
    </row>
    <row r="34245" spans="28:28" x14ac:dyDescent="0.25">
      <c r="AB34245" s="3" t="e">
        <v>#N/A</v>
      </c>
    </row>
    <row r="34246" spans="28:28" x14ac:dyDescent="0.25">
      <c r="AB34246" s="3" t="e">
        <v>#N/A</v>
      </c>
    </row>
    <row r="34247" spans="28:28" x14ac:dyDescent="0.25">
      <c r="AB34247" s="3" t="e">
        <v>#N/A</v>
      </c>
    </row>
    <row r="34248" spans="28:28" x14ac:dyDescent="0.25">
      <c r="AB34248" s="3" t="e">
        <v>#N/A</v>
      </c>
    </row>
    <row r="34249" spans="28:28" x14ac:dyDescent="0.25">
      <c r="AB34249" s="3" t="e">
        <v>#N/A</v>
      </c>
    </row>
    <row r="34250" spans="28:28" x14ac:dyDescent="0.25">
      <c r="AB34250" s="3" t="e">
        <v>#N/A</v>
      </c>
    </row>
    <row r="34251" spans="28:28" x14ac:dyDescent="0.25">
      <c r="AB34251" s="3" t="e">
        <v>#N/A</v>
      </c>
    </row>
    <row r="34252" spans="28:28" x14ac:dyDescent="0.25">
      <c r="AB34252" s="3" t="e">
        <v>#N/A</v>
      </c>
    </row>
    <row r="34253" spans="28:28" x14ac:dyDescent="0.25">
      <c r="AB34253" s="3" t="e">
        <v>#N/A</v>
      </c>
    </row>
    <row r="34254" spans="28:28" x14ac:dyDescent="0.25">
      <c r="AB34254" s="3" t="e">
        <v>#N/A</v>
      </c>
    </row>
    <row r="34255" spans="28:28" x14ac:dyDescent="0.25">
      <c r="AB34255" s="3" t="e">
        <v>#N/A</v>
      </c>
    </row>
    <row r="34256" spans="28:28" x14ac:dyDescent="0.25">
      <c r="AB34256" s="3" t="e">
        <v>#N/A</v>
      </c>
    </row>
    <row r="34257" spans="28:28" x14ac:dyDescent="0.25">
      <c r="AB34257" s="3" t="e">
        <v>#N/A</v>
      </c>
    </row>
    <row r="34258" spans="28:28" x14ac:dyDescent="0.25">
      <c r="AB34258" s="3" t="e">
        <v>#N/A</v>
      </c>
    </row>
    <row r="34259" spans="28:28" x14ac:dyDescent="0.25">
      <c r="AB34259" s="3" t="e">
        <v>#N/A</v>
      </c>
    </row>
    <row r="34260" spans="28:28" x14ac:dyDescent="0.25">
      <c r="AB34260" s="3" t="e">
        <v>#N/A</v>
      </c>
    </row>
    <row r="34261" spans="28:28" x14ac:dyDescent="0.25">
      <c r="AB34261" s="3" t="e">
        <v>#N/A</v>
      </c>
    </row>
    <row r="34262" spans="28:28" x14ac:dyDescent="0.25">
      <c r="AB34262" s="3" t="e">
        <v>#N/A</v>
      </c>
    </row>
    <row r="34263" spans="28:28" x14ac:dyDescent="0.25">
      <c r="AB34263" s="3" t="e">
        <v>#N/A</v>
      </c>
    </row>
    <row r="34264" spans="28:28" x14ac:dyDescent="0.25">
      <c r="AB34264" s="3" t="e">
        <v>#N/A</v>
      </c>
    </row>
    <row r="34265" spans="28:28" x14ac:dyDescent="0.25">
      <c r="AB34265" s="3" t="e">
        <v>#N/A</v>
      </c>
    </row>
    <row r="34266" spans="28:28" x14ac:dyDescent="0.25">
      <c r="AB34266" s="3" t="e">
        <v>#N/A</v>
      </c>
    </row>
    <row r="34267" spans="28:28" x14ac:dyDescent="0.25">
      <c r="AB34267" s="3" t="e">
        <v>#N/A</v>
      </c>
    </row>
    <row r="34268" spans="28:28" x14ac:dyDescent="0.25">
      <c r="AB34268" s="3" t="e">
        <v>#N/A</v>
      </c>
    </row>
    <row r="34269" spans="28:28" x14ac:dyDescent="0.25">
      <c r="AB34269" s="3" t="e">
        <v>#N/A</v>
      </c>
    </row>
    <row r="34270" spans="28:28" x14ac:dyDescent="0.25">
      <c r="AB34270" s="3" t="e">
        <v>#N/A</v>
      </c>
    </row>
    <row r="34271" spans="28:28" x14ac:dyDescent="0.25">
      <c r="AB34271" s="3" t="e">
        <v>#N/A</v>
      </c>
    </row>
    <row r="34272" spans="28:28" x14ac:dyDescent="0.25">
      <c r="AB34272" s="3" t="e">
        <v>#N/A</v>
      </c>
    </row>
    <row r="34273" spans="28:28" x14ac:dyDescent="0.25">
      <c r="AB34273" s="3" t="e">
        <v>#N/A</v>
      </c>
    </row>
    <row r="34274" spans="28:28" x14ac:dyDescent="0.25">
      <c r="AB34274" s="3" t="e">
        <v>#N/A</v>
      </c>
    </row>
    <row r="34275" spans="28:28" x14ac:dyDescent="0.25">
      <c r="AB34275" s="3" t="e">
        <v>#N/A</v>
      </c>
    </row>
    <row r="34276" spans="28:28" x14ac:dyDescent="0.25">
      <c r="AB34276" s="3" t="e">
        <v>#N/A</v>
      </c>
    </row>
    <row r="34277" spans="28:28" x14ac:dyDescent="0.25">
      <c r="AB34277" s="3" t="e">
        <v>#N/A</v>
      </c>
    </row>
    <row r="34278" spans="28:28" x14ac:dyDescent="0.25">
      <c r="AB34278" s="3" t="e">
        <v>#N/A</v>
      </c>
    </row>
    <row r="34279" spans="28:28" x14ac:dyDescent="0.25">
      <c r="AB34279" s="3" t="e">
        <v>#N/A</v>
      </c>
    </row>
    <row r="34280" spans="28:28" x14ac:dyDescent="0.25">
      <c r="AB34280" s="3" t="e">
        <v>#N/A</v>
      </c>
    </row>
    <row r="34281" spans="28:28" x14ac:dyDescent="0.25">
      <c r="AB34281" s="3" t="e">
        <v>#N/A</v>
      </c>
    </row>
    <row r="34282" spans="28:28" x14ac:dyDescent="0.25">
      <c r="AB34282" s="3" t="e">
        <v>#N/A</v>
      </c>
    </row>
    <row r="34283" spans="28:28" x14ac:dyDescent="0.25">
      <c r="AB34283" s="3" t="e">
        <v>#N/A</v>
      </c>
    </row>
    <row r="34284" spans="28:28" x14ac:dyDescent="0.25">
      <c r="AB34284" s="3" t="e">
        <v>#N/A</v>
      </c>
    </row>
    <row r="34285" spans="28:28" x14ac:dyDescent="0.25">
      <c r="AB34285" s="3" t="e">
        <v>#N/A</v>
      </c>
    </row>
    <row r="34286" spans="28:28" x14ac:dyDescent="0.25">
      <c r="AB34286" s="3" t="e">
        <v>#N/A</v>
      </c>
    </row>
    <row r="34287" spans="28:28" x14ac:dyDescent="0.25">
      <c r="AB34287" s="3" t="e">
        <v>#N/A</v>
      </c>
    </row>
    <row r="34288" spans="28:28" x14ac:dyDescent="0.25">
      <c r="AB34288" s="3" t="e">
        <v>#N/A</v>
      </c>
    </row>
    <row r="34289" spans="28:28" x14ac:dyDescent="0.25">
      <c r="AB34289" s="3" t="e">
        <v>#N/A</v>
      </c>
    </row>
    <row r="34290" spans="28:28" x14ac:dyDescent="0.25">
      <c r="AB34290" s="3" t="e">
        <v>#N/A</v>
      </c>
    </row>
    <row r="34291" spans="28:28" x14ac:dyDescent="0.25">
      <c r="AB34291" s="3" t="e">
        <v>#N/A</v>
      </c>
    </row>
    <row r="34292" spans="28:28" x14ac:dyDescent="0.25">
      <c r="AB34292" s="3" t="e">
        <v>#N/A</v>
      </c>
    </row>
    <row r="34293" spans="28:28" x14ac:dyDescent="0.25">
      <c r="AB34293" s="3" t="e">
        <v>#N/A</v>
      </c>
    </row>
    <row r="34294" spans="28:28" x14ac:dyDescent="0.25">
      <c r="AB34294" s="3" t="e">
        <v>#N/A</v>
      </c>
    </row>
    <row r="34295" spans="28:28" x14ac:dyDescent="0.25">
      <c r="AB34295" s="3" t="e">
        <v>#N/A</v>
      </c>
    </row>
    <row r="34296" spans="28:28" x14ac:dyDescent="0.25">
      <c r="AB34296" s="3" t="e">
        <v>#N/A</v>
      </c>
    </row>
    <row r="34297" spans="28:28" x14ac:dyDescent="0.25">
      <c r="AB34297" s="3" t="e">
        <v>#N/A</v>
      </c>
    </row>
    <row r="34298" spans="28:28" x14ac:dyDescent="0.25">
      <c r="AB34298" s="3" t="e">
        <v>#N/A</v>
      </c>
    </row>
    <row r="34299" spans="28:28" x14ac:dyDescent="0.25">
      <c r="AB34299" s="3" t="e">
        <v>#N/A</v>
      </c>
    </row>
    <row r="34300" spans="28:28" x14ac:dyDescent="0.25">
      <c r="AB34300" s="3" t="e">
        <v>#N/A</v>
      </c>
    </row>
    <row r="34301" spans="28:28" x14ac:dyDescent="0.25">
      <c r="AB34301" s="3" t="e">
        <v>#N/A</v>
      </c>
    </row>
    <row r="34302" spans="28:28" x14ac:dyDescent="0.25">
      <c r="AB34302" s="3" t="e">
        <v>#N/A</v>
      </c>
    </row>
    <row r="34303" spans="28:28" x14ac:dyDescent="0.25">
      <c r="AB34303" s="3" t="e">
        <v>#N/A</v>
      </c>
    </row>
    <row r="34304" spans="28:28" x14ac:dyDescent="0.25">
      <c r="AB34304" s="3" t="e">
        <v>#N/A</v>
      </c>
    </row>
    <row r="34305" spans="28:28" x14ac:dyDescent="0.25">
      <c r="AB34305" s="3" t="e">
        <v>#N/A</v>
      </c>
    </row>
    <row r="34306" spans="28:28" x14ac:dyDescent="0.25">
      <c r="AB34306" s="3" t="e">
        <v>#N/A</v>
      </c>
    </row>
    <row r="34307" spans="28:28" x14ac:dyDescent="0.25">
      <c r="AB34307" s="3" t="e">
        <v>#N/A</v>
      </c>
    </row>
    <row r="34308" spans="28:28" x14ac:dyDescent="0.25">
      <c r="AB34308" s="3" t="e">
        <v>#N/A</v>
      </c>
    </row>
    <row r="34309" spans="28:28" x14ac:dyDescent="0.25">
      <c r="AB34309" s="3" t="e">
        <v>#N/A</v>
      </c>
    </row>
    <row r="34310" spans="28:28" x14ac:dyDescent="0.25">
      <c r="AB34310" s="3" t="e">
        <v>#N/A</v>
      </c>
    </row>
    <row r="34311" spans="28:28" x14ac:dyDescent="0.25">
      <c r="AB34311" s="3" t="e">
        <v>#N/A</v>
      </c>
    </row>
    <row r="34312" spans="28:28" x14ac:dyDescent="0.25">
      <c r="AB34312" s="3" t="e">
        <v>#N/A</v>
      </c>
    </row>
    <row r="34313" spans="28:28" x14ac:dyDescent="0.25">
      <c r="AB34313" s="3" t="e">
        <v>#N/A</v>
      </c>
    </row>
    <row r="34314" spans="28:28" x14ac:dyDescent="0.25">
      <c r="AB34314" s="3" t="e">
        <v>#N/A</v>
      </c>
    </row>
    <row r="34315" spans="28:28" x14ac:dyDescent="0.25">
      <c r="AB34315" s="3" t="e">
        <v>#N/A</v>
      </c>
    </row>
    <row r="34316" spans="28:28" x14ac:dyDescent="0.25">
      <c r="AB34316" s="3" t="e">
        <v>#N/A</v>
      </c>
    </row>
    <row r="34317" spans="28:28" x14ac:dyDescent="0.25">
      <c r="AB34317" s="3" t="e">
        <v>#N/A</v>
      </c>
    </row>
    <row r="34318" spans="28:28" x14ac:dyDescent="0.25">
      <c r="AB34318" s="3" t="e">
        <v>#N/A</v>
      </c>
    </row>
    <row r="34319" spans="28:28" x14ac:dyDescent="0.25">
      <c r="AB34319" s="3" t="e">
        <v>#N/A</v>
      </c>
    </row>
    <row r="34320" spans="28:28" x14ac:dyDescent="0.25">
      <c r="AB34320" s="3" t="e">
        <v>#N/A</v>
      </c>
    </row>
    <row r="34321" spans="28:28" x14ac:dyDescent="0.25">
      <c r="AB34321" s="3" t="e">
        <v>#N/A</v>
      </c>
    </row>
    <row r="34322" spans="28:28" x14ac:dyDescent="0.25">
      <c r="AB34322" s="3" t="e">
        <v>#N/A</v>
      </c>
    </row>
    <row r="34323" spans="28:28" x14ac:dyDescent="0.25">
      <c r="AB34323" s="3" t="e">
        <v>#N/A</v>
      </c>
    </row>
    <row r="34324" spans="28:28" x14ac:dyDescent="0.25">
      <c r="AB34324" s="3" t="e">
        <v>#N/A</v>
      </c>
    </row>
    <row r="34325" spans="28:28" x14ac:dyDescent="0.25">
      <c r="AB34325" s="3" t="e">
        <v>#N/A</v>
      </c>
    </row>
    <row r="34326" spans="28:28" x14ac:dyDescent="0.25">
      <c r="AB34326" s="3" t="e">
        <v>#N/A</v>
      </c>
    </row>
    <row r="34327" spans="28:28" x14ac:dyDescent="0.25">
      <c r="AB34327" s="3" t="e">
        <v>#N/A</v>
      </c>
    </row>
    <row r="34328" spans="28:28" x14ac:dyDescent="0.25">
      <c r="AB34328" s="3" t="e">
        <v>#N/A</v>
      </c>
    </row>
    <row r="34329" spans="28:28" x14ac:dyDescent="0.25">
      <c r="AB34329" s="3" t="e">
        <v>#N/A</v>
      </c>
    </row>
    <row r="34330" spans="28:28" x14ac:dyDescent="0.25">
      <c r="AB34330" s="3" t="e">
        <v>#N/A</v>
      </c>
    </row>
    <row r="34331" spans="28:28" x14ac:dyDescent="0.25">
      <c r="AB34331" s="3" t="e">
        <v>#N/A</v>
      </c>
    </row>
    <row r="34332" spans="28:28" x14ac:dyDescent="0.25">
      <c r="AB34332" s="3" t="e">
        <v>#N/A</v>
      </c>
    </row>
    <row r="34333" spans="28:28" x14ac:dyDescent="0.25">
      <c r="AB34333" s="3" t="e">
        <v>#N/A</v>
      </c>
    </row>
    <row r="34334" spans="28:28" x14ac:dyDescent="0.25">
      <c r="AB34334" s="3" t="e">
        <v>#N/A</v>
      </c>
    </row>
    <row r="34335" spans="28:28" x14ac:dyDescent="0.25">
      <c r="AB34335" s="3" t="e">
        <v>#N/A</v>
      </c>
    </row>
    <row r="34336" spans="28:28" x14ac:dyDescent="0.25">
      <c r="AB34336" s="3" t="e">
        <v>#N/A</v>
      </c>
    </row>
    <row r="34337" spans="28:28" x14ac:dyDescent="0.25">
      <c r="AB34337" s="3" t="e">
        <v>#N/A</v>
      </c>
    </row>
    <row r="34338" spans="28:28" x14ac:dyDescent="0.25">
      <c r="AB34338" s="3" t="e">
        <v>#N/A</v>
      </c>
    </row>
    <row r="34339" spans="28:28" x14ac:dyDescent="0.25">
      <c r="AB34339" s="3" t="e">
        <v>#N/A</v>
      </c>
    </row>
    <row r="34340" spans="28:28" x14ac:dyDescent="0.25">
      <c r="AB34340" s="3" t="e">
        <v>#N/A</v>
      </c>
    </row>
    <row r="34341" spans="28:28" x14ac:dyDescent="0.25">
      <c r="AB34341" s="3" t="e">
        <v>#N/A</v>
      </c>
    </row>
    <row r="34342" spans="28:28" x14ac:dyDescent="0.25">
      <c r="AB34342" s="3" t="e">
        <v>#N/A</v>
      </c>
    </row>
    <row r="34343" spans="28:28" x14ac:dyDescent="0.25">
      <c r="AB34343" s="3" t="e">
        <v>#N/A</v>
      </c>
    </row>
    <row r="34344" spans="28:28" x14ac:dyDescent="0.25">
      <c r="AB34344" s="3" t="e">
        <v>#N/A</v>
      </c>
    </row>
    <row r="34345" spans="28:28" x14ac:dyDescent="0.25">
      <c r="AB34345" s="3" t="e">
        <v>#N/A</v>
      </c>
    </row>
    <row r="34346" spans="28:28" x14ac:dyDescent="0.25">
      <c r="AB34346" s="3" t="e">
        <v>#N/A</v>
      </c>
    </row>
    <row r="34347" spans="28:28" x14ac:dyDescent="0.25">
      <c r="AB34347" s="3" t="e">
        <v>#N/A</v>
      </c>
    </row>
    <row r="34348" spans="28:28" x14ac:dyDescent="0.25">
      <c r="AB34348" s="3" t="e">
        <v>#N/A</v>
      </c>
    </row>
    <row r="34349" spans="28:28" x14ac:dyDescent="0.25">
      <c r="AB34349" s="3" t="e">
        <v>#N/A</v>
      </c>
    </row>
    <row r="34350" spans="28:28" x14ac:dyDescent="0.25">
      <c r="AB34350" s="3" t="e">
        <v>#N/A</v>
      </c>
    </row>
    <row r="34351" spans="28:28" x14ac:dyDescent="0.25">
      <c r="AB34351" s="3" t="e">
        <v>#N/A</v>
      </c>
    </row>
    <row r="34352" spans="28:28" x14ac:dyDescent="0.25">
      <c r="AB34352" s="3" t="e">
        <v>#N/A</v>
      </c>
    </row>
    <row r="34353" spans="28:28" x14ac:dyDescent="0.25">
      <c r="AB34353" s="3" t="e">
        <v>#N/A</v>
      </c>
    </row>
    <row r="34354" spans="28:28" x14ac:dyDescent="0.25">
      <c r="AB34354" s="3" t="e">
        <v>#N/A</v>
      </c>
    </row>
    <row r="34355" spans="28:28" x14ac:dyDescent="0.25">
      <c r="AB34355" s="3" t="e">
        <v>#N/A</v>
      </c>
    </row>
    <row r="34356" spans="28:28" x14ac:dyDescent="0.25">
      <c r="AB34356" s="3" t="e">
        <v>#N/A</v>
      </c>
    </row>
    <row r="34357" spans="28:28" x14ac:dyDescent="0.25">
      <c r="AB34357" s="3" t="e">
        <v>#N/A</v>
      </c>
    </row>
    <row r="34358" spans="28:28" x14ac:dyDescent="0.25">
      <c r="AB34358" s="3" t="e">
        <v>#N/A</v>
      </c>
    </row>
    <row r="34359" spans="28:28" x14ac:dyDescent="0.25">
      <c r="AB34359" s="3" t="e">
        <v>#N/A</v>
      </c>
    </row>
    <row r="34360" spans="28:28" x14ac:dyDescent="0.25">
      <c r="AB34360" s="3" t="e">
        <v>#N/A</v>
      </c>
    </row>
    <row r="34361" spans="28:28" x14ac:dyDescent="0.25">
      <c r="AB34361" s="3" t="e">
        <v>#N/A</v>
      </c>
    </row>
    <row r="34362" spans="28:28" x14ac:dyDescent="0.25">
      <c r="AB34362" s="3" t="e">
        <v>#N/A</v>
      </c>
    </row>
    <row r="34363" spans="28:28" x14ac:dyDescent="0.25">
      <c r="AB34363" s="3" t="e">
        <v>#N/A</v>
      </c>
    </row>
    <row r="34364" spans="28:28" x14ac:dyDescent="0.25">
      <c r="AB34364" s="3" t="e">
        <v>#N/A</v>
      </c>
    </row>
    <row r="34365" spans="28:28" x14ac:dyDescent="0.25">
      <c r="AB34365" s="3" t="e">
        <v>#N/A</v>
      </c>
    </row>
    <row r="34366" spans="28:28" x14ac:dyDescent="0.25">
      <c r="AB34366" s="3" t="e">
        <v>#N/A</v>
      </c>
    </row>
    <row r="34367" spans="28:28" x14ac:dyDescent="0.25">
      <c r="AB34367" s="3" t="e">
        <v>#N/A</v>
      </c>
    </row>
    <row r="34368" spans="28:28" x14ac:dyDescent="0.25">
      <c r="AB34368" s="3" t="e">
        <v>#N/A</v>
      </c>
    </row>
    <row r="34369" spans="28:28" x14ac:dyDescent="0.25">
      <c r="AB34369" s="3" t="e">
        <v>#N/A</v>
      </c>
    </row>
    <row r="34370" spans="28:28" x14ac:dyDescent="0.25">
      <c r="AB34370" s="3" t="e">
        <v>#N/A</v>
      </c>
    </row>
    <row r="34371" spans="28:28" x14ac:dyDescent="0.25">
      <c r="AB34371" s="3" t="e">
        <v>#N/A</v>
      </c>
    </row>
    <row r="34372" spans="28:28" x14ac:dyDescent="0.25">
      <c r="AB34372" s="3" t="e">
        <v>#N/A</v>
      </c>
    </row>
    <row r="34373" spans="28:28" x14ac:dyDescent="0.25">
      <c r="AB34373" s="3" t="e">
        <v>#N/A</v>
      </c>
    </row>
    <row r="34374" spans="28:28" x14ac:dyDescent="0.25">
      <c r="AB34374" s="3" t="e">
        <v>#N/A</v>
      </c>
    </row>
    <row r="34375" spans="28:28" x14ac:dyDescent="0.25">
      <c r="AB34375" s="3" t="e">
        <v>#N/A</v>
      </c>
    </row>
    <row r="34376" spans="28:28" x14ac:dyDescent="0.25">
      <c r="AB34376" s="3" t="e">
        <v>#N/A</v>
      </c>
    </row>
    <row r="34377" spans="28:28" x14ac:dyDescent="0.25">
      <c r="AB34377" s="3" t="e">
        <v>#N/A</v>
      </c>
    </row>
    <row r="34378" spans="28:28" x14ac:dyDescent="0.25">
      <c r="AB34378" s="3" t="e">
        <v>#N/A</v>
      </c>
    </row>
    <row r="34379" spans="28:28" x14ac:dyDescent="0.25">
      <c r="AB34379" s="3" t="e">
        <v>#N/A</v>
      </c>
    </row>
    <row r="34380" spans="28:28" x14ac:dyDescent="0.25">
      <c r="AB34380" s="3" t="e">
        <v>#N/A</v>
      </c>
    </row>
    <row r="34381" spans="28:28" x14ac:dyDescent="0.25">
      <c r="AB34381" s="3" t="e">
        <v>#N/A</v>
      </c>
    </row>
    <row r="34382" spans="28:28" x14ac:dyDescent="0.25">
      <c r="AB34382" s="3" t="e">
        <v>#N/A</v>
      </c>
    </row>
    <row r="34383" spans="28:28" x14ac:dyDescent="0.25">
      <c r="AB34383" s="3" t="e">
        <v>#N/A</v>
      </c>
    </row>
    <row r="34384" spans="28:28" x14ac:dyDescent="0.25">
      <c r="AB34384" s="3" t="e">
        <v>#N/A</v>
      </c>
    </row>
    <row r="34385" spans="28:28" x14ac:dyDescent="0.25">
      <c r="AB34385" s="3" t="e">
        <v>#N/A</v>
      </c>
    </row>
    <row r="34386" spans="28:28" x14ac:dyDescent="0.25">
      <c r="AB34386" s="3" t="e">
        <v>#N/A</v>
      </c>
    </row>
    <row r="34387" spans="28:28" x14ac:dyDescent="0.25">
      <c r="AB34387" s="3" t="e">
        <v>#N/A</v>
      </c>
    </row>
    <row r="34388" spans="28:28" x14ac:dyDescent="0.25">
      <c r="AB34388" s="3" t="e">
        <v>#N/A</v>
      </c>
    </row>
    <row r="34389" spans="28:28" x14ac:dyDescent="0.25">
      <c r="AB34389" s="3" t="e">
        <v>#N/A</v>
      </c>
    </row>
    <row r="34390" spans="28:28" x14ac:dyDescent="0.25">
      <c r="AB34390" s="3" t="e">
        <v>#N/A</v>
      </c>
    </row>
    <row r="34391" spans="28:28" x14ac:dyDescent="0.25">
      <c r="AB34391" s="3" t="e">
        <v>#N/A</v>
      </c>
    </row>
    <row r="34392" spans="28:28" x14ac:dyDescent="0.25">
      <c r="AB34392" s="3" t="e">
        <v>#N/A</v>
      </c>
    </row>
    <row r="34393" spans="28:28" x14ac:dyDescent="0.25">
      <c r="AB34393" s="3" t="e">
        <v>#N/A</v>
      </c>
    </row>
    <row r="34394" spans="28:28" x14ac:dyDescent="0.25">
      <c r="AB34394" s="3" t="e">
        <v>#N/A</v>
      </c>
    </row>
    <row r="34395" spans="28:28" x14ac:dyDescent="0.25">
      <c r="AB34395" s="3" t="e">
        <v>#N/A</v>
      </c>
    </row>
    <row r="34396" spans="28:28" x14ac:dyDescent="0.25">
      <c r="AB34396" s="3" t="e">
        <v>#N/A</v>
      </c>
    </row>
    <row r="34397" spans="28:28" x14ac:dyDescent="0.25">
      <c r="AB34397" s="3" t="e">
        <v>#N/A</v>
      </c>
    </row>
    <row r="34398" spans="28:28" x14ac:dyDescent="0.25">
      <c r="AB34398" s="3" t="e">
        <v>#N/A</v>
      </c>
    </row>
    <row r="34399" spans="28:28" x14ac:dyDescent="0.25">
      <c r="AB34399" s="3" t="e">
        <v>#N/A</v>
      </c>
    </row>
    <row r="34400" spans="28:28" x14ac:dyDescent="0.25">
      <c r="AB34400" s="3" t="e">
        <v>#N/A</v>
      </c>
    </row>
    <row r="34401" spans="28:28" x14ac:dyDescent="0.25">
      <c r="AB34401" s="3" t="e">
        <v>#N/A</v>
      </c>
    </row>
    <row r="34402" spans="28:28" x14ac:dyDescent="0.25">
      <c r="AB34402" s="3" t="e">
        <v>#N/A</v>
      </c>
    </row>
    <row r="34403" spans="28:28" x14ac:dyDescent="0.25">
      <c r="AB34403" s="3" t="e">
        <v>#N/A</v>
      </c>
    </row>
    <row r="34404" spans="28:28" x14ac:dyDescent="0.25">
      <c r="AB34404" s="3" t="e">
        <v>#N/A</v>
      </c>
    </row>
    <row r="34405" spans="28:28" x14ac:dyDescent="0.25">
      <c r="AB34405" s="3" t="e">
        <v>#N/A</v>
      </c>
    </row>
    <row r="34406" spans="28:28" x14ac:dyDescent="0.25">
      <c r="AB34406" s="3" t="e">
        <v>#N/A</v>
      </c>
    </row>
    <row r="34407" spans="28:28" x14ac:dyDescent="0.25">
      <c r="AB34407" s="3" t="e">
        <v>#N/A</v>
      </c>
    </row>
    <row r="34408" spans="28:28" x14ac:dyDescent="0.25">
      <c r="AB34408" s="3" t="e">
        <v>#N/A</v>
      </c>
    </row>
    <row r="34409" spans="28:28" x14ac:dyDescent="0.25">
      <c r="AB34409" s="3" t="e">
        <v>#N/A</v>
      </c>
    </row>
    <row r="34410" spans="28:28" x14ac:dyDescent="0.25">
      <c r="AB34410" s="3" t="e">
        <v>#N/A</v>
      </c>
    </row>
    <row r="34411" spans="28:28" x14ac:dyDescent="0.25">
      <c r="AB34411" s="3" t="e">
        <v>#N/A</v>
      </c>
    </row>
    <row r="34412" spans="28:28" x14ac:dyDescent="0.25">
      <c r="AB34412" s="3" t="e">
        <v>#N/A</v>
      </c>
    </row>
    <row r="34413" spans="28:28" x14ac:dyDescent="0.25">
      <c r="AB34413" s="3" t="e">
        <v>#N/A</v>
      </c>
    </row>
    <row r="34414" spans="28:28" x14ac:dyDescent="0.25">
      <c r="AB34414" s="3" t="e">
        <v>#N/A</v>
      </c>
    </row>
    <row r="34415" spans="28:28" x14ac:dyDescent="0.25">
      <c r="AB34415" s="3" t="e">
        <v>#N/A</v>
      </c>
    </row>
    <row r="34416" spans="28:28" x14ac:dyDescent="0.25">
      <c r="AB34416" s="3" t="e">
        <v>#N/A</v>
      </c>
    </row>
    <row r="34417" spans="28:28" x14ac:dyDescent="0.25">
      <c r="AB34417" s="3" t="e">
        <v>#N/A</v>
      </c>
    </row>
    <row r="34418" spans="28:28" x14ac:dyDescent="0.25">
      <c r="AB34418" s="3" t="e">
        <v>#N/A</v>
      </c>
    </row>
    <row r="34419" spans="28:28" x14ac:dyDescent="0.25">
      <c r="AB34419" s="3" t="e">
        <v>#N/A</v>
      </c>
    </row>
    <row r="34420" spans="28:28" x14ac:dyDescent="0.25">
      <c r="AB34420" s="3" t="e">
        <v>#N/A</v>
      </c>
    </row>
    <row r="34421" spans="28:28" x14ac:dyDescent="0.25">
      <c r="AB34421" s="3" t="e">
        <v>#N/A</v>
      </c>
    </row>
    <row r="34422" spans="28:28" x14ac:dyDescent="0.25">
      <c r="AB34422" s="3" t="e">
        <v>#N/A</v>
      </c>
    </row>
    <row r="34423" spans="28:28" x14ac:dyDescent="0.25">
      <c r="AB34423" s="3" t="e">
        <v>#N/A</v>
      </c>
    </row>
    <row r="34424" spans="28:28" x14ac:dyDescent="0.25">
      <c r="AB34424" s="3" t="e">
        <v>#N/A</v>
      </c>
    </row>
    <row r="34425" spans="28:28" x14ac:dyDescent="0.25">
      <c r="AB34425" s="3" t="e">
        <v>#N/A</v>
      </c>
    </row>
    <row r="34426" spans="28:28" x14ac:dyDescent="0.25">
      <c r="AB34426" s="3" t="e">
        <v>#N/A</v>
      </c>
    </row>
    <row r="34427" spans="28:28" x14ac:dyDescent="0.25">
      <c r="AB34427" s="3" t="e">
        <v>#N/A</v>
      </c>
    </row>
    <row r="34428" spans="28:28" x14ac:dyDescent="0.25">
      <c r="AB34428" s="3" t="e">
        <v>#N/A</v>
      </c>
    </row>
    <row r="34429" spans="28:28" x14ac:dyDescent="0.25">
      <c r="AB34429" s="3" t="e">
        <v>#N/A</v>
      </c>
    </row>
    <row r="34430" spans="28:28" x14ac:dyDescent="0.25">
      <c r="AB34430" s="3" t="e">
        <v>#N/A</v>
      </c>
    </row>
    <row r="34431" spans="28:28" x14ac:dyDescent="0.25">
      <c r="AB34431" s="3" t="e">
        <v>#N/A</v>
      </c>
    </row>
    <row r="34432" spans="28:28" x14ac:dyDescent="0.25">
      <c r="AB34432" s="3" t="e">
        <v>#N/A</v>
      </c>
    </row>
    <row r="34433" spans="28:28" x14ac:dyDescent="0.25">
      <c r="AB34433" s="3" t="e">
        <v>#N/A</v>
      </c>
    </row>
    <row r="34434" spans="28:28" x14ac:dyDescent="0.25">
      <c r="AB34434" s="3" t="e">
        <v>#N/A</v>
      </c>
    </row>
    <row r="34435" spans="28:28" x14ac:dyDescent="0.25">
      <c r="AB34435" s="3" t="e">
        <v>#N/A</v>
      </c>
    </row>
    <row r="34436" spans="28:28" x14ac:dyDescent="0.25">
      <c r="AB34436" s="3" t="e">
        <v>#N/A</v>
      </c>
    </row>
    <row r="34437" spans="28:28" x14ac:dyDescent="0.25">
      <c r="AB34437" s="3" t="e">
        <v>#N/A</v>
      </c>
    </row>
    <row r="34438" spans="28:28" x14ac:dyDescent="0.25">
      <c r="AB34438" s="3" t="e">
        <v>#N/A</v>
      </c>
    </row>
    <row r="34439" spans="28:28" x14ac:dyDescent="0.25">
      <c r="AB34439" s="3" t="e">
        <v>#N/A</v>
      </c>
    </row>
    <row r="34440" spans="28:28" x14ac:dyDescent="0.25">
      <c r="AB34440" s="3" t="e">
        <v>#N/A</v>
      </c>
    </row>
    <row r="34441" spans="28:28" x14ac:dyDescent="0.25">
      <c r="AB34441" s="3" t="e">
        <v>#N/A</v>
      </c>
    </row>
    <row r="34442" spans="28:28" x14ac:dyDescent="0.25">
      <c r="AB34442" s="3" t="e">
        <v>#N/A</v>
      </c>
    </row>
    <row r="34443" spans="28:28" x14ac:dyDescent="0.25">
      <c r="AB34443" s="3" t="e">
        <v>#N/A</v>
      </c>
    </row>
    <row r="34444" spans="28:28" x14ac:dyDescent="0.25">
      <c r="AB34444" s="3" t="e">
        <v>#N/A</v>
      </c>
    </row>
    <row r="34445" spans="28:28" x14ac:dyDescent="0.25">
      <c r="AB34445" s="3" t="e">
        <v>#N/A</v>
      </c>
    </row>
    <row r="34446" spans="28:28" x14ac:dyDescent="0.25">
      <c r="AB34446" s="3" t="e">
        <v>#N/A</v>
      </c>
    </row>
    <row r="34447" spans="28:28" x14ac:dyDescent="0.25">
      <c r="AB34447" s="3" t="e">
        <v>#N/A</v>
      </c>
    </row>
    <row r="34448" spans="28:28" x14ac:dyDescent="0.25">
      <c r="AB34448" s="3" t="e">
        <v>#N/A</v>
      </c>
    </row>
    <row r="34449" spans="28:28" x14ac:dyDescent="0.25">
      <c r="AB34449" s="3" t="e">
        <v>#N/A</v>
      </c>
    </row>
    <row r="34450" spans="28:28" x14ac:dyDescent="0.25">
      <c r="AB34450" s="3" t="e">
        <v>#N/A</v>
      </c>
    </row>
    <row r="34451" spans="28:28" x14ac:dyDescent="0.25">
      <c r="AB34451" s="3" t="e">
        <v>#N/A</v>
      </c>
    </row>
    <row r="34452" spans="28:28" x14ac:dyDescent="0.25">
      <c r="AB34452" s="3" t="e">
        <v>#N/A</v>
      </c>
    </row>
    <row r="34453" spans="28:28" x14ac:dyDescent="0.25">
      <c r="AB34453" s="3" t="e">
        <v>#N/A</v>
      </c>
    </row>
    <row r="34454" spans="28:28" x14ac:dyDescent="0.25">
      <c r="AB34454" s="3" t="e">
        <v>#N/A</v>
      </c>
    </row>
    <row r="34455" spans="28:28" x14ac:dyDescent="0.25">
      <c r="AB34455" s="3" t="e">
        <v>#N/A</v>
      </c>
    </row>
    <row r="34456" spans="28:28" x14ac:dyDescent="0.25">
      <c r="AB34456" s="3" t="e">
        <v>#N/A</v>
      </c>
    </row>
    <row r="34457" spans="28:28" x14ac:dyDescent="0.25">
      <c r="AB34457" s="3" t="e">
        <v>#N/A</v>
      </c>
    </row>
    <row r="34458" spans="28:28" x14ac:dyDescent="0.25">
      <c r="AB34458" s="3" t="e">
        <v>#N/A</v>
      </c>
    </row>
    <row r="34459" spans="28:28" x14ac:dyDescent="0.25">
      <c r="AB34459" s="3" t="e">
        <v>#N/A</v>
      </c>
    </row>
    <row r="34460" spans="28:28" x14ac:dyDescent="0.25">
      <c r="AB34460" s="3" t="e">
        <v>#N/A</v>
      </c>
    </row>
    <row r="34461" spans="28:28" x14ac:dyDescent="0.25">
      <c r="AB34461" s="3" t="e">
        <v>#N/A</v>
      </c>
    </row>
    <row r="34462" spans="28:28" x14ac:dyDescent="0.25">
      <c r="AB34462" s="3" t="e">
        <v>#N/A</v>
      </c>
    </row>
    <row r="34463" spans="28:28" x14ac:dyDescent="0.25">
      <c r="AB34463" s="3" t="e">
        <v>#N/A</v>
      </c>
    </row>
    <row r="34464" spans="28:28" x14ac:dyDescent="0.25">
      <c r="AB34464" s="3" t="e">
        <v>#N/A</v>
      </c>
    </row>
    <row r="34465" spans="28:28" x14ac:dyDescent="0.25">
      <c r="AB34465" s="3" t="e">
        <v>#N/A</v>
      </c>
    </row>
    <row r="34466" spans="28:28" x14ac:dyDescent="0.25">
      <c r="AB34466" s="3" t="e">
        <v>#N/A</v>
      </c>
    </row>
    <row r="34467" spans="28:28" x14ac:dyDescent="0.25">
      <c r="AB34467" s="3" t="e">
        <v>#N/A</v>
      </c>
    </row>
    <row r="34468" spans="28:28" x14ac:dyDescent="0.25">
      <c r="AB34468" s="3" t="e">
        <v>#N/A</v>
      </c>
    </row>
    <row r="34469" spans="28:28" x14ac:dyDescent="0.25">
      <c r="AB34469" s="3" t="e">
        <v>#N/A</v>
      </c>
    </row>
    <row r="34470" spans="28:28" x14ac:dyDescent="0.25">
      <c r="AB34470" s="3" t="e">
        <v>#N/A</v>
      </c>
    </row>
    <row r="34471" spans="28:28" x14ac:dyDescent="0.25">
      <c r="AB34471" s="3" t="e">
        <v>#N/A</v>
      </c>
    </row>
    <row r="34472" spans="28:28" x14ac:dyDescent="0.25">
      <c r="AB34472" s="3" t="e">
        <v>#N/A</v>
      </c>
    </row>
    <row r="34473" spans="28:28" x14ac:dyDescent="0.25">
      <c r="AB34473" s="3" t="e">
        <v>#N/A</v>
      </c>
    </row>
    <row r="34474" spans="28:28" x14ac:dyDescent="0.25">
      <c r="AB34474" s="3" t="e">
        <v>#N/A</v>
      </c>
    </row>
    <row r="34475" spans="28:28" x14ac:dyDescent="0.25">
      <c r="AB34475" s="3" t="e">
        <v>#N/A</v>
      </c>
    </row>
    <row r="34476" spans="28:28" x14ac:dyDescent="0.25">
      <c r="AB34476" s="3" t="e">
        <v>#N/A</v>
      </c>
    </row>
    <row r="34477" spans="28:28" x14ac:dyDescent="0.25">
      <c r="AB34477" s="3" t="e">
        <v>#N/A</v>
      </c>
    </row>
    <row r="34478" spans="28:28" x14ac:dyDescent="0.25">
      <c r="AB34478" s="3" t="e">
        <v>#N/A</v>
      </c>
    </row>
    <row r="34479" spans="28:28" x14ac:dyDescent="0.25">
      <c r="AB34479" s="3" t="e">
        <v>#N/A</v>
      </c>
    </row>
    <row r="34480" spans="28:28" x14ac:dyDescent="0.25">
      <c r="AB34480" s="3" t="e">
        <v>#N/A</v>
      </c>
    </row>
    <row r="34481" spans="28:28" x14ac:dyDescent="0.25">
      <c r="AB34481" s="3" t="e">
        <v>#N/A</v>
      </c>
    </row>
    <row r="34482" spans="28:28" x14ac:dyDescent="0.25">
      <c r="AB34482" s="3" t="e">
        <v>#N/A</v>
      </c>
    </row>
    <row r="34483" spans="28:28" x14ac:dyDescent="0.25">
      <c r="AB34483" s="3" t="e">
        <v>#N/A</v>
      </c>
    </row>
    <row r="34484" spans="28:28" x14ac:dyDescent="0.25">
      <c r="AB34484" s="3" t="e">
        <v>#N/A</v>
      </c>
    </row>
    <row r="34485" spans="28:28" x14ac:dyDescent="0.25">
      <c r="AB34485" s="3" t="e">
        <v>#N/A</v>
      </c>
    </row>
    <row r="34486" spans="28:28" x14ac:dyDescent="0.25">
      <c r="AB34486" s="3" t="e">
        <v>#N/A</v>
      </c>
    </row>
    <row r="34487" spans="28:28" x14ac:dyDescent="0.25">
      <c r="AB34487" s="3" t="e">
        <v>#N/A</v>
      </c>
    </row>
    <row r="34488" spans="28:28" x14ac:dyDescent="0.25">
      <c r="AB34488" s="3" t="e">
        <v>#N/A</v>
      </c>
    </row>
    <row r="34489" spans="28:28" x14ac:dyDescent="0.25">
      <c r="AB34489" s="3" t="e">
        <v>#N/A</v>
      </c>
    </row>
    <row r="34490" spans="28:28" x14ac:dyDescent="0.25">
      <c r="AB34490" s="3" t="e">
        <v>#N/A</v>
      </c>
    </row>
    <row r="34491" spans="28:28" x14ac:dyDescent="0.25">
      <c r="AB34491" s="3" t="e">
        <v>#N/A</v>
      </c>
    </row>
    <row r="34492" spans="28:28" x14ac:dyDescent="0.25">
      <c r="AB34492" s="3" t="e">
        <v>#N/A</v>
      </c>
    </row>
    <row r="34493" spans="28:28" x14ac:dyDescent="0.25">
      <c r="AB34493" s="3" t="e">
        <v>#N/A</v>
      </c>
    </row>
    <row r="34494" spans="28:28" x14ac:dyDescent="0.25">
      <c r="AB34494" s="3" t="e">
        <v>#N/A</v>
      </c>
    </row>
    <row r="34495" spans="28:28" x14ac:dyDescent="0.25">
      <c r="AB34495" s="3" t="e">
        <v>#N/A</v>
      </c>
    </row>
    <row r="34496" spans="28:28" x14ac:dyDescent="0.25">
      <c r="AB34496" s="3" t="e">
        <v>#N/A</v>
      </c>
    </row>
    <row r="34497" spans="28:28" x14ac:dyDescent="0.25">
      <c r="AB34497" s="3" t="e">
        <v>#N/A</v>
      </c>
    </row>
    <row r="34498" spans="28:28" x14ac:dyDescent="0.25">
      <c r="AB34498" s="3" t="e">
        <v>#N/A</v>
      </c>
    </row>
    <row r="34499" spans="28:28" x14ac:dyDescent="0.25">
      <c r="AB34499" s="3" t="e">
        <v>#N/A</v>
      </c>
    </row>
    <row r="34500" spans="28:28" x14ac:dyDescent="0.25">
      <c r="AB34500" s="3" t="e">
        <v>#N/A</v>
      </c>
    </row>
    <row r="34501" spans="28:28" x14ac:dyDescent="0.25">
      <c r="AB34501" s="3" t="e">
        <v>#N/A</v>
      </c>
    </row>
    <row r="34502" spans="28:28" x14ac:dyDescent="0.25">
      <c r="AB34502" s="3" t="e">
        <v>#N/A</v>
      </c>
    </row>
    <row r="34503" spans="28:28" x14ac:dyDescent="0.25">
      <c r="AB34503" s="3" t="e">
        <v>#N/A</v>
      </c>
    </row>
    <row r="34504" spans="28:28" x14ac:dyDescent="0.25">
      <c r="AB34504" s="3" t="e">
        <v>#N/A</v>
      </c>
    </row>
    <row r="34505" spans="28:28" x14ac:dyDescent="0.25">
      <c r="AB34505" s="3" t="e">
        <v>#N/A</v>
      </c>
    </row>
    <row r="34506" spans="28:28" x14ac:dyDescent="0.25">
      <c r="AB34506" s="3" t="e">
        <v>#N/A</v>
      </c>
    </row>
    <row r="34507" spans="28:28" x14ac:dyDescent="0.25">
      <c r="AB34507" s="3" t="e">
        <v>#N/A</v>
      </c>
    </row>
    <row r="34508" spans="28:28" x14ac:dyDescent="0.25">
      <c r="AB34508" s="3" t="e">
        <v>#N/A</v>
      </c>
    </row>
    <row r="34509" spans="28:28" x14ac:dyDescent="0.25">
      <c r="AB34509" s="3" t="e">
        <v>#N/A</v>
      </c>
    </row>
    <row r="34510" spans="28:28" x14ac:dyDescent="0.25">
      <c r="AB34510" s="3" t="e">
        <v>#N/A</v>
      </c>
    </row>
    <row r="34511" spans="28:28" x14ac:dyDescent="0.25">
      <c r="AB34511" s="3" t="e">
        <v>#N/A</v>
      </c>
    </row>
    <row r="34512" spans="28:28" x14ac:dyDescent="0.25">
      <c r="AB34512" s="3" t="e">
        <v>#N/A</v>
      </c>
    </row>
    <row r="34513" spans="28:28" x14ac:dyDescent="0.25">
      <c r="AB34513" s="3" t="e">
        <v>#N/A</v>
      </c>
    </row>
    <row r="34514" spans="28:28" x14ac:dyDescent="0.25">
      <c r="AB34514" s="3" t="e">
        <v>#N/A</v>
      </c>
    </row>
    <row r="34515" spans="28:28" x14ac:dyDescent="0.25">
      <c r="AB34515" s="3" t="e">
        <v>#N/A</v>
      </c>
    </row>
    <row r="34516" spans="28:28" x14ac:dyDescent="0.25">
      <c r="AB34516" s="3" t="e">
        <v>#N/A</v>
      </c>
    </row>
    <row r="34517" spans="28:28" x14ac:dyDescent="0.25">
      <c r="AB34517" s="3" t="e">
        <v>#N/A</v>
      </c>
    </row>
    <row r="34518" spans="28:28" x14ac:dyDescent="0.25">
      <c r="AB34518" s="3" t="e">
        <v>#N/A</v>
      </c>
    </row>
    <row r="34519" spans="28:28" x14ac:dyDescent="0.25">
      <c r="AB34519" s="3" t="e">
        <v>#N/A</v>
      </c>
    </row>
    <row r="34520" spans="28:28" x14ac:dyDescent="0.25">
      <c r="AB34520" s="3" t="e">
        <v>#N/A</v>
      </c>
    </row>
    <row r="34521" spans="28:28" x14ac:dyDescent="0.25">
      <c r="AB34521" s="3" t="e">
        <v>#N/A</v>
      </c>
    </row>
    <row r="34522" spans="28:28" x14ac:dyDescent="0.25">
      <c r="AB34522" s="3" t="e">
        <v>#N/A</v>
      </c>
    </row>
    <row r="34523" spans="28:28" x14ac:dyDescent="0.25">
      <c r="AB34523" s="3" t="e">
        <v>#N/A</v>
      </c>
    </row>
    <row r="34524" spans="28:28" x14ac:dyDescent="0.25">
      <c r="AB34524" s="3" t="e">
        <v>#N/A</v>
      </c>
    </row>
    <row r="34525" spans="28:28" x14ac:dyDescent="0.25">
      <c r="AB34525" s="3" t="e">
        <v>#N/A</v>
      </c>
    </row>
    <row r="34526" spans="28:28" x14ac:dyDescent="0.25">
      <c r="AB34526" s="3" t="e">
        <v>#N/A</v>
      </c>
    </row>
    <row r="34527" spans="28:28" x14ac:dyDescent="0.25">
      <c r="AB34527" s="3" t="e">
        <v>#N/A</v>
      </c>
    </row>
    <row r="34528" spans="28:28" x14ac:dyDescent="0.25">
      <c r="AB34528" s="3" t="e">
        <v>#N/A</v>
      </c>
    </row>
    <row r="34529" spans="28:28" x14ac:dyDescent="0.25">
      <c r="AB34529" s="3" t="e">
        <v>#N/A</v>
      </c>
    </row>
    <row r="34530" spans="28:28" x14ac:dyDescent="0.25">
      <c r="AB34530" s="3" t="e">
        <v>#N/A</v>
      </c>
    </row>
    <row r="34531" spans="28:28" x14ac:dyDescent="0.25">
      <c r="AB34531" s="3" t="e">
        <v>#N/A</v>
      </c>
    </row>
    <row r="34532" spans="28:28" x14ac:dyDescent="0.25">
      <c r="AB34532" s="3" t="e">
        <v>#N/A</v>
      </c>
    </row>
    <row r="34533" spans="28:28" x14ac:dyDescent="0.25">
      <c r="AB34533" s="3" t="e">
        <v>#N/A</v>
      </c>
    </row>
    <row r="34534" spans="28:28" x14ac:dyDescent="0.25">
      <c r="AB34534" s="3" t="e">
        <v>#N/A</v>
      </c>
    </row>
    <row r="34535" spans="28:28" x14ac:dyDescent="0.25">
      <c r="AB34535" s="3" t="e">
        <v>#N/A</v>
      </c>
    </row>
    <row r="34536" spans="28:28" x14ac:dyDescent="0.25">
      <c r="AB34536" s="3" t="e">
        <v>#N/A</v>
      </c>
    </row>
    <row r="34537" spans="28:28" x14ac:dyDescent="0.25">
      <c r="AB34537" s="3" t="e">
        <v>#N/A</v>
      </c>
    </row>
    <row r="34538" spans="28:28" x14ac:dyDescent="0.25">
      <c r="AB34538" s="3" t="e">
        <v>#N/A</v>
      </c>
    </row>
    <row r="34539" spans="28:28" x14ac:dyDescent="0.25">
      <c r="AB34539" s="3" t="e">
        <v>#N/A</v>
      </c>
    </row>
    <row r="34540" spans="28:28" x14ac:dyDescent="0.25">
      <c r="AB34540" s="3" t="e">
        <v>#N/A</v>
      </c>
    </row>
    <row r="34541" spans="28:28" x14ac:dyDescent="0.25">
      <c r="AB34541" s="3" t="e">
        <v>#N/A</v>
      </c>
    </row>
    <row r="34542" spans="28:28" x14ac:dyDescent="0.25">
      <c r="AB34542" s="3" t="e">
        <v>#N/A</v>
      </c>
    </row>
    <row r="34543" spans="28:28" x14ac:dyDescent="0.25">
      <c r="AB34543" s="3" t="e">
        <v>#N/A</v>
      </c>
    </row>
    <row r="34544" spans="28:28" x14ac:dyDescent="0.25">
      <c r="AB34544" s="3" t="e">
        <v>#N/A</v>
      </c>
    </row>
    <row r="34545" spans="28:28" x14ac:dyDescent="0.25">
      <c r="AB34545" s="3" t="e">
        <v>#N/A</v>
      </c>
    </row>
    <row r="34546" spans="28:28" x14ac:dyDescent="0.25">
      <c r="AB34546" s="3" t="e">
        <v>#N/A</v>
      </c>
    </row>
    <row r="34547" spans="28:28" x14ac:dyDescent="0.25">
      <c r="AB34547" s="3" t="e">
        <v>#N/A</v>
      </c>
    </row>
    <row r="34548" spans="28:28" x14ac:dyDescent="0.25">
      <c r="AB34548" s="3" t="e">
        <v>#N/A</v>
      </c>
    </row>
    <row r="34549" spans="28:28" x14ac:dyDescent="0.25">
      <c r="AB34549" s="3" t="e">
        <v>#N/A</v>
      </c>
    </row>
    <row r="34550" spans="28:28" x14ac:dyDescent="0.25">
      <c r="AB34550" s="3" t="e">
        <v>#N/A</v>
      </c>
    </row>
    <row r="34551" spans="28:28" x14ac:dyDescent="0.25">
      <c r="AB34551" s="3" t="e">
        <v>#N/A</v>
      </c>
    </row>
    <row r="34552" spans="28:28" x14ac:dyDescent="0.25">
      <c r="AB34552" s="3" t="e">
        <v>#N/A</v>
      </c>
    </row>
    <row r="34553" spans="28:28" x14ac:dyDescent="0.25">
      <c r="AB34553" s="3" t="e">
        <v>#N/A</v>
      </c>
    </row>
    <row r="34554" spans="28:28" x14ac:dyDescent="0.25">
      <c r="AB34554" s="3" t="e">
        <v>#N/A</v>
      </c>
    </row>
    <row r="34555" spans="28:28" x14ac:dyDescent="0.25">
      <c r="AB34555" s="3" t="e">
        <v>#N/A</v>
      </c>
    </row>
    <row r="34556" spans="28:28" x14ac:dyDescent="0.25">
      <c r="AB34556" s="3" t="e">
        <v>#N/A</v>
      </c>
    </row>
    <row r="34557" spans="28:28" x14ac:dyDescent="0.25">
      <c r="AB34557" s="3" t="e">
        <v>#N/A</v>
      </c>
    </row>
    <row r="34558" spans="28:28" x14ac:dyDescent="0.25">
      <c r="AB34558" s="3" t="e">
        <v>#N/A</v>
      </c>
    </row>
    <row r="34559" spans="28:28" x14ac:dyDescent="0.25">
      <c r="AB34559" s="3" t="e">
        <v>#N/A</v>
      </c>
    </row>
    <row r="34560" spans="28:28" x14ac:dyDescent="0.25">
      <c r="AB34560" s="3" t="e">
        <v>#N/A</v>
      </c>
    </row>
    <row r="34561" spans="28:28" x14ac:dyDescent="0.25">
      <c r="AB34561" s="3" t="e">
        <v>#N/A</v>
      </c>
    </row>
    <row r="34562" spans="28:28" x14ac:dyDescent="0.25">
      <c r="AB34562" s="3" t="e">
        <v>#N/A</v>
      </c>
    </row>
    <row r="34563" spans="28:28" x14ac:dyDescent="0.25">
      <c r="AB34563" s="3" t="e">
        <v>#N/A</v>
      </c>
    </row>
    <row r="34564" spans="28:28" x14ac:dyDescent="0.25">
      <c r="AB34564" s="3" t="e">
        <v>#N/A</v>
      </c>
    </row>
    <row r="34565" spans="28:28" x14ac:dyDescent="0.25">
      <c r="AB34565" s="3" t="e">
        <v>#N/A</v>
      </c>
    </row>
    <row r="34566" spans="28:28" x14ac:dyDescent="0.25">
      <c r="AB34566" s="3" t="e">
        <v>#N/A</v>
      </c>
    </row>
    <row r="34567" spans="28:28" x14ac:dyDescent="0.25">
      <c r="AB34567" s="3" t="e">
        <v>#N/A</v>
      </c>
    </row>
    <row r="34568" spans="28:28" x14ac:dyDescent="0.25">
      <c r="AB34568" s="3" t="e">
        <v>#N/A</v>
      </c>
    </row>
    <row r="34569" spans="28:28" x14ac:dyDescent="0.25">
      <c r="AB34569" s="3" t="e">
        <v>#N/A</v>
      </c>
    </row>
    <row r="34570" spans="28:28" x14ac:dyDescent="0.25">
      <c r="AB34570" s="3" t="e">
        <v>#N/A</v>
      </c>
    </row>
    <row r="34571" spans="28:28" x14ac:dyDescent="0.25">
      <c r="AB34571" s="3" t="e">
        <v>#N/A</v>
      </c>
    </row>
    <row r="34572" spans="28:28" x14ac:dyDescent="0.25">
      <c r="AB34572" s="3" t="e">
        <v>#N/A</v>
      </c>
    </row>
    <row r="34573" spans="28:28" x14ac:dyDescent="0.25">
      <c r="AB34573" s="3" t="e">
        <v>#N/A</v>
      </c>
    </row>
    <row r="34574" spans="28:28" x14ac:dyDescent="0.25">
      <c r="AB34574" s="3" t="e">
        <v>#N/A</v>
      </c>
    </row>
    <row r="34575" spans="28:28" x14ac:dyDescent="0.25">
      <c r="AB34575" s="3" t="e">
        <v>#N/A</v>
      </c>
    </row>
    <row r="34576" spans="28:28" x14ac:dyDescent="0.25">
      <c r="AB34576" s="3" t="e">
        <v>#N/A</v>
      </c>
    </row>
    <row r="34577" spans="28:28" x14ac:dyDescent="0.25">
      <c r="AB34577" s="3" t="e">
        <v>#N/A</v>
      </c>
    </row>
    <row r="34578" spans="28:28" x14ac:dyDescent="0.25">
      <c r="AB34578" s="3" t="e">
        <v>#N/A</v>
      </c>
    </row>
    <row r="34579" spans="28:28" x14ac:dyDescent="0.25">
      <c r="AB34579" s="3" t="e">
        <v>#N/A</v>
      </c>
    </row>
    <row r="34580" spans="28:28" x14ac:dyDescent="0.25">
      <c r="AB34580" s="3" t="e">
        <v>#N/A</v>
      </c>
    </row>
    <row r="34581" spans="28:28" x14ac:dyDescent="0.25">
      <c r="AB34581" s="3" t="e">
        <v>#N/A</v>
      </c>
    </row>
    <row r="34582" spans="28:28" x14ac:dyDescent="0.25">
      <c r="AB34582" s="3" t="e">
        <v>#N/A</v>
      </c>
    </row>
    <row r="34583" spans="28:28" x14ac:dyDescent="0.25">
      <c r="AB34583" s="3" t="e">
        <v>#N/A</v>
      </c>
    </row>
    <row r="34584" spans="28:28" x14ac:dyDescent="0.25">
      <c r="AB34584" s="3" t="e">
        <v>#N/A</v>
      </c>
    </row>
    <row r="34585" spans="28:28" x14ac:dyDescent="0.25">
      <c r="AB34585" s="3" t="e">
        <v>#N/A</v>
      </c>
    </row>
    <row r="34586" spans="28:28" x14ac:dyDescent="0.25">
      <c r="AB34586" s="3" t="e">
        <v>#N/A</v>
      </c>
    </row>
    <row r="34587" spans="28:28" x14ac:dyDescent="0.25">
      <c r="AB34587" s="3" t="e">
        <v>#N/A</v>
      </c>
    </row>
    <row r="34588" spans="28:28" x14ac:dyDescent="0.25">
      <c r="AB34588" s="3" t="e">
        <v>#N/A</v>
      </c>
    </row>
    <row r="34589" spans="28:28" x14ac:dyDescent="0.25">
      <c r="AB34589" s="3" t="e">
        <v>#N/A</v>
      </c>
    </row>
    <row r="34590" spans="28:28" x14ac:dyDescent="0.25">
      <c r="AB34590" s="3" t="e">
        <v>#N/A</v>
      </c>
    </row>
    <row r="34591" spans="28:28" x14ac:dyDescent="0.25">
      <c r="AB34591" s="3" t="e">
        <v>#N/A</v>
      </c>
    </row>
    <row r="34592" spans="28:28" x14ac:dyDescent="0.25">
      <c r="AB34592" s="3" t="e">
        <v>#N/A</v>
      </c>
    </row>
    <row r="34593" spans="28:28" x14ac:dyDescent="0.25">
      <c r="AB34593" s="3" t="e">
        <v>#N/A</v>
      </c>
    </row>
    <row r="34594" spans="28:28" x14ac:dyDescent="0.25">
      <c r="AB34594" s="3" t="e">
        <v>#N/A</v>
      </c>
    </row>
    <row r="34595" spans="28:28" x14ac:dyDescent="0.25">
      <c r="AB34595" s="3" t="e">
        <v>#N/A</v>
      </c>
    </row>
    <row r="34596" spans="28:28" x14ac:dyDescent="0.25">
      <c r="AB34596" s="3" t="e">
        <v>#N/A</v>
      </c>
    </row>
    <row r="34597" spans="28:28" x14ac:dyDescent="0.25">
      <c r="AB34597" s="3" t="e">
        <v>#N/A</v>
      </c>
    </row>
    <row r="34598" spans="28:28" x14ac:dyDescent="0.25">
      <c r="AB34598" s="3" t="e">
        <v>#N/A</v>
      </c>
    </row>
    <row r="34599" spans="28:28" x14ac:dyDescent="0.25">
      <c r="AB34599" s="3" t="e">
        <v>#N/A</v>
      </c>
    </row>
    <row r="34600" spans="28:28" x14ac:dyDescent="0.25">
      <c r="AB34600" s="3" t="e">
        <v>#N/A</v>
      </c>
    </row>
    <row r="34601" spans="28:28" x14ac:dyDescent="0.25">
      <c r="AB34601" s="3" t="e">
        <v>#N/A</v>
      </c>
    </row>
    <row r="34602" spans="28:28" x14ac:dyDescent="0.25">
      <c r="AB34602" s="3" t="e">
        <v>#N/A</v>
      </c>
    </row>
    <row r="34603" spans="28:28" x14ac:dyDescent="0.25">
      <c r="AB34603" s="3" t="e">
        <v>#N/A</v>
      </c>
    </row>
    <row r="34604" spans="28:28" x14ac:dyDescent="0.25">
      <c r="AB34604" s="3" t="e">
        <v>#N/A</v>
      </c>
    </row>
    <row r="34605" spans="28:28" x14ac:dyDescent="0.25">
      <c r="AB34605" s="3" t="e">
        <v>#N/A</v>
      </c>
    </row>
    <row r="34606" spans="28:28" x14ac:dyDescent="0.25">
      <c r="AB34606" s="3" t="e">
        <v>#N/A</v>
      </c>
    </row>
    <row r="34607" spans="28:28" x14ac:dyDescent="0.25">
      <c r="AB34607" s="3" t="e">
        <v>#N/A</v>
      </c>
    </row>
    <row r="34608" spans="28:28" x14ac:dyDescent="0.25">
      <c r="AB34608" s="3" t="e">
        <v>#N/A</v>
      </c>
    </row>
    <row r="34609" spans="28:28" x14ac:dyDescent="0.25">
      <c r="AB34609" s="3" t="e">
        <v>#N/A</v>
      </c>
    </row>
    <row r="34610" spans="28:28" x14ac:dyDescent="0.25">
      <c r="AB34610" s="3" t="e">
        <v>#N/A</v>
      </c>
    </row>
    <row r="34611" spans="28:28" x14ac:dyDescent="0.25">
      <c r="AB34611" s="3" t="e">
        <v>#N/A</v>
      </c>
    </row>
    <row r="34612" spans="28:28" x14ac:dyDescent="0.25">
      <c r="AB34612" s="3" t="e">
        <v>#N/A</v>
      </c>
    </row>
    <row r="34613" spans="28:28" x14ac:dyDescent="0.25">
      <c r="AB34613" s="3" t="e">
        <v>#N/A</v>
      </c>
    </row>
    <row r="34614" spans="28:28" x14ac:dyDescent="0.25">
      <c r="AB34614" s="3" t="e">
        <v>#N/A</v>
      </c>
    </row>
    <row r="34615" spans="28:28" x14ac:dyDescent="0.25">
      <c r="AB34615" s="3" t="e">
        <v>#N/A</v>
      </c>
    </row>
    <row r="34616" spans="28:28" x14ac:dyDescent="0.25">
      <c r="AB34616" s="3" t="e">
        <v>#N/A</v>
      </c>
    </row>
    <row r="34617" spans="28:28" x14ac:dyDescent="0.25">
      <c r="AB34617" s="3" t="e">
        <v>#N/A</v>
      </c>
    </row>
    <row r="34618" spans="28:28" x14ac:dyDescent="0.25">
      <c r="AB34618" s="3" t="e">
        <v>#N/A</v>
      </c>
    </row>
    <row r="34619" spans="28:28" x14ac:dyDescent="0.25">
      <c r="AB34619" s="3" t="e">
        <v>#N/A</v>
      </c>
    </row>
    <row r="34620" spans="28:28" x14ac:dyDescent="0.25">
      <c r="AB34620" s="3" t="e">
        <v>#N/A</v>
      </c>
    </row>
    <row r="34621" spans="28:28" x14ac:dyDescent="0.25">
      <c r="AB34621" s="3" t="e">
        <v>#N/A</v>
      </c>
    </row>
    <row r="34622" spans="28:28" x14ac:dyDescent="0.25">
      <c r="AB34622" s="3" t="e">
        <v>#N/A</v>
      </c>
    </row>
    <row r="34623" spans="28:28" x14ac:dyDescent="0.25">
      <c r="AB34623" s="3" t="e">
        <v>#N/A</v>
      </c>
    </row>
    <row r="34624" spans="28:28" x14ac:dyDescent="0.25">
      <c r="AB34624" s="3" t="e">
        <v>#N/A</v>
      </c>
    </row>
    <row r="34625" spans="28:28" x14ac:dyDescent="0.25">
      <c r="AB34625" s="3" t="e">
        <v>#N/A</v>
      </c>
    </row>
    <row r="34626" spans="28:28" x14ac:dyDescent="0.25">
      <c r="AB34626" s="3" t="e">
        <v>#N/A</v>
      </c>
    </row>
    <row r="34627" spans="28:28" x14ac:dyDescent="0.25">
      <c r="AB34627" s="3" t="e">
        <v>#N/A</v>
      </c>
    </row>
    <row r="34628" spans="28:28" x14ac:dyDescent="0.25">
      <c r="AB34628" s="3" t="e">
        <v>#N/A</v>
      </c>
    </row>
    <row r="34629" spans="28:28" x14ac:dyDescent="0.25">
      <c r="AB34629" s="3" t="e">
        <v>#N/A</v>
      </c>
    </row>
    <row r="34630" spans="28:28" x14ac:dyDescent="0.25">
      <c r="AB34630" s="3" t="e">
        <v>#N/A</v>
      </c>
    </row>
    <row r="34631" spans="28:28" x14ac:dyDescent="0.25">
      <c r="AB34631" s="3" t="e">
        <v>#N/A</v>
      </c>
    </row>
    <row r="34632" spans="28:28" x14ac:dyDescent="0.25">
      <c r="AB34632" s="3" t="e">
        <v>#N/A</v>
      </c>
    </row>
    <row r="34633" spans="28:28" x14ac:dyDescent="0.25">
      <c r="AB34633" s="3" t="e">
        <v>#N/A</v>
      </c>
    </row>
    <row r="34634" spans="28:28" x14ac:dyDescent="0.25">
      <c r="AB34634" s="3" t="e">
        <v>#N/A</v>
      </c>
    </row>
    <row r="34635" spans="28:28" x14ac:dyDescent="0.25">
      <c r="AB34635" s="3" t="e">
        <v>#N/A</v>
      </c>
    </row>
    <row r="34636" spans="28:28" x14ac:dyDescent="0.25">
      <c r="AB34636" s="3" t="e">
        <v>#N/A</v>
      </c>
    </row>
    <row r="34637" spans="28:28" x14ac:dyDescent="0.25">
      <c r="AB34637" s="3" t="e">
        <v>#N/A</v>
      </c>
    </row>
    <row r="34638" spans="28:28" x14ac:dyDescent="0.25">
      <c r="AB34638" s="3" t="e">
        <v>#N/A</v>
      </c>
    </row>
    <row r="34639" spans="28:28" x14ac:dyDescent="0.25">
      <c r="AB34639" s="3" t="e">
        <v>#N/A</v>
      </c>
    </row>
    <row r="34640" spans="28:28" x14ac:dyDescent="0.25">
      <c r="AB34640" s="3" t="e">
        <v>#N/A</v>
      </c>
    </row>
    <row r="34641" spans="28:28" x14ac:dyDescent="0.25">
      <c r="AB34641" s="3" t="e">
        <v>#N/A</v>
      </c>
    </row>
    <row r="34642" spans="28:28" x14ac:dyDescent="0.25">
      <c r="AB34642" s="3" t="e">
        <v>#N/A</v>
      </c>
    </row>
    <row r="34643" spans="28:28" x14ac:dyDescent="0.25">
      <c r="AB34643" s="3" t="e">
        <v>#N/A</v>
      </c>
    </row>
    <row r="34644" spans="28:28" x14ac:dyDescent="0.25">
      <c r="AB34644" s="3" t="e">
        <v>#N/A</v>
      </c>
    </row>
    <row r="34645" spans="28:28" x14ac:dyDescent="0.25">
      <c r="AB34645" s="3" t="e">
        <v>#N/A</v>
      </c>
    </row>
    <row r="34646" spans="28:28" x14ac:dyDescent="0.25">
      <c r="AB34646" s="3" t="e">
        <v>#N/A</v>
      </c>
    </row>
    <row r="34647" spans="28:28" x14ac:dyDescent="0.25">
      <c r="AB34647" s="3" t="e">
        <v>#N/A</v>
      </c>
    </row>
    <row r="34648" spans="28:28" x14ac:dyDescent="0.25">
      <c r="AB34648" s="3" t="e">
        <v>#N/A</v>
      </c>
    </row>
    <row r="34649" spans="28:28" x14ac:dyDescent="0.25">
      <c r="AB34649" s="3" t="e">
        <v>#N/A</v>
      </c>
    </row>
    <row r="34650" spans="28:28" x14ac:dyDescent="0.25">
      <c r="AB34650" s="3" t="e">
        <v>#N/A</v>
      </c>
    </row>
    <row r="34651" spans="28:28" x14ac:dyDescent="0.25">
      <c r="AB34651" s="3" t="e">
        <v>#N/A</v>
      </c>
    </row>
    <row r="34652" spans="28:28" x14ac:dyDescent="0.25">
      <c r="AB34652" s="3" t="e">
        <v>#N/A</v>
      </c>
    </row>
    <row r="34653" spans="28:28" x14ac:dyDescent="0.25">
      <c r="AB34653" s="3" t="e">
        <v>#N/A</v>
      </c>
    </row>
    <row r="34654" spans="28:28" x14ac:dyDescent="0.25">
      <c r="AB34654" s="3" t="e">
        <v>#N/A</v>
      </c>
    </row>
    <row r="34655" spans="28:28" x14ac:dyDescent="0.25">
      <c r="AB34655" s="3" t="e">
        <v>#N/A</v>
      </c>
    </row>
    <row r="34656" spans="28:28" x14ac:dyDescent="0.25">
      <c r="AB34656" s="3" t="e">
        <v>#N/A</v>
      </c>
    </row>
    <row r="34657" spans="28:28" x14ac:dyDescent="0.25">
      <c r="AB34657" s="3" t="e">
        <v>#N/A</v>
      </c>
    </row>
    <row r="34658" spans="28:28" x14ac:dyDescent="0.25">
      <c r="AB34658" s="3" t="e">
        <v>#N/A</v>
      </c>
    </row>
    <row r="34659" spans="28:28" x14ac:dyDescent="0.25">
      <c r="AB34659" s="3" t="e">
        <v>#N/A</v>
      </c>
    </row>
    <row r="34660" spans="28:28" x14ac:dyDescent="0.25">
      <c r="AB34660" s="3" t="e">
        <v>#N/A</v>
      </c>
    </row>
    <row r="34661" spans="28:28" x14ac:dyDescent="0.25">
      <c r="AB34661" s="3" t="e">
        <v>#N/A</v>
      </c>
    </row>
    <row r="34662" spans="28:28" x14ac:dyDescent="0.25">
      <c r="AB34662" s="3" t="e">
        <v>#N/A</v>
      </c>
    </row>
    <row r="34663" spans="28:28" x14ac:dyDescent="0.25">
      <c r="AB34663" s="3" t="e">
        <v>#N/A</v>
      </c>
    </row>
    <row r="34664" spans="28:28" x14ac:dyDescent="0.25">
      <c r="AB34664" s="3" t="e">
        <v>#N/A</v>
      </c>
    </row>
    <row r="34665" spans="28:28" x14ac:dyDescent="0.25">
      <c r="AB34665" s="3" t="e">
        <v>#N/A</v>
      </c>
    </row>
    <row r="34666" spans="28:28" x14ac:dyDescent="0.25">
      <c r="AB34666" s="3" t="e">
        <v>#N/A</v>
      </c>
    </row>
    <row r="34667" spans="28:28" x14ac:dyDescent="0.25">
      <c r="AB34667" s="3" t="e">
        <v>#N/A</v>
      </c>
    </row>
    <row r="34668" spans="28:28" x14ac:dyDescent="0.25">
      <c r="AB34668" s="3" t="e">
        <v>#N/A</v>
      </c>
    </row>
    <row r="34669" spans="28:28" x14ac:dyDescent="0.25">
      <c r="AB34669" s="3" t="e">
        <v>#N/A</v>
      </c>
    </row>
    <row r="34670" spans="28:28" x14ac:dyDescent="0.25">
      <c r="AB34670" s="3" t="e">
        <v>#N/A</v>
      </c>
    </row>
    <row r="34671" spans="28:28" x14ac:dyDescent="0.25">
      <c r="AB34671" s="3" t="e">
        <v>#N/A</v>
      </c>
    </row>
    <row r="34672" spans="28:28" x14ac:dyDescent="0.25">
      <c r="AB34672" s="3" t="e">
        <v>#N/A</v>
      </c>
    </row>
    <row r="34673" spans="28:28" x14ac:dyDescent="0.25">
      <c r="AB34673" s="3" t="e">
        <v>#N/A</v>
      </c>
    </row>
    <row r="34674" spans="28:28" x14ac:dyDescent="0.25">
      <c r="AB34674" s="3" t="e">
        <v>#N/A</v>
      </c>
    </row>
    <row r="34675" spans="28:28" x14ac:dyDescent="0.25">
      <c r="AB34675" s="3" t="e">
        <v>#N/A</v>
      </c>
    </row>
    <row r="34676" spans="28:28" x14ac:dyDescent="0.25">
      <c r="AB34676" s="3" t="e">
        <v>#N/A</v>
      </c>
    </row>
    <row r="34677" spans="28:28" x14ac:dyDescent="0.25">
      <c r="AB34677" s="3" t="e">
        <v>#N/A</v>
      </c>
    </row>
    <row r="34678" spans="28:28" x14ac:dyDescent="0.25">
      <c r="AB34678" s="3" t="e">
        <v>#N/A</v>
      </c>
    </row>
    <row r="34679" spans="28:28" x14ac:dyDescent="0.25">
      <c r="AB34679" s="3" t="e">
        <v>#N/A</v>
      </c>
    </row>
    <row r="34680" spans="28:28" x14ac:dyDescent="0.25">
      <c r="AB34680" s="3" t="e">
        <v>#N/A</v>
      </c>
    </row>
    <row r="34681" spans="28:28" x14ac:dyDescent="0.25">
      <c r="AB34681" s="3" t="e">
        <v>#N/A</v>
      </c>
    </row>
    <row r="34682" spans="28:28" x14ac:dyDescent="0.25">
      <c r="AB34682" s="3" t="e">
        <v>#N/A</v>
      </c>
    </row>
    <row r="34683" spans="28:28" x14ac:dyDescent="0.25">
      <c r="AB34683" s="3" t="e">
        <v>#N/A</v>
      </c>
    </row>
    <row r="34684" spans="28:28" x14ac:dyDescent="0.25">
      <c r="AB34684" s="3" t="e">
        <v>#N/A</v>
      </c>
    </row>
    <row r="34685" spans="28:28" x14ac:dyDescent="0.25">
      <c r="AB34685" s="3" t="e">
        <v>#N/A</v>
      </c>
    </row>
    <row r="34686" spans="28:28" x14ac:dyDescent="0.25">
      <c r="AB34686" s="3" t="e">
        <v>#N/A</v>
      </c>
    </row>
    <row r="34687" spans="28:28" x14ac:dyDescent="0.25">
      <c r="AB34687" s="3" t="e">
        <v>#N/A</v>
      </c>
    </row>
    <row r="34688" spans="28:28" x14ac:dyDescent="0.25">
      <c r="AB34688" s="3" t="e">
        <v>#N/A</v>
      </c>
    </row>
    <row r="34689" spans="28:28" x14ac:dyDescent="0.25">
      <c r="AB34689" s="3" t="e">
        <v>#N/A</v>
      </c>
    </row>
    <row r="34690" spans="28:28" x14ac:dyDescent="0.25">
      <c r="AB34690" s="3" t="e">
        <v>#N/A</v>
      </c>
    </row>
    <row r="34691" spans="28:28" x14ac:dyDescent="0.25">
      <c r="AB34691" s="3" t="e">
        <v>#N/A</v>
      </c>
    </row>
    <row r="34692" spans="28:28" x14ac:dyDescent="0.25">
      <c r="AB34692" s="3" t="e">
        <v>#N/A</v>
      </c>
    </row>
    <row r="34693" spans="28:28" x14ac:dyDescent="0.25">
      <c r="AB34693" s="3" t="e">
        <v>#N/A</v>
      </c>
    </row>
    <row r="34694" spans="28:28" x14ac:dyDescent="0.25">
      <c r="AB34694" s="3" t="e">
        <v>#N/A</v>
      </c>
    </row>
    <row r="34695" spans="28:28" x14ac:dyDescent="0.25">
      <c r="AB34695" s="3" t="e">
        <v>#N/A</v>
      </c>
    </row>
    <row r="34696" spans="28:28" x14ac:dyDescent="0.25">
      <c r="AB34696" s="3" t="e">
        <v>#N/A</v>
      </c>
    </row>
    <row r="34697" spans="28:28" x14ac:dyDescent="0.25">
      <c r="AB34697" s="3" t="e">
        <v>#N/A</v>
      </c>
    </row>
    <row r="34698" spans="28:28" x14ac:dyDescent="0.25">
      <c r="AB34698" s="3" t="e">
        <v>#N/A</v>
      </c>
    </row>
    <row r="34699" spans="28:28" x14ac:dyDescent="0.25">
      <c r="AB34699" s="3" t="e">
        <v>#N/A</v>
      </c>
    </row>
    <row r="34700" spans="28:28" x14ac:dyDescent="0.25">
      <c r="AB34700" s="3" t="e">
        <v>#N/A</v>
      </c>
    </row>
    <row r="34701" spans="28:28" x14ac:dyDescent="0.25">
      <c r="AB34701" s="3" t="e">
        <v>#N/A</v>
      </c>
    </row>
    <row r="34702" spans="28:28" x14ac:dyDescent="0.25">
      <c r="AB34702" s="3" t="e">
        <v>#N/A</v>
      </c>
    </row>
    <row r="34703" spans="28:28" x14ac:dyDescent="0.25">
      <c r="AB34703" s="3" t="e">
        <v>#N/A</v>
      </c>
    </row>
    <row r="34704" spans="28:28" x14ac:dyDescent="0.25">
      <c r="AB34704" s="3" t="e">
        <v>#N/A</v>
      </c>
    </row>
    <row r="34705" spans="28:28" x14ac:dyDescent="0.25">
      <c r="AB34705" s="3" t="e">
        <v>#N/A</v>
      </c>
    </row>
    <row r="34706" spans="28:28" x14ac:dyDescent="0.25">
      <c r="AB34706" s="3" t="e">
        <v>#N/A</v>
      </c>
    </row>
    <row r="34707" spans="28:28" x14ac:dyDescent="0.25">
      <c r="AB34707" s="3" t="e">
        <v>#N/A</v>
      </c>
    </row>
    <row r="34708" spans="28:28" x14ac:dyDescent="0.25">
      <c r="AB34708" s="3" t="e">
        <v>#N/A</v>
      </c>
    </row>
    <row r="34709" spans="28:28" x14ac:dyDescent="0.25">
      <c r="AB34709" s="3" t="e">
        <v>#N/A</v>
      </c>
    </row>
    <row r="34710" spans="28:28" x14ac:dyDescent="0.25">
      <c r="AB34710" s="3" t="e">
        <v>#N/A</v>
      </c>
    </row>
    <row r="34711" spans="28:28" x14ac:dyDescent="0.25">
      <c r="AB34711" s="3" t="e">
        <v>#N/A</v>
      </c>
    </row>
    <row r="34712" spans="28:28" x14ac:dyDescent="0.25">
      <c r="AB34712" s="3" t="e">
        <v>#N/A</v>
      </c>
    </row>
    <row r="34713" spans="28:28" x14ac:dyDescent="0.25">
      <c r="AB34713" s="3" t="e">
        <v>#N/A</v>
      </c>
    </row>
    <row r="34714" spans="28:28" x14ac:dyDescent="0.25">
      <c r="AB34714" s="3" t="e">
        <v>#N/A</v>
      </c>
    </row>
    <row r="34715" spans="28:28" x14ac:dyDescent="0.25">
      <c r="AB34715" s="3" t="e">
        <v>#N/A</v>
      </c>
    </row>
    <row r="34716" spans="28:28" x14ac:dyDescent="0.25">
      <c r="AB34716" s="3" t="e">
        <v>#N/A</v>
      </c>
    </row>
    <row r="34717" spans="28:28" x14ac:dyDescent="0.25">
      <c r="AB34717" s="3" t="e">
        <v>#N/A</v>
      </c>
    </row>
    <row r="34718" spans="28:28" x14ac:dyDescent="0.25">
      <c r="AB34718" s="3" t="e">
        <v>#N/A</v>
      </c>
    </row>
    <row r="34719" spans="28:28" x14ac:dyDescent="0.25">
      <c r="AB34719" s="3" t="e">
        <v>#N/A</v>
      </c>
    </row>
    <row r="34720" spans="28:28" x14ac:dyDescent="0.25">
      <c r="AB34720" s="3" t="e">
        <v>#N/A</v>
      </c>
    </row>
    <row r="34721" spans="28:28" x14ac:dyDescent="0.25">
      <c r="AB34721" s="3" t="e">
        <v>#N/A</v>
      </c>
    </row>
    <row r="34722" spans="28:28" x14ac:dyDescent="0.25">
      <c r="AB34722" s="3" t="e">
        <v>#N/A</v>
      </c>
    </row>
    <row r="34723" spans="28:28" x14ac:dyDescent="0.25">
      <c r="AB34723" s="3" t="e">
        <v>#N/A</v>
      </c>
    </row>
    <row r="34724" spans="28:28" x14ac:dyDescent="0.25">
      <c r="AB34724" s="3" t="e">
        <v>#N/A</v>
      </c>
    </row>
    <row r="34725" spans="28:28" x14ac:dyDescent="0.25">
      <c r="AB34725" s="3" t="e">
        <v>#N/A</v>
      </c>
    </row>
    <row r="34726" spans="28:28" x14ac:dyDescent="0.25">
      <c r="AB34726" s="3" t="e">
        <v>#N/A</v>
      </c>
    </row>
    <row r="34727" spans="28:28" x14ac:dyDescent="0.25">
      <c r="AB34727" s="3" t="e">
        <v>#N/A</v>
      </c>
    </row>
    <row r="34728" spans="28:28" x14ac:dyDescent="0.25">
      <c r="AB34728" s="3" t="e">
        <v>#N/A</v>
      </c>
    </row>
    <row r="34729" spans="28:28" x14ac:dyDescent="0.25">
      <c r="AB34729" s="3" t="e">
        <v>#N/A</v>
      </c>
    </row>
    <row r="34730" spans="28:28" x14ac:dyDescent="0.25">
      <c r="AB34730" s="3" t="e">
        <v>#N/A</v>
      </c>
    </row>
    <row r="34731" spans="28:28" x14ac:dyDescent="0.25">
      <c r="AB34731" s="3" t="e">
        <v>#N/A</v>
      </c>
    </row>
    <row r="34732" spans="28:28" x14ac:dyDescent="0.25">
      <c r="AB34732" s="3" t="e">
        <v>#N/A</v>
      </c>
    </row>
    <row r="34733" spans="28:28" x14ac:dyDescent="0.25">
      <c r="AB34733" s="3" t="e">
        <v>#N/A</v>
      </c>
    </row>
    <row r="34734" spans="28:28" x14ac:dyDescent="0.25">
      <c r="AB34734" s="3" t="e">
        <v>#N/A</v>
      </c>
    </row>
    <row r="34735" spans="28:28" x14ac:dyDescent="0.25">
      <c r="AB34735" s="3" t="e">
        <v>#N/A</v>
      </c>
    </row>
    <row r="34736" spans="28:28" x14ac:dyDescent="0.25">
      <c r="AB34736" s="3" t="e">
        <v>#N/A</v>
      </c>
    </row>
    <row r="34737" spans="28:28" x14ac:dyDescent="0.25">
      <c r="AB34737" s="3" t="e">
        <v>#N/A</v>
      </c>
    </row>
    <row r="34738" spans="28:28" x14ac:dyDescent="0.25">
      <c r="AB34738" s="3" t="e">
        <v>#N/A</v>
      </c>
    </row>
    <row r="34739" spans="28:28" x14ac:dyDescent="0.25">
      <c r="AB34739" s="3" t="e">
        <v>#N/A</v>
      </c>
    </row>
    <row r="34740" spans="28:28" x14ac:dyDescent="0.25">
      <c r="AB34740" s="3" t="e">
        <v>#N/A</v>
      </c>
    </row>
    <row r="34741" spans="28:28" x14ac:dyDescent="0.25">
      <c r="AB34741" s="3" t="e">
        <v>#N/A</v>
      </c>
    </row>
    <row r="34742" spans="28:28" x14ac:dyDescent="0.25">
      <c r="AB34742" s="3" t="e">
        <v>#N/A</v>
      </c>
    </row>
    <row r="34743" spans="28:28" x14ac:dyDescent="0.25">
      <c r="AB34743" s="3" t="e">
        <v>#N/A</v>
      </c>
    </row>
    <row r="34744" spans="28:28" x14ac:dyDescent="0.25">
      <c r="AB34744" s="3" t="e">
        <v>#N/A</v>
      </c>
    </row>
    <row r="34745" spans="28:28" x14ac:dyDescent="0.25">
      <c r="AB34745" s="3" t="e">
        <v>#N/A</v>
      </c>
    </row>
    <row r="34746" spans="28:28" x14ac:dyDescent="0.25">
      <c r="AB34746" s="3" t="e">
        <v>#N/A</v>
      </c>
    </row>
    <row r="34747" spans="28:28" x14ac:dyDescent="0.25">
      <c r="AB34747" s="3" t="e">
        <v>#N/A</v>
      </c>
    </row>
    <row r="34748" spans="28:28" x14ac:dyDescent="0.25">
      <c r="AB34748" s="3" t="e">
        <v>#N/A</v>
      </c>
    </row>
    <row r="34749" spans="28:28" x14ac:dyDescent="0.25">
      <c r="AB34749" s="3" t="e">
        <v>#N/A</v>
      </c>
    </row>
    <row r="34750" spans="28:28" x14ac:dyDescent="0.25">
      <c r="AB34750" s="3" t="e">
        <v>#N/A</v>
      </c>
    </row>
    <row r="34751" spans="28:28" x14ac:dyDescent="0.25">
      <c r="AB34751" s="3" t="e">
        <v>#N/A</v>
      </c>
    </row>
    <row r="34752" spans="28:28" x14ac:dyDescent="0.25">
      <c r="AB34752" s="3" t="e">
        <v>#N/A</v>
      </c>
    </row>
    <row r="34753" spans="28:28" x14ac:dyDescent="0.25">
      <c r="AB34753" s="3" t="e">
        <v>#N/A</v>
      </c>
    </row>
    <row r="34754" spans="28:28" x14ac:dyDescent="0.25">
      <c r="AB34754" s="3" t="e">
        <v>#N/A</v>
      </c>
    </row>
    <row r="34755" spans="28:28" x14ac:dyDescent="0.25">
      <c r="AB34755" s="3" t="e">
        <v>#N/A</v>
      </c>
    </row>
    <row r="34756" spans="28:28" x14ac:dyDescent="0.25">
      <c r="AB34756" s="3" t="e">
        <v>#N/A</v>
      </c>
    </row>
    <row r="34757" spans="28:28" x14ac:dyDescent="0.25">
      <c r="AB34757" s="3" t="e">
        <v>#N/A</v>
      </c>
    </row>
    <row r="34758" spans="28:28" x14ac:dyDescent="0.25">
      <c r="AB34758" s="3" t="e">
        <v>#N/A</v>
      </c>
    </row>
    <row r="34759" spans="28:28" x14ac:dyDescent="0.25">
      <c r="AB34759" s="3" t="e">
        <v>#N/A</v>
      </c>
    </row>
    <row r="34760" spans="28:28" x14ac:dyDescent="0.25">
      <c r="AB34760" s="3" t="e">
        <v>#N/A</v>
      </c>
    </row>
    <row r="34761" spans="28:28" x14ac:dyDescent="0.25">
      <c r="AB34761" s="3" t="e">
        <v>#N/A</v>
      </c>
    </row>
    <row r="34762" spans="28:28" x14ac:dyDescent="0.25">
      <c r="AB34762" s="3" t="e">
        <v>#N/A</v>
      </c>
    </row>
    <row r="34763" spans="28:28" x14ac:dyDescent="0.25">
      <c r="AB34763" s="3" t="e">
        <v>#N/A</v>
      </c>
    </row>
    <row r="34764" spans="28:28" x14ac:dyDescent="0.25">
      <c r="AB34764" s="3" t="e">
        <v>#N/A</v>
      </c>
    </row>
    <row r="34765" spans="28:28" x14ac:dyDescent="0.25">
      <c r="AB34765" s="3" t="e">
        <v>#N/A</v>
      </c>
    </row>
    <row r="34766" spans="28:28" x14ac:dyDescent="0.25">
      <c r="AB34766" s="3" t="e">
        <v>#N/A</v>
      </c>
    </row>
    <row r="34767" spans="28:28" x14ac:dyDescent="0.25">
      <c r="AB34767" s="3" t="e">
        <v>#N/A</v>
      </c>
    </row>
    <row r="34768" spans="28:28" x14ac:dyDescent="0.25">
      <c r="AB34768" s="3" t="e">
        <v>#N/A</v>
      </c>
    </row>
    <row r="34769" spans="28:28" x14ac:dyDescent="0.25">
      <c r="AB34769" s="3" t="e">
        <v>#N/A</v>
      </c>
    </row>
    <row r="34770" spans="28:28" x14ac:dyDescent="0.25">
      <c r="AB34770" s="3" t="e">
        <v>#N/A</v>
      </c>
    </row>
    <row r="34771" spans="28:28" x14ac:dyDescent="0.25">
      <c r="AB34771" s="3" t="e">
        <v>#N/A</v>
      </c>
    </row>
    <row r="34772" spans="28:28" x14ac:dyDescent="0.25">
      <c r="AB34772" s="3" t="e">
        <v>#N/A</v>
      </c>
    </row>
    <row r="34773" spans="28:28" x14ac:dyDescent="0.25">
      <c r="AB34773" s="3" t="e">
        <v>#N/A</v>
      </c>
    </row>
    <row r="34774" spans="28:28" x14ac:dyDescent="0.25">
      <c r="AB34774" s="3" t="e">
        <v>#N/A</v>
      </c>
    </row>
    <row r="34775" spans="28:28" x14ac:dyDescent="0.25">
      <c r="AB34775" s="3" t="e">
        <v>#N/A</v>
      </c>
    </row>
    <row r="34776" spans="28:28" x14ac:dyDescent="0.25">
      <c r="AB34776" s="3" t="e">
        <v>#N/A</v>
      </c>
    </row>
    <row r="34777" spans="28:28" x14ac:dyDescent="0.25">
      <c r="AB34777" s="3" t="e">
        <v>#N/A</v>
      </c>
    </row>
    <row r="34778" spans="28:28" x14ac:dyDescent="0.25">
      <c r="AB34778" s="3" t="e">
        <v>#N/A</v>
      </c>
    </row>
    <row r="34779" spans="28:28" x14ac:dyDescent="0.25">
      <c r="AB34779" s="3" t="e">
        <v>#N/A</v>
      </c>
    </row>
    <row r="34780" spans="28:28" x14ac:dyDescent="0.25">
      <c r="AB34780" s="3" t="e">
        <v>#N/A</v>
      </c>
    </row>
    <row r="34781" spans="28:28" x14ac:dyDescent="0.25">
      <c r="AB34781" s="3" t="e">
        <v>#N/A</v>
      </c>
    </row>
    <row r="34782" spans="28:28" x14ac:dyDescent="0.25">
      <c r="AB34782" s="3" t="e">
        <v>#N/A</v>
      </c>
    </row>
    <row r="34783" spans="28:28" x14ac:dyDescent="0.25">
      <c r="AB34783" s="3" t="e">
        <v>#N/A</v>
      </c>
    </row>
    <row r="34784" spans="28:28" x14ac:dyDescent="0.25">
      <c r="AB34784" s="3" t="e">
        <v>#N/A</v>
      </c>
    </row>
    <row r="34785" spans="28:28" x14ac:dyDescent="0.25">
      <c r="AB34785" s="3" t="e">
        <v>#N/A</v>
      </c>
    </row>
    <row r="34786" spans="28:28" x14ac:dyDescent="0.25">
      <c r="AB34786" s="3" t="e">
        <v>#N/A</v>
      </c>
    </row>
    <row r="34787" spans="28:28" x14ac:dyDescent="0.25">
      <c r="AB34787" s="3" t="e">
        <v>#N/A</v>
      </c>
    </row>
    <row r="34788" spans="28:28" x14ac:dyDescent="0.25">
      <c r="AB34788" s="3" t="e">
        <v>#N/A</v>
      </c>
    </row>
    <row r="34789" spans="28:28" x14ac:dyDescent="0.25">
      <c r="AB34789" s="3" t="e">
        <v>#N/A</v>
      </c>
    </row>
    <row r="34790" spans="28:28" x14ac:dyDescent="0.25">
      <c r="AB34790" s="3" t="e">
        <v>#N/A</v>
      </c>
    </row>
    <row r="34791" spans="28:28" x14ac:dyDescent="0.25">
      <c r="AB34791" s="3" t="e">
        <v>#N/A</v>
      </c>
    </row>
    <row r="34792" spans="28:28" x14ac:dyDescent="0.25">
      <c r="AB34792" s="3" t="e">
        <v>#N/A</v>
      </c>
    </row>
    <row r="34793" spans="28:28" x14ac:dyDescent="0.25">
      <c r="AB34793" s="3" t="e">
        <v>#N/A</v>
      </c>
    </row>
    <row r="34794" spans="28:28" x14ac:dyDescent="0.25">
      <c r="AB34794" s="3" t="e">
        <v>#N/A</v>
      </c>
    </row>
    <row r="34795" spans="28:28" x14ac:dyDescent="0.25">
      <c r="AB34795" s="3" t="e">
        <v>#N/A</v>
      </c>
    </row>
    <row r="34796" spans="28:28" x14ac:dyDescent="0.25">
      <c r="AB34796" s="3" t="e">
        <v>#N/A</v>
      </c>
    </row>
    <row r="34797" spans="28:28" x14ac:dyDescent="0.25">
      <c r="AB34797" s="3" t="e">
        <v>#N/A</v>
      </c>
    </row>
    <row r="34798" spans="28:28" x14ac:dyDescent="0.25">
      <c r="AB34798" s="3" t="e">
        <v>#N/A</v>
      </c>
    </row>
    <row r="34799" spans="28:28" x14ac:dyDescent="0.25">
      <c r="AB34799" s="3" t="e">
        <v>#N/A</v>
      </c>
    </row>
    <row r="34800" spans="28:28" x14ac:dyDescent="0.25">
      <c r="AB34800" s="3" t="e">
        <v>#N/A</v>
      </c>
    </row>
    <row r="34801" spans="28:28" x14ac:dyDescent="0.25">
      <c r="AB34801" s="3" t="e">
        <v>#N/A</v>
      </c>
    </row>
    <row r="34802" spans="28:28" x14ac:dyDescent="0.25">
      <c r="AB34802" s="3" t="e">
        <v>#N/A</v>
      </c>
    </row>
    <row r="34803" spans="28:28" x14ac:dyDescent="0.25">
      <c r="AB34803" s="3" t="e">
        <v>#N/A</v>
      </c>
    </row>
    <row r="34804" spans="28:28" x14ac:dyDescent="0.25">
      <c r="AB34804" s="3" t="e">
        <v>#N/A</v>
      </c>
    </row>
    <row r="34805" spans="28:28" x14ac:dyDescent="0.25">
      <c r="AB34805" s="3" t="e">
        <v>#N/A</v>
      </c>
    </row>
    <row r="34806" spans="28:28" x14ac:dyDescent="0.25">
      <c r="AB34806" s="3" t="e">
        <v>#N/A</v>
      </c>
    </row>
    <row r="34807" spans="28:28" x14ac:dyDescent="0.25">
      <c r="AB34807" s="3" t="e">
        <v>#N/A</v>
      </c>
    </row>
    <row r="34808" spans="28:28" x14ac:dyDescent="0.25">
      <c r="AB34808" s="3" t="e">
        <v>#N/A</v>
      </c>
    </row>
    <row r="34809" spans="28:28" x14ac:dyDescent="0.25">
      <c r="AB34809" s="3" t="e">
        <v>#N/A</v>
      </c>
    </row>
    <row r="34810" spans="28:28" x14ac:dyDescent="0.25">
      <c r="AB34810" s="3" t="e">
        <v>#N/A</v>
      </c>
    </row>
    <row r="34811" spans="28:28" x14ac:dyDescent="0.25">
      <c r="AB34811" s="3" t="e">
        <v>#N/A</v>
      </c>
    </row>
    <row r="34812" spans="28:28" x14ac:dyDescent="0.25">
      <c r="AB34812" s="3" t="e">
        <v>#N/A</v>
      </c>
    </row>
    <row r="34813" spans="28:28" x14ac:dyDescent="0.25">
      <c r="AB34813" s="3" t="e">
        <v>#N/A</v>
      </c>
    </row>
    <row r="34814" spans="28:28" x14ac:dyDescent="0.25">
      <c r="AB34814" s="3" t="e">
        <v>#N/A</v>
      </c>
    </row>
    <row r="34815" spans="28:28" x14ac:dyDescent="0.25">
      <c r="AB34815" s="3" t="e">
        <v>#N/A</v>
      </c>
    </row>
    <row r="34816" spans="28:28" x14ac:dyDescent="0.25">
      <c r="AB34816" s="3" t="e">
        <v>#N/A</v>
      </c>
    </row>
    <row r="34817" spans="28:28" x14ac:dyDescent="0.25">
      <c r="AB34817" s="3" t="e">
        <v>#N/A</v>
      </c>
    </row>
    <row r="34818" spans="28:28" x14ac:dyDescent="0.25">
      <c r="AB34818" s="3" t="e">
        <v>#N/A</v>
      </c>
    </row>
    <row r="34819" spans="28:28" x14ac:dyDescent="0.25">
      <c r="AB34819" s="3" t="e">
        <v>#N/A</v>
      </c>
    </row>
    <row r="34820" spans="28:28" x14ac:dyDescent="0.25">
      <c r="AB34820" s="3" t="e">
        <v>#N/A</v>
      </c>
    </row>
    <row r="34821" spans="28:28" x14ac:dyDescent="0.25">
      <c r="AB34821" s="3" t="e">
        <v>#N/A</v>
      </c>
    </row>
    <row r="34822" spans="28:28" x14ac:dyDescent="0.25">
      <c r="AB34822" s="3" t="e">
        <v>#N/A</v>
      </c>
    </row>
    <row r="34823" spans="28:28" x14ac:dyDescent="0.25">
      <c r="AB34823" s="3" t="e">
        <v>#N/A</v>
      </c>
    </row>
    <row r="34824" spans="28:28" x14ac:dyDescent="0.25">
      <c r="AB34824" s="3" t="e">
        <v>#N/A</v>
      </c>
    </row>
    <row r="34825" spans="28:28" x14ac:dyDescent="0.25">
      <c r="AB34825" s="3" t="e">
        <v>#N/A</v>
      </c>
    </row>
    <row r="34826" spans="28:28" x14ac:dyDescent="0.25">
      <c r="AB34826" s="3" t="e">
        <v>#N/A</v>
      </c>
    </row>
    <row r="34827" spans="28:28" x14ac:dyDescent="0.25">
      <c r="AB34827" s="3" t="e">
        <v>#N/A</v>
      </c>
    </row>
    <row r="34828" spans="28:28" x14ac:dyDescent="0.25">
      <c r="AB34828" s="3" t="e">
        <v>#N/A</v>
      </c>
    </row>
    <row r="34829" spans="28:28" x14ac:dyDescent="0.25">
      <c r="AB34829" s="3" t="e">
        <v>#N/A</v>
      </c>
    </row>
    <row r="34830" spans="28:28" x14ac:dyDescent="0.25">
      <c r="AB34830" s="3" t="e">
        <v>#N/A</v>
      </c>
    </row>
    <row r="34831" spans="28:28" x14ac:dyDescent="0.25">
      <c r="AB34831" s="3" t="e">
        <v>#N/A</v>
      </c>
    </row>
    <row r="34832" spans="28:28" x14ac:dyDescent="0.25">
      <c r="AB34832" s="3" t="e">
        <v>#N/A</v>
      </c>
    </row>
    <row r="34833" spans="28:28" x14ac:dyDescent="0.25">
      <c r="AB34833" s="3" t="e">
        <v>#N/A</v>
      </c>
    </row>
    <row r="34834" spans="28:28" x14ac:dyDescent="0.25">
      <c r="AB34834" s="3" t="e">
        <v>#N/A</v>
      </c>
    </row>
    <row r="34835" spans="28:28" x14ac:dyDescent="0.25">
      <c r="AB34835" s="3" t="e">
        <v>#N/A</v>
      </c>
    </row>
    <row r="34836" spans="28:28" x14ac:dyDescent="0.25">
      <c r="AB34836" s="3" t="e">
        <v>#N/A</v>
      </c>
    </row>
    <row r="34837" spans="28:28" x14ac:dyDescent="0.25">
      <c r="AB34837" s="3" t="e">
        <v>#N/A</v>
      </c>
    </row>
    <row r="34838" spans="28:28" x14ac:dyDescent="0.25">
      <c r="AB34838" s="3" t="e">
        <v>#N/A</v>
      </c>
    </row>
    <row r="34839" spans="28:28" x14ac:dyDescent="0.25">
      <c r="AB34839" s="3" t="e">
        <v>#N/A</v>
      </c>
    </row>
    <row r="34840" spans="28:28" x14ac:dyDescent="0.25">
      <c r="AB34840" s="3" t="e">
        <v>#N/A</v>
      </c>
    </row>
    <row r="34841" spans="28:28" x14ac:dyDescent="0.25">
      <c r="AB34841" s="3" t="e">
        <v>#N/A</v>
      </c>
    </row>
    <row r="34842" spans="28:28" x14ac:dyDescent="0.25">
      <c r="AB34842" s="3" t="e">
        <v>#N/A</v>
      </c>
    </row>
    <row r="34843" spans="28:28" x14ac:dyDescent="0.25">
      <c r="AB34843" s="3" t="e">
        <v>#N/A</v>
      </c>
    </row>
    <row r="34844" spans="28:28" x14ac:dyDescent="0.25">
      <c r="AB34844" s="3" t="e">
        <v>#N/A</v>
      </c>
    </row>
    <row r="34845" spans="28:28" x14ac:dyDescent="0.25">
      <c r="AB34845" s="3" t="e">
        <v>#N/A</v>
      </c>
    </row>
    <row r="34846" spans="28:28" x14ac:dyDescent="0.25">
      <c r="AB34846" s="3" t="e">
        <v>#N/A</v>
      </c>
    </row>
    <row r="34847" spans="28:28" x14ac:dyDescent="0.25">
      <c r="AB34847" s="3" t="e">
        <v>#N/A</v>
      </c>
    </row>
    <row r="34848" spans="28:28" x14ac:dyDescent="0.25">
      <c r="AB34848" s="3" t="e">
        <v>#N/A</v>
      </c>
    </row>
    <row r="34849" spans="28:28" x14ac:dyDescent="0.25">
      <c r="AB34849" s="3" t="e">
        <v>#N/A</v>
      </c>
    </row>
    <row r="34850" spans="28:28" x14ac:dyDescent="0.25">
      <c r="AB34850" s="3" t="e">
        <v>#N/A</v>
      </c>
    </row>
    <row r="34851" spans="28:28" x14ac:dyDescent="0.25">
      <c r="AB34851" s="3" t="e">
        <v>#N/A</v>
      </c>
    </row>
    <row r="34852" spans="28:28" x14ac:dyDescent="0.25">
      <c r="AB34852" s="3" t="e">
        <v>#N/A</v>
      </c>
    </row>
    <row r="34853" spans="28:28" x14ac:dyDescent="0.25">
      <c r="AB34853" s="3" t="e">
        <v>#N/A</v>
      </c>
    </row>
    <row r="34854" spans="28:28" x14ac:dyDescent="0.25">
      <c r="AB34854" s="3" t="e">
        <v>#N/A</v>
      </c>
    </row>
    <row r="34855" spans="28:28" x14ac:dyDescent="0.25">
      <c r="AB34855" s="3" t="e">
        <v>#N/A</v>
      </c>
    </row>
    <row r="34856" spans="28:28" x14ac:dyDescent="0.25">
      <c r="AB34856" s="3" t="e">
        <v>#N/A</v>
      </c>
    </row>
    <row r="34857" spans="28:28" x14ac:dyDescent="0.25">
      <c r="AB34857" s="3" t="e">
        <v>#N/A</v>
      </c>
    </row>
    <row r="34858" spans="28:28" x14ac:dyDescent="0.25">
      <c r="AB34858" s="3" t="e">
        <v>#N/A</v>
      </c>
    </row>
    <row r="34859" spans="28:28" x14ac:dyDescent="0.25">
      <c r="AB34859" s="3" t="e">
        <v>#N/A</v>
      </c>
    </row>
    <row r="34860" spans="28:28" x14ac:dyDescent="0.25">
      <c r="AB34860" s="3" t="e">
        <v>#N/A</v>
      </c>
    </row>
    <row r="34861" spans="28:28" x14ac:dyDescent="0.25">
      <c r="AB34861" s="3" t="e">
        <v>#N/A</v>
      </c>
    </row>
    <row r="34862" spans="28:28" x14ac:dyDescent="0.25">
      <c r="AB34862" s="3" t="e">
        <v>#N/A</v>
      </c>
    </row>
    <row r="34863" spans="28:28" x14ac:dyDescent="0.25">
      <c r="AB34863" s="3" t="e">
        <v>#N/A</v>
      </c>
    </row>
    <row r="34864" spans="28:28" x14ac:dyDescent="0.25">
      <c r="AB34864" s="3" t="e">
        <v>#N/A</v>
      </c>
    </row>
    <row r="34865" spans="28:28" x14ac:dyDescent="0.25">
      <c r="AB34865" s="3" t="e">
        <v>#N/A</v>
      </c>
    </row>
    <row r="34866" spans="28:28" x14ac:dyDescent="0.25">
      <c r="AB34866" s="3" t="e">
        <v>#N/A</v>
      </c>
    </row>
    <row r="34867" spans="28:28" x14ac:dyDescent="0.25">
      <c r="AB34867" s="3" t="e">
        <v>#N/A</v>
      </c>
    </row>
    <row r="34868" spans="28:28" x14ac:dyDescent="0.25">
      <c r="AB34868" s="3" t="e">
        <v>#N/A</v>
      </c>
    </row>
    <row r="34869" spans="28:28" x14ac:dyDescent="0.25">
      <c r="AB34869" s="3" t="e">
        <v>#N/A</v>
      </c>
    </row>
    <row r="34870" spans="28:28" x14ac:dyDescent="0.25">
      <c r="AB34870" s="3" t="e">
        <v>#N/A</v>
      </c>
    </row>
    <row r="34871" spans="28:28" x14ac:dyDescent="0.25">
      <c r="AB34871" s="3" t="e">
        <v>#N/A</v>
      </c>
    </row>
    <row r="34872" spans="28:28" x14ac:dyDescent="0.25">
      <c r="AB34872" s="3" t="e">
        <v>#N/A</v>
      </c>
    </row>
    <row r="34873" spans="28:28" x14ac:dyDescent="0.25">
      <c r="AB34873" s="3" t="e">
        <v>#N/A</v>
      </c>
    </row>
    <row r="34874" spans="28:28" x14ac:dyDescent="0.25">
      <c r="AB34874" s="3" t="e">
        <v>#N/A</v>
      </c>
    </row>
    <row r="34875" spans="28:28" x14ac:dyDescent="0.25">
      <c r="AB34875" s="3" t="e">
        <v>#N/A</v>
      </c>
    </row>
    <row r="34876" spans="28:28" x14ac:dyDescent="0.25">
      <c r="AB34876" s="3" t="e">
        <v>#N/A</v>
      </c>
    </row>
    <row r="34877" spans="28:28" x14ac:dyDescent="0.25">
      <c r="AB34877" s="3" t="e">
        <v>#N/A</v>
      </c>
    </row>
    <row r="34878" spans="28:28" x14ac:dyDescent="0.25">
      <c r="AB34878" s="3" t="e">
        <v>#N/A</v>
      </c>
    </row>
    <row r="34879" spans="28:28" x14ac:dyDescent="0.25">
      <c r="AB34879" s="3" t="e">
        <v>#N/A</v>
      </c>
    </row>
    <row r="34880" spans="28:28" x14ac:dyDescent="0.25">
      <c r="AB34880" s="3" t="e">
        <v>#N/A</v>
      </c>
    </row>
    <row r="34881" spans="28:28" x14ac:dyDescent="0.25">
      <c r="AB34881" s="3" t="e">
        <v>#N/A</v>
      </c>
    </row>
    <row r="34882" spans="28:28" x14ac:dyDescent="0.25">
      <c r="AB34882" s="3" t="e">
        <v>#N/A</v>
      </c>
    </row>
    <row r="34883" spans="28:28" x14ac:dyDescent="0.25">
      <c r="AB34883" s="3" t="e">
        <v>#N/A</v>
      </c>
    </row>
    <row r="34884" spans="28:28" x14ac:dyDescent="0.25">
      <c r="AB34884" s="3" t="e">
        <v>#N/A</v>
      </c>
    </row>
    <row r="34885" spans="28:28" x14ac:dyDescent="0.25">
      <c r="AB34885" s="3" t="e">
        <v>#N/A</v>
      </c>
    </row>
    <row r="34886" spans="28:28" x14ac:dyDescent="0.25">
      <c r="AB34886" s="3" t="e">
        <v>#N/A</v>
      </c>
    </row>
    <row r="34887" spans="28:28" x14ac:dyDescent="0.25">
      <c r="AB34887" s="3" t="e">
        <v>#N/A</v>
      </c>
    </row>
    <row r="34888" spans="28:28" x14ac:dyDescent="0.25">
      <c r="AB34888" s="3" t="e">
        <v>#N/A</v>
      </c>
    </row>
    <row r="34889" spans="28:28" x14ac:dyDescent="0.25">
      <c r="AB34889" s="3" t="e">
        <v>#N/A</v>
      </c>
    </row>
    <row r="34890" spans="28:28" x14ac:dyDescent="0.25">
      <c r="AB34890" s="3" t="e">
        <v>#N/A</v>
      </c>
    </row>
    <row r="34891" spans="28:28" x14ac:dyDescent="0.25">
      <c r="AB34891" s="3" t="e">
        <v>#N/A</v>
      </c>
    </row>
    <row r="34892" spans="28:28" x14ac:dyDescent="0.25">
      <c r="AB34892" s="3" t="e">
        <v>#N/A</v>
      </c>
    </row>
    <row r="34893" spans="28:28" x14ac:dyDescent="0.25">
      <c r="AB34893" s="3" t="e">
        <v>#N/A</v>
      </c>
    </row>
    <row r="34894" spans="28:28" x14ac:dyDescent="0.25">
      <c r="AB34894" s="3" t="e">
        <v>#N/A</v>
      </c>
    </row>
    <row r="34895" spans="28:28" x14ac:dyDescent="0.25">
      <c r="AB34895" s="3" t="e">
        <v>#N/A</v>
      </c>
    </row>
    <row r="34896" spans="28:28" x14ac:dyDescent="0.25">
      <c r="AB34896" s="3" t="e">
        <v>#N/A</v>
      </c>
    </row>
    <row r="34897" spans="28:28" x14ac:dyDescent="0.25">
      <c r="AB34897" s="3" t="e">
        <v>#N/A</v>
      </c>
    </row>
    <row r="34898" spans="28:28" x14ac:dyDescent="0.25">
      <c r="AB34898" s="3" t="e">
        <v>#N/A</v>
      </c>
    </row>
    <row r="34899" spans="28:28" x14ac:dyDescent="0.25">
      <c r="AB34899" s="3" t="e">
        <v>#N/A</v>
      </c>
    </row>
    <row r="34900" spans="28:28" x14ac:dyDescent="0.25">
      <c r="AB34900" s="3" t="e">
        <v>#N/A</v>
      </c>
    </row>
    <row r="34901" spans="28:28" x14ac:dyDescent="0.25">
      <c r="AB34901" s="3" t="e">
        <v>#N/A</v>
      </c>
    </row>
    <row r="34902" spans="28:28" x14ac:dyDescent="0.25">
      <c r="AB34902" s="3" t="e">
        <v>#N/A</v>
      </c>
    </row>
    <row r="34903" spans="28:28" x14ac:dyDescent="0.25">
      <c r="AB34903" s="3" t="e">
        <v>#N/A</v>
      </c>
    </row>
    <row r="34904" spans="28:28" x14ac:dyDescent="0.25">
      <c r="AB34904" s="3" t="e">
        <v>#N/A</v>
      </c>
    </row>
    <row r="34905" spans="28:28" x14ac:dyDescent="0.25">
      <c r="AB34905" s="3" t="e">
        <v>#N/A</v>
      </c>
    </row>
    <row r="34906" spans="28:28" x14ac:dyDescent="0.25">
      <c r="AB34906" s="3" t="e">
        <v>#N/A</v>
      </c>
    </row>
    <row r="34907" spans="28:28" x14ac:dyDescent="0.25">
      <c r="AB34907" s="3" t="e">
        <v>#N/A</v>
      </c>
    </row>
    <row r="34908" spans="28:28" x14ac:dyDescent="0.25">
      <c r="AB34908" s="3" t="e">
        <v>#N/A</v>
      </c>
    </row>
    <row r="34909" spans="28:28" x14ac:dyDescent="0.25">
      <c r="AB34909" s="3" t="e">
        <v>#N/A</v>
      </c>
    </row>
    <row r="34910" spans="28:28" x14ac:dyDescent="0.25">
      <c r="AB34910" s="3" t="e">
        <v>#N/A</v>
      </c>
    </row>
    <row r="34911" spans="28:28" x14ac:dyDescent="0.25">
      <c r="AB34911" s="3" t="e">
        <v>#N/A</v>
      </c>
    </row>
    <row r="34912" spans="28:28" x14ac:dyDescent="0.25">
      <c r="AB34912" s="3" t="e">
        <v>#N/A</v>
      </c>
    </row>
    <row r="34913" spans="28:28" x14ac:dyDescent="0.25">
      <c r="AB34913" s="3" t="e">
        <v>#N/A</v>
      </c>
    </row>
    <row r="34914" spans="28:28" x14ac:dyDescent="0.25">
      <c r="AB34914" s="3" t="e">
        <v>#N/A</v>
      </c>
    </row>
    <row r="34915" spans="28:28" x14ac:dyDescent="0.25">
      <c r="AB34915" s="3" t="e">
        <v>#N/A</v>
      </c>
    </row>
    <row r="34916" spans="28:28" x14ac:dyDescent="0.25">
      <c r="AB34916" s="3" t="e">
        <v>#N/A</v>
      </c>
    </row>
    <row r="34917" spans="28:28" x14ac:dyDescent="0.25">
      <c r="AB34917" s="3" t="e">
        <v>#N/A</v>
      </c>
    </row>
    <row r="34918" spans="28:28" x14ac:dyDescent="0.25">
      <c r="AB34918" s="3" t="e">
        <v>#N/A</v>
      </c>
    </row>
    <row r="34919" spans="28:28" x14ac:dyDescent="0.25">
      <c r="AB34919" s="3" t="e">
        <v>#N/A</v>
      </c>
    </row>
    <row r="34920" spans="28:28" x14ac:dyDescent="0.25">
      <c r="AB34920" s="3" t="e">
        <v>#N/A</v>
      </c>
    </row>
    <row r="34921" spans="28:28" x14ac:dyDescent="0.25">
      <c r="AB34921" s="3" t="e">
        <v>#N/A</v>
      </c>
    </row>
    <row r="34922" spans="28:28" x14ac:dyDescent="0.25">
      <c r="AB34922" s="3" t="e">
        <v>#N/A</v>
      </c>
    </row>
    <row r="34923" spans="28:28" x14ac:dyDescent="0.25">
      <c r="AB34923" s="3" t="e">
        <v>#N/A</v>
      </c>
    </row>
    <row r="34924" spans="28:28" x14ac:dyDescent="0.25">
      <c r="AB34924" s="3" t="e">
        <v>#N/A</v>
      </c>
    </row>
    <row r="34925" spans="28:28" x14ac:dyDescent="0.25">
      <c r="AB34925" s="3" t="e">
        <v>#N/A</v>
      </c>
    </row>
    <row r="34926" spans="28:28" x14ac:dyDescent="0.25">
      <c r="AB34926" s="3" t="e">
        <v>#N/A</v>
      </c>
    </row>
    <row r="34927" spans="28:28" x14ac:dyDescent="0.25">
      <c r="AB34927" s="3" t="e">
        <v>#N/A</v>
      </c>
    </row>
    <row r="34928" spans="28:28" x14ac:dyDescent="0.25">
      <c r="AB34928" s="3" t="e">
        <v>#N/A</v>
      </c>
    </row>
    <row r="34929" spans="28:28" x14ac:dyDescent="0.25">
      <c r="AB34929" s="3" t="e">
        <v>#N/A</v>
      </c>
    </row>
    <row r="34930" spans="28:28" x14ac:dyDescent="0.25">
      <c r="AB34930" s="3" t="e">
        <v>#N/A</v>
      </c>
    </row>
    <row r="34931" spans="28:28" x14ac:dyDescent="0.25">
      <c r="AB34931" s="3" t="e">
        <v>#N/A</v>
      </c>
    </row>
    <row r="34932" spans="28:28" x14ac:dyDescent="0.25">
      <c r="AB34932" s="3" t="e">
        <v>#N/A</v>
      </c>
    </row>
    <row r="34933" spans="28:28" x14ac:dyDescent="0.25">
      <c r="AB34933" s="3" t="e">
        <v>#N/A</v>
      </c>
    </row>
    <row r="34934" spans="28:28" x14ac:dyDescent="0.25">
      <c r="AB34934" s="3" t="e">
        <v>#N/A</v>
      </c>
    </row>
    <row r="34935" spans="28:28" x14ac:dyDescent="0.25">
      <c r="AB34935" s="3" t="e">
        <v>#N/A</v>
      </c>
    </row>
    <row r="34936" spans="28:28" x14ac:dyDescent="0.25">
      <c r="AB34936" s="3" t="e">
        <v>#N/A</v>
      </c>
    </row>
    <row r="34937" spans="28:28" x14ac:dyDescent="0.25">
      <c r="AB34937" s="3" t="e">
        <v>#N/A</v>
      </c>
    </row>
    <row r="34938" spans="28:28" x14ac:dyDescent="0.25">
      <c r="AB34938" s="3" t="e">
        <v>#N/A</v>
      </c>
    </row>
    <row r="34939" spans="28:28" x14ac:dyDescent="0.25">
      <c r="AB34939" s="3" t="e">
        <v>#N/A</v>
      </c>
    </row>
    <row r="34940" spans="28:28" x14ac:dyDescent="0.25">
      <c r="AB34940" s="3" t="e">
        <v>#N/A</v>
      </c>
    </row>
    <row r="34941" spans="28:28" x14ac:dyDescent="0.25">
      <c r="AB34941" s="3" t="e">
        <v>#N/A</v>
      </c>
    </row>
    <row r="34942" spans="28:28" x14ac:dyDescent="0.25">
      <c r="AB34942" s="3" t="e">
        <v>#N/A</v>
      </c>
    </row>
    <row r="34943" spans="28:28" x14ac:dyDescent="0.25">
      <c r="AB34943" s="3" t="e">
        <v>#N/A</v>
      </c>
    </row>
    <row r="34944" spans="28:28" x14ac:dyDescent="0.25">
      <c r="AB34944" s="3" t="e">
        <v>#N/A</v>
      </c>
    </row>
    <row r="34945" spans="28:28" x14ac:dyDescent="0.25">
      <c r="AB34945" s="3" t="e">
        <v>#N/A</v>
      </c>
    </row>
    <row r="34946" spans="28:28" x14ac:dyDescent="0.25">
      <c r="AB34946" s="3" t="e">
        <v>#N/A</v>
      </c>
    </row>
    <row r="34947" spans="28:28" x14ac:dyDescent="0.25">
      <c r="AB34947" s="3" t="e">
        <v>#N/A</v>
      </c>
    </row>
    <row r="34948" spans="28:28" x14ac:dyDescent="0.25">
      <c r="AB34948" s="3" t="e">
        <v>#N/A</v>
      </c>
    </row>
    <row r="34949" spans="28:28" x14ac:dyDescent="0.25">
      <c r="AB34949" s="3" t="e">
        <v>#N/A</v>
      </c>
    </row>
    <row r="34950" spans="28:28" x14ac:dyDescent="0.25">
      <c r="AB34950" s="3" t="e">
        <v>#N/A</v>
      </c>
    </row>
    <row r="34951" spans="28:28" x14ac:dyDescent="0.25">
      <c r="AB34951" s="3" t="e">
        <v>#N/A</v>
      </c>
    </row>
    <row r="34952" spans="28:28" x14ac:dyDescent="0.25">
      <c r="AB34952" s="3" t="e">
        <v>#N/A</v>
      </c>
    </row>
    <row r="34953" spans="28:28" x14ac:dyDescent="0.25">
      <c r="AB34953" s="3" t="e">
        <v>#N/A</v>
      </c>
    </row>
    <row r="34954" spans="28:28" x14ac:dyDescent="0.25">
      <c r="AB34954" s="3" t="e">
        <v>#N/A</v>
      </c>
    </row>
    <row r="34955" spans="28:28" x14ac:dyDescent="0.25">
      <c r="AB34955" s="3" t="e">
        <v>#N/A</v>
      </c>
    </row>
    <row r="34956" spans="28:28" x14ac:dyDescent="0.25">
      <c r="AB34956" s="3" t="e">
        <v>#N/A</v>
      </c>
    </row>
    <row r="34957" spans="28:28" x14ac:dyDescent="0.25">
      <c r="AB34957" s="3" t="e">
        <v>#N/A</v>
      </c>
    </row>
    <row r="34958" spans="28:28" x14ac:dyDescent="0.25">
      <c r="AB34958" s="3" t="e">
        <v>#N/A</v>
      </c>
    </row>
    <row r="34959" spans="28:28" x14ac:dyDescent="0.25">
      <c r="AB34959" s="3" t="e">
        <v>#N/A</v>
      </c>
    </row>
    <row r="34960" spans="28:28" x14ac:dyDescent="0.25">
      <c r="AB34960" s="3" t="e">
        <v>#N/A</v>
      </c>
    </row>
    <row r="34961" spans="28:28" x14ac:dyDescent="0.25">
      <c r="AB34961" s="3" t="e">
        <v>#N/A</v>
      </c>
    </row>
    <row r="34962" spans="28:28" x14ac:dyDescent="0.25">
      <c r="AB34962" s="3" t="e">
        <v>#N/A</v>
      </c>
    </row>
    <row r="34963" spans="28:28" x14ac:dyDescent="0.25">
      <c r="AB34963" s="3" t="e">
        <v>#N/A</v>
      </c>
    </row>
    <row r="34964" spans="28:28" x14ac:dyDescent="0.25">
      <c r="AB34964" s="3" t="e">
        <v>#N/A</v>
      </c>
    </row>
    <row r="34965" spans="28:28" x14ac:dyDescent="0.25">
      <c r="AB34965" s="3" t="e">
        <v>#N/A</v>
      </c>
    </row>
    <row r="34966" spans="28:28" x14ac:dyDescent="0.25">
      <c r="AB34966" s="3" t="e">
        <v>#N/A</v>
      </c>
    </row>
    <row r="34967" spans="28:28" x14ac:dyDescent="0.25">
      <c r="AB34967" s="3" t="e">
        <v>#N/A</v>
      </c>
    </row>
    <row r="34968" spans="28:28" x14ac:dyDescent="0.25">
      <c r="AB34968" s="3" t="e">
        <v>#N/A</v>
      </c>
    </row>
    <row r="34969" spans="28:28" x14ac:dyDescent="0.25">
      <c r="AB34969" s="3" t="e">
        <v>#N/A</v>
      </c>
    </row>
    <row r="34970" spans="28:28" x14ac:dyDescent="0.25">
      <c r="AB34970" s="3" t="e">
        <v>#N/A</v>
      </c>
    </row>
    <row r="34971" spans="28:28" x14ac:dyDescent="0.25">
      <c r="AB34971" s="3" t="e">
        <v>#N/A</v>
      </c>
    </row>
    <row r="34972" spans="28:28" x14ac:dyDescent="0.25">
      <c r="AB34972" s="3" t="e">
        <v>#N/A</v>
      </c>
    </row>
    <row r="34973" spans="28:28" x14ac:dyDescent="0.25">
      <c r="AB34973" s="3" t="e">
        <v>#N/A</v>
      </c>
    </row>
    <row r="34974" spans="28:28" x14ac:dyDescent="0.25">
      <c r="AB34974" s="3" t="e">
        <v>#N/A</v>
      </c>
    </row>
    <row r="34975" spans="28:28" x14ac:dyDescent="0.25">
      <c r="AB34975" s="3" t="e">
        <v>#N/A</v>
      </c>
    </row>
    <row r="34976" spans="28:28" x14ac:dyDescent="0.25">
      <c r="AB34976" s="3" t="e">
        <v>#N/A</v>
      </c>
    </row>
    <row r="34977" spans="28:28" x14ac:dyDescent="0.25">
      <c r="AB34977" s="3" t="e">
        <v>#N/A</v>
      </c>
    </row>
    <row r="34978" spans="28:28" x14ac:dyDescent="0.25">
      <c r="AB34978" s="3" t="e">
        <v>#N/A</v>
      </c>
    </row>
    <row r="34979" spans="28:28" x14ac:dyDescent="0.25">
      <c r="AB34979" s="3" t="e">
        <v>#N/A</v>
      </c>
    </row>
    <row r="34980" spans="28:28" x14ac:dyDescent="0.25">
      <c r="AB34980" s="3" t="e">
        <v>#N/A</v>
      </c>
    </row>
    <row r="34981" spans="28:28" x14ac:dyDescent="0.25">
      <c r="AB34981" s="3" t="e">
        <v>#N/A</v>
      </c>
    </row>
    <row r="34982" spans="28:28" x14ac:dyDescent="0.25">
      <c r="AB34982" s="3" t="e">
        <v>#N/A</v>
      </c>
    </row>
    <row r="34983" spans="28:28" x14ac:dyDescent="0.25">
      <c r="AB34983" s="3" t="e">
        <v>#N/A</v>
      </c>
    </row>
    <row r="34984" spans="28:28" x14ac:dyDescent="0.25">
      <c r="AB34984" s="3" t="e">
        <v>#N/A</v>
      </c>
    </row>
    <row r="34985" spans="28:28" x14ac:dyDescent="0.25">
      <c r="AB34985" s="3" t="e">
        <v>#N/A</v>
      </c>
    </row>
    <row r="34986" spans="28:28" x14ac:dyDescent="0.25">
      <c r="AB34986" s="3" t="e">
        <v>#N/A</v>
      </c>
    </row>
    <row r="34987" spans="28:28" x14ac:dyDescent="0.25">
      <c r="AB34987" s="3" t="e">
        <v>#N/A</v>
      </c>
    </row>
    <row r="34988" spans="28:28" x14ac:dyDescent="0.25">
      <c r="AB34988" s="3" t="e">
        <v>#N/A</v>
      </c>
    </row>
    <row r="34989" spans="28:28" x14ac:dyDescent="0.25">
      <c r="AB34989" s="3" t="e">
        <v>#N/A</v>
      </c>
    </row>
    <row r="34990" spans="28:28" x14ac:dyDescent="0.25">
      <c r="AB34990" s="3" t="e">
        <v>#N/A</v>
      </c>
    </row>
    <row r="34991" spans="28:28" x14ac:dyDescent="0.25">
      <c r="AB34991" s="3" t="e">
        <v>#N/A</v>
      </c>
    </row>
    <row r="34992" spans="28:28" x14ac:dyDescent="0.25">
      <c r="AB34992" s="3" t="e">
        <v>#N/A</v>
      </c>
    </row>
    <row r="34993" spans="28:28" x14ac:dyDescent="0.25">
      <c r="AB34993" s="3" t="e">
        <v>#N/A</v>
      </c>
    </row>
    <row r="34994" spans="28:28" x14ac:dyDescent="0.25">
      <c r="AB34994" s="3" t="e">
        <v>#N/A</v>
      </c>
    </row>
    <row r="34995" spans="28:28" x14ac:dyDescent="0.25">
      <c r="AB34995" s="3" t="e">
        <v>#N/A</v>
      </c>
    </row>
    <row r="34996" spans="28:28" x14ac:dyDescent="0.25">
      <c r="AB34996" s="3" t="e">
        <v>#N/A</v>
      </c>
    </row>
    <row r="34997" spans="28:28" x14ac:dyDescent="0.25">
      <c r="AB34997" s="3" t="e">
        <v>#N/A</v>
      </c>
    </row>
    <row r="34998" spans="28:28" x14ac:dyDescent="0.25">
      <c r="AB34998" s="3" t="e">
        <v>#N/A</v>
      </c>
    </row>
    <row r="34999" spans="28:28" x14ac:dyDescent="0.25">
      <c r="AB34999" s="3" t="e">
        <v>#N/A</v>
      </c>
    </row>
    <row r="35000" spans="28:28" x14ac:dyDescent="0.25">
      <c r="AB35000" s="3" t="e">
        <v>#N/A</v>
      </c>
    </row>
    <row r="35001" spans="28:28" x14ac:dyDescent="0.25">
      <c r="AB35001" s="3" t="e">
        <v>#N/A</v>
      </c>
    </row>
    <row r="35002" spans="28:28" x14ac:dyDescent="0.25">
      <c r="AB35002" s="3" t="e">
        <v>#N/A</v>
      </c>
    </row>
    <row r="35003" spans="28:28" x14ac:dyDescent="0.25">
      <c r="AB35003" s="3" t="e">
        <v>#N/A</v>
      </c>
    </row>
    <row r="35004" spans="28:28" x14ac:dyDescent="0.25">
      <c r="AB35004" s="3" t="e">
        <v>#N/A</v>
      </c>
    </row>
    <row r="35005" spans="28:28" x14ac:dyDescent="0.25">
      <c r="AB35005" s="3" t="e">
        <v>#N/A</v>
      </c>
    </row>
    <row r="35006" spans="28:28" x14ac:dyDescent="0.25">
      <c r="AB35006" s="3" t="e">
        <v>#N/A</v>
      </c>
    </row>
    <row r="35007" spans="28:28" x14ac:dyDescent="0.25">
      <c r="AB35007" s="3" t="e">
        <v>#N/A</v>
      </c>
    </row>
    <row r="35008" spans="28:28" x14ac:dyDescent="0.25">
      <c r="AB35008" s="3" t="e">
        <v>#N/A</v>
      </c>
    </row>
    <row r="35009" spans="28:28" x14ac:dyDescent="0.25">
      <c r="AB35009" s="3" t="e">
        <v>#N/A</v>
      </c>
    </row>
    <row r="35010" spans="28:28" x14ac:dyDescent="0.25">
      <c r="AB35010" s="3" t="e">
        <v>#N/A</v>
      </c>
    </row>
    <row r="35011" spans="28:28" x14ac:dyDescent="0.25">
      <c r="AB35011" s="3" t="e">
        <v>#N/A</v>
      </c>
    </row>
    <row r="35012" spans="28:28" x14ac:dyDescent="0.25">
      <c r="AB35012" s="3" t="e">
        <v>#N/A</v>
      </c>
    </row>
    <row r="35013" spans="28:28" x14ac:dyDescent="0.25">
      <c r="AB35013" s="3" t="e">
        <v>#N/A</v>
      </c>
    </row>
    <row r="35014" spans="28:28" x14ac:dyDescent="0.25">
      <c r="AB35014" s="3" t="e">
        <v>#N/A</v>
      </c>
    </row>
    <row r="35015" spans="28:28" x14ac:dyDescent="0.25">
      <c r="AB35015" s="3" t="e">
        <v>#N/A</v>
      </c>
    </row>
    <row r="35016" spans="28:28" x14ac:dyDescent="0.25">
      <c r="AB35016" s="3" t="e">
        <v>#N/A</v>
      </c>
    </row>
    <row r="35017" spans="28:28" x14ac:dyDescent="0.25">
      <c r="AB35017" s="3" t="e">
        <v>#N/A</v>
      </c>
    </row>
    <row r="35018" spans="28:28" x14ac:dyDescent="0.25">
      <c r="AB35018" s="3" t="e">
        <v>#N/A</v>
      </c>
    </row>
    <row r="35019" spans="28:28" x14ac:dyDescent="0.25">
      <c r="AB35019" s="3" t="e">
        <v>#N/A</v>
      </c>
    </row>
    <row r="35020" spans="28:28" x14ac:dyDescent="0.25">
      <c r="AB35020" s="3" t="e">
        <v>#N/A</v>
      </c>
    </row>
    <row r="35021" spans="28:28" x14ac:dyDescent="0.25">
      <c r="AB35021" s="3" t="e">
        <v>#N/A</v>
      </c>
    </row>
    <row r="35022" spans="28:28" x14ac:dyDescent="0.25">
      <c r="AB35022" s="3" t="e">
        <v>#N/A</v>
      </c>
    </row>
    <row r="35023" spans="28:28" x14ac:dyDescent="0.25">
      <c r="AB35023" s="3" t="e">
        <v>#N/A</v>
      </c>
    </row>
    <row r="35024" spans="28:28" x14ac:dyDescent="0.25">
      <c r="AB35024" s="3" t="e">
        <v>#N/A</v>
      </c>
    </row>
    <row r="35025" spans="28:28" x14ac:dyDescent="0.25">
      <c r="AB35025" s="3" t="e">
        <v>#N/A</v>
      </c>
    </row>
    <row r="35026" spans="28:28" x14ac:dyDescent="0.25">
      <c r="AB35026" s="3" t="e">
        <v>#N/A</v>
      </c>
    </row>
    <row r="35027" spans="28:28" x14ac:dyDescent="0.25">
      <c r="AB35027" s="3" t="e">
        <v>#N/A</v>
      </c>
    </row>
    <row r="35028" spans="28:28" x14ac:dyDescent="0.25">
      <c r="AB35028" s="3" t="e">
        <v>#N/A</v>
      </c>
    </row>
    <row r="35029" spans="28:28" x14ac:dyDescent="0.25">
      <c r="AB35029" s="3" t="e">
        <v>#N/A</v>
      </c>
    </row>
    <row r="35030" spans="28:28" x14ac:dyDescent="0.25">
      <c r="AB35030" s="3" t="e">
        <v>#N/A</v>
      </c>
    </row>
    <row r="35031" spans="28:28" x14ac:dyDescent="0.25">
      <c r="AB35031" s="3" t="e">
        <v>#N/A</v>
      </c>
    </row>
    <row r="35032" spans="28:28" x14ac:dyDescent="0.25">
      <c r="AB35032" s="3" t="e">
        <v>#N/A</v>
      </c>
    </row>
    <row r="35033" spans="28:28" x14ac:dyDescent="0.25">
      <c r="AB35033" s="3" t="e">
        <v>#N/A</v>
      </c>
    </row>
    <row r="35034" spans="28:28" x14ac:dyDescent="0.25">
      <c r="AB35034" s="3" t="e">
        <v>#N/A</v>
      </c>
    </row>
    <row r="35035" spans="28:28" x14ac:dyDescent="0.25">
      <c r="AB35035" s="3" t="e">
        <v>#N/A</v>
      </c>
    </row>
    <row r="35036" spans="28:28" x14ac:dyDescent="0.25">
      <c r="AB35036" s="3" t="e">
        <v>#N/A</v>
      </c>
    </row>
    <row r="35037" spans="28:28" x14ac:dyDescent="0.25">
      <c r="AB35037" s="3" t="e">
        <v>#N/A</v>
      </c>
    </row>
    <row r="35038" spans="28:28" x14ac:dyDescent="0.25">
      <c r="AB35038" s="3" t="e">
        <v>#N/A</v>
      </c>
    </row>
    <row r="35039" spans="28:28" x14ac:dyDescent="0.25">
      <c r="AB35039" s="3" t="e">
        <v>#N/A</v>
      </c>
    </row>
    <row r="35040" spans="28:28" x14ac:dyDescent="0.25">
      <c r="AB35040" s="3" t="e">
        <v>#N/A</v>
      </c>
    </row>
    <row r="35041" spans="28:28" x14ac:dyDescent="0.25">
      <c r="AB35041" s="3" t="e">
        <v>#N/A</v>
      </c>
    </row>
    <row r="35042" spans="28:28" x14ac:dyDescent="0.25">
      <c r="AB35042" s="3" t="e">
        <v>#N/A</v>
      </c>
    </row>
    <row r="35043" spans="28:28" x14ac:dyDescent="0.25">
      <c r="AB35043" s="3" t="e">
        <v>#N/A</v>
      </c>
    </row>
    <row r="35044" spans="28:28" x14ac:dyDescent="0.25">
      <c r="AB35044" s="3" t="e">
        <v>#N/A</v>
      </c>
    </row>
    <row r="35045" spans="28:28" x14ac:dyDescent="0.25">
      <c r="AB35045" s="3" t="e">
        <v>#N/A</v>
      </c>
    </row>
    <row r="35046" spans="28:28" x14ac:dyDescent="0.25">
      <c r="AB35046" s="3" t="e">
        <v>#N/A</v>
      </c>
    </row>
    <row r="35047" spans="28:28" x14ac:dyDescent="0.25">
      <c r="AB35047" s="3" t="e">
        <v>#N/A</v>
      </c>
    </row>
    <row r="35048" spans="28:28" x14ac:dyDescent="0.25">
      <c r="AB35048" s="3" t="e">
        <v>#N/A</v>
      </c>
    </row>
    <row r="35049" spans="28:28" x14ac:dyDescent="0.25">
      <c r="AB35049" s="3" t="e">
        <v>#N/A</v>
      </c>
    </row>
    <row r="35050" spans="28:28" x14ac:dyDescent="0.25">
      <c r="AB35050" s="3" t="e">
        <v>#N/A</v>
      </c>
    </row>
    <row r="35051" spans="28:28" x14ac:dyDescent="0.25">
      <c r="AB35051" s="3" t="e">
        <v>#N/A</v>
      </c>
    </row>
    <row r="35052" spans="28:28" x14ac:dyDescent="0.25">
      <c r="AB35052" s="3" t="e">
        <v>#N/A</v>
      </c>
    </row>
    <row r="35053" spans="28:28" x14ac:dyDescent="0.25">
      <c r="AB35053" s="3" t="e">
        <v>#N/A</v>
      </c>
    </row>
    <row r="35054" spans="28:28" x14ac:dyDescent="0.25">
      <c r="AB35054" s="3" t="e">
        <v>#N/A</v>
      </c>
    </row>
    <row r="35055" spans="28:28" x14ac:dyDescent="0.25">
      <c r="AB35055" s="3" t="e">
        <v>#N/A</v>
      </c>
    </row>
    <row r="35056" spans="28:28" x14ac:dyDescent="0.25">
      <c r="AB35056" s="3" t="e">
        <v>#N/A</v>
      </c>
    </row>
    <row r="35057" spans="28:28" x14ac:dyDescent="0.25">
      <c r="AB35057" s="3" t="e">
        <v>#N/A</v>
      </c>
    </row>
    <row r="35058" spans="28:28" x14ac:dyDescent="0.25">
      <c r="AB35058" s="3" t="e">
        <v>#N/A</v>
      </c>
    </row>
    <row r="35059" spans="28:28" x14ac:dyDescent="0.25">
      <c r="AB35059" s="3" t="e">
        <v>#N/A</v>
      </c>
    </row>
    <row r="35060" spans="28:28" x14ac:dyDescent="0.25">
      <c r="AB35060" s="3" t="e">
        <v>#N/A</v>
      </c>
    </row>
    <row r="35061" spans="28:28" x14ac:dyDescent="0.25">
      <c r="AB35061" s="3" t="e">
        <v>#N/A</v>
      </c>
    </row>
    <row r="35062" spans="28:28" x14ac:dyDescent="0.25">
      <c r="AB35062" s="3" t="e">
        <v>#N/A</v>
      </c>
    </row>
    <row r="35063" spans="28:28" x14ac:dyDescent="0.25">
      <c r="AB35063" s="3" t="e">
        <v>#N/A</v>
      </c>
    </row>
    <row r="35064" spans="28:28" x14ac:dyDescent="0.25">
      <c r="AB35064" s="3" t="e">
        <v>#N/A</v>
      </c>
    </row>
    <row r="35065" spans="28:28" x14ac:dyDescent="0.25">
      <c r="AB35065" s="3" t="e">
        <v>#N/A</v>
      </c>
    </row>
    <row r="35066" spans="28:28" x14ac:dyDescent="0.25">
      <c r="AB35066" s="3" t="e">
        <v>#N/A</v>
      </c>
    </row>
    <row r="35067" spans="28:28" x14ac:dyDescent="0.25">
      <c r="AB35067" s="3" t="e">
        <v>#N/A</v>
      </c>
    </row>
    <row r="35068" spans="28:28" x14ac:dyDescent="0.25">
      <c r="AB35068" s="3" t="e">
        <v>#N/A</v>
      </c>
    </row>
    <row r="35069" spans="28:28" x14ac:dyDescent="0.25">
      <c r="AB35069" s="3" t="e">
        <v>#N/A</v>
      </c>
    </row>
    <row r="35070" spans="28:28" x14ac:dyDescent="0.25">
      <c r="AB35070" s="3" t="e">
        <v>#N/A</v>
      </c>
    </row>
    <row r="35071" spans="28:28" x14ac:dyDescent="0.25">
      <c r="AB35071" s="3" t="e">
        <v>#N/A</v>
      </c>
    </row>
    <row r="35072" spans="28:28" x14ac:dyDescent="0.25">
      <c r="AB35072" s="3" t="e">
        <v>#N/A</v>
      </c>
    </row>
    <row r="35073" spans="28:28" x14ac:dyDescent="0.25">
      <c r="AB35073" s="3" t="e">
        <v>#N/A</v>
      </c>
    </row>
    <row r="35074" spans="28:28" x14ac:dyDescent="0.25">
      <c r="AB35074" s="3" t="e">
        <v>#N/A</v>
      </c>
    </row>
    <row r="35075" spans="28:28" x14ac:dyDescent="0.25">
      <c r="AB35075" s="3" t="e">
        <v>#N/A</v>
      </c>
    </row>
    <row r="35076" spans="28:28" x14ac:dyDescent="0.25">
      <c r="AB35076" s="3" t="e">
        <v>#N/A</v>
      </c>
    </row>
    <row r="35077" spans="28:28" x14ac:dyDescent="0.25">
      <c r="AB35077" s="3" t="e">
        <v>#N/A</v>
      </c>
    </row>
    <row r="35078" spans="28:28" x14ac:dyDescent="0.25">
      <c r="AB35078" s="3" t="e">
        <v>#N/A</v>
      </c>
    </row>
    <row r="35079" spans="28:28" x14ac:dyDescent="0.25">
      <c r="AB35079" s="3" t="e">
        <v>#N/A</v>
      </c>
    </row>
    <row r="35080" spans="28:28" x14ac:dyDescent="0.25">
      <c r="AB35080" s="3" t="e">
        <v>#N/A</v>
      </c>
    </row>
    <row r="35081" spans="28:28" x14ac:dyDescent="0.25">
      <c r="AB35081" s="3" t="e">
        <v>#N/A</v>
      </c>
    </row>
    <row r="35082" spans="28:28" x14ac:dyDescent="0.25">
      <c r="AB35082" s="3" t="e">
        <v>#N/A</v>
      </c>
    </row>
    <row r="35083" spans="28:28" x14ac:dyDescent="0.25">
      <c r="AB35083" s="3" t="e">
        <v>#N/A</v>
      </c>
    </row>
    <row r="35084" spans="28:28" x14ac:dyDescent="0.25">
      <c r="AB35084" s="3" t="e">
        <v>#N/A</v>
      </c>
    </row>
    <row r="35085" spans="28:28" x14ac:dyDescent="0.25">
      <c r="AB35085" s="3" t="e">
        <v>#N/A</v>
      </c>
    </row>
    <row r="35086" spans="28:28" x14ac:dyDescent="0.25">
      <c r="AB35086" s="3" t="e">
        <v>#N/A</v>
      </c>
    </row>
    <row r="35087" spans="28:28" x14ac:dyDescent="0.25">
      <c r="AB35087" s="3" t="e">
        <v>#N/A</v>
      </c>
    </row>
    <row r="35088" spans="28:28" x14ac:dyDescent="0.25">
      <c r="AB35088" s="3" t="e">
        <v>#N/A</v>
      </c>
    </row>
    <row r="35089" spans="28:28" x14ac:dyDescent="0.25">
      <c r="AB35089" s="3" t="e">
        <v>#N/A</v>
      </c>
    </row>
    <row r="35090" spans="28:28" x14ac:dyDescent="0.25">
      <c r="AB35090" s="3" t="e">
        <v>#N/A</v>
      </c>
    </row>
    <row r="35091" spans="28:28" x14ac:dyDescent="0.25">
      <c r="AB35091" s="3" t="e">
        <v>#N/A</v>
      </c>
    </row>
    <row r="35092" spans="28:28" x14ac:dyDescent="0.25">
      <c r="AB35092" s="3" t="e">
        <v>#N/A</v>
      </c>
    </row>
    <row r="35093" spans="28:28" x14ac:dyDescent="0.25">
      <c r="AB35093" s="3" t="e">
        <v>#N/A</v>
      </c>
    </row>
    <row r="35094" spans="28:28" x14ac:dyDescent="0.25">
      <c r="AB35094" s="3" t="e">
        <v>#N/A</v>
      </c>
    </row>
    <row r="35095" spans="28:28" x14ac:dyDescent="0.25">
      <c r="AB35095" s="3" t="e">
        <v>#N/A</v>
      </c>
    </row>
    <row r="35096" spans="28:28" x14ac:dyDescent="0.25">
      <c r="AB35096" s="3" t="e">
        <v>#N/A</v>
      </c>
    </row>
    <row r="35097" spans="28:28" x14ac:dyDescent="0.25">
      <c r="AB35097" s="3" t="e">
        <v>#N/A</v>
      </c>
    </row>
    <row r="35098" spans="28:28" x14ac:dyDescent="0.25">
      <c r="AB35098" s="3" t="e">
        <v>#N/A</v>
      </c>
    </row>
    <row r="35099" spans="28:28" x14ac:dyDescent="0.25">
      <c r="AB35099" s="3" t="e">
        <v>#N/A</v>
      </c>
    </row>
    <row r="35100" spans="28:28" x14ac:dyDescent="0.25">
      <c r="AB35100" s="3" t="e">
        <v>#N/A</v>
      </c>
    </row>
    <row r="35101" spans="28:28" x14ac:dyDescent="0.25">
      <c r="AB35101" s="3" t="e">
        <v>#N/A</v>
      </c>
    </row>
    <row r="35102" spans="28:28" x14ac:dyDescent="0.25">
      <c r="AB35102" s="3" t="e">
        <v>#N/A</v>
      </c>
    </row>
    <row r="35103" spans="28:28" x14ac:dyDescent="0.25">
      <c r="AB35103" s="3" t="e">
        <v>#N/A</v>
      </c>
    </row>
    <row r="35104" spans="28:28" x14ac:dyDescent="0.25">
      <c r="AB35104" s="3" t="e">
        <v>#N/A</v>
      </c>
    </row>
    <row r="35105" spans="28:28" x14ac:dyDescent="0.25">
      <c r="AB35105" s="3" t="e">
        <v>#N/A</v>
      </c>
    </row>
    <row r="35106" spans="28:28" x14ac:dyDescent="0.25">
      <c r="AB35106" s="3" t="e">
        <v>#N/A</v>
      </c>
    </row>
    <row r="35107" spans="28:28" x14ac:dyDescent="0.25">
      <c r="AB35107" s="3" t="e">
        <v>#N/A</v>
      </c>
    </row>
    <row r="35108" spans="28:28" x14ac:dyDescent="0.25">
      <c r="AB35108" s="3" t="e">
        <v>#N/A</v>
      </c>
    </row>
    <row r="35109" spans="28:28" x14ac:dyDescent="0.25">
      <c r="AB35109" s="3" t="e">
        <v>#N/A</v>
      </c>
    </row>
    <row r="35110" spans="28:28" x14ac:dyDescent="0.25">
      <c r="AB35110" s="3" t="e">
        <v>#N/A</v>
      </c>
    </row>
    <row r="35111" spans="28:28" x14ac:dyDescent="0.25">
      <c r="AB35111" s="3" t="e">
        <v>#N/A</v>
      </c>
    </row>
    <row r="35112" spans="28:28" x14ac:dyDescent="0.25">
      <c r="AB35112" s="3" t="e">
        <v>#N/A</v>
      </c>
    </row>
    <row r="35113" spans="28:28" x14ac:dyDescent="0.25">
      <c r="AB35113" s="3" t="e">
        <v>#N/A</v>
      </c>
    </row>
    <row r="35114" spans="28:28" x14ac:dyDescent="0.25">
      <c r="AB35114" s="3" t="e">
        <v>#N/A</v>
      </c>
    </row>
    <row r="35115" spans="28:28" x14ac:dyDescent="0.25">
      <c r="AB35115" s="3" t="e">
        <v>#N/A</v>
      </c>
    </row>
    <row r="35116" spans="28:28" x14ac:dyDescent="0.25">
      <c r="AB35116" s="3" t="e">
        <v>#N/A</v>
      </c>
    </row>
    <row r="35117" spans="28:28" x14ac:dyDescent="0.25">
      <c r="AB35117" s="3" t="e">
        <v>#N/A</v>
      </c>
    </row>
    <row r="35118" spans="28:28" x14ac:dyDescent="0.25">
      <c r="AB35118" s="3" t="e">
        <v>#N/A</v>
      </c>
    </row>
    <row r="35119" spans="28:28" x14ac:dyDescent="0.25">
      <c r="AB35119" s="3" t="e">
        <v>#N/A</v>
      </c>
    </row>
    <row r="35120" spans="28:28" x14ac:dyDescent="0.25">
      <c r="AB35120" s="3" t="e">
        <v>#N/A</v>
      </c>
    </row>
    <row r="35121" spans="28:28" x14ac:dyDescent="0.25">
      <c r="AB35121" s="3" t="e">
        <v>#N/A</v>
      </c>
    </row>
    <row r="35122" spans="28:28" x14ac:dyDescent="0.25">
      <c r="AB35122" s="3" t="e">
        <v>#N/A</v>
      </c>
    </row>
    <row r="35123" spans="28:28" x14ac:dyDescent="0.25">
      <c r="AB35123" s="3" t="e">
        <v>#N/A</v>
      </c>
    </row>
    <row r="35124" spans="28:28" x14ac:dyDescent="0.25">
      <c r="AB35124" s="3" t="e">
        <v>#N/A</v>
      </c>
    </row>
    <row r="35125" spans="28:28" x14ac:dyDescent="0.25">
      <c r="AB35125" s="3" t="e">
        <v>#N/A</v>
      </c>
    </row>
    <row r="35126" spans="28:28" x14ac:dyDescent="0.25">
      <c r="AB35126" s="3" t="e">
        <v>#N/A</v>
      </c>
    </row>
    <row r="35127" spans="28:28" x14ac:dyDescent="0.25">
      <c r="AB35127" s="3" t="e">
        <v>#N/A</v>
      </c>
    </row>
    <row r="35128" spans="28:28" x14ac:dyDescent="0.25">
      <c r="AB35128" s="3" t="e">
        <v>#N/A</v>
      </c>
    </row>
    <row r="35129" spans="28:28" x14ac:dyDescent="0.25">
      <c r="AB35129" s="3" t="e">
        <v>#N/A</v>
      </c>
    </row>
    <row r="35130" spans="28:28" x14ac:dyDescent="0.25">
      <c r="AB35130" s="3" t="e">
        <v>#N/A</v>
      </c>
    </row>
    <row r="35131" spans="28:28" x14ac:dyDescent="0.25">
      <c r="AB35131" s="3" t="e">
        <v>#N/A</v>
      </c>
    </row>
    <row r="35132" spans="28:28" x14ac:dyDescent="0.25">
      <c r="AB35132" s="3" t="e">
        <v>#N/A</v>
      </c>
    </row>
    <row r="35133" spans="28:28" x14ac:dyDescent="0.25">
      <c r="AB35133" s="3" t="e">
        <v>#N/A</v>
      </c>
    </row>
    <row r="35134" spans="28:28" x14ac:dyDescent="0.25">
      <c r="AB35134" s="3" t="e">
        <v>#N/A</v>
      </c>
    </row>
    <row r="35135" spans="28:28" x14ac:dyDescent="0.25">
      <c r="AB35135" s="3" t="e">
        <v>#N/A</v>
      </c>
    </row>
    <row r="35136" spans="28:28" x14ac:dyDescent="0.25">
      <c r="AB35136" s="3" t="e">
        <v>#N/A</v>
      </c>
    </row>
    <row r="35137" spans="28:28" x14ac:dyDescent="0.25">
      <c r="AB35137" s="3" t="e">
        <v>#N/A</v>
      </c>
    </row>
    <row r="35138" spans="28:28" x14ac:dyDescent="0.25">
      <c r="AB35138" s="3" t="e">
        <v>#N/A</v>
      </c>
    </row>
    <row r="35139" spans="28:28" x14ac:dyDescent="0.25">
      <c r="AB35139" s="3" t="e">
        <v>#N/A</v>
      </c>
    </row>
    <row r="35140" spans="28:28" x14ac:dyDescent="0.25">
      <c r="AB35140" s="3" t="e">
        <v>#N/A</v>
      </c>
    </row>
    <row r="35141" spans="28:28" x14ac:dyDescent="0.25">
      <c r="AB35141" s="3" t="e">
        <v>#N/A</v>
      </c>
    </row>
    <row r="35142" spans="28:28" x14ac:dyDescent="0.25">
      <c r="AB35142" s="3" t="e">
        <v>#N/A</v>
      </c>
    </row>
    <row r="35143" spans="28:28" x14ac:dyDescent="0.25">
      <c r="AB35143" s="3" t="e">
        <v>#N/A</v>
      </c>
    </row>
    <row r="35144" spans="28:28" x14ac:dyDescent="0.25">
      <c r="AB35144" s="3" t="e">
        <v>#N/A</v>
      </c>
    </row>
    <row r="35145" spans="28:28" x14ac:dyDescent="0.25">
      <c r="AB35145" s="3" t="e">
        <v>#N/A</v>
      </c>
    </row>
    <row r="35146" spans="28:28" x14ac:dyDescent="0.25">
      <c r="AB35146" s="3" t="e">
        <v>#N/A</v>
      </c>
    </row>
    <row r="35147" spans="28:28" x14ac:dyDescent="0.25">
      <c r="AB35147" s="3" t="e">
        <v>#N/A</v>
      </c>
    </row>
    <row r="35148" spans="28:28" x14ac:dyDescent="0.25">
      <c r="AB35148" s="3" t="e">
        <v>#N/A</v>
      </c>
    </row>
    <row r="35149" spans="28:28" x14ac:dyDescent="0.25">
      <c r="AB35149" s="3" t="e">
        <v>#N/A</v>
      </c>
    </row>
    <row r="35150" spans="28:28" x14ac:dyDescent="0.25">
      <c r="AB35150" s="3" t="e">
        <v>#N/A</v>
      </c>
    </row>
    <row r="35151" spans="28:28" x14ac:dyDescent="0.25">
      <c r="AB35151" s="3" t="e">
        <v>#N/A</v>
      </c>
    </row>
    <row r="35152" spans="28:28" x14ac:dyDescent="0.25">
      <c r="AB35152" s="3" t="e">
        <v>#N/A</v>
      </c>
    </row>
    <row r="35153" spans="28:28" x14ac:dyDescent="0.25">
      <c r="AB35153" s="3" t="e">
        <v>#N/A</v>
      </c>
    </row>
    <row r="35154" spans="28:28" x14ac:dyDescent="0.25">
      <c r="AB35154" s="3" t="e">
        <v>#N/A</v>
      </c>
    </row>
    <row r="35155" spans="28:28" x14ac:dyDescent="0.25">
      <c r="AB35155" s="3" t="e">
        <v>#N/A</v>
      </c>
    </row>
    <row r="35156" spans="28:28" x14ac:dyDescent="0.25">
      <c r="AB35156" s="3" t="e">
        <v>#N/A</v>
      </c>
    </row>
    <row r="35157" spans="28:28" x14ac:dyDescent="0.25">
      <c r="AB35157" s="3" t="e">
        <v>#N/A</v>
      </c>
    </row>
    <row r="35158" spans="28:28" x14ac:dyDescent="0.25">
      <c r="AB35158" s="3" t="e">
        <v>#N/A</v>
      </c>
    </row>
    <row r="35159" spans="28:28" x14ac:dyDescent="0.25">
      <c r="AB35159" s="3" t="e">
        <v>#N/A</v>
      </c>
    </row>
    <row r="35160" spans="28:28" x14ac:dyDescent="0.25">
      <c r="AB35160" s="3" t="e">
        <v>#N/A</v>
      </c>
    </row>
    <row r="35161" spans="28:28" x14ac:dyDescent="0.25">
      <c r="AB35161" s="3" t="e">
        <v>#N/A</v>
      </c>
    </row>
    <row r="35162" spans="28:28" x14ac:dyDescent="0.25">
      <c r="AB35162" s="3" t="e">
        <v>#N/A</v>
      </c>
    </row>
    <row r="35163" spans="28:28" x14ac:dyDescent="0.25">
      <c r="AB35163" s="3" t="e">
        <v>#N/A</v>
      </c>
    </row>
    <row r="35164" spans="28:28" x14ac:dyDescent="0.25">
      <c r="AB35164" s="3" t="e">
        <v>#N/A</v>
      </c>
    </row>
    <row r="35165" spans="28:28" x14ac:dyDescent="0.25">
      <c r="AB35165" s="3" t="e">
        <v>#N/A</v>
      </c>
    </row>
    <row r="35166" spans="28:28" x14ac:dyDescent="0.25">
      <c r="AB35166" s="3" t="e">
        <v>#N/A</v>
      </c>
    </row>
    <row r="35167" spans="28:28" x14ac:dyDescent="0.25">
      <c r="AB35167" s="3" t="e">
        <v>#N/A</v>
      </c>
    </row>
    <row r="35168" spans="28:28" x14ac:dyDescent="0.25">
      <c r="AB35168" s="3" t="e">
        <v>#N/A</v>
      </c>
    </row>
    <row r="35169" spans="28:28" x14ac:dyDescent="0.25">
      <c r="AB35169" s="3" t="e">
        <v>#N/A</v>
      </c>
    </row>
    <row r="35170" spans="28:28" x14ac:dyDescent="0.25">
      <c r="AB35170" s="3" t="e">
        <v>#N/A</v>
      </c>
    </row>
    <row r="35171" spans="28:28" x14ac:dyDescent="0.25">
      <c r="AB35171" s="3" t="e">
        <v>#N/A</v>
      </c>
    </row>
    <row r="35172" spans="28:28" x14ac:dyDescent="0.25">
      <c r="AB35172" s="3" t="e">
        <v>#N/A</v>
      </c>
    </row>
    <row r="35173" spans="28:28" x14ac:dyDescent="0.25">
      <c r="AB35173" s="3" t="e">
        <v>#N/A</v>
      </c>
    </row>
    <row r="35174" spans="28:28" x14ac:dyDescent="0.25">
      <c r="AB35174" s="3" t="e">
        <v>#N/A</v>
      </c>
    </row>
    <row r="35175" spans="28:28" x14ac:dyDescent="0.25">
      <c r="AB35175" s="3" t="e">
        <v>#N/A</v>
      </c>
    </row>
    <row r="35176" spans="28:28" x14ac:dyDescent="0.25">
      <c r="AB35176" s="3" t="e">
        <v>#N/A</v>
      </c>
    </row>
    <row r="35177" spans="28:28" x14ac:dyDescent="0.25">
      <c r="AB35177" s="3" t="e">
        <v>#N/A</v>
      </c>
    </row>
    <row r="35178" spans="28:28" x14ac:dyDescent="0.25">
      <c r="AB35178" s="3" t="e">
        <v>#N/A</v>
      </c>
    </row>
    <row r="35179" spans="28:28" x14ac:dyDescent="0.25">
      <c r="AB35179" s="3" t="e">
        <v>#N/A</v>
      </c>
    </row>
    <row r="35180" spans="28:28" x14ac:dyDescent="0.25">
      <c r="AB35180" s="3" t="e">
        <v>#N/A</v>
      </c>
    </row>
    <row r="35181" spans="28:28" x14ac:dyDescent="0.25">
      <c r="AB35181" s="3" t="e">
        <v>#N/A</v>
      </c>
    </row>
    <row r="35182" spans="28:28" x14ac:dyDescent="0.25">
      <c r="AB35182" s="3" t="e">
        <v>#N/A</v>
      </c>
    </row>
    <row r="35183" spans="28:28" x14ac:dyDescent="0.25">
      <c r="AB35183" s="3" t="e">
        <v>#N/A</v>
      </c>
    </row>
    <row r="35184" spans="28:28" x14ac:dyDescent="0.25">
      <c r="AB35184" s="3" t="e">
        <v>#N/A</v>
      </c>
    </row>
    <row r="35185" spans="28:28" x14ac:dyDescent="0.25">
      <c r="AB35185" s="3" t="e">
        <v>#N/A</v>
      </c>
    </row>
    <row r="35186" spans="28:28" x14ac:dyDescent="0.25">
      <c r="AB35186" s="3" t="e">
        <v>#N/A</v>
      </c>
    </row>
    <row r="35187" spans="28:28" x14ac:dyDescent="0.25">
      <c r="AB35187" s="3" t="e">
        <v>#N/A</v>
      </c>
    </row>
    <row r="35188" spans="28:28" x14ac:dyDescent="0.25">
      <c r="AB35188" s="3" t="e">
        <v>#N/A</v>
      </c>
    </row>
    <row r="35189" spans="28:28" x14ac:dyDescent="0.25">
      <c r="AB35189" s="3" t="e">
        <v>#N/A</v>
      </c>
    </row>
    <row r="35190" spans="28:28" x14ac:dyDescent="0.25">
      <c r="AB35190" s="3" t="e">
        <v>#N/A</v>
      </c>
    </row>
    <row r="35191" spans="28:28" x14ac:dyDescent="0.25">
      <c r="AB35191" s="3" t="e">
        <v>#N/A</v>
      </c>
    </row>
    <row r="35192" spans="28:28" x14ac:dyDescent="0.25">
      <c r="AB35192" s="3" t="e">
        <v>#N/A</v>
      </c>
    </row>
    <row r="35193" spans="28:28" x14ac:dyDescent="0.25">
      <c r="AB35193" s="3" t="e">
        <v>#N/A</v>
      </c>
    </row>
    <row r="35194" spans="28:28" x14ac:dyDescent="0.25">
      <c r="AB35194" s="3" t="e">
        <v>#N/A</v>
      </c>
    </row>
    <row r="35195" spans="28:28" x14ac:dyDescent="0.25">
      <c r="AB35195" s="3" t="e">
        <v>#N/A</v>
      </c>
    </row>
    <row r="35196" spans="28:28" x14ac:dyDescent="0.25">
      <c r="AB35196" s="3" t="e">
        <v>#N/A</v>
      </c>
    </row>
    <row r="35197" spans="28:28" x14ac:dyDescent="0.25">
      <c r="AB35197" s="3" t="e">
        <v>#N/A</v>
      </c>
    </row>
    <row r="35198" spans="28:28" x14ac:dyDescent="0.25">
      <c r="AB35198" s="3" t="e">
        <v>#N/A</v>
      </c>
    </row>
    <row r="35199" spans="28:28" x14ac:dyDescent="0.25">
      <c r="AB35199" s="3" t="e">
        <v>#N/A</v>
      </c>
    </row>
    <row r="35200" spans="28:28" x14ac:dyDescent="0.25">
      <c r="AB35200" s="3" t="e">
        <v>#N/A</v>
      </c>
    </row>
    <row r="35201" spans="28:28" x14ac:dyDescent="0.25">
      <c r="AB35201" s="3" t="e">
        <v>#N/A</v>
      </c>
    </row>
    <row r="35202" spans="28:28" x14ac:dyDescent="0.25">
      <c r="AB35202" s="3" t="e">
        <v>#N/A</v>
      </c>
    </row>
    <row r="35203" spans="28:28" x14ac:dyDescent="0.25">
      <c r="AB35203" s="3" t="e">
        <v>#N/A</v>
      </c>
    </row>
    <row r="35204" spans="28:28" x14ac:dyDescent="0.25">
      <c r="AB35204" s="3" t="e">
        <v>#N/A</v>
      </c>
    </row>
    <row r="35205" spans="28:28" x14ac:dyDescent="0.25">
      <c r="AB35205" s="3" t="e">
        <v>#N/A</v>
      </c>
    </row>
    <row r="35206" spans="28:28" x14ac:dyDescent="0.25">
      <c r="AB35206" s="3" t="e">
        <v>#N/A</v>
      </c>
    </row>
    <row r="35207" spans="28:28" x14ac:dyDescent="0.25">
      <c r="AB35207" s="3" t="e">
        <v>#N/A</v>
      </c>
    </row>
    <row r="35208" spans="28:28" x14ac:dyDescent="0.25">
      <c r="AB35208" s="3" t="e">
        <v>#N/A</v>
      </c>
    </row>
    <row r="35209" spans="28:28" x14ac:dyDescent="0.25">
      <c r="AB35209" s="3" t="e">
        <v>#N/A</v>
      </c>
    </row>
    <row r="35210" spans="28:28" x14ac:dyDescent="0.25">
      <c r="AB35210" s="3" t="e">
        <v>#N/A</v>
      </c>
    </row>
    <row r="35211" spans="28:28" x14ac:dyDescent="0.25">
      <c r="AB35211" s="3" t="e">
        <v>#N/A</v>
      </c>
    </row>
    <row r="35212" spans="28:28" x14ac:dyDescent="0.25">
      <c r="AB35212" s="3" t="e">
        <v>#N/A</v>
      </c>
    </row>
    <row r="35213" spans="28:28" x14ac:dyDescent="0.25">
      <c r="AB35213" s="3" t="e">
        <v>#N/A</v>
      </c>
    </row>
    <row r="35214" spans="28:28" x14ac:dyDescent="0.25">
      <c r="AB35214" s="3" t="e">
        <v>#N/A</v>
      </c>
    </row>
    <row r="35215" spans="28:28" x14ac:dyDescent="0.25">
      <c r="AB35215" s="3" t="e">
        <v>#N/A</v>
      </c>
    </row>
    <row r="35216" spans="28:28" x14ac:dyDescent="0.25">
      <c r="AB35216" s="3" t="e">
        <v>#N/A</v>
      </c>
    </row>
    <row r="35217" spans="28:28" x14ac:dyDescent="0.25">
      <c r="AB35217" s="3" t="e">
        <v>#N/A</v>
      </c>
    </row>
    <row r="35218" spans="28:28" x14ac:dyDescent="0.25">
      <c r="AB35218" s="3" t="e">
        <v>#N/A</v>
      </c>
    </row>
    <row r="35219" spans="28:28" x14ac:dyDescent="0.25">
      <c r="AB35219" s="3" t="e">
        <v>#N/A</v>
      </c>
    </row>
    <row r="35220" spans="28:28" x14ac:dyDescent="0.25">
      <c r="AB35220" s="3" t="e">
        <v>#N/A</v>
      </c>
    </row>
    <row r="35221" spans="28:28" x14ac:dyDescent="0.25">
      <c r="AB35221" s="3" t="e">
        <v>#N/A</v>
      </c>
    </row>
    <row r="35222" spans="28:28" x14ac:dyDescent="0.25">
      <c r="AB35222" s="3" t="e">
        <v>#N/A</v>
      </c>
    </row>
    <row r="35223" spans="28:28" x14ac:dyDescent="0.25">
      <c r="AB35223" s="3" t="e">
        <v>#N/A</v>
      </c>
    </row>
    <row r="35224" spans="28:28" x14ac:dyDescent="0.25">
      <c r="AB35224" s="3" t="e">
        <v>#N/A</v>
      </c>
    </row>
    <row r="35225" spans="28:28" x14ac:dyDescent="0.25">
      <c r="AB35225" s="3" t="e">
        <v>#N/A</v>
      </c>
    </row>
    <row r="35226" spans="28:28" x14ac:dyDescent="0.25">
      <c r="AB35226" s="3" t="e">
        <v>#N/A</v>
      </c>
    </row>
    <row r="35227" spans="28:28" x14ac:dyDescent="0.25">
      <c r="AB35227" s="3" t="e">
        <v>#N/A</v>
      </c>
    </row>
    <row r="35228" spans="28:28" x14ac:dyDescent="0.25">
      <c r="AB35228" s="3" t="e">
        <v>#N/A</v>
      </c>
    </row>
    <row r="35229" spans="28:28" x14ac:dyDescent="0.25">
      <c r="AB35229" s="3" t="e">
        <v>#N/A</v>
      </c>
    </row>
    <row r="35230" spans="28:28" x14ac:dyDescent="0.25">
      <c r="AB35230" s="3" t="e">
        <v>#N/A</v>
      </c>
    </row>
    <row r="35231" spans="28:28" x14ac:dyDescent="0.25">
      <c r="AB35231" s="3" t="e">
        <v>#N/A</v>
      </c>
    </row>
    <row r="35232" spans="28:28" x14ac:dyDescent="0.25">
      <c r="AB35232" s="3" t="e">
        <v>#N/A</v>
      </c>
    </row>
    <row r="35233" spans="28:28" x14ac:dyDescent="0.25">
      <c r="AB35233" s="3" t="e">
        <v>#N/A</v>
      </c>
    </row>
    <row r="35234" spans="28:28" x14ac:dyDescent="0.25">
      <c r="AB35234" s="3" t="e">
        <v>#N/A</v>
      </c>
    </row>
    <row r="35235" spans="28:28" x14ac:dyDescent="0.25">
      <c r="AB35235" s="3" t="e">
        <v>#N/A</v>
      </c>
    </row>
    <row r="35236" spans="28:28" x14ac:dyDescent="0.25">
      <c r="AB35236" s="3" t="e">
        <v>#N/A</v>
      </c>
    </row>
    <row r="35237" spans="28:28" x14ac:dyDescent="0.25">
      <c r="AB35237" s="3" t="e">
        <v>#N/A</v>
      </c>
    </row>
    <row r="35238" spans="28:28" x14ac:dyDescent="0.25">
      <c r="AB35238" s="3" t="e">
        <v>#N/A</v>
      </c>
    </row>
    <row r="35239" spans="28:28" x14ac:dyDescent="0.25">
      <c r="AB35239" s="3" t="e">
        <v>#N/A</v>
      </c>
    </row>
    <row r="35240" spans="28:28" x14ac:dyDescent="0.25">
      <c r="AB35240" s="3" t="e">
        <v>#N/A</v>
      </c>
    </row>
    <row r="35241" spans="28:28" x14ac:dyDescent="0.25">
      <c r="AB35241" s="3" t="e">
        <v>#N/A</v>
      </c>
    </row>
    <row r="35242" spans="28:28" x14ac:dyDescent="0.25">
      <c r="AB35242" s="3" t="e">
        <v>#N/A</v>
      </c>
    </row>
    <row r="35243" spans="28:28" x14ac:dyDescent="0.25">
      <c r="AB35243" s="3" t="e">
        <v>#N/A</v>
      </c>
    </row>
    <row r="35244" spans="28:28" x14ac:dyDescent="0.25">
      <c r="AB35244" s="3" t="e">
        <v>#N/A</v>
      </c>
    </row>
    <row r="35245" spans="28:28" x14ac:dyDescent="0.25">
      <c r="AB35245" s="3" t="e">
        <v>#N/A</v>
      </c>
    </row>
    <row r="35246" spans="28:28" x14ac:dyDescent="0.25">
      <c r="AB35246" s="3" t="e">
        <v>#N/A</v>
      </c>
    </row>
    <row r="35247" spans="28:28" x14ac:dyDescent="0.25">
      <c r="AB35247" s="3" t="e">
        <v>#N/A</v>
      </c>
    </row>
    <row r="35248" spans="28:28" x14ac:dyDescent="0.25">
      <c r="AB35248" s="3" t="e">
        <v>#N/A</v>
      </c>
    </row>
    <row r="35249" spans="28:28" x14ac:dyDescent="0.25">
      <c r="AB35249" s="3" t="e">
        <v>#N/A</v>
      </c>
    </row>
    <row r="35250" spans="28:28" x14ac:dyDescent="0.25">
      <c r="AB35250" s="3" t="e">
        <v>#N/A</v>
      </c>
    </row>
    <row r="35251" spans="28:28" x14ac:dyDescent="0.25">
      <c r="AB35251" s="3" t="e">
        <v>#N/A</v>
      </c>
    </row>
    <row r="35252" spans="28:28" x14ac:dyDescent="0.25">
      <c r="AB35252" s="3" t="e">
        <v>#N/A</v>
      </c>
    </row>
    <row r="35253" spans="28:28" x14ac:dyDescent="0.25">
      <c r="AB35253" s="3" t="e">
        <v>#N/A</v>
      </c>
    </row>
    <row r="35254" spans="28:28" x14ac:dyDescent="0.25">
      <c r="AB35254" s="3" t="e">
        <v>#N/A</v>
      </c>
    </row>
    <row r="35255" spans="28:28" x14ac:dyDescent="0.25">
      <c r="AB35255" s="3" t="e">
        <v>#N/A</v>
      </c>
    </row>
    <row r="35256" spans="28:28" x14ac:dyDescent="0.25">
      <c r="AB35256" s="3" t="e">
        <v>#N/A</v>
      </c>
    </row>
    <row r="35257" spans="28:28" x14ac:dyDescent="0.25">
      <c r="AB35257" s="3" t="e">
        <v>#N/A</v>
      </c>
    </row>
    <row r="35258" spans="28:28" x14ac:dyDescent="0.25">
      <c r="AB35258" s="3" t="e">
        <v>#N/A</v>
      </c>
    </row>
    <row r="35259" spans="28:28" x14ac:dyDescent="0.25">
      <c r="AB35259" s="3" t="e">
        <v>#N/A</v>
      </c>
    </row>
    <row r="35260" spans="28:28" x14ac:dyDescent="0.25">
      <c r="AB35260" s="3" t="e">
        <v>#N/A</v>
      </c>
    </row>
    <row r="35261" spans="28:28" x14ac:dyDescent="0.25">
      <c r="AB35261" s="3" t="e">
        <v>#N/A</v>
      </c>
    </row>
    <row r="35262" spans="28:28" x14ac:dyDescent="0.25">
      <c r="AB35262" s="3" t="e">
        <v>#N/A</v>
      </c>
    </row>
    <row r="35263" spans="28:28" x14ac:dyDescent="0.25">
      <c r="AB35263" s="3" t="e">
        <v>#N/A</v>
      </c>
    </row>
    <row r="35264" spans="28:28" x14ac:dyDescent="0.25">
      <c r="AB35264" s="3" t="e">
        <v>#N/A</v>
      </c>
    </row>
    <row r="35265" spans="28:28" x14ac:dyDescent="0.25">
      <c r="AB35265" s="3" t="e">
        <v>#N/A</v>
      </c>
    </row>
    <row r="35266" spans="28:28" x14ac:dyDescent="0.25">
      <c r="AB35266" s="3" t="e">
        <v>#N/A</v>
      </c>
    </row>
    <row r="35267" spans="28:28" x14ac:dyDescent="0.25">
      <c r="AB35267" s="3" t="e">
        <v>#N/A</v>
      </c>
    </row>
    <row r="35268" spans="28:28" x14ac:dyDescent="0.25">
      <c r="AB35268" s="3" t="e">
        <v>#N/A</v>
      </c>
    </row>
    <row r="35269" spans="28:28" x14ac:dyDescent="0.25">
      <c r="AB35269" s="3" t="e">
        <v>#N/A</v>
      </c>
    </row>
    <row r="35270" spans="28:28" x14ac:dyDescent="0.25">
      <c r="AB35270" s="3" t="e">
        <v>#N/A</v>
      </c>
    </row>
    <row r="35271" spans="28:28" x14ac:dyDescent="0.25">
      <c r="AB35271" s="3" t="e">
        <v>#N/A</v>
      </c>
    </row>
    <row r="35272" spans="28:28" x14ac:dyDescent="0.25">
      <c r="AB35272" s="3" t="e">
        <v>#N/A</v>
      </c>
    </row>
    <row r="35273" spans="28:28" x14ac:dyDescent="0.25">
      <c r="AB35273" s="3" t="e">
        <v>#N/A</v>
      </c>
    </row>
    <row r="35274" spans="28:28" x14ac:dyDescent="0.25">
      <c r="AB35274" s="3" t="e">
        <v>#N/A</v>
      </c>
    </row>
    <row r="35275" spans="28:28" x14ac:dyDescent="0.25">
      <c r="AB35275" s="3" t="e">
        <v>#N/A</v>
      </c>
    </row>
    <row r="35276" spans="28:28" x14ac:dyDescent="0.25">
      <c r="AB35276" s="3" t="e">
        <v>#N/A</v>
      </c>
    </row>
    <row r="35277" spans="28:28" x14ac:dyDescent="0.25">
      <c r="AB35277" s="3" t="e">
        <v>#N/A</v>
      </c>
    </row>
    <row r="35278" spans="28:28" x14ac:dyDescent="0.25">
      <c r="AB35278" s="3" t="e">
        <v>#N/A</v>
      </c>
    </row>
    <row r="35279" spans="28:28" x14ac:dyDescent="0.25">
      <c r="AB35279" s="3" t="e">
        <v>#N/A</v>
      </c>
    </row>
    <row r="35280" spans="28:28" x14ac:dyDescent="0.25">
      <c r="AB35280" s="3" t="e">
        <v>#N/A</v>
      </c>
    </row>
    <row r="35281" spans="28:28" x14ac:dyDescent="0.25">
      <c r="AB35281" s="3" t="e">
        <v>#N/A</v>
      </c>
    </row>
    <row r="35282" spans="28:28" x14ac:dyDescent="0.25">
      <c r="AB35282" s="3" t="e">
        <v>#N/A</v>
      </c>
    </row>
    <row r="35283" spans="28:28" x14ac:dyDescent="0.25">
      <c r="AB35283" s="3" t="e">
        <v>#N/A</v>
      </c>
    </row>
    <row r="35284" spans="28:28" x14ac:dyDescent="0.25">
      <c r="AB35284" s="3" t="e">
        <v>#N/A</v>
      </c>
    </row>
    <row r="35285" spans="28:28" x14ac:dyDescent="0.25">
      <c r="AB35285" s="3" t="e">
        <v>#N/A</v>
      </c>
    </row>
    <row r="35286" spans="28:28" x14ac:dyDescent="0.25">
      <c r="AB35286" s="3" t="e">
        <v>#N/A</v>
      </c>
    </row>
    <row r="35287" spans="28:28" x14ac:dyDescent="0.25">
      <c r="AB35287" s="3" t="e">
        <v>#N/A</v>
      </c>
    </row>
    <row r="35288" spans="28:28" x14ac:dyDescent="0.25">
      <c r="AB35288" s="3" t="e">
        <v>#N/A</v>
      </c>
    </row>
    <row r="35289" spans="28:28" x14ac:dyDescent="0.25">
      <c r="AB35289" s="3" t="e">
        <v>#N/A</v>
      </c>
    </row>
    <row r="35290" spans="28:28" x14ac:dyDescent="0.25">
      <c r="AB35290" s="3" t="e">
        <v>#N/A</v>
      </c>
    </row>
    <row r="35291" spans="28:28" x14ac:dyDescent="0.25">
      <c r="AB35291" s="3" t="e">
        <v>#N/A</v>
      </c>
    </row>
    <row r="35292" spans="28:28" x14ac:dyDescent="0.25">
      <c r="AB35292" s="3" t="e">
        <v>#N/A</v>
      </c>
    </row>
    <row r="35293" spans="28:28" x14ac:dyDescent="0.25">
      <c r="AB35293" s="3" t="e">
        <v>#N/A</v>
      </c>
    </row>
    <row r="35294" spans="28:28" x14ac:dyDescent="0.25">
      <c r="AB35294" s="3" t="e">
        <v>#N/A</v>
      </c>
    </row>
    <row r="35295" spans="28:28" x14ac:dyDescent="0.25">
      <c r="AB35295" s="3" t="e">
        <v>#N/A</v>
      </c>
    </row>
    <row r="35296" spans="28:28" x14ac:dyDescent="0.25">
      <c r="AB35296" s="3" t="e">
        <v>#N/A</v>
      </c>
    </row>
    <row r="35297" spans="28:28" x14ac:dyDescent="0.25">
      <c r="AB35297" s="3" t="e">
        <v>#N/A</v>
      </c>
    </row>
    <row r="35298" spans="28:28" x14ac:dyDescent="0.25">
      <c r="AB35298" s="3" t="e">
        <v>#N/A</v>
      </c>
    </row>
    <row r="35299" spans="28:28" x14ac:dyDescent="0.25">
      <c r="AB35299" s="3" t="e">
        <v>#N/A</v>
      </c>
    </row>
    <row r="35300" spans="28:28" x14ac:dyDescent="0.25">
      <c r="AB35300" s="3" t="e">
        <v>#N/A</v>
      </c>
    </row>
    <row r="35301" spans="28:28" x14ac:dyDescent="0.25">
      <c r="AB35301" s="3" t="e">
        <v>#N/A</v>
      </c>
    </row>
    <row r="35302" spans="28:28" x14ac:dyDescent="0.25">
      <c r="AB35302" s="3" t="e">
        <v>#N/A</v>
      </c>
    </row>
    <row r="35303" spans="28:28" x14ac:dyDescent="0.25">
      <c r="AB35303" s="3" t="e">
        <v>#N/A</v>
      </c>
    </row>
    <row r="35304" spans="28:28" x14ac:dyDescent="0.25">
      <c r="AB35304" s="3" t="e">
        <v>#N/A</v>
      </c>
    </row>
    <row r="35305" spans="28:28" x14ac:dyDescent="0.25">
      <c r="AB35305" s="3" t="e">
        <v>#N/A</v>
      </c>
    </row>
    <row r="35306" spans="28:28" x14ac:dyDescent="0.25">
      <c r="AB35306" s="3" t="e">
        <v>#N/A</v>
      </c>
    </row>
    <row r="35307" spans="28:28" x14ac:dyDescent="0.25">
      <c r="AB35307" s="3" t="e">
        <v>#N/A</v>
      </c>
    </row>
    <row r="35308" spans="28:28" x14ac:dyDescent="0.25">
      <c r="AB35308" s="3" t="e">
        <v>#N/A</v>
      </c>
    </row>
    <row r="35309" spans="28:28" x14ac:dyDescent="0.25">
      <c r="AB35309" s="3" t="e">
        <v>#N/A</v>
      </c>
    </row>
    <row r="35310" spans="28:28" x14ac:dyDescent="0.25">
      <c r="AB35310" s="3" t="e">
        <v>#N/A</v>
      </c>
    </row>
    <row r="35311" spans="28:28" x14ac:dyDescent="0.25">
      <c r="AB35311" s="3" t="e">
        <v>#N/A</v>
      </c>
    </row>
    <row r="35312" spans="28:28" x14ac:dyDescent="0.25">
      <c r="AB35312" s="3" t="e">
        <v>#N/A</v>
      </c>
    </row>
    <row r="35313" spans="28:28" x14ac:dyDescent="0.25">
      <c r="AB35313" s="3" t="e">
        <v>#N/A</v>
      </c>
    </row>
    <row r="35314" spans="28:28" x14ac:dyDescent="0.25">
      <c r="AB35314" s="3" t="e">
        <v>#N/A</v>
      </c>
    </row>
    <row r="35315" spans="28:28" x14ac:dyDescent="0.25">
      <c r="AB35315" s="3" t="e">
        <v>#N/A</v>
      </c>
    </row>
    <row r="35316" spans="28:28" x14ac:dyDescent="0.25">
      <c r="AB35316" s="3" t="e">
        <v>#N/A</v>
      </c>
    </row>
    <row r="35317" spans="28:28" x14ac:dyDescent="0.25">
      <c r="AB35317" s="3" t="e">
        <v>#N/A</v>
      </c>
    </row>
    <row r="35318" spans="28:28" x14ac:dyDescent="0.25">
      <c r="AB35318" s="3" t="e">
        <v>#N/A</v>
      </c>
    </row>
    <row r="35319" spans="28:28" x14ac:dyDescent="0.25">
      <c r="AB35319" s="3" t="e">
        <v>#N/A</v>
      </c>
    </row>
    <row r="35320" spans="28:28" x14ac:dyDescent="0.25">
      <c r="AB35320" s="3" t="e">
        <v>#N/A</v>
      </c>
    </row>
    <row r="35321" spans="28:28" x14ac:dyDescent="0.25">
      <c r="AB35321" s="3" t="e">
        <v>#N/A</v>
      </c>
    </row>
    <row r="35322" spans="28:28" x14ac:dyDescent="0.25">
      <c r="AB35322" s="3" t="e">
        <v>#N/A</v>
      </c>
    </row>
    <row r="35323" spans="28:28" x14ac:dyDescent="0.25">
      <c r="AB35323" s="3" t="e">
        <v>#N/A</v>
      </c>
    </row>
    <row r="35324" spans="28:28" x14ac:dyDescent="0.25">
      <c r="AB35324" s="3" t="e">
        <v>#N/A</v>
      </c>
    </row>
    <row r="35325" spans="28:28" x14ac:dyDescent="0.25">
      <c r="AB35325" s="3" t="e">
        <v>#N/A</v>
      </c>
    </row>
    <row r="35326" spans="28:28" x14ac:dyDescent="0.25">
      <c r="AB35326" s="3" t="e">
        <v>#N/A</v>
      </c>
    </row>
    <row r="35327" spans="28:28" x14ac:dyDescent="0.25">
      <c r="AB35327" s="3" t="e">
        <v>#N/A</v>
      </c>
    </row>
    <row r="35328" spans="28:28" x14ac:dyDescent="0.25">
      <c r="AB35328" s="3" t="e">
        <v>#N/A</v>
      </c>
    </row>
    <row r="35329" spans="28:28" x14ac:dyDescent="0.25">
      <c r="AB35329" s="3" t="e">
        <v>#N/A</v>
      </c>
    </row>
    <row r="35330" spans="28:28" x14ac:dyDescent="0.25">
      <c r="AB35330" s="3" t="e">
        <v>#N/A</v>
      </c>
    </row>
    <row r="35331" spans="28:28" x14ac:dyDescent="0.25">
      <c r="AB35331" s="3" t="e">
        <v>#N/A</v>
      </c>
    </row>
    <row r="35332" spans="28:28" x14ac:dyDescent="0.25">
      <c r="AB35332" s="3" t="e">
        <v>#N/A</v>
      </c>
    </row>
    <row r="35333" spans="28:28" x14ac:dyDescent="0.25">
      <c r="AB35333" s="3" t="e">
        <v>#N/A</v>
      </c>
    </row>
    <row r="35334" spans="28:28" x14ac:dyDescent="0.25">
      <c r="AB35334" s="3" t="e">
        <v>#N/A</v>
      </c>
    </row>
    <row r="35335" spans="28:28" x14ac:dyDescent="0.25">
      <c r="AB35335" s="3" t="e">
        <v>#N/A</v>
      </c>
    </row>
    <row r="35336" spans="28:28" x14ac:dyDescent="0.25">
      <c r="AB35336" s="3" t="e">
        <v>#N/A</v>
      </c>
    </row>
    <row r="35337" spans="28:28" x14ac:dyDescent="0.25">
      <c r="AB35337" s="3" t="e">
        <v>#N/A</v>
      </c>
    </row>
    <row r="35338" spans="28:28" x14ac:dyDescent="0.25">
      <c r="AB35338" s="3" t="e">
        <v>#N/A</v>
      </c>
    </row>
    <row r="35339" spans="28:28" x14ac:dyDescent="0.25">
      <c r="AB35339" s="3" t="e">
        <v>#N/A</v>
      </c>
    </row>
    <row r="35340" spans="28:28" x14ac:dyDescent="0.25">
      <c r="AB35340" s="3" t="e">
        <v>#N/A</v>
      </c>
    </row>
    <row r="35341" spans="28:28" x14ac:dyDescent="0.25">
      <c r="AB35341" s="3" t="e">
        <v>#N/A</v>
      </c>
    </row>
    <row r="35342" spans="28:28" x14ac:dyDescent="0.25">
      <c r="AB35342" s="3" t="e">
        <v>#N/A</v>
      </c>
    </row>
    <row r="35343" spans="28:28" x14ac:dyDescent="0.25">
      <c r="AB35343" s="3" t="e">
        <v>#N/A</v>
      </c>
    </row>
    <row r="35344" spans="28:28" x14ac:dyDescent="0.25">
      <c r="AB35344" s="3" t="e">
        <v>#N/A</v>
      </c>
    </row>
    <row r="35345" spans="28:28" x14ac:dyDescent="0.25">
      <c r="AB35345" s="3" t="e">
        <v>#N/A</v>
      </c>
    </row>
    <row r="35346" spans="28:28" x14ac:dyDescent="0.25">
      <c r="AB35346" s="3" t="e">
        <v>#N/A</v>
      </c>
    </row>
    <row r="35347" spans="28:28" x14ac:dyDescent="0.25">
      <c r="AB35347" s="3" t="e">
        <v>#N/A</v>
      </c>
    </row>
    <row r="35348" spans="28:28" x14ac:dyDescent="0.25">
      <c r="AB35348" s="3" t="e">
        <v>#N/A</v>
      </c>
    </row>
    <row r="35349" spans="28:28" x14ac:dyDescent="0.25">
      <c r="AB35349" s="3" t="e">
        <v>#N/A</v>
      </c>
    </row>
    <row r="35350" spans="28:28" x14ac:dyDescent="0.25">
      <c r="AB35350" s="3" t="e">
        <v>#N/A</v>
      </c>
    </row>
    <row r="35351" spans="28:28" x14ac:dyDescent="0.25">
      <c r="AB35351" s="3" t="e">
        <v>#N/A</v>
      </c>
    </row>
    <row r="35352" spans="28:28" x14ac:dyDescent="0.25">
      <c r="AB35352" s="3" t="e">
        <v>#N/A</v>
      </c>
    </row>
    <row r="35353" spans="28:28" x14ac:dyDescent="0.25">
      <c r="AB35353" s="3" t="e">
        <v>#N/A</v>
      </c>
    </row>
    <row r="35354" spans="28:28" x14ac:dyDescent="0.25">
      <c r="AB35354" s="3" t="e">
        <v>#N/A</v>
      </c>
    </row>
    <row r="35355" spans="28:28" x14ac:dyDescent="0.25">
      <c r="AB35355" s="3" t="e">
        <v>#N/A</v>
      </c>
    </row>
    <row r="35356" spans="28:28" x14ac:dyDescent="0.25">
      <c r="AB35356" s="3" t="e">
        <v>#N/A</v>
      </c>
    </row>
    <row r="35357" spans="28:28" x14ac:dyDescent="0.25">
      <c r="AB35357" s="3" t="e">
        <v>#N/A</v>
      </c>
    </row>
    <row r="35358" spans="28:28" x14ac:dyDescent="0.25">
      <c r="AB35358" s="3" t="e">
        <v>#N/A</v>
      </c>
    </row>
    <row r="35359" spans="28:28" x14ac:dyDescent="0.25">
      <c r="AB35359" s="3" t="e">
        <v>#N/A</v>
      </c>
    </row>
    <row r="35360" spans="28:28" x14ac:dyDescent="0.25">
      <c r="AB35360" s="3" t="e">
        <v>#N/A</v>
      </c>
    </row>
    <row r="35361" spans="28:28" x14ac:dyDescent="0.25">
      <c r="AB35361" s="3" t="e">
        <v>#N/A</v>
      </c>
    </row>
    <row r="35362" spans="28:28" x14ac:dyDescent="0.25">
      <c r="AB35362" s="3" t="e">
        <v>#N/A</v>
      </c>
    </row>
    <row r="35363" spans="28:28" x14ac:dyDescent="0.25">
      <c r="AB35363" s="3" t="e">
        <v>#N/A</v>
      </c>
    </row>
    <row r="35364" spans="28:28" x14ac:dyDescent="0.25">
      <c r="AB35364" s="3" t="e">
        <v>#N/A</v>
      </c>
    </row>
    <row r="35365" spans="28:28" x14ac:dyDescent="0.25">
      <c r="AB35365" s="3" t="e">
        <v>#N/A</v>
      </c>
    </row>
    <row r="35366" spans="28:28" x14ac:dyDescent="0.25">
      <c r="AB35366" s="3" t="e">
        <v>#N/A</v>
      </c>
    </row>
    <row r="35367" spans="28:28" x14ac:dyDescent="0.25">
      <c r="AB35367" s="3" t="e">
        <v>#N/A</v>
      </c>
    </row>
    <row r="35368" spans="28:28" x14ac:dyDescent="0.25">
      <c r="AB35368" s="3" t="e">
        <v>#N/A</v>
      </c>
    </row>
    <row r="35369" spans="28:28" x14ac:dyDescent="0.25">
      <c r="AB35369" s="3" t="e">
        <v>#N/A</v>
      </c>
    </row>
    <row r="35370" spans="28:28" x14ac:dyDescent="0.25">
      <c r="AB35370" s="3" t="e">
        <v>#N/A</v>
      </c>
    </row>
    <row r="35371" spans="28:28" x14ac:dyDescent="0.25">
      <c r="AB35371" s="3" t="e">
        <v>#N/A</v>
      </c>
    </row>
    <row r="35372" spans="28:28" x14ac:dyDescent="0.25">
      <c r="AB35372" s="3" t="e">
        <v>#N/A</v>
      </c>
    </row>
    <row r="35373" spans="28:28" x14ac:dyDescent="0.25">
      <c r="AB35373" s="3" t="e">
        <v>#N/A</v>
      </c>
    </row>
    <row r="35374" spans="28:28" x14ac:dyDescent="0.25">
      <c r="AB35374" s="3" t="e">
        <v>#N/A</v>
      </c>
    </row>
    <row r="35375" spans="28:28" x14ac:dyDescent="0.25">
      <c r="AB35375" s="3" t="e">
        <v>#N/A</v>
      </c>
    </row>
    <row r="35376" spans="28:28" x14ac:dyDescent="0.25">
      <c r="AB35376" s="3" t="e">
        <v>#N/A</v>
      </c>
    </row>
    <row r="35377" spans="28:28" x14ac:dyDescent="0.25">
      <c r="AB35377" s="3" t="e">
        <v>#N/A</v>
      </c>
    </row>
    <row r="35378" spans="28:28" x14ac:dyDescent="0.25">
      <c r="AB35378" s="3" t="e">
        <v>#N/A</v>
      </c>
    </row>
    <row r="35379" spans="28:28" x14ac:dyDescent="0.25">
      <c r="AB35379" s="3" t="e">
        <v>#N/A</v>
      </c>
    </row>
    <row r="35380" spans="28:28" x14ac:dyDescent="0.25">
      <c r="AB35380" s="3" t="e">
        <v>#N/A</v>
      </c>
    </row>
    <row r="35381" spans="28:28" x14ac:dyDescent="0.25">
      <c r="AB35381" s="3" t="e">
        <v>#N/A</v>
      </c>
    </row>
    <row r="35382" spans="28:28" x14ac:dyDescent="0.25">
      <c r="AB35382" s="3" t="e">
        <v>#N/A</v>
      </c>
    </row>
    <row r="35383" spans="28:28" x14ac:dyDescent="0.25">
      <c r="AB35383" s="3" t="e">
        <v>#N/A</v>
      </c>
    </row>
    <row r="35384" spans="28:28" x14ac:dyDescent="0.25">
      <c r="AB35384" s="3" t="e">
        <v>#N/A</v>
      </c>
    </row>
    <row r="35385" spans="28:28" x14ac:dyDescent="0.25">
      <c r="AB35385" s="3" t="e">
        <v>#N/A</v>
      </c>
    </row>
    <row r="35386" spans="28:28" x14ac:dyDescent="0.25">
      <c r="AB35386" s="3" t="e">
        <v>#N/A</v>
      </c>
    </row>
    <row r="35387" spans="28:28" x14ac:dyDescent="0.25">
      <c r="AB35387" s="3" t="e">
        <v>#N/A</v>
      </c>
    </row>
    <row r="35388" spans="28:28" x14ac:dyDescent="0.25">
      <c r="AB35388" s="3" t="e">
        <v>#N/A</v>
      </c>
    </row>
    <row r="35389" spans="28:28" x14ac:dyDescent="0.25">
      <c r="AB35389" s="3" t="e">
        <v>#N/A</v>
      </c>
    </row>
    <row r="35390" spans="28:28" x14ac:dyDescent="0.25">
      <c r="AB35390" s="3" t="e">
        <v>#N/A</v>
      </c>
    </row>
    <row r="35391" spans="28:28" x14ac:dyDescent="0.25">
      <c r="AB35391" s="3" t="e">
        <v>#N/A</v>
      </c>
    </row>
    <row r="35392" spans="28:28" x14ac:dyDescent="0.25">
      <c r="AB35392" s="3" t="e">
        <v>#N/A</v>
      </c>
    </row>
    <row r="35393" spans="28:28" x14ac:dyDescent="0.25">
      <c r="AB35393" s="3" t="e">
        <v>#N/A</v>
      </c>
    </row>
    <row r="35394" spans="28:28" x14ac:dyDescent="0.25">
      <c r="AB35394" s="3" t="e">
        <v>#N/A</v>
      </c>
    </row>
    <row r="35395" spans="28:28" x14ac:dyDescent="0.25">
      <c r="AB35395" s="3" t="e">
        <v>#N/A</v>
      </c>
    </row>
    <row r="35396" spans="28:28" x14ac:dyDescent="0.25">
      <c r="AB35396" s="3" t="e">
        <v>#N/A</v>
      </c>
    </row>
    <row r="35397" spans="28:28" x14ac:dyDescent="0.25">
      <c r="AB35397" s="3" t="e">
        <v>#N/A</v>
      </c>
    </row>
    <row r="35398" spans="28:28" x14ac:dyDescent="0.25">
      <c r="AB35398" s="3" t="e">
        <v>#N/A</v>
      </c>
    </row>
    <row r="35399" spans="28:28" x14ac:dyDescent="0.25">
      <c r="AB35399" s="3" t="e">
        <v>#N/A</v>
      </c>
    </row>
    <row r="35400" spans="28:28" x14ac:dyDescent="0.25">
      <c r="AB35400" s="3" t="e">
        <v>#N/A</v>
      </c>
    </row>
    <row r="35401" spans="28:28" x14ac:dyDescent="0.25">
      <c r="AB35401" s="3" t="e">
        <v>#N/A</v>
      </c>
    </row>
    <row r="35402" spans="28:28" x14ac:dyDescent="0.25">
      <c r="AB35402" s="3" t="e">
        <v>#N/A</v>
      </c>
    </row>
    <row r="35403" spans="28:28" x14ac:dyDescent="0.25">
      <c r="AB35403" s="3" t="e">
        <v>#N/A</v>
      </c>
    </row>
    <row r="35404" spans="28:28" x14ac:dyDescent="0.25">
      <c r="AB35404" s="3" t="e">
        <v>#N/A</v>
      </c>
    </row>
    <row r="35405" spans="28:28" x14ac:dyDescent="0.25">
      <c r="AB35405" s="3" t="e">
        <v>#N/A</v>
      </c>
    </row>
    <row r="35406" spans="28:28" x14ac:dyDescent="0.25">
      <c r="AB35406" s="3" t="e">
        <v>#N/A</v>
      </c>
    </row>
    <row r="35407" spans="28:28" x14ac:dyDescent="0.25">
      <c r="AB35407" s="3" t="e">
        <v>#N/A</v>
      </c>
    </row>
    <row r="35408" spans="28:28" x14ac:dyDescent="0.25">
      <c r="AB35408" s="3" t="e">
        <v>#N/A</v>
      </c>
    </row>
    <row r="35409" spans="28:28" x14ac:dyDescent="0.25">
      <c r="AB35409" s="3" t="e">
        <v>#N/A</v>
      </c>
    </row>
    <row r="35410" spans="28:28" x14ac:dyDescent="0.25">
      <c r="AB35410" s="3" t="e">
        <v>#N/A</v>
      </c>
    </row>
    <row r="35411" spans="28:28" x14ac:dyDescent="0.25">
      <c r="AB35411" s="3" t="e">
        <v>#N/A</v>
      </c>
    </row>
    <row r="35412" spans="28:28" x14ac:dyDescent="0.25">
      <c r="AB35412" s="3" t="e">
        <v>#N/A</v>
      </c>
    </row>
    <row r="35413" spans="28:28" x14ac:dyDescent="0.25">
      <c r="AB35413" s="3" t="e">
        <v>#N/A</v>
      </c>
    </row>
    <row r="35414" spans="28:28" x14ac:dyDescent="0.25">
      <c r="AB35414" s="3" t="e">
        <v>#N/A</v>
      </c>
    </row>
    <row r="35415" spans="28:28" x14ac:dyDescent="0.25">
      <c r="AB35415" s="3" t="e">
        <v>#N/A</v>
      </c>
    </row>
    <row r="35416" spans="28:28" x14ac:dyDescent="0.25">
      <c r="AB35416" s="3" t="e">
        <v>#N/A</v>
      </c>
    </row>
    <row r="35417" spans="28:28" x14ac:dyDescent="0.25">
      <c r="AB35417" s="3" t="e">
        <v>#N/A</v>
      </c>
    </row>
    <row r="35418" spans="28:28" x14ac:dyDescent="0.25">
      <c r="AB35418" s="3" t="e">
        <v>#N/A</v>
      </c>
    </row>
    <row r="35419" spans="28:28" x14ac:dyDescent="0.25">
      <c r="AB35419" s="3" t="e">
        <v>#N/A</v>
      </c>
    </row>
    <row r="35420" spans="28:28" x14ac:dyDescent="0.25">
      <c r="AB35420" s="3" t="e">
        <v>#N/A</v>
      </c>
    </row>
    <row r="35421" spans="28:28" x14ac:dyDescent="0.25">
      <c r="AB35421" s="3" t="e">
        <v>#N/A</v>
      </c>
    </row>
    <row r="35422" spans="28:28" x14ac:dyDescent="0.25">
      <c r="AB35422" s="3" t="e">
        <v>#N/A</v>
      </c>
    </row>
    <row r="35423" spans="28:28" x14ac:dyDescent="0.25">
      <c r="AB35423" s="3" t="e">
        <v>#N/A</v>
      </c>
    </row>
    <row r="35424" spans="28:28" x14ac:dyDescent="0.25">
      <c r="AB35424" s="3" t="e">
        <v>#N/A</v>
      </c>
    </row>
    <row r="35425" spans="28:28" x14ac:dyDescent="0.25">
      <c r="AB35425" s="3" t="e">
        <v>#N/A</v>
      </c>
    </row>
    <row r="35426" spans="28:28" x14ac:dyDescent="0.25">
      <c r="AB35426" s="3" t="e">
        <v>#N/A</v>
      </c>
    </row>
    <row r="35427" spans="28:28" x14ac:dyDescent="0.25">
      <c r="AB35427" s="3" t="e">
        <v>#N/A</v>
      </c>
    </row>
    <row r="35428" spans="28:28" x14ac:dyDescent="0.25">
      <c r="AB35428" s="3" t="e">
        <v>#N/A</v>
      </c>
    </row>
    <row r="35429" spans="28:28" x14ac:dyDescent="0.25">
      <c r="AB35429" s="3" t="e">
        <v>#N/A</v>
      </c>
    </row>
    <row r="35430" spans="28:28" x14ac:dyDescent="0.25">
      <c r="AB35430" s="3" t="e">
        <v>#N/A</v>
      </c>
    </row>
    <row r="35431" spans="28:28" x14ac:dyDescent="0.25">
      <c r="AB35431" s="3" t="e">
        <v>#N/A</v>
      </c>
    </row>
    <row r="35432" spans="28:28" x14ac:dyDescent="0.25">
      <c r="AB35432" s="3" t="e">
        <v>#N/A</v>
      </c>
    </row>
    <row r="35433" spans="28:28" x14ac:dyDescent="0.25">
      <c r="AB35433" s="3" t="e">
        <v>#N/A</v>
      </c>
    </row>
    <row r="35434" spans="28:28" x14ac:dyDescent="0.25">
      <c r="AB35434" s="3" t="e">
        <v>#N/A</v>
      </c>
    </row>
    <row r="35435" spans="28:28" x14ac:dyDescent="0.25">
      <c r="AB35435" s="3" t="e">
        <v>#N/A</v>
      </c>
    </row>
    <row r="35436" spans="28:28" x14ac:dyDescent="0.25">
      <c r="AB35436" s="3" t="e">
        <v>#N/A</v>
      </c>
    </row>
    <row r="35437" spans="28:28" x14ac:dyDescent="0.25">
      <c r="AB35437" s="3" t="e">
        <v>#N/A</v>
      </c>
    </row>
    <row r="35438" spans="28:28" x14ac:dyDescent="0.25">
      <c r="AB35438" s="3" t="e">
        <v>#N/A</v>
      </c>
    </row>
    <row r="35439" spans="28:28" x14ac:dyDescent="0.25">
      <c r="AB35439" s="3" t="e">
        <v>#N/A</v>
      </c>
    </row>
    <row r="35440" spans="28:28" x14ac:dyDescent="0.25">
      <c r="AB35440" s="3" t="e">
        <v>#N/A</v>
      </c>
    </row>
    <row r="35441" spans="28:28" x14ac:dyDescent="0.25">
      <c r="AB35441" s="3" t="e">
        <v>#N/A</v>
      </c>
    </row>
    <row r="35442" spans="28:28" x14ac:dyDescent="0.25">
      <c r="AB35442" s="3" t="e">
        <v>#N/A</v>
      </c>
    </row>
    <row r="35443" spans="28:28" x14ac:dyDescent="0.25">
      <c r="AB35443" s="3" t="e">
        <v>#N/A</v>
      </c>
    </row>
    <row r="35444" spans="28:28" x14ac:dyDescent="0.25">
      <c r="AB35444" s="3" t="e">
        <v>#N/A</v>
      </c>
    </row>
    <row r="35445" spans="28:28" x14ac:dyDescent="0.25">
      <c r="AB35445" s="3" t="e">
        <v>#N/A</v>
      </c>
    </row>
    <row r="35446" spans="28:28" x14ac:dyDescent="0.25">
      <c r="AB35446" s="3" t="e">
        <v>#N/A</v>
      </c>
    </row>
    <row r="35447" spans="28:28" x14ac:dyDescent="0.25">
      <c r="AB35447" s="3" t="e">
        <v>#N/A</v>
      </c>
    </row>
    <row r="35448" spans="28:28" x14ac:dyDescent="0.25">
      <c r="AB35448" s="3" t="e">
        <v>#N/A</v>
      </c>
    </row>
    <row r="35449" spans="28:28" x14ac:dyDescent="0.25">
      <c r="AB35449" s="3" t="e">
        <v>#N/A</v>
      </c>
    </row>
    <row r="35450" spans="28:28" x14ac:dyDescent="0.25">
      <c r="AB35450" s="3" t="e">
        <v>#N/A</v>
      </c>
    </row>
    <row r="35451" spans="28:28" x14ac:dyDescent="0.25">
      <c r="AB35451" s="3" t="e">
        <v>#N/A</v>
      </c>
    </row>
    <row r="35452" spans="28:28" x14ac:dyDescent="0.25">
      <c r="AB35452" s="3" t="e">
        <v>#N/A</v>
      </c>
    </row>
    <row r="35453" spans="28:28" x14ac:dyDescent="0.25">
      <c r="AB35453" s="3" t="e">
        <v>#N/A</v>
      </c>
    </row>
    <row r="35454" spans="28:28" x14ac:dyDescent="0.25">
      <c r="AB35454" s="3" t="e">
        <v>#N/A</v>
      </c>
    </row>
    <row r="35455" spans="28:28" x14ac:dyDescent="0.25">
      <c r="AB35455" s="3" t="e">
        <v>#N/A</v>
      </c>
    </row>
    <row r="35456" spans="28:28" x14ac:dyDescent="0.25">
      <c r="AB35456" s="3" t="e">
        <v>#N/A</v>
      </c>
    </row>
    <row r="35457" spans="28:28" x14ac:dyDescent="0.25">
      <c r="AB35457" s="3" t="e">
        <v>#N/A</v>
      </c>
    </row>
    <row r="35458" spans="28:28" x14ac:dyDescent="0.25">
      <c r="AB35458" s="3" t="e">
        <v>#N/A</v>
      </c>
    </row>
    <row r="35459" spans="28:28" x14ac:dyDescent="0.25">
      <c r="AB35459" s="3" t="e">
        <v>#N/A</v>
      </c>
    </row>
    <row r="35460" spans="28:28" x14ac:dyDescent="0.25">
      <c r="AB35460" s="3" t="e">
        <v>#N/A</v>
      </c>
    </row>
    <row r="35461" spans="28:28" x14ac:dyDescent="0.25">
      <c r="AB35461" s="3" t="e">
        <v>#N/A</v>
      </c>
    </row>
    <row r="35462" spans="28:28" x14ac:dyDescent="0.25">
      <c r="AB35462" s="3" t="e">
        <v>#N/A</v>
      </c>
    </row>
    <row r="35463" spans="28:28" x14ac:dyDescent="0.25">
      <c r="AB35463" s="3" t="e">
        <v>#N/A</v>
      </c>
    </row>
    <row r="35464" spans="28:28" x14ac:dyDescent="0.25">
      <c r="AB35464" s="3" t="e">
        <v>#N/A</v>
      </c>
    </row>
    <row r="35465" spans="28:28" x14ac:dyDescent="0.25">
      <c r="AB35465" s="3" t="e">
        <v>#N/A</v>
      </c>
    </row>
    <row r="35466" spans="28:28" x14ac:dyDescent="0.25">
      <c r="AB35466" s="3" t="e">
        <v>#N/A</v>
      </c>
    </row>
    <row r="35467" spans="28:28" x14ac:dyDescent="0.25">
      <c r="AB35467" s="3" t="e">
        <v>#N/A</v>
      </c>
    </row>
    <row r="35468" spans="28:28" x14ac:dyDescent="0.25">
      <c r="AB35468" s="3" t="e">
        <v>#N/A</v>
      </c>
    </row>
    <row r="35469" spans="28:28" x14ac:dyDescent="0.25">
      <c r="AB35469" s="3" t="e">
        <v>#N/A</v>
      </c>
    </row>
    <row r="35470" spans="28:28" x14ac:dyDescent="0.25">
      <c r="AB35470" s="3" t="e">
        <v>#N/A</v>
      </c>
    </row>
    <row r="35471" spans="28:28" x14ac:dyDescent="0.25">
      <c r="AB35471" s="3" t="e">
        <v>#N/A</v>
      </c>
    </row>
    <row r="35472" spans="28:28" x14ac:dyDescent="0.25">
      <c r="AB35472" s="3" t="e">
        <v>#N/A</v>
      </c>
    </row>
    <row r="35473" spans="28:28" x14ac:dyDescent="0.25">
      <c r="AB35473" s="3" t="e">
        <v>#N/A</v>
      </c>
    </row>
    <row r="35474" spans="28:28" x14ac:dyDescent="0.25">
      <c r="AB35474" s="3" t="e">
        <v>#N/A</v>
      </c>
    </row>
    <row r="35475" spans="28:28" x14ac:dyDescent="0.25">
      <c r="AB35475" s="3" t="e">
        <v>#N/A</v>
      </c>
    </row>
    <row r="35476" spans="28:28" x14ac:dyDescent="0.25">
      <c r="AB35476" s="3" t="e">
        <v>#N/A</v>
      </c>
    </row>
    <row r="35477" spans="28:28" x14ac:dyDescent="0.25">
      <c r="AB35477" s="3" t="e">
        <v>#N/A</v>
      </c>
    </row>
    <row r="35478" spans="28:28" x14ac:dyDescent="0.25">
      <c r="AB35478" s="3" t="e">
        <v>#N/A</v>
      </c>
    </row>
    <row r="35479" spans="28:28" x14ac:dyDescent="0.25">
      <c r="AB35479" s="3" t="e">
        <v>#N/A</v>
      </c>
    </row>
    <row r="35480" spans="28:28" x14ac:dyDescent="0.25">
      <c r="AB35480" s="3" t="e">
        <v>#N/A</v>
      </c>
    </row>
    <row r="35481" spans="28:28" x14ac:dyDescent="0.25">
      <c r="AB35481" s="3" t="e">
        <v>#N/A</v>
      </c>
    </row>
    <row r="35482" spans="28:28" x14ac:dyDescent="0.25">
      <c r="AB35482" s="3" t="e">
        <v>#N/A</v>
      </c>
    </row>
    <row r="35483" spans="28:28" x14ac:dyDescent="0.25">
      <c r="AB35483" s="3" t="e">
        <v>#N/A</v>
      </c>
    </row>
    <row r="35484" spans="28:28" x14ac:dyDescent="0.25">
      <c r="AB35484" s="3" t="e">
        <v>#N/A</v>
      </c>
    </row>
    <row r="35485" spans="28:28" x14ac:dyDescent="0.25">
      <c r="AB35485" s="3" t="e">
        <v>#N/A</v>
      </c>
    </row>
    <row r="35486" spans="28:28" x14ac:dyDescent="0.25">
      <c r="AB35486" s="3" t="e">
        <v>#N/A</v>
      </c>
    </row>
    <row r="35487" spans="28:28" x14ac:dyDescent="0.25">
      <c r="AB35487" s="3" t="e">
        <v>#N/A</v>
      </c>
    </row>
    <row r="35488" spans="28:28" x14ac:dyDescent="0.25">
      <c r="AB35488" s="3" t="e">
        <v>#N/A</v>
      </c>
    </row>
    <row r="35489" spans="28:28" x14ac:dyDescent="0.25">
      <c r="AB35489" s="3" t="e">
        <v>#N/A</v>
      </c>
    </row>
    <row r="35490" spans="28:28" x14ac:dyDescent="0.25">
      <c r="AB35490" s="3" t="e">
        <v>#N/A</v>
      </c>
    </row>
    <row r="35491" spans="28:28" x14ac:dyDescent="0.25">
      <c r="AB35491" s="3" t="e">
        <v>#N/A</v>
      </c>
    </row>
    <row r="35492" spans="28:28" x14ac:dyDescent="0.25">
      <c r="AB35492" s="3" t="e">
        <v>#N/A</v>
      </c>
    </row>
    <row r="35493" spans="28:28" x14ac:dyDescent="0.25">
      <c r="AB35493" s="3" t="e">
        <v>#N/A</v>
      </c>
    </row>
    <row r="35494" spans="28:28" x14ac:dyDescent="0.25">
      <c r="AB35494" s="3" t="e">
        <v>#N/A</v>
      </c>
    </row>
    <row r="35495" spans="28:28" x14ac:dyDescent="0.25">
      <c r="AB35495" s="3" t="e">
        <v>#N/A</v>
      </c>
    </row>
    <row r="35496" spans="28:28" x14ac:dyDescent="0.25">
      <c r="AB35496" s="3" t="e">
        <v>#N/A</v>
      </c>
    </row>
    <row r="35497" spans="28:28" x14ac:dyDescent="0.25">
      <c r="AB35497" s="3" t="e">
        <v>#N/A</v>
      </c>
    </row>
    <row r="35498" spans="28:28" x14ac:dyDescent="0.25">
      <c r="AB35498" s="3" t="e">
        <v>#N/A</v>
      </c>
    </row>
    <row r="35499" spans="28:28" x14ac:dyDescent="0.25">
      <c r="AB35499" s="3" t="e">
        <v>#N/A</v>
      </c>
    </row>
    <row r="35500" spans="28:28" x14ac:dyDescent="0.25">
      <c r="AB35500" s="3" t="e">
        <v>#N/A</v>
      </c>
    </row>
    <row r="35501" spans="28:28" x14ac:dyDescent="0.25">
      <c r="AB35501" s="3" t="e">
        <v>#N/A</v>
      </c>
    </row>
    <row r="35502" spans="28:28" x14ac:dyDescent="0.25">
      <c r="AB35502" s="3" t="e">
        <v>#N/A</v>
      </c>
    </row>
    <row r="35503" spans="28:28" x14ac:dyDescent="0.25">
      <c r="AB35503" s="3" t="e">
        <v>#N/A</v>
      </c>
    </row>
    <row r="35504" spans="28:28" x14ac:dyDescent="0.25">
      <c r="AB35504" s="3" t="e">
        <v>#N/A</v>
      </c>
    </row>
    <row r="35505" spans="28:28" x14ac:dyDescent="0.25">
      <c r="AB35505" s="3" t="e">
        <v>#N/A</v>
      </c>
    </row>
    <row r="35506" spans="28:28" x14ac:dyDescent="0.25">
      <c r="AB35506" s="3" t="e">
        <v>#N/A</v>
      </c>
    </row>
    <row r="35507" spans="28:28" x14ac:dyDescent="0.25">
      <c r="AB35507" s="3" t="e">
        <v>#N/A</v>
      </c>
    </row>
    <row r="35508" spans="28:28" x14ac:dyDescent="0.25">
      <c r="AB35508" s="3" t="e">
        <v>#N/A</v>
      </c>
    </row>
    <row r="35509" spans="28:28" x14ac:dyDescent="0.25">
      <c r="AB35509" s="3" t="e">
        <v>#N/A</v>
      </c>
    </row>
    <row r="35510" spans="28:28" x14ac:dyDescent="0.25">
      <c r="AB35510" s="3" t="e">
        <v>#N/A</v>
      </c>
    </row>
    <row r="35511" spans="28:28" x14ac:dyDescent="0.25">
      <c r="AB35511" s="3" t="e">
        <v>#N/A</v>
      </c>
    </row>
    <row r="35512" spans="28:28" x14ac:dyDescent="0.25">
      <c r="AB35512" s="3" t="e">
        <v>#N/A</v>
      </c>
    </row>
    <row r="35513" spans="28:28" x14ac:dyDescent="0.25">
      <c r="AB35513" s="3" t="e">
        <v>#N/A</v>
      </c>
    </row>
    <row r="35514" spans="28:28" x14ac:dyDescent="0.25">
      <c r="AB35514" s="3" t="e">
        <v>#N/A</v>
      </c>
    </row>
    <row r="35515" spans="28:28" x14ac:dyDescent="0.25">
      <c r="AB35515" s="3" t="e">
        <v>#N/A</v>
      </c>
    </row>
    <row r="35516" spans="28:28" x14ac:dyDescent="0.25">
      <c r="AB35516" s="3" t="e">
        <v>#N/A</v>
      </c>
    </row>
    <row r="35517" spans="28:28" x14ac:dyDescent="0.25">
      <c r="AB35517" s="3" t="e">
        <v>#N/A</v>
      </c>
    </row>
    <row r="35518" spans="28:28" x14ac:dyDescent="0.25">
      <c r="AB35518" s="3" t="e">
        <v>#N/A</v>
      </c>
    </row>
    <row r="35519" spans="28:28" x14ac:dyDescent="0.25">
      <c r="AB35519" s="3" t="e">
        <v>#N/A</v>
      </c>
    </row>
    <row r="35520" spans="28:28" x14ac:dyDescent="0.25">
      <c r="AB35520" s="3" t="e">
        <v>#N/A</v>
      </c>
    </row>
    <row r="35521" spans="28:28" x14ac:dyDescent="0.25">
      <c r="AB35521" s="3" t="e">
        <v>#N/A</v>
      </c>
    </row>
    <row r="35522" spans="28:28" x14ac:dyDescent="0.25">
      <c r="AB35522" s="3" t="e">
        <v>#N/A</v>
      </c>
    </row>
    <row r="35523" spans="28:28" x14ac:dyDescent="0.25">
      <c r="AB35523" s="3" t="e">
        <v>#N/A</v>
      </c>
    </row>
    <row r="35524" spans="28:28" x14ac:dyDescent="0.25">
      <c r="AB35524" s="3" t="e">
        <v>#N/A</v>
      </c>
    </row>
    <row r="35525" spans="28:28" x14ac:dyDescent="0.25">
      <c r="AB35525" s="3" t="e">
        <v>#N/A</v>
      </c>
    </row>
    <row r="35526" spans="28:28" x14ac:dyDescent="0.25">
      <c r="AB35526" s="3" t="e">
        <v>#N/A</v>
      </c>
    </row>
    <row r="35527" spans="28:28" x14ac:dyDescent="0.25">
      <c r="AB35527" s="3" t="e">
        <v>#N/A</v>
      </c>
    </row>
    <row r="35528" spans="28:28" x14ac:dyDescent="0.25">
      <c r="AB35528" s="3" t="e">
        <v>#N/A</v>
      </c>
    </row>
    <row r="35529" spans="28:28" x14ac:dyDescent="0.25">
      <c r="AB35529" s="3" t="e">
        <v>#N/A</v>
      </c>
    </row>
    <row r="35530" spans="28:28" x14ac:dyDescent="0.25">
      <c r="AB35530" s="3" t="e">
        <v>#N/A</v>
      </c>
    </row>
    <row r="35531" spans="28:28" x14ac:dyDescent="0.25">
      <c r="AB35531" s="3" t="e">
        <v>#N/A</v>
      </c>
    </row>
    <row r="35532" spans="28:28" x14ac:dyDescent="0.25">
      <c r="AB35532" s="3" t="e">
        <v>#N/A</v>
      </c>
    </row>
    <row r="35533" spans="28:28" x14ac:dyDescent="0.25">
      <c r="AB35533" s="3" t="e">
        <v>#N/A</v>
      </c>
    </row>
    <row r="35534" spans="28:28" x14ac:dyDescent="0.25">
      <c r="AB35534" s="3" t="e">
        <v>#N/A</v>
      </c>
    </row>
    <row r="35535" spans="28:28" x14ac:dyDescent="0.25">
      <c r="AB35535" s="3" t="e">
        <v>#N/A</v>
      </c>
    </row>
    <row r="35536" spans="28:28" x14ac:dyDescent="0.25">
      <c r="AB35536" s="3" t="e">
        <v>#N/A</v>
      </c>
    </row>
    <row r="35537" spans="28:28" x14ac:dyDescent="0.25">
      <c r="AB35537" s="3" t="e">
        <v>#N/A</v>
      </c>
    </row>
    <row r="35538" spans="28:28" x14ac:dyDescent="0.25">
      <c r="AB35538" s="3" t="e">
        <v>#N/A</v>
      </c>
    </row>
    <row r="35539" spans="28:28" x14ac:dyDescent="0.25">
      <c r="AB35539" s="3" t="e">
        <v>#N/A</v>
      </c>
    </row>
    <row r="35540" spans="28:28" x14ac:dyDescent="0.25">
      <c r="AB35540" s="3" t="e">
        <v>#N/A</v>
      </c>
    </row>
    <row r="35541" spans="28:28" x14ac:dyDescent="0.25">
      <c r="AB35541" s="3" t="e">
        <v>#N/A</v>
      </c>
    </row>
    <row r="35542" spans="28:28" x14ac:dyDescent="0.25">
      <c r="AB35542" s="3" t="e">
        <v>#N/A</v>
      </c>
    </row>
    <row r="35543" spans="28:28" x14ac:dyDescent="0.25">
      <c r="AB35543" s="3" t="e">
        <v>#N/A</v>
      </c>
    </row>
    <row r="35544" spans="28:28" x14ac:dyDescent="0.25">
      <c r="AB35544" s="3" t="e">
        <v>#N/A</v>
      </c>
    </row>
    <row r="35545" spans="28:28" x14ac:dyDescent="0.25">
      <c r="AB35545" s="3" t="e">
        <v>#N/A</v>
      </c>
    </row>
    <row r="35546" spans="28:28" x14ac:dyDescent="0.25">
      <c r="AB35546" s="3" t="e">
        <v>#N/A</v>
      </c>
    </row>
    <row r="35547" spans="28:28" x14ac:dyDescent="0.25">
      <c r="AB35547" s="3" t="e">
        <v>#N/A</v>
      </c>
    </row>
    <row r="35548" spans="28:28" x14ac:dyDescent="0.25">
      <c r="AB35548" s="3" t="e">
        <v>#N/A</v>
      </c>
    </row>
    <row r="35549" spans="28:28" x14ac:dyDescent="0.25">
      <c r="AB35549" s="3" t="e">
        <v>#N/A</v>
      </c>
    </row>
    <row r="35550" spans="28:28" x14ac:dyDescent="0.25">
      <c r="AB35550" s="3" t="e">
        <v>#N/A</v>
      </c>
    </row>
    <row r="35551" spans="28:28" x14ac:dyDescent="0.25">
      <c r="AB35551" s="3" t="e">
        <v>#N/A</v>
      </c>
    </row>
    <row r="35552" spans="28:28" x14ac:dyDescent="0.25">
      <c r="AB35552" s="3" t="e">
        <v>#N/A</v>
      </c>
    </row>
    <row r="35553" spans="28:28" x14ac:dyDescent="0.25">
      <c r="AB35553" s="3" t="e">
        <v>#N/A</v>
      </c>
    </row>
    <row r="35554" spans="28:28" x14ac:dyDescent="0.25">
      <c r="AB35554" s="3" t="e">
        <v>#N/A</v>
      </c>
    </row>
    <row r="35555" spans="28:28" x14ac:dyDescent="0.25">
      <c r="AB35555" s="3" t="e">
        <v>#N/A</v>
      </c>
    </row>
    <row r="35556" spans="28:28" x14ac:dyDescent="0.25">
      <c r="AB35556" s="3" t="e">
        <v>#N/A</v>
      </c>
    </row>
    <row r="35557" spans="28:28" x14ac:dyDescent="0.25">
      <c r="AB35557" s="3" t="e">
        <v>#N/A</v>
      </c>
    </row>
    <row r="35558" spans="28:28" x14ac:dyDescent="0.25">
      <c r="AB35558" s="3" t="e">
        <v>#N/A</v>
      </c>
    </row>
    <row r="35559" spans="28:28" x14ac:dyDescent="0.25">
      <c r="AB35559" s="3" t="e">
        <v>#N/A</v>
      </c>
    </row>
    <row r="35560" spans="28:28" x14ac:dyDescent="0.25">
      <c r="AB35560" s="3" t="e">
        <v>#N/A</v>
      </c>
    </row>
    <row r="35561" spans="28:28" x14ac:dyDescent="0.25">
      <c r="AB35561" s="3" t="e">
        <v>#N/A</v>
      </c>
    </row>
    <row r="35562" spans="28:28" x14ac:dyDescent="0.25">
      <c r="AB35562" s="3" t="e">
        <v>#N/A</v>
      </c>
    </row>
    <row r="35563" spans="28:28" x14ac:dyDescent="0.25">
      <c r="AB35563" s="3" t="e">
        <v>#N/A</v>
      </c>
    </row>
    <row r="35564" spans="28:28" x14ac:dyDescent="0.25">
      <c r="AB35564" s="3" t="e">
        <v>#N/A</v>
      </c>
    </row>
    <row r="35565" spans="28:28" x14ac:dyDescent="0.25">
      <c r="AB35565" s="3" t="e">
        <v>#N/A</v>
      </c>
    </row>
    <row r="35566" spans="28:28" x14ac:dyDescent="0.25">
      <c r="AB35566" s="3" t="e">
        <v>#N/A</v>
      </c>
    </row>
    <row r="35567" spans="28:28" x14ac:dyDescent="0.25">
      <c r="AB35567" s="3" t="e">
        <v>#N/A</v>
      </c>
    </row>
    <row r="35568" spans="28:28" x14ac:dyDescent="0.25">
      <c r="AB35568" s="3" t="e">
        <v>#N/A</v>
      </c>
    </row>
    <row r="35569" spans="28:28" x14ac:dyDescent="0.25">
      <c r="AB35569" s="3" t="e">
        <v>#N/A</v>
      </c>
    </row>
    <row r="35570" spans="28:28" x14ac:dyDescent="0.25">
      <c r="AB35570" s="3" t="e">
        <v>#N/A</v>
      </c>
    </row>
    <row r="35571" spans="28:28" x14ac:dyDescent="0.25">
      <c r="AB35571" s="3" t="e">
        <v>#N/A</v>
      </c>
    </row>
    <row r="35572" spans="28:28" x14ac:dyDescent="0.25">
      <c r="AB35572" s="3" t="e">
        <v>#N/A</v>
      </c>
    </row>
    <row r="35573" spans="28:28" x14ac:dyDescent="0.25">
      <c r="AB35573" s="3" t="e">
        <v>#N/A</v>
      </c>
    </row>
    <row r="35574" spans="28:28" x14ac:dyDescent="0.25">
      <c r="AB35574" s="3" t="e">
        <v>#N/A</v>
      </c>
    </row>
    <row r="35575" spans="28:28" x14ac:dyDescent="0.25">
      <c r="AB35575" s="3" t="e">
        <v>#N/A</v>
      </c>
    </row>
    <row r="35576" spans="28:28" x14ac:dyDescent="0.25">
      <c r="AB35576" s="3" t="e">
        <v>#N/A</v>
      </c>
    </row>
    <row r="35577" spans="28:28" x14ac:dyDescent="0.25">
      <c r="AB35577" s="3" t="e">
        <v>#N/A</v>
      </c>
    </row>
    <row r="35578" spans="28:28" x14ac:dyDescent="0.25">
      <c r="AB35578" s="3" t="e">
        <v>#N/A</v>
      </c>
    </row>
    <row r="35579" spans="28:28" x14ac:dyDescent="0.25">
      <c r="AB35579" s="3" t="e">
        <v>#N/A</v>
      </c>
    </row>
    <row r="35580" spans="28:28" x14ac:dyDescent="0.25">
      <c r="AB35580" s="3" t="e">
        <v>#N/A</v>
      </c>
    </row>
    <row r="35581" spans="28:28" x14ac:dyDescent="0.25">
      <c r="AB35581" s="3" t="e">
        <v>#N/A</v>
      </c>
    </row>
    <row r="35582" spans="28:28" x14ac:dyDescent="0.25">
      <c r="AB35582" s="3" t="e">
        <v>#N/A</v>
      </c>
    </row>
    <row r="35583" spans="28:28" x14ac:dyDescent="0.25">
      <c r="AB35583" s="3" t="e">
        <v>#N/A</v>
      </c>
    </row>
    <row r="35584" spans="28:28" x14ac:dyDescent="0.25">
      <c r="AB35584" s="3" t="e">
        <v>#N/A</v>
      </c>
    </row>
    <row r="35585" spans="28:28" x14ac:dyDescent="0.25">
      <c r="AB35585" s="3" t="e">
        <v>#N/A</v>
      </c>
    </row>
    <row r="35586" spans="28:28" x14ac:dyDescent="0.25">
      <c r="AB35586" s="3" t="e">
        <v>#N/A</v>
      </c>
    </row>
    <row r="35587" spans="28:28" x14ac:dyDescent="0.25">
      <c r="AB35587" s="3" t="e">
        <v>#N/A</v>
      </c>
    </row>
    <row r="35588" spans="28:28" x14ac:dyDescent="0.25">
      <c r="AB35588" s="3" t="e">
        <v>#N/A</v>
      </c>
    </row>
    <row r="35589" spans="28:28" x14ac:dyDescent="0.25">
      <c r="AB35589" s="3" t="e">
        <v>#N/A</v>
      </c>
    </row>
    <row r="35590" spans="28:28" x14ac:dyDescent="0.25">
      <c r="AB35590" s="3" t="e">
        <v>#N/A</v>
      </c>
    </row>
    <row r="35591" spans="28:28" x14ac:dyDescent="0.25">
      <c r="AB35591" s="3" t="e">
        <v>#N/A</v>
      </c>
    </row>
    <row r="35592" spans="28:28" x14ac:dyDescent="0.25">
      <c r="AB35592" s="3" t="e">
        <v>#N/A</v>
      </c>
    </row>
    <row r="35593" spans="28:28" x14ac:dyDescent="0.25">
      <c r="AB35593" s="3" t="e">
        <v>#N/A</v>
      </c>
    </row>
    <row r="35594" spans="28:28" x14ac:dyDescent="0.25">
      <c r="AB35594" s="3" t="e">
        <v>#N/A</v>
      </c>
    </row>
    <row r="35595" spans="28:28" x14ac:dyDescent="0.25">
      <c r="AB35595" s="3" t="e">
        <v>#N/A</v>
      </c>
    </row>
    <row r="35596" spans="28:28" x14ac:dyDescent="0.25">
      <c r="AB35596" s="3" t="e">
        <v>#N/A</v>
      </c>
    </row>
    <row r="35597" spans="28:28" x14ac:dyDescent="0.25">
      <c r="AB35597" s="3" t="e">
        <v>#N/A</v>
      </c>
    </row>
    <row r="35598" spans="28:28" x14ac:dyDescent="0.25">
      <c r="AB35598" s="3" t="e">
        <v>#N/A</v>
      </c>
    </row>
    <row r="35599" spans="28:28" x14ac:dyDescent="0.25">
      <c r="AB35599" s="3" t="e">
        <v>#N/A</v>
      </c>
    </row>
    <row r="35600" spans="28:28" x14ac:dyDescent="0.25">
      <c r="AB35600" s="3" t="e">
        <v>#N/A</v>
      </c>
    </row>
    <row r="35601" spans="28:28" x14ac:dyDescent="0.25">
      <c r="AB35601" s="3" t="e">
        <v>#N/A</v>
      </c>
    </row>
    <row r="35602" spans="28:28" x14ac:dyDescent="0.25">
      <c r="AB35602" s="3" t="e">
        <v>#N/A</v>
      </c>
    </row>
    <row r="35603" spans="28:28" x14ac:dyDescent="0.25">
      <c r="AB35603" s="3" t="e">
        <v>#N/A</v>
      </c>
    </row>
    <row r="35604" spans="28:28" x14ac:dyDescent="0.25">
      <c r="AB35604" s="3" t="e">
        <v>#N/A</v>
      </c>
    </row>
    <row r="35605" spans="28:28" x14ac:dyDescent="0.25">
      <c r="AB35605" s="3" t="e">
        <v>#N/A</v>
      </c>
    </row>
    <row r="35606" spans="28:28" x14ac:dyDescent="0.25">
      <c r="AB35606" s="3" t="e">
        <v>#N/A</v>
      </c>
    </row>
    <row r="35607" spans="28:28" x14ac:dyDescent="0.25">
      <c r="AB35607" s="3" t="e">
        <v>#N/A</v>
      </c>
    </row>
    <row r="35608" spans="28:28" x14ac:dyDescent="0.25">
      <c r="AB35608" s="3" t="e">
        <v>#N/A</v>
      </c>
    </row>
    <row r="35609" spans="28:28" x14ac:dyDescent="0.25">
      <c r="AB35609" s="3" t="e">
        <v>#N/A</v>
      </c>
    </row>
    <row r="35610" spans="28:28" x14ac:dyDescent="0.25">
      <c r="AB35610" s="3" t="e">
        <v>#N/A</v>
      </c>
    </row>
    <row r="35611" spans="28:28" x14ac:dyDescent="0.25">
      <c r="AB35611" s="3" t="e">
        <v>#N/A</v>
      </c>
    </row>
    <row r="35612" spans="28:28" x14ac:dyDescent="0.25">
      <c r="AB35612" s="3" t="e">
        <v>#N/A</v>
      </c>
    </row>
    <row r="35613" spans="28:28" x14ac:dyDescent="0.25">
      <c r="AB35613" s="3" t="e">
        <v>#N/A</v>
      </c>
    </row>
    <row r="35614" spans="28:28" x14ac:dyDescent="0.25">
      <c r="AB35614" s="3" t="e">
        <v>#N/A</v>
      </c>
    </row>
    <row r="35615" spans="28:28" x14ac:dyDescent="0.25">
      <c r="AB35615" s="3" t="e">
        <v>#N/A</v>
      </c>
    </row>
    <row r="35616" spans="28:28" x14ac:dyDescent="0.25">
      <c r="AB35616" s="3" t="e">
        <v>#N/A</v>
      </c>
    </row>
    <row r="35617" spans="28:28" x14ac:dyDescent="0.25">
      <c r="AB35617" s="3" t="e">
        <v>#N/A</v>
      </c>
    </row>
    <row r="35618" spans="28:28" x14ac:dyDescent="0.25">
      <c r="AB35618" s="3" t="e">
        <v>#N/A</v>
      </c>
    </row>
    <row r="35619" spans="28:28" x14ac:dyDescent="0.25">
      <c r="AB35619" s="3" t="e">
        <v>#N/A</v>
      </c>
    </row>
    <row r="35620" spans="28:28" x14ac:dyDescent="0.25">
      <c r="AB35620" s="3" t="e">
        <v>#N/A</v>
      </c>
    </row>
    <row r="35621" spans="28:28" x14ac:dyDescent="0.25">
      <c r="AB35621" s="3" t="e">
        <v>#N/A</v>
      </c>
    </row>
    <row r="35622" spans="28:28" x14ac:dyDescent="0.25">
      <c r="AB35622" s="3" t="e">
        <v>#N/A</v>
      </c>
    </row>
    <row r="35623" spans="28:28" x14ac:dyDescent="0.25">
      <c r="AB35623" s="3" t="e">
        <v>#N/A</v>
      </c>
    </row>
    <row r="35624" spans="28:28" x14ac:dyDescent="0.25">
      <c r="AB35624" s="3" t="e">
        <v>#N/A</v>
      </c>
    </row>
    <row r="35625" spans="28:28" x14ac:dyDescent="0.25">
      <c r="AB35625" s="3" t="e">
        <v>#N/A</v>
      </c>
    </row>
    <row r="35626" spans="28:28" x14ac:dyDescent="0.25">
      <c r="AB35626" s="3" t="e">
        <v>#N/A</v>
      </c>
    </row>
    <row r="35627" spans="28:28" x14ac:dyDescent="0.25">
      <c r="AB35627" s="3" t="e">
        <v>#N/A</v>
      </c>
    </row>
    <row r="35628" spans="28:28" x14ac:dyDescent="0.25">
      <c r="AB35628" s="3" t="e">
        <v>#N/A</v>
      </c>
    </row>
    <row r="35629" spans="28:28" x14ac:dyDescent="0.25">
      <c r="AB35629" s="3" t="e">
        <v>#N/A</v>
      </c>
    </row>
    <row r="35630" spans="28:28" x14ac:dyDescent="0.25">
      <c r="AB35630" s="3" t="e">
        <v>#N/A</v>
      </c>
    </row>
    <row r="35631" spans="28:28" x14ac:dyDescent="0.25">
      <c r="AB35631" s="3" t="e">
        <v>#N/A</v>
      </c>
    </row>
    <row r="35632" spans="28:28" x14ac:dyDescent="0.25">
      <c r="AB35632" s="3" t="e">
        <v>#N/A</v>
      </c>
    </row>
    <row r="35633" spans="28:28" x14ac:dyDescent="0.25">
      <c r="AB35633" s="3" t="e">
        <v>#N/A</v>
      </c>
    </row>
    <row r="35634" spans="28:28" x14ac:dyDescent="0.25">
      <c r="AB35634" s="3" t="e">
        <v>#N/A</v>
      </c>
    </row>
    <row r="35635" spans="28:28" x14ac:dyDescent="0.25">
      <c r="AB35635" s="3" t="e">
        <v>#N/A</v>
      </c>
    </row>
    <row r="35636" spans="28:28" x14ac:dyDescent="0.25">
      <c r="AB35636" s="3" t="e">
        <v>#N/A</v>
      </c>
    </row>
    <row r="35637" spans="28:28" x14ac:dyDescent="0.25">
      <c r="AB35637" s="3" t="e">
        <v>#N/A</v>
      </c>
    </row>
    <row r="35638" spans="28:28" x14ac:dyDescent="0.25">
      <c r="AB35638" s="3" t="e">
        <v>#N/A</v>
      </c>
    </row>
    <row r="35639" spans="28:28" x14ac:dyDescent="0.25">
      <c r="AB35639" s="3" t="e">
        <v>#N/A</v>
      </c>
    </row>
    <row r="35640" spans="28:28" x14ac:dyDescent="0.25">
      <c r="AB35640" s="3" t="e">
        <v>#N/A</v>
      </c>
    </row>
    <row r="35641" spans="28:28" x14ac:dyDescent="0.25">
      <c r="AB35641" s="3" t="e">
        <v>#N/A</v>
      </c>
    </row>
    <row r="35642" spans="28:28" x14ac:dyDescent="0.25">
      <c r="AB35642" s="3" t="e">
        <v>#N/A</v>
      </c>
    </row>
    <row r="35643" spans="28:28" x14ac:dyDescent="0.25">
      <c r="AB35643" s="3" t="e">
        <v>#N/A</v>
      </c>
    </row>
    <row r="35644" spans="28:28" x14ac:dyDescent="0.25">
      <c r="AB35644" s="3" t="e">
        <v>#N/A</v>
      </c>
    </row>
    <row r="35645" spans="28:28" x14ac:dyDescent="0.25">
      <c r="AB35645" s="3" t="e">
        <v>#N/A</v>
      </c>
    </row>
    <row r="35646" spans="28:28" x14ac:dyDescent="0.25">
      <c r="AB35646" s="3" t="e">
        <v>#N/A</v>
      </c>
    </row>
    <row r="35647" spans="28:28" x14ac:dyDescent="0.25">
      <c r="AB35647" s="3" t="e">
        <v>#N/A</v>
      </c>
    </row>
    <row r="35648" spans="28:28" x14ac:dyDescent="0.25">
      <c r="AB35648" s="3" t="e">
        <v>#N/A</v>
      </c>
    </row>
    <row r="35649" spans="28:28" x14ac:dyDescent="0.25">
      <c r="AB35649" s="3" t="e">
        <v>#N/A</v>
      </c>
    </row>
    <row r="35650" spans="28:28" x14ac:dyDescent="0.25">
      <c r="AB35650" s="3" t="e">
        <v>#N/A</v>
      </c>
    </row>
    <row r="35651" spans="28:28" x14ac:dyDescent="0.25">
      <c r="AB35651" s="3" t="e">
        <v>#N/A</v>
      </c>
    </row>
    <row r="35652" spans="28:28" x14ac:dyDescent="0.25">
      <c r="AB35652" s="3" t="e">
        <v>#N/A</v>
      </c>
    </row>
    <row r="35653" spans="28:28" x14ac:dyDescent="0.25">
      <c r="AB35653" s="3" t="e">
        <v>#N/A</v>
      </c>
    </row>
    <row r="35654" spans="28:28" x14ac:dyDescent="0.25">
      <c r="AB35654" s="3" t="e">
        <v>#N/A</v>
      </c>
    </row>
    <row r="35655" spans="28:28" x14ac:dyDescent="0.25">
      <c r="AB35655" s="3" t="e">
        <v>#N/A</v>
      </c>
    </row>
    <row r="35656" spans="28:28" x14ac:dyDescent="0.25">
      <c r="AB35656" s="3" t="e">
        <v>#N/A</v>
      </c>
    </row>
    <row r="35657" spans="28:28" x14ac:dyDescent="0.25">
      <c r="AB35657" s="3" t="e">
        <v>#N/A</v>
      </c>
    </row>
    <row r="35658" spans="28:28" x14ac:dyDescent="0.25">
      <c r="AB35658" s="3" t="e">
        <v>#N/A</v>
      </c>
    </row>
    <row r="35659" spans="28:28" x14ac:dyDescent="0.25">
      <c r="AB35659" s="3" t="e">
        <v>#N/A</v>
      </c>
    </row>
    <row r="35660" spans="28:28" x14ac:dyDescent="0.25">
      <c r="AB35660" s="3" t="e">
        <v>#N/A</v>
      </c>
    </row>
    <row r="35661" spans="28:28" x14ac:dyDescent="0.25">
      <c r="AB35661" s="3" t="e">
        <v>#N/A</v>
      </c>
    </row>
    <row r="35662" spans="28:28" x14ac:dyDescent="0.25">
      <c r="AB35662" s="3" t="e">
        <v>#N/A</v>
      </c>
    </row>
    <row r="35663" spans="28:28" x14ac:dyDescent="0.25">
      <c r="AB35663" s="3" t="e">
        <v>#N/A</v>
      </c>
    </row>
    <row r="35664" spans="28:28" x14ac:dyDescent="0.25">
      <c r="AB35664" s="3" t="e">
        <v>#N/A</v>
      </c>
    </row>
    <row r="35665" spans="28:28" x14ac:dyDescent="0.25">
      <c r="AB35665" s="3" t="e">
        <v>#N/A</v>
      </c>
    </row>
    <row r="35666" spans="28:28" x14ac:dyDescent="0.25">
      <c r="AB35666" s="3" t="e">
        <v>#N/A</v>
      </c>
    </row>
    <row r="35667" spans="28:28" x14ac:dyDescent="0.25">
      <c r="AB35667" s="3" t="e">
        <v>#N/A</v>
      </c>
    </row>
    <row r="35668" spans="28:28" x14ac:dyDescent="0.25">
      <c r="AB35668" s="3" t="e">
        <v>#N/A</v>
      </c>
    </row>
    <row r="35669" spans="28:28" x14ac:dyDescent="0.25">
      <c r="AB35669" s="3" t="e">
        <v>#N/A</v>
      </c>
    </row>
    <row r="35670" spans="28:28" x14ac:dyDescent="0.25">
      <c r="AB35670" s="3" t="e">
        <v>#N/A</v>
      </c>
    </row>
    <row r="35671" spans="28:28" x14ac:dyDescent="0.25">
      <c r="AB35671" s="3" t="e">
        <v>#N/A</v>
      </c>
    </row>
    <row r="35672" spans="28:28" x14ac:dyDescent="0.25">
      <c r="AB35672" s="3" t="e">
        <v>#N/A</v>
      </c>
    </row>
    <row r="35673" spans="28:28" x14ac:dyDescent="0.25">
      <c r="AB35673" s="3" t="e">
        <v>#N/A</v>
      </c>
    </row>
    <row r="35674" spans="28:28" x14ac:dyDescent="0.25">
      <c r="AB35674" s="3" t="e">
        <v>#N/A</v>
      </c>
    </row>
    <row r="35675" spans="28:28" x14ac:dyDescent="0.25">
      <c r="AB35675" s="3" t="e">
        <v>#N/A</v>
      </c>
    </row>
    <row r="35676" spans="28:28" x14ac:dyDescent="0.25">
      <c r="AB35676" s="3" t="e">
        <v>#N/A</v>
      </c>
    </row>
    <row r="35677" spans="28:28" x14ac:dyDescent="0.25">
      <c r="AB35677" s="3" t="e">
        <v>#N/A</v>
      </c>
    </row>
    <row r="35678" spans="28:28" x14ac:dyDescent="0.25">
      <c r="AB35678" s="3" t="e">
        <v>#N/A</v>
      </c>
    </row>
    <row r="35679" spans="28:28" x14ac:dyDescent="0.25">
      <c r="AB35679" s="3" t="e">
        <v>#N/A</v>
      </c>
    </row>
    <row r="35680" spans="28:28" x14ac:dyDescent="0.25">
      <c r="AB35680" s="3" t="e">
        <v>#N/A</v>
      </c>
    </row>
    <row r="35681" spans="28:28" x14ac:dyDescent="0.25">
      <c r="AB35681" s="3" t="e">
        <v>#N/A</v>
      </c>
    </row>
    <row r="35682" spans="28:28" x14ac:dyDescent="0.25">
      <c r="AB35682" s="3" t="e">
        <v>#N/A</v>
      </c>
    </row>
    <row r="35683" spans="28:28" x14ac:dyDescent="0.25">
      <c r="AB35683" s="3" t="e">
        <v>#N/A</v>
      </c>
    </row>
    <row r="35684" spans="28:28" x14ac:dyDescent="0.25">
      <c r="AB35684" s="3" t="e">
        <v>#N/A</v>
      </c>
    </row>
    <row r="35685" spans="28:28" x14ac:dyDescent="0.25">
      <c r="AB35685" s="3" t="e">
        <v>#N/A</v>
      </c>
    </row>
    <row r="35686" spans="28:28" x14ac:dyDescent="0.25">
      <c r="AB35686" s="3" t="e">
        <v>#N/A</v>
      </c>
    </row>
    <row r="35687" spans="28:28" x14ac:dyDescent="0.25">
      <c r="AB35687" s="3" t="e">
        <v>#N/A</v>
      </c>
    </row>
    <row r="35688" spans="28:28" x14ac:dyDescent="0.25">
      <c r="AB35688" s="3" t="e">
        <v>#N/A</v>
      </c>
    </row>
    <row r="35689" spans="28:28" x14ac:dyDescent="0.25">
      <c r="AB35689" s="3" t="e">
        <v>#N/A</v>
      </c>
    </row>
    <row r="35690" spans="28:28" x14ac:dyDescent="0.25">
      <c r="AB35690" s="3" t="e">
        <v>#N/A</v>
      </c>
    </row>
    <row r="35691" spans="28:28" x14ac:dyDescent="0.25">
      <c r="AB35691" s="3" t="e">
        <v>#N/A</v>
      </c>
    </row>
    <row r="35692" spans="28:28" x14ac:dyDescent="0.25">
      <c r="AB35692" s="3" t="e">
        <v>#N/A</v>
      </c>
    </row>
    <row r="35693" spans="28:28" x14ac:dyDescent="0.25">
      <c r="AB35693" s="3" t="e">
        <v>#N/A</v>
      </c>
    </row>
    <row r="35694" spans="28:28" x14ac:dyDescent="0.25">
      <c r="AB35694" s="3" t="e">
        <v>#N/A</v>
      </c>
    </row>
    <row r="35695" spans="28:28" x14ac:dyDescent="0.25">
      <c r="AB35695" s="3" t="e">
        <v>#N/A</v>
      </c>
    </row>
    <row r="35696" spans="28:28" x14ac:dyDescent="0.25">
      <c r="AB35696" s="3" t="e">
        <v>#N/A</v>
      </c>
    </row>
    <row r="35697" spans="28:28" x14ac:dyDescent="0.25">
      <c r="AB35697" s="3" t="e">
        <v>#N/A</v>
      </c>
    </row>
    <row r="35698" spans="28:28" x14ac:dyDescent="0.25">
      <c r="AB35698" s="3" t="e">
        <v>#N/A</v>
      </c>
    </row>
    <row r="35699" spans="28:28" x14ac:dyDescent="0.25">
      <c r="AB35699" s="3" t="e">
        <v>#N/A</v>
      </c>
    </row>
    <row r="35700" spans="28:28" x14ac:dyDescent="0.25">
      <c r="AB35700" s="3" t="e">
        <v>#N/A</v>
      </c>
    </row>
    <row r="35701" spans="28:28" x14ac:dyDescent="0.25">
      <c r="AB35701" s="3" t="e">
        <v>#N/A</v>
      </c>
    </row>
    <row r="35702" spans="28:28" x14ac:dyDescent="0.25">
      <c r="AB35702" s="3" t="e">
        <v>#N/A</v>
      </c>
    </row>
    <row r="35703" spans="28:28" x14ac:dyDescent="0.25">
      <c r="AB35703" s="3" t="e">
        <v>#N/A</v>
      </c>
    </row>
    <row r="35704" spans="28:28" x14ac:dyDescent="0.25">
      <c r="AB35704" s="3" t="e">
        <v>#N/A</v>
      </c>
    </row>
    <row r="35705" spans="28:28" x14ac:dyDescent="0.25">
      <c r="AB35705" s="3" t="e">
        <v>#N/A</v>
      </c>
    </row>
    <row r="35706" spans="28:28" x14ac:dyDescent="0.25">
      <c r="AB35706" s="3" t="e">
        <v>#N/A</v>
      </c>
    </row>
    <row r="35707" spans="28:28" x14ac:dyDescent="0.25">
      <c r="AB35707" s="3" t="e">
        <v>#N/A</v>
      </c>
    </row>
    <row r="35708" spans="28:28" x14ac:dyDescent="0.25">
      <c r="AB35708" s="3" t="e">
        <v>#N/A</v>
      </c>
    </row>
    <row r="35709" spans="28:28" x14ac:dyDescent="0.25">
      <c r="AB35709" s="3" t="e">
        <v>#N/A</v>
      </c>
    </row>
    <row r="35710" spans="28:28" x14ac:dyDescent="0.25">
      <c r="AB35710" s="3" t="e">
        <v>#N/A</v>
      </c>
    </row>
    <row r="35711" spans="28:28" x14ac:dyDescent="0.25">
      <c r="AB35711" s="3" t="e">
        <v>#N/A</v>
      </c>
    </row>
    <row r="35712" spans="28:28" x14ac:dyDescent="0.25">
      <c r="AB35712" s="3" t="e">
        <v>#N/A</v>
      </c>
    </row>
    <row r="35713" spans="28:28" x14ac:dyDescent="0.25">
      <c r="AB35713" s="3" t="e">
        <v>#N/A</v>
      </c>
    </row>
    <row r="35714" spans="28:28" x14ac:dyDescent="0.25">
      <c r="AB35714" s="3" t="e">
        <v>#N/A</v>
      </c>
    </row>
    <row r="35715" spans="28:28" x14ac:dyDescent="0.25">
      <c r="AB35715" s="3" t="e">
        <v>#N/A</v>
      </c>
    </row>
    <row r="35716" spans="28:28" x14ac:dyDescent="0.25">
      <c r="AB35716" s="3" t="e">
        <v>#N/A</v>
      </c>
    </row>
    <row r="35717" spans="28:28" x14ac:dyDescent="0.25">
      <c r="AB35717" s="3" t="e">
        <v>#N/A</v>
      </c>
    </row>
    <row r="35718" spans="28:28" x14ac:dyDescent="0.25">
      <c r="AB35718" s="3" t="e">
        <v>#N/A</v>
      </c>
    </row>
    <row r="35719" spans="28:28" x14ac:dyDescent="0.25">
      <c r="AB35719" s="3" t="e">
        <v>#N/A</v>
      </c>
    </row>
    <row r="35720" spans="28:28" x14ac:dyDescent="0.25">
      <c r="AB35720" s="3" t="e">
        <v>#N/A</v>
      </c>
    </row>
    <row r="35721" spans="28:28" x14ac:dyDescent="0.25">
      <c r="AB35721" s="3" t="e">
        <v>#N/A</v>
      </c>
    </row>
    <row r="35722" spans="28:28" x14ac:dyDescent="0.25">
      <c r="AB35722" s="3" t="e">
        <v>#N/A</v>
      </c>
    </row>
    <row r="35723" spans="28:28" x14ac:dyDescent="0.25">
      <c r="AB35723" s="3" t="e">
        <v>#N/A</v>
      </c>
    </row>
    <row r="35724" spans="28:28" x14ac:dyDescent="0.25">
      <c r="AB35724" s="3" t="e">
        <v>#N/A</v>
      </c>
    </row>
    <row r="35725" spans="28:28" x14ac:dyDescent="0.25">
      <c r="AB35725" s="3" t="e">
        <v>#N/A</v>
      </c>
    </row>
    <row r="35726" spans="28:28" x14ac:dyDescent="0.25">
      <c r="AB35726" s="3" t="e">
        <v>#N/A</v>
      </c>
    </row>
    <row r="35727" spans="28:28" x14ac:dyDescent="0.25">
      <c r="AB35727" s="3" t="e">
        <v>#N/A</v>
      </c>
    </row>
    <row r="35728" spans="28:28" x14ac:dyDescent="0.25">
      <c r="AB35728" s="3" t="e">
        <v>#N/A</v>
      </c>
    </row>
    <row r="35729" spans="28:28" x14ac:dyDescent="0.25">
      <c r="AB35729" s="3" t="e">
        <v>#N/A</v>
      </c>
    </row>
    <row r="35730" spans="28:28" x14ac:dyDescent="0.25">
      <c r="AB35730" s="3" t="e">
        <v>#N/A</v>
      </c>
    </row>
    <row r="35731" spans="28:28" x14ac:dyDescent="0.25">
      <c r="AB35731" s="3" t="e">
        <v>#N/A</v>
      </c>
    </row>
    <row r="35732" spans="28:28" x14ac:dyDescent="0.25">
      <c r="AB35732" s="3" t="e">
        <v>#N/A</v>
      </c>
    </row>
    <row r="35733" spans="28:28" x14ac:dyDescent="0.25">
      <c r="AB35733" s="3" t="e">
        <v>#N/A</v>
      </c>
    </row>
    <row r="35734" spans="28:28" x14ac:dyDescent="0.25">
      <c r="AB35734" s="3" t="e">
        <v>#N/A</v>
      </c>
    </row>
    <row r="35735" spans="28:28" x14ac:dyDescent="0.25">
      <c r="AB35735" s="3" t="e">
        <v>#N/A</v>
      </c>
    </row>
    <row r="35736" spans="28:28" x14ac:dyDescent="0.25">
      <c r="AB35736" s="3" t="e">
        <v>#N/A</v>
      </c>
    </row>
    <row r="35737" spans="28:28" x14ac:dyDescent="0.25">
      <c r="AB35737" s="3" t="e">
        <v>#N/A</v>
      </c>
    </row>
    <row r="35738" spans="28:28" x14ac:dyDescent="0.25">
      <c r="AB35738" s="3" t="e">
        <v>#N/A</v>
      </c>
    </row>
    <row r="35739" spans="28:28" x14ac:dyDescent="0.25">
      <c r="AB35739" s="3" t="e">
        <v>#N/A</v>
      </c>
    </row>
    <row r="35740" spans="28:28" x14ac:dyDescent="0.25">
      <c r="AB35740" s="3" t="e">
        <v>#N/A</v>
      </c>
    </row>
    <row r="35741" spans="28:28" x14ac:dyDescent="0.25">
      <c r="AB35741" s="3" t="e">
        <v>#N/A</v>
      </c>
    </row>
    <row r="35742" spans="28:28" x14ac:dyDescent="0.25">
      <c r="AB35742" s="3" t="e">
        <v>#N/A</v>
      </c>
    </row>
    <row r="35743" spans="28:28" x14ac:dyDescent="0.25">
      <c r="AB35743" s="3" t="e">
        <v>#N/A</v>
      </c>
    </row>
    <row r="35744" spans="28:28" x14ac:dyDescent="0.25">
      <c r="AB35744" s="3" t="e">
        <v>#N/A</v>
      </c>
    </row>
    <row r="35745" spans="28:28" x14ac:dyDescent="0.25">
      <c r="AB35745" s="3" t="e">
        <v>#N/A</v>
      </c>
    </row>
    <row r="35746" spans="28:28" x14ac:dyDescent="0.25">
      <c r="AB35746" s="3" t="e">
        <v>#N/A</v>
      </c>
    </row>
    <row r="35747" spans="28:28" x14ac:dyDescent="0.25">
      <c r="AB35747" s="3" t="e">
        <v>#N/A</v>
      </c>
    </row>
    <row r="35748" spans="28:28" x14ac:dyDescent="0.25">
      <c r="AB35748" s="3" t="e">
        <v>#N/A</v>
      </c>
    </row>
    <row r="35749" spans="28:28" x14ac:dyDescent="0.25">
      <c r="AB35749" s="3" t="e">
        <v>#N/A</v>
      </c>
    </row>
    <row r="35750" spans="28:28" x14ac:dyDescent="0.25">
      <c r="AB35750" s="3" t="e">
        <v>#N/A</v>
      </c>
    </row>
    <row r="35751" spans="28:28" x14ac:dyDescent="0.25">
      <c r="AB35751" s="3" t="e">
        <v>#N/A</v>
      </c>
    </row>
    <row r="35752" spans="28:28" x14ac:dyDescent="0.25">
      <c r="AB35752" s="3" t="e">
        <v>#N/A</v>
      </c>
    </row>
    <row r="35753" spans="28:28" x14ac:dyDescent="0.25">
      <c r="AB35753" s="3" t="e">
        <v>#N/A</v>
      </c>
    </row>
    <row r="35754" spans="28:28" x14ac:dyDescent="0.25">
      <c r="AB35754" s="3" t="e">
        <v>#N/A</v>
      </c>
    </row>
    <row r="35755" spans="28:28" x14ac:dyDescent="0.25">
      <c r="AB35755" s="3" t="e">
        <v>#N/A</v>
      </c>
    </row>
    <row r="35756" spans="28:28" x14ac:dyDescent="0.25">
      <c r="AB35756" s="3" t="e">
        <v>#N/A</v>
      </c>
    </row>
    <row r="35757" spans="28:28" x14ac:dyDescent="0.25">
      <c r="AB35757" s="3" t="e">
        <v>#N/A</v>
      </c>
    </row>
    <row r="35758" spans="28:28" x14ac:dyDescent="0.25">
      <c r="AB35758" s="3" t="e">
        <v>#N/A</v>
      </c>
    </row>
    <row r="35759" spans="28:28" x14ac:dyDescent="0.25">
      <c r="AB35759" s="3" t="e">
        <v>#N/A</v>
      </c>
    </row>
    <row r="35760" spans="28:28" x14ac:dyDescent="0.25">
      <c r="AB35760" s="3" t="e">
        <v>#N/A</v>
      </c>
    </row>
    <row r="35761" spans="28:28" x14ac:dyDescent="0.25">
      <c r="AB35761" s="3" t="e">
        <v>#N/A</v>
      </c>
    </row>
    <row r="35762" spans="28:28" x14ac:dyDescent="0.25">
      <c r="AB35762" s="3" t="e">
        <v>#N/A</v>
      </c>
    </row>
    <row r="35763" spans="28:28" x14ac:dyDescent="0.25">
      <c r="AB35763" s="3" t="e">
        <v>#N/A</v>
      </c>
    </row>
    <row r="35764" spans="28:28" x14ac:dyDescent="0.25">
      <c r="AB35764" s="3" t="e">
        <v>#N/A</v>
      </c>
    </row>
    <row r="35765" spans="28:28" x14ac:dyDescent="0.25">
      <c r="AB35765" s="3" t="e">
        <v>#N/A</v>
      </c>
    </row>
    <row r="35766" spans="28:28" x14ac:dyDescent="0.25">
      <c r="AB35766" s="3" t="e">
        <v>#N/A</v>
      </c>
    </row>
    <row r="35767" spans="28:28" x14ac:dyDescent="0.25">
      <c r="AB35767" s="3" t="e">
        <v>#N/A</v>
      </c>
    </row>
    <row r="35768" spans="28:28" x14ac:dyDescent="0.25">
      <c r="AB35768" s="3" t="e">
        <v>#N/A</v>
      </c>
    </row>
    <row r="35769" spans="28:28" x14ac:dyDescent="0.25">
      <c r="AB35769" s="3" t="e">
        <v>#N/A</v>
      </c>
    </row>
    <row r="35770" spans="28:28" x14ac:dyDescent="0.25">
      <c r="AB35770" s="3" t="e">
        <v>#N/A</v>
      </c>
    </row>
    <row r="35771" spans="28:28" x14ac:dyDescent="0.25">
      <c r="AB35771" s="3" t="e">
        <v>#N/A</v>
      </c>
    </row>
    <row r="35772" spans="28:28" x14ac:dyDescent="0.25">
      <c r="AB35772" s="3" t="e">
        <v>#N/A</v>
      </c>
    </row>
    <row r="35773" spans="28:28" x14ac:dyDescent="0.25">
      <c r="AB35773" s="3" t="e">
        <v>#N/A</v>
      </c>
    </row>
    <row r="35774" spans="28:28" x14ac:dyDescent="0.25">
      <c r="AB35774" s="3" t="e">
        <v>#N/A</v>
      </c>
    </row>
    <row r="35775" spans="28:28" x14ac:dyDescent="0.25">
      <c r="AB35775" s="3" t="e">
        <v>#N/A</v>
      </c>
    </row>
    <row r="35776" spans="28:28" x14ac:dyDescent="0.25">
      <c r="AB35776" s="3" t="e">
        <v>#N/A</v>
      </c>
    </row>
    <row r="35777" spans="28:28" x14ac:dyDescent="0.25">
      <c r="AB35777" s="3" t="e">
        <v>#N/A</v>
      </c>
    </row>
    <row r="35778" spans="28:28" x14ac:dyDescent="0.25">
      <c r="AB35778" s="3" t="e">
        <v>#N/A</v>
      </c>
    </row>
    <row r="35779" spans="28:28" x14ac:dyDescent="0.25">
      <c r="AB35779" s="3" t="e">
        <v>#N/A</v>
      </c>
    </row>
    <row r="35780" spans="28:28" x14ac:dyDescent="0.25">
      <c r="AB35780" s="3" t="e">
        <v>#N/A</v>
      </c>
    </row>
    <row r="35781" spans="28:28" x14ac:dyDescent="0.25">
      <c r="AB35781" s="3" t="e">
        <v>#N/A</v>
      </c>
    </row>
    <row r="35782" spans="28:28" x14ac:dyDescent="0.25">
      <c r="AB35782" s="3" t="e">
        <v>#N/A</v>
      </c>
    </row>
    <row r="35783" spans="28:28" x14ac:dyDescent="0.25">
      <c r="AB35783" s="3" t="e">
        <v>#N/A</v>
      </c>
    </row>
    <row r="35784" spans="28:28" x14ac:dyDescent="0.25">
      <c r="AB35784" s="3" t="e">
        <v>#N/A</v>
      </c>
    </row>
    <row r="35785" spans="28:28" x14ac:dyDescent="0.25">
      <c r="AB35785" s="3" t="e">
        <v>#N/A</v>
      </c>
    </row>
    <row r="35786" spans="28:28" x14ac:dyDescent="0.25">
      <c r="AB35786" s="3" t="e">
        <v>#N/A</v>
      </c>
    </row>
    <row r="35787" spans="28:28" x14ac:dyDescent="0.25">
      <c r="AB35787" s="3" t="e">
        <v>#N/A</v>
      </c>
    </row>
    <row r="35788" spans="28:28" x14ac:dyDescent="0.25">
      <c r="AB35788" s="3" t="e">
        <v>#N/A</v>
      </c>
    </row>
    <row r="35789" spans="28:28" x14ac:dyDescent="0.25">
      <c r="AB35789" s="3" t="e">
        <v>#N/A</v>
      </c>
    </row>
    <row r="35790" spans="28:28" x14ac:dyDescent="0.25">
      <c r="AB35790" s="3" t="e">
        <v>#N/A</v>
      </c>
    </row>
    <row r="35791" spans="28:28" x14ac:dyDescent="0.25">
      <c r="AB35791" s="3" t="e">
        <v>#N/A</v>
      </c>
    </row>
    <row r="35792" spans="28:28" x14ac:dyDescent="0.25">
      <c r="AB35792" s="3" t="e">
        <v>#N/A</v>
      </c>
    </row>
    <row r="35793" spans="28:28" x14ac:dyDescent="0.25">
      <c r="AB35793" s="3" t="e">
        <v>#N/A</v>
      </c>
    </row>
    <row r="35794" spans="28:28" x14ac:dyDescent="0.25">
      <c r="AB35794" s="3" t="e">
        <v>#N/A</v>
      </c>
    </row>
    <row r="35795" spans="28:28" x14ac:dyDescent="0.25">
      <c r="AB35795" s="3" t="e">
        <v>#N/A</v>
      </c>
    </row>
    <row r="35796" spans="28:28" x14ac:dyDescent="0.25">
      <c r="AB35796" s="3" t="e">
        <v>#N/A</v>
      </c>
    </row>
    <row r="35797" spans="28:28" x14ac:dyDescent="0.25">
      <c r="AB35797" s="3" t="e">
        <v>#N/A</v>
      </c>
    </row>
    <row r="35798" spans="28:28" x14ac:dyDescent="0.25">
      <c r="AB35798" s="3" t="e">
        <v>#N/A</v>
      </c>
    </row>
    <row r="35799" spans="28:28" x14ac:dyDescent="0.25">
      <c r="AB35799" s="3" t="e">
        <v>#N/A</v>
      </c>
    </row>
    <row r="35800" spans="28:28" x14ac:dyDescent="0.25">
      <c r="AB35800" s="3" t="e">
        <v>#N/A</v>
      </c>
    </row>
    <row r="35801" spans="28:28" x14ac:dyDescent="0.25">
      <c r="AB35801" s="3" t="e">
        <v>#N/A</v>
      </c>
    </row>
    <row r="35802" spans="28:28" x14ac:dyDescent="0.25">
      <c r="AB35802" s="3" t="e">
        <v>#N/A</v>
      </c>
    </row>
    <row r="35803" spans="28:28" x14ac:dyDescent="0.25">
      <c r="AB35803" s="3" t="e">
        <v>#N/A</v>
      </c>
    </row>
    <row r="35804" spans="28:28" x14ac:dyDescent="0.25">
      <c r="AB35804" s="3" t="e">
        <v>#N/A</v>
      </c>
    </row>
    <row r="35805" spans="28:28" x14ac:dyDescent="0.25">
      <c r="AB35805" s="3" t="e">
        <v>#N/A</v>
      </c>
    </row>
    <row r="35806" spans="28:28" x14ac:dyDescent="0.25">
      <c r="AB35806" s="3" t="e">
        <v>#N/A</v>
      </c>
    </row>
    <row r="35807" spans="28:28" x14ac:dyDescent="0.25">
      <c r="AB35807" s="3" t="e">
        <v>#N/A</v>
      </c>
    </row>
    <row r="35808" spans="28:28" x14ac:dyDescent="0.25">
      <c r="AB35808" s="3" t="e">
        <v>#N/A</v>
      </c>
    </row>
    <row r="35809" spans="28:28" x14ac:dyDescent="0.25">
      <c r="AB35809" s="3" t="e">
        <v>#N/A</v>
      </c>
    </row>
    <row r="35810" spans="28:28" x14ac:dyDescent="0.25">
      <c r="AB35810" s="3" t="e">
        <v>#N/A</v>
      </c>
    </row>
    <row r="35811" spans="28:28" x14ac:dyDescent="0.25">
      <c r="AB35811" s="3" t="e">
        <v>#N/A</v>
      </c>
    </row>
    <row r="35812" spans="28:28" x14ac:dyDescent="0.25">
      <c r="AB35812" s="3" t="e">
        <v>#N/A</v>
      </c>
    </row>
    <row r="35813" spans="28:28" x14ac:dyDescent="0.25">
      <c r="AB35813" s="3" t="e">
        <v>#N/A</v>
      </c>
    </row>
    <row r="35814" spans="28:28" x14ac:dyDescent="0.25">
      <c r="AB35814" s="3" t="e">
        <v>#N/A</v>
      </c>
    </row>
    <row r="35815" spans="28:28" x14ac:dyDescent="0.25">
      <c r="AB35815" s="3" t="e">
        <v>#N/A</v>
      </c>
    </row>
    <row r="35816" spans="28:28" x14ac:dyDescent="0.25">
      <c r="AB35816" s="3" t="e">
        <v>#N/A</v>
      </c>
    </row>
    <row r="35817" spans="28:28" x14ac:dyDescent="0.25">
      <c r="AB35817" s="3" t="e">
        <v>#N/A</v>
      </c>
    </row>
    <row r="35818" spans="28:28" x14ac:dyDescent="0.25">
      <c r="AB35818" s="3" t="e">
        <v>#N/A</v>
      </c>
    </row>
    <row r="35819" spans="28:28" x14ac:dyDescent="0.25">
      <c r="AB35819" s="3" t="e">
        <v>#N/A</v>
      </c>
    </row>
    <row r="35820" spans="28:28" x14ac:dyDescent="0.25">
      <c r="AB35820" s="3" t="e">
        <v>#N/A</v>
      </c>
    </row>
    <row r="35821" spans="28:28" x14ac:dyDescent="0.25">
      <c r="AB35821" s="3" t="e">
        <v>#N/A</v>
      </c>
    </row>
    <row r="35822" spans="28:28" x14ac:dyDescent="0.25">
      <c r="AB35822" s="3" t="e">
        <v>#N/A</v>
      </c>
    </row>
    <row r="35823" spans="28:28" x14ac:dyDescent="0.25">
      <c r="AB35823" s="3" t="e">
        <v>#N/A</v>
      </c>
    </row>
    <row r="35824" spans="28:28" x14ac:dyDescent="0.25">
      <c r="AB35824" s="3" t="e">
        <v>#N/A</v>
      </c>
    </row>
    <row r="35825" spans="28:28" x14ac:dyDescent="0.25">
      <c r="AB35825" s="3" t="e">
        <v>#N/A</v>
      </c>
    </row>
    <row r="35826" spans="28:28" x14ac:dyDescent="0.25">
      <c r="AB35826" s="3" t="e">
        <v>#N/A</v>
      </c>
    </row>
    <row r="35827" spans="28:28" x14ac:dyDescent="0.25">
      <c r="AB35827" s="3" t="e">
        <v>#N/A</v>
      </c>
    </row>
    <row r="35828" spans="28:28" x14ac:dyDescent="0.25">
      <c r="AB35828" s="3" t="e">
        <v>#N/A</v>
      </c>
    </row>
    <row r="35829" spans="28:28" x14ac:dyDescent="0.25">
      <c r="AB35829" s="3" t="e">
        <v>#N/A</v>
      </c>
    </row>
    <row r="35830" spans="28:28" x14ac:dyDescent="0.25">
      <c r="AB35830" s="3" t="e">
        <v>#N/A</v>
      </c>
    </row>
    <row r="35831" spans="28:28" x14ac:dyDescent="0.25">
      <c r="AB35831" s="3" t="e">
        <v>#N/A</v>
      </c>
    </row>
    <row r="35832" spans="28:28" x14ac:dyDescent="0.25">
      <c r="AB35832" s="3" t="e">
        <v>#N/A</v>
      </c>
    </row>
    <row r="35833" spans="28:28" x14ac:dyDescent="0.25">
      <c r="AB35833" s="3" t="e">
        <v>#N/A</v>
      </c>
    </row>
    <row r="35834" spans="28:28" x14ac:dyDescent="0.25">
      <c r="AB35834" s="3" t="e">
        <v>#N/A</v>
      </c>
    </row>
    <row r="35835" spans="28:28" x14ac:dyDescent="0.25">
      <c r="AB35835" s="3" t="e">
        <v>#N/A</v>
      </c>
    </row>
    <row r="35836" spans="28:28" x14ac:dyDescent="0.25">
      <c r="AB35836" s="3" t="e">
        <v>#N/A</v>
      </c>
    </row>
    <row r="35837" spans="28:28" x14ac:dyDescent="0.25">
      <c r="AB35837" s="3" t="e">
        <v>#N/A</v>
      </c>
    </row>
    <row r="35838" spans="28:28" x14ac:dyDescent="0.25">
      <c r="AB35838" s="3" t="e">
        <v>#N/A</v>
      </c>
    </row>
    <row r="35839" spans="28:28" x14ac:dyDescent="0.25">
      <c r="AB35839" s="3" t="e">
        <v>#N/A</v>
      </c>
    </row>
    <row r="35840" spans="28:28" x14ac:dyDescent="0.25">
      <c r="AB35840" s="3" t="e">
        <v>#N/A</v>
      </c>
    </row>
    <row r="35841" spans="28:28" x14ac:dyDescent="0.25">
      <c r="AB35841" s="3" t="e">
        <v>#N/A</v>
      </c>
    </row>
    <row r="35842" spans="28:28" x14ac:dyDescent="0.25">
      <c r="AB35842" s="3" t="e">
        <v>#N/A</v>
      </c>
    </row>
    <row r="35843" spans="28:28" x14ac:dyDescent="0.25">
      <c r="AB35843" s="3" t="e">
        <v>#N/A</v>
      </c>
    </row>
    <row r="35844" spans="28:28" x14ac:dyDescent="0.25">
      <c r="AB35844" s="3" t="e">
        <v>#N/A</v>
      </c>
    </row>
    <row r="35845" spans="28:28" x14ac:dyDescent="0.25">
      <c r="AB35845" s="3" t="e">
        <v>#N/A</v>
      </c>
    </row>
    <row r="35846" spans="28:28" x14ac:dyDescent="0.25">
      <c r="AB35846" s="3" t="e">
        <v>#N/A</v>
      </c>
    </row>
    <row r="35847" spans="28:28" x14ac:dyDescent="0.25">
      <c r="AB35847" s="3" t="e">
        <v>#N/A</v>
      </c>
    </row>
    <row r="35848" spans="28:28" x14ac:dyDescent="0.25">
      <c r="AB35848" s="3" t="e">
        <v>#N/A</v>
      </c>
    </row>
    <row r="35849" spans="28:28" x14ac:dyDescent="0.25">
      <c r="AB35849" s="3" t="e">
        <v>#N/A</v>
      </c>
    </row>
    <row r="35850" spans="28:28" x14ac:dyDescent="0.25">
      <c r="AB35850" s="3" t="e">
        <v>#N/A</v>
      </c>
    </row>
    <row r="35851" spans="28:28" x14ac:dyDescent="0.25">
      <c r="AB35851" s="3" t="e">
        <v>#N/A</v>
      </c>
    </row>
    <row r="35852" spans="28:28" x14ac:dyDescent="0.25">
      <c r="AB35852" s="3" t="e">
        <v>#N/A</v>
      </c>
    </row>
    <row r="35853" spans="28:28" x14ac:dyDescent="0.25">
      <c r="AB35853" s="3" t="e">
        <v>#N/A</v>
      </c>
    </row>
    <row r="35854" spans="28:28" x14ac:dyDescent="0.25">
      <c r="AB35854" s="3" t="e">
        <v>#N/A</v>
      </c>
    </row>
    <row r="35855" spans="28:28" x14ac:dyDescent="0.25">
      <c r="AB35855" s="3" t="e">
        <v>#N/A</v>
      </c>
    </row>
    <row r="35856" spans="28:28" x14ac:dyDescent="0.25">
      <c r="AB35856" s="3" t="e">
        <v>#N/A</v>
      </c>
    </row>
    <row r="35857" spans="28:28" x14ac:dyDescent="0.25">
      <c r="AB35857" s="3" t="e">
        <v>#N/A</v>
      </c>
    </row>
    <row r="35858" spans="28:28" x14ac:dyDescent="0.25">
      <c r="AB35858" s="3" t="e">
        <v>#N/A</v>
      </c>
    </row>
    <row r="35859" spans="28:28" x14ac:dyDescent="0.25">
      <c r="AB35859" s="3" t="e">
        <v>#N/A</v>
      </c>
    </row>
    <row r="35860" spans="28:28" x14ac:dyDescent="0.25">
      <c r="AB35860" s="3" t="e">
        <v>#N/A</v>
      </c>
    </row>
    <row r="35861" spans="28:28" x14ac:dyDescent="0.25">
      <c r="AB35861" s="3" t="e">
        <v>#N/A</v>
      </c>
    </row>
    <row r="35862" spans="28:28" x14ac:dyDescent="0.25">
      <c r="AB35862" s="3" t="e">
        <v>#N/A</v>
      </c>
    </row>
    <row r="35863" spans="28:28" x14ac:dyDescent="0.25">
      <c r="AB35863" s="3" t="e">
        <v>#N/A</v>
      </c>
    </row>
    <row r="35864" spans="28:28" x14ac:dyDescent="0.25">
      <c r="AB35864" s="3" t="e">
        <v>#N/A</v>
      </c>
    </row>
    <row r="35865" spans="28:28" x14ac:dyDescent="0.25">
      <c r="AB35865" s="3" t="e">
        <v>#N/A</v>
      </c>
    </row>
    <row r="35866" spans="28:28" x14ac:dyDescent="0.25">
      <c r="AB35866" s="3" t="e">
        <v>#N/A</v>
      </c>
    </row>
    <row r="35867" spans="28:28" x14ac:dyDescent="0.25">
      <c r="AB35867" s="3" t="e">
        <v>#N/A</v>
      </c>
    </row>
    <row r="35868" spans="28:28" x14ac:dyDescent="0.25">
      <c r="AB35868" s="3" t="e">
        <v>#N/A</v>
      </c>
    </row>
    <row r="35869" spans="28:28" x14ac:dyDescent="0.25">
      <c r="AB35869" s="3" t="e">
        <v>#N/A</v>
      </c>
    </row>
    <row r="35870" spans="28:28" x14ac:dyDescent="0.25">
      <c r="AB35870" s="3" t="e">
        <v>#N/A</v>
      </c>
    </row>
    <row r="35871" spans="28:28" x14ac:dyDescent="0.25">
      <c r="AB35871" s="3" t="e">
        <v>#N/A</v>
      </c>
    </row>
    <row r="35872" spans="28:28" x14ac:dyDescent="0.25">
      <c r="AB35872" s="3" t="e">
        <v>#N/A</v>
      </c>
    </row>
    <row r="35873" spans="28:28" x14ac:dyDescent="0.25">
      <c r="AB35873" s="3" t="e">
        <v>#N/A</v>
      </c>
    </row>
    <row r="35874" spans="28:28" x14ac:dyDescent="0.25">
      <c r="AB35874" s="3" t="e">
        <v>#N/A</v>
      </c>
    </row>
    <row r="35875" spans="28:28" x14ac:dyDescent="0.25">
      <c r="AB35875" s="3" t="e">
        <v>#N/A</v>
      </c>
    </row>
    <row r="35876" spans="28:28" x14ac:dyDescent="0.25">
      <c r="AB35876" s="3" t="e">
        <v>#N/A</v>
      </c>
    </row>
    <row r="35877" spans="28:28" x14ac:dyDescent="0.25">
      <c r="AB35877" s="3" t="e">
        <v>#N/A</v>
      </c>
    </row>
    <row r="35878" spans="28:28" x14ac:dyDescent="0.25">
      <c r="AB35878" s="3" t="e">
        <v>#N/A</v>
      </c>
    </row>
    <row r="35879" spans="28:28" x14ac:dyDescent="0.25">
      <c r="AB35879" s="3" t="e">
        <v>#N/A</v>
      </c>
    </row>
    <row r="35880" spans="28:28" x14ac:dyDescent="0.25">
      <c r="AB35880" s="3" t="e">
        <v>#N/A</v>
      </c>
    </row>
    <row r="35881" spans="28:28" x14ac:dyDescent="0.25">
      <c r="AB35881" s="3" t="e">
        <v>#N/A</v>
      </c>
    </row>
    <row r="35882" spans="28:28" x14ac:dyDescent="0.25">
      <c r="AB35882" s="3" t="e">
        <v>#N/A</v>
      </c>
    </row>
    <row r="35883" spans="28:28" x14ac:dyDescent="0.25">
      <c r="AB35883" s="3" t="e">
        <v>#N/A</v>
      </c>
    </row>
    <row r="35884" spans="28:28" x14ac:dyDescent="0.25">
      <c r="AB35884" s="3" t="e">
        <v>#N/A</v>
      </c>
    </row>
    <row r="35885" spans="28:28" x14ac:dyDescent="0.25">
      <c r="AB35885" s="3" t="e">
        <v>#N/A</v>
      </c>
    </row>
    <row r="35886" spans="28:28" x14ac:dyDescent="0.25">
      <c r="AB35886" s="3" t="e">
        <v>#N/A</v>
      </c>
    </row>
    <row r="35887" spans="28:28" x14ac:dyDescent="0.25">
      <c r="AB35887" s="3" t="e">
        <v>#N/A</v>
      </c>
    </row>
    <row r="35888" spans="28:28" x14ac:dyDescent="0.25">
      <c r="AB35888" s="3" t="e">
        <v>#N/A</v>
      </c>
    </row>
    <row r="35889" spans="28:28" x14ac:dyDescent="0.25">
      <c r="AB35889" s="3" t="e">
        <v>#N/A</v>
      </c>
    </row>
    <row r="35890" spans="28:28" x14ac:dyDescent="0.25">
      <c r="AB35890" s="3" t="e">
        <v>#N/A</v>
      </c>
    </row>
    <row r="35891" spans="28:28" x14ac:dyDescent="0.25">
      <c r="AB35891" s="3" t="e">
        <v>#N/A</v>
      </c>
    </row>
    <row r="35892" spans="28:28" x14ac:dyDescent="0.25">
      <c r="AB35892" s="3" t="e">
        <v>#N/A</v>
      </c>
    </row>
    <row r="35893" spans="28:28" x14ac:dyDescent="0.25">
      <c r="AB35893" s="3" t="e">
        <v>#N/A</v>
      </c>
    </row>
    <row r="35894" spans="28:28" x14ac:dyDescent="0.25">
      <c r="AB35894" s="3" t="e">
        <v>#N/A</v>
      </c>
    </row>
    <row r="35895" spans="28:28" x14ac:dyDescent="0.25">
      <c r="AB35895" s="3" t="e">
        <v>#N/A</v>
      </c>
    </row>
    <row r="35896" spans="28:28" x14ac:dyDescent="0.25">
      <c r="AB35896" s="3" t="e">
        <v>#N/A</v>
      </c>
    </row>
    <row r="35897" spans="28:28" x14ac:dyDescent="0.25">
      <c r="AB35897" s="3" t="e">
        <v>#N/A</v>
      </c>
    </row>
    <row r="35898" spans="28:28" x14ac:dyDescent="0.25">
      <c r="AB35898" s="3" t="e">
        <v>#N/A</v>
      </c>
    </row>
    <row r="35899" spans="28:28" x14ac:dyDescent="0.25">
      <c r="AB35899" s="3" t="e">
        <v>#N/A</v>
      </c>
    </row>
    <row r="35900" spans="28:28" x14ac:dyDescent="0.25">
      <c r="AB35900" s="3" t="e">
        <v>#N/A</v>
      </c>
    </row>
    <row r="35901" spans="28:28" x14ac:dyDescent="0.25">
      <c r="AB35901" s="3" t="e">
        <v>#N/A</v>
      </c>
    </row>
    <row r="35902" spans="28:28" x14ac:dyDescent="0.25">
      <c r="AB35902" s="3" t="e">
        <v>#N/A</v>
      </c>
    </row>
    <row r="35903" spans="28:28" x14ac:dyDescent="0.25">
      <c r="AB35903" s="3" t="e">
        <v>#N/A</v>
      </c>
    </row>
    <row r="35904" spans="28:28" x14ac:dyDescent="0.25">
      <c r="AB35904" s="3" t="e">
        <v>#N/A</v>
      </c>
    </row>
    <row r="35905" spans="28:28" x14ac:dyDescent="0.25">
      <c r="AB35905" s="3" t="e">
        <v>#N/A</v>
      </c>
    </row>
    <row r="35906" spans="28:28" x14ac:dyDescent="0.25">
      <c r="AB35906" s="3" t="e">
        <v>#N/A</v>
      </c>
    </row>
    <row r="35907" spans="28:28" x14ac:dyDescent="0.25">
      <c r="AB35907" s="3" t="e">
        <v>#N/A</v>
      </c>
    </row>
    <row r="35908" spans="28:28" x14ac:dyDescent="0.25">
      <c r="AB35908" s="3" t="e">
        <v>#N/A</v>
      </c>
    </row>
    <row r="35909" spans="28:28" x14ac:dyDescent="0.25">
      <c r="AB35909" s="3" t="e">
        <v>#N/A</v>
      </c>
    </row>
    <row r="35910" spans="28:28" x14ac:dyDescent="0.25">
      <c r="AB35910" s="3" t="e">
        <v>#N/A</v>
      </c>
    </row>
    <row r="35911" spans="28:28" x14ac:dyDescent="0.25">
      <c r="AB35911" s="3" t="e">
        <v>#N/A</v>
      </c>
    </row>
    <row r="35912" spans="28:28" x14ac:dyDescent="0.25">
      <c r="AB35912" s="3" t="e">
        <v>#N/A</v>
      </c>
    </row>
    <row r="35913" spans="28:28" x14ac:dyDescent="0.25">
      <c r="AB35913" s="3" t="e">
        <v>#N/A</v>
      </c>
    </row>
    <row r="35914" spans="28:28" x14ac:dyDescent="0.25">
      <c r="AB35914" s="3" t="e">
        <v>#N/A</v>
      </c>
    </row>
    <row r="35915" spans="28:28" x14ac:dyDescent="0.25">
      <c r="AB35915" s="3" t="e">
        <v>#N/A</v>
      </c>
    </row>
    <row r="35916" spans="28:28" x14ac:dyDescent="0.25">
      <c r="AB35916" s="3" t="e">
        <v>#N/A</v>
      </c>
    </row>
    <row r="35917" spans="28:28" x14ac:dyDescent="0.25">
      <c r="AB35917" s="3" t="e">
        <v>#N/A</v>
      </c>
    </row>
    <row r="35918" spans="28:28" x14ac:dyDescent="0.25">
      <c r="AB35918" s="3" t="e">
        <v>#N/A</v>
      </c>
    </row>
    <row r="35919" spans="28:28" x14ac:dyDescent="0.25">
      <c r="AB35919" s="3" t="e">
        <v>#N/A</v>
      </c>
    </row>
    <row r="35920" spans="28:28" x14ac:dyDescent="0.25">
      <c r="AB35920" s="3" t="e">
        <v>#N/A</v>
      </c>
    </row>
    <row r="35921" spans="28:28" x14ac:dyDescent="0.25">
      <c r="AB35921" s="3" t="e">
        <v>#N/A</v>
      </c>
    </row>
    <row r="35922" spans="28:28" x14ac:dyDescent="0.25">
      <c r="AB35922" s="3" t="e">
        <v>#N/A</v>
      </c>
    </row>
    <row r="35923" spans="28:28" x14ac:dyDescent="0.25">
      <c r="AB35923" s="3" t="e">
        <v>#N/A</v>
      </c>
    </row>
    <row r="35924" spans="28:28" x14ac:dyDescent="0.25">
      <c r="AB35924" s="3" t="e">
        <v>#N/A</v>
      </c>
    </row>
    <row r="35925" spans="28:28" x14ac:dyDescent="0.25">
      <c r="AB35925" s="3" t="e">
        <v>#N/A</v>
      </c>
    </row>
    <row r="35926" spans="28:28" x14ac:dyDescent="0.25">
      <c r="AB35926" s="3" t="e">
        <v>#N/A</v>
      </c>
    </row>
    <row r="35927" spans="28:28" x14ac:dyDescent="0.25">
      <c r="AB35927" s="3" t="e">
        <v>#N/A</v>
      </c>
    </row>
    <row r="35928" spans="28:28" x14ac:dyDescent="0.25">
      <c r="AB35928" s="3" t="e">
        <v>#N/A</v>
      </c>
    </row>
    <row r="35929" spans="28:28" x14ac:dyDescent="0.25">
      <c r="AB35929" s="3" t="e">
        <v>#N/A</v>
      </c>
    </row>
    <row r="35930" spans="28:28" x14ac:dyDescent="0.25">
      <c r="AB35930" s="3" t="e">
        <v>#N/A</v>
      </c>
    </row>
    <row r="35931" spans="28:28" x14ac:dyDescent="0.25">
      <c r="AB35931" s="3" t="e">
        <v>#N/A</v>
      </c>
    </row>
    <row r="35932" spans="28:28" x14ac:dyDescent="0.25">
      <c r="AB35932" s="3" t="e">
        <v>#N/A</v>
      </c>
    </row>
    <row r="35933" spans="28:28" x14ac:dyDescent="0.25">
      <c r="AB35933" s="3" t="e">
        <v>#N/A</v>
      </c>
    </row>
    <row r="35934" spans="28:28" x14ac:dyDescent="0.25">
      <c r="AB35934" s="3" t="e">
        <v>#N/A</v>
      </c>
    </row>
    <row r="35935" spans="28:28" x14ac:dyDescent="0.25">
      <c r="AB35935" s="3" t="e">
        <v>#N/A</v>
      </c>
    </row>
    <row r="35936" spans="28:28" x14ac:dyDescent="0.25">
      <c r="AB35936" s="3" t="e">
        <v>#N/A</v>
      </c>
    </row>
    <row r="35937" spans="28:28" x14ac:dyDescent="0.25">
      <c r="AB35937" s="3" t="e">
        <v>#N/A</v>
      </c>
    </row>
    <row r="35938" spans="28:28" x14ac:dyDescent="0.25">
      <c r="AB35938" s="3" t="e">
        <v>#N/A</v>
      </c>
    </row>
    <row r="35939" spans="28:28" x14ac:dyDescent="0.25">
      <c r="AB35939" s="3" t="e">
        <v>#N/A</v>
      </c>
    </row>
    <row r="35940" spans="28:28" x14ac:dyDescent="0.25">
      <c r="AB35940" s="3" t="e">
        <v>#N/A</v>
      </c>
    </row>
    <row r="35941" spans="28:28" x14ac:dyDescent="0.25">
      <c r="AB35941" s="3" t="e">
        <v>#N/A</v>
      </c>
    </row>
    <row r="35942" spans="28:28" x14ac:dyDescent="0.25">
      <c r="AB35942" s="3" t="e">
        <v>#N/A</v>
      </c>
    </row>
    <row r="35943" spans="28:28" x14ac:dyDescent="0.25">
      <c r="AB35943" s="3" t="e">
        <v>#N/A</v>
      </c>
    </row>
    <row r="35944" spans="28:28" x14ac:dyDescent="0.25">
      <c r="AB35944" s="3" t="e">
        <v>#N/A</v>
      </c>
    </row>
    <row r="35945" spans="28:28" x14ac:dyDescent="0.25">
      <c r="AB35945" s="3" t="e">
        <v>#N/A</v>
      </c>
    </row>
    <row r="35946" spans="28:28" x14ac:dyDescent="0.25">
      <c r="AB35946" s="3" t="e">
        <v>#N/A</v>
      </c>
    </row>
    <row r="35947" spans="28:28" x14ac:dyDescent="0.25">
      <c r="AB35947" s="3" t="e">
        <v>#N/A</v>
      </c>
    </row>
    <row r="35948" spans="28:28" x14ac:dyDescent="0.25">
      <c r="AB35948" s="3" t="e">
        <v>#N/A</v>
      </c>
    </row>
    <row r="35949" spans="28:28" x14ac:dyDescent="0.25">
      <c r="AB35949" s="3" t="e">
        <v>#N/A</v>
      </c>
    </row>
    <row r="35950" spans="28:28" x14ac:dyDescent="0.25">
      <c r="AB35950" s="3" t="e">
        <v>#N/A</v>
      </c>
    </row>
    <row r="35951" spans="28:28" x14ac:dyDescent="0.25">
      <c r="AB35951" s="3" t="e">
        <v>#N/A</v>
      </c>
    </row>
    <row r="35952" spans="28:28" x14ac:dyDescent="0.25">
      <c r="AB35952" s="3" t="e">
        <v>#N/A</v>
      </c>
    </row>
    <row r="35953" spans="28:28" x14ac:dyDescent="0.25">
      <c r="AB35953" s="3" t="e">
        <v>#N/A</v>
      </c>
    </row>
    <row r="35954" spans="28:28" x14ac:dyDescent="0.25">
      <c r="AB35954" s="3" t="e">
        <v>#N/A</v>
      </c>
    </row>
    <row r="35955" spans="28:28" x14ac:dyDescent="0.25">
      <c r="AB35955" s="3" t="e">
        <v>#N/A</v>
      </c>
    </row>
    <row r="35956" spans="28:28" x14ac:dyDescent="0.25">
      <c r="AB35956" s="3" t="e">
        <v>#N/A</v>
      </c>
    </row>
    <row r="35957" spans="28:28" x14ac:dyDescent="0.25">
      <c r="AB35957" s="3" t="e">
        <v>#N/A</v>
      </c>
    </row>
    <row r="35958" spans="28:28" x14ac:dyDescent="0.25">
      <c r="AB35958" s="3" t="e">
        <v>#N/A</v>
      </c>
    </row>
    <row r="35959" spans="28:28" x14ac:dyDescent="0.25">
      <c r="AB35959" s="3" t="e">
        <v>#N/A</v>
      </c>
    </row>
    <row r="35960" spans="28:28" x14ac:dyDescent="0.25">
      <c r="AB35960" s="3" t="e">
        <v>#N/A</v>
      </c>
    </row>
    <row r="35961" spans="28:28" x14ac:dyDescent="0.25">
      <c r="AB35961" s="3" t="e">
        <v>#N/A</v>
      </c>
    </row>
    <row r="35962" spans="28:28" x14ac:dyDescent="0.25">
      <c r="AB35962" s="3" t="e">
        <v>#N/A</v>
      </c>
    </row>
    <row r="35963" spans="28:28" x14ac:dyDescent="0.25">
      <c r="AB35963" s="3" t="e">
        <v>#N/A</v>
      </c>
    </row>
    <row r="35964" spans="28:28" x14ac:dyDescent="0.25">
      <c r="AB35964" s="3" t="e">
        <v>#N/A</v>
      </c>
    </row>
    <row r="35965" spans="28:28" x14ac:dyDescent="0.25">
      <c r="AB35965" s="3" t="e">
        <v>#N/A</v>
      </c>
    </row>
    <row r="35966" spans="28:28" x14ac:dyDescent="0.25">
      <c r="AB35966" s="3" t="e">
        <v>#N/A</v>
      </c>
    </row>
    <row r="35967" spans="28:28" x14ac:dyDescent="0.25">
      <c r="AB35967" s="3" t="e">
        <v>#N/A</v>
      </c>
    </row>
    <row r="35968" spans="28:28" x14ac:dyDescent="0.25">
      <c r="AB35968" s="3" t="e">
        <v>#N/A</v>
      </c>
    </row>
    <row r="35969" spans="28:28" x14ac:dyDescent="0.25">
      <c r="AB35969" s="3" t="e">
        <v>#N/A</v>
      </c>
    </row>
    <row r="35970" spans="28:28" x14ac:dyDescent="0.25">
      <c r="AB35970" s="3" t="e">
        <v>#N/A</v>
      </c>
    </row>
    <row r="35971" spans="28:28" x14ac:dyDescent="0.25">
      <c r="AB35971" s="3" t="e">
        <v>#N/A</v>
      </c>
    </row>
    <row r="35972" spans="28:28" x14ac:dyDescent="0.25">
      <c r="AB35972" s="3" t="e">
        <v>#N/A</v>
      </c>
    </row>
    <row r="35973" spans="28:28" x14ac:dyDescent="0.25">
      <c r="AB35973" s="3" t="e">
        <v>#N/A</v>
      </c>
    </row>
    <row r="35974" spans="28:28" x14ac:dyDescent="0.25">
      <c r="AB35974" s="3" t="e">
        <v>#N/A</v>
      </c>
    </row>
    <row r="35975" spans="28:28" x14ac:dyDescent="0.25">
      <c r="AB35975" s="3" t="e">
        <v>#N/A</v>
      </c>
    </row>
    <row r="35976" spans="28:28" x14ac:dyDescent="0.25">
      <c r="AB35976" s="3" t="e">
        <v>#N/A</v>
      </c>
    </row>
    <row r="35977" spans="28:28" x14ac:dyDescent="0.25">
      <c r="AB35977" s="3" t="e">
        <v>#N/A</v>
      </c>
    </row>
    <row r="35978" spans="28:28" x14ac:dyDescent="0.25">
      <c r="AB35978" s="3" t="e">
        <v>#N/A</v>
      </c>
    </row>
    <row r="35979" spans="28:28" x14ac:dyDescent="0.25">
      <c r="AB35979" s="3" t="e">
        <v>#N/A</v>
      </c>
    </row>
    <row r="35980" spans="28:28" x14ac:dyDescent="0.25">
      <c r="AB35980" s="3" t="e">
        <v>#N/A</v>
      </c>
    </row>
    <row r="35981" spans="28:28" x14ac:dyDescent="0.25">
      <c r="AB35981" s="3" t="e">
        <v>#N/A</v>
      </c>
    </row>
    <row r="35982" spans="28:28" x14ac:dyDescent="0.25">
      <c r="AB35982" s="3" t="e">
        <v>#N/A</v>
      </c>
    </row>
    <row r="35983" spans="28:28" x14ac:dyDescent="0.25">
      <c r="AB35983" s="3" t="e">
        <v>#N/A</v>
      </c>
    </row>
    <row r="35984" spans="28:28" x14ac:dyDescent="0.25">
      <c r="AB35984" s="3" t="e">
        <v>#N/A</v>
      </c>
    </row>
    <row r="35985" spans="28:28" x14ac:dyDescent="0.25">
      <c r="AB35985" s="3" t="e">
        <v>#N/A</v>
      </c>
    </row>
    <row r="35986" spans="28:28" x14ac:dyDescent="0.25">
      <c r="AB35986" s="3" t="e">
        <v>#N/A</v>
      </c>
    </row>
    <row r="35987" spans="28:28" x14ac:dyDescent="0.25">
      <c r="AB35987" s="3" t="e">
        <v>#N/A</v>
      </c>
    </row>
    <row r="35988" spans="28:28" x14ac:dyDescent="0.25">
      <c r="AB35988" s="3" t="e">
        <v>#N/A</v>
      </c>
    </row>
    <row r="35989" spans="28:28" x14ac:dyDescent="0.25">
      <c r="AB35989" s="3" t="e">
        <v>#N/A</v>
      </c>
    </row>
    <row r="35990" spans="28:28" x14ac:dyDescent="0.25">
      <c r="AB35990" s="3" t="e">
        <v>#N/A</v>
      </c>
    </row>
    <row r="35991" spans="28:28" x14ac:dyDescent="0.25">
      <c r="AB35991" s="3" t="e">
        <v>#N/A</v>
      </c>
    </row>
    <row r="35992" spans="28:28" x14ac:dyDescent="0.25">
      <c r="AB35992" s="3" t="e">
        <v>#N/A</v>
      </c>
    </row>
    <row r="35993" spans="28:28" x14ac:dyDescent="0.25">
      <c r="AB35993" s="3" t="e">
        <v>#N/A</v>
      </c>
    </row>
    <row r="35994" spans="28:28" x14ac:dyDescent="0.25">
      <c r="AB35994" s="3" t="e">
        <v>#N/A</v>
      </c>
    </row>
    <row r="35995" spans="28:28" x14ac:dyDescent="0.25">
      <c r="AB35995" s="3" t="e">
        <v>#N/A</v>
      </c>
    </row>
    <row r="35996" spans="28:28" x14ac:dyDescent="0.25">
      <c r="AB35996" s="3" t="e">
        <v>#N/A</v>
      </c>
    </row>
    <row r="35997" spans="28:28" x14ac:dyDescent="0.25">
      <c r="AB35997" s="3" t="e">
        <v>#N/A</v>
      </c>
    </row>
    <row r="35998" spans="28:28" x14ac:dyDescent="0.25">
      <c r="AB35998" s="3" t="e">
        <v>#N/A</v>
      </c>
    </row>
    <row r="35999" spans="28:28" x14ac:dyDescent="0.25">
      <c r="AB35999" s="3" t="e">
        <v>#N/A</v>
      </c>
    </row>
    <row r="36000" spans="28:28" x14ac:dyDescent="0.25">
      <c r="AB36000" s="3" t="e">
        <v>#N/A</v>
      </c>
    </row>
    <row r="36001" spans="28:28" x14ac:dyDescent="0.25">
      <c r="AB36001" s="3" t="e">
        <v>#N/A</v>
      </c>
    </row>
    <row r="36002" spans="28:28" x14ac:dyDescent="0.25">
      <c r="AB36002" s="3" t="e">
        <v>#N/A</v>
      </c>
    </row>
    <row r="36003" spans="28:28" x14ac:dyDescent="0.25">
      <c r="AB36003" s="3" t="e">
        <v>#N/A</v>
      </c>
    </row>
    <row r="36004" spans="28:28" x14ac:dyDescent="0.25">
      <c r="AB36004" s="3" t="e">
        <v>#N/A</v>
      </c>
    </row>
    <row r="36005" spans="28:28" x14ac:dyDescent="0.25">
      <c r="AB36005" s="3" t="e">
        <v>#N/A</v>
      </c>
    </row>
    <row r="36006" spans="28:28" x14ac:dyDescent="0.25">
      <c r="AB36006" s="3" t="e">
        <v>#N/A</v>
      </c>
    </row>
    <row r="36007" spans="28:28" x14ac:dyDescent="0.25">
      <c r="AB36007" s="3" t="e">
        <v>#N/A</v>
      </c>
    </row>
    <row r="36008" spans="28:28" x14ac:dyDescent="0.25">
      <c r="AB36008" s="3" t="e">
        <v>#N/A</v>
      </c>
    </row>
    <row r="36009" spans="28:28" x14ac:dyDescent="0.25">
      <c r="AB36009" s="3" t="e">
        <v>#N/A</v>
      </c>
    </row>
    <row r="36010" spans="28:28" x14ac:dyDescent="0.25">
      <c r="AB36010" s="3" t="e">
        <v>#N/A</v>
      </c>
    </row>
    <row r="36011" spans="28:28" x14ac:dyDescent="0.25">
      <c r="AB36011" s="3" t="e">
        <v>#N/A</v>
      </c>
    </row>
    <row r="36012" spans="28:28" x14ac:dyDescent="0.25">
      <c r="AB36012" s="3" t="e">
        <v>#N/A</v>
      </c>
    </row>
    <row r="36013" spans="28:28" x14ac:dyDescent="0.25">
      <c r="AB36013" s="3" t="e">
        <v>#N/A</v>
      </c>
    </row>
    <row r="36014" spans="28:28" x14ac:dyDescent="0.25">
      <c r="AB36014" s="3" t="e">
        <v>#N/A</v>
      </c>
    </row>
    <row r="36015" spans="28:28" x14ac:dyDescent="0.25">
      <c r="AB36015" s="3" t="e">
        <v>#N/A</v>
      </c>
    </row>
    <row r="36016" spans="28:28" x14ac:dyDescent="0.25">
      <c r="AB36016" s="3" t="e">
        <v>#N/A</v>
      </c>
    </row>
    <row r="36017" spans="28:28" x14ac:dyDescent="0.25">
      <c r="AB36017" s="3" t="e">
        <v>#N/A</v>
      </c>
    </row>
    <row r="36018" spans="28:28" x14ac:dyDescent="0.25">
      <c r="AB36018" s="3" t="e">
        <v>#N/A</v>
      </c>
    </row>
    <row r="36019" spans="28:28" x14ac:dyDescent="0.25">
      <c r="AB36019" s="3" t="e">
        <v>#N/A</v>
      </c>
    </row>
    <row r="36020" spans="28:28" x14ac:dyDescent="0.25">
      <c r="AB36020" s="3" t="e">
        <v>#N/A</v>
      </c>
    </row>
    <row r="36021" spans="28:28" x14ac:dyDescent="0.25">
      <c r="AB36021" s="3" t="e">
        <v>#N/A</v>
      </c>
    </row>
    <row r="36022" spans="28:28" x14ac:dyDescent="0.25">
      <c r="AB36022" s="3" t="e">
        <v>#N/A</v>
      </c>
    </row>
    <row r="36023" spans="28:28" x14ac:dyDescent="0.25">
      <c r="AB36023" s="3" t="e">
        <v>#N/A</v>
      </c>
    </row>
    <row r="36024" spans="28:28" x14ac:dyDescent="0.25">
      <c r="AB36024" s="3" t="e">
        <v>#N/A</v>
      </c>
    </row>
    <row r="36025" spans="28:28" x14ac:dyDescent="0.25">
      <c r="AB36025" s="3" t="e">
        <v>#N/A</v>
      </c>
    </row>
    <row r="36026" spans="28:28" x14ac:dyDescent="0.25">
      <c r="AB36026" s="3" t="e">
        <v>#N/A</v>
      </c>
    </row>
    <row r="36027" spans="28:28" x14ac:dyDescent="0.25">
      <c r="AB36027" s="3" t="e">
        <v>#N/A</v>
      </c>
    </row>
    <row r="36028" spans="28:28" x14ac:dyDescent="0.25">
      <c r="AB36028" s="3" t="e">
        <v>#N/A</v>
      </c>
    </row>
    <row r="36029" spans="28:28" x14ac:dyDescent="0.25">
      <c r="AB36029" s="3" t="e">
        <v>#N/A</v>
      </c>
    </row>
    <row r="36030" spans="28:28" x14ac:dyDescent="0.25">
      <c r="AB36030" s="3" t="e">
        <v>#N/A</v>
      </c>
    </row>
    <row r="36031" spans="28:28" x14ac:dyDescent="0.25">
      <c r="AB36031" s="3" t="e">
        <v>#N/A</v>
      </c>
    </row>
    <row r="36032" spans="28:28" x14ac:dyDescent="0.25">
      <c r="AB36032" s="3" t="e">
        <v>#N/A</v>
      </c>
    </row>
    <row r="36033" spans="28:28" x14ac:dyDescent="0.25">
      <c r="AB36033" s="3" t="e">
        <v>#N/A</v>
      </c>
    </row>
    <row r="36034" spans="28:28" x14ac:dyDescent="0.25">
      <c r="AB36034" s="3" t="e">
        <v>#N/A</v>
      </c>
    </row>
    <row r="36035" spans="28:28" x14ac:dyDescent="0.25">
      <c r="AB36035" s="3" t="e">
        <v>#N/A</v>
      </c>
    </row>
    <row r="36036" spans="28:28" x14ac:dyDescent="0.25">
      <c r="AB36036" s="3" t="e">
        <v>#N/A</v>
      </c>
    </row>
    <row r="36037" spans="28:28" x14ac:dyDescent="0.25">
      <c r="AB36037" s="3" t="e">
        <v>#N/A</v>
      </c>
    </row>
    <row r="36038" spans="28:28" x14ac:dyDescent="0.25">
      <c r="AB36038" s="3" t="e">
        <v>#N/A</v>
      </c>
    </row>
    <row r="36039" spans="28:28" x14ac:dyDescent="0.25">
      <c r="AB36039" s="3" t="e">
        <v>#N/A</v>
      </c>
    </row>
    <row r="36040" spans="28:28" x14ac:dyDescent="0.25">
      <c r="AB36040" s="3" t="e">
        <v>#N/A</v>
      </c>
    </row>
    <row r="36041" spans="28:28" x14ac:dyDescent="0.25">
      <c r="AB36041" s="3" t="e">
        <v>#N/A</v>
      </c>
    </row>
    <row r="36042" spans="28:28" x14ac:dyDescent="0.25">
      <c r="AB36042" s="3" t="e">
        <v>#N/A</v>
      </c>
    </row>
    <row r="36043" spans="28:28" x14ac:dyDescent="0.25">
      <c r="AB36043" s="3" t="e">
        <v>#N/A</v>
      </c>
    </row>
    <row r="36044" spans="28:28" x14ac:dyDescent="0.25">
      <c r="AB36044" s="3" t="e">
        <v>#N/A</v>
      </c>
    </row>
    <row r="36045" spans="28:28" x14ac:dyDescent="0.25">
      <c r="AB36045" s="3" t="e">
        <v>#N/A</v>
      </c>
    </row>
    <row r="36046" spans="28:28" x14ac:dyDescent="0.25">
      <c r="AB36046" s="3" t="e">
        <v>#N/A</v>
      </c>
    </row>
    <row r="36047" spans="28:28" x14ac:dyDescent="0.25">
      <c r="AB36047" s="3" t="e">
        <v>#N/A</v>
      </c>
    </row>
    <row r="36048" spans="28:28" x14ac:dyDescent="0.25">
      <c r="AB36048" s="3" t="e">
        <v>#N/A</v>
      </c>
    </row>
    <row r="36049" spans="28:28" x14ac:dyDescent="0.25">
      <c r="AB36049" s="3" t="e">
        <v>#N/A</v>
      </c>
    </row>
    <row r="36050" spans="28:28" x14ac:dyDescent="0.25">
      <c r="AB36050" s="3" t="e">
        <v>#N/A</v>
      </c>
    </row>
    <row r="36051" spans="28:28" x14ac:dyDescent="0.25">
      <c r="AB36051" s="3" t="e">
        <v>#N/A</v>
      </c>
    </row>
    <row r="36052" spans="28:28" x14ac:dyDescent="0.25">
      <c r="AB36052" s="3" t="e">
        <v>#N/A</v>
      </c>
    </row>
    <row r="36053" spans="28:28" x14ac:dyDescent="0.25">
      <c r="AB36053" s="3" t="e">
        <v>#N/A</v>
      </c>
    </row>
    <row r="36054" spans="28:28" x14ac:dyDescent="0.25">
      <c r="AB36054" s="3" t="e">
        <v>#N/A</v>
      </c>
    </row>
    <row r="36055" spans="28:28" x14ac:dyDescent="0.25">
      <c r="AB36055" s="3" t="e">
        <v>#N/A</v>
      </c>
    </row>
    <row r="36056" spans="28:28" x14ac:dyDescent="0.25">
      <c r="AB36056" s="3" t="e">
        <v>#N/A</v>
      </c>
    </row>
    <row r="36057" spans="28:28" x14ac:dyDescent="0.25">
      <c r="AB36057" s="3" t="e">
        <v>#N/A</v>
      </c>
    </row>
    <row r="36058" spans="28:28" x14ac:dyDescent="0.25">
      <c r="AB36058" s="3" t="e">
        <v>#N/A</v>
      </c>
    </row>
    <row r="36059" spans="28:28" x14ac:dyDescent="0.25">
      <c r="AB36059" s="3" t="e">
        <v>#N/A</v>
      </c>
    </row>
    <row r="36060" spans="28:28" x14ac:dyDescent="0.25">
      <c r="AB36060" s="3" t="e">
        <v>#N/A</v>
      </c>
    </row>
    <row r="36061" spans="28:28" x14ac:dyDescent="0.25">
      <c r="AB36061" s="3" t="e">
        <v>#N/A</v>
      </c>
    </row>
    <row r="36062" spans="28:28" x14ac:dyDescent="0.25">
      <c r="AB36062" s="3" t="e">
        <v>#N/A</v>
      </c>
    </row>
    <row r="36063" spans="28:28" x14ac:dyDescent="0.25">
      <c r="AB36063" s="3" t="e">
        <v>#N/A</v>
      </c>
    </row>
    <row r="36064" spans="28:28" x14ac:dyDescent="0.25">
      <c r="AB36064" s="3" t="e">
        <v>#N/A</v>
      </c>
    </row>
    <row r="36065" spans="28:28" x14ac:dyDescent="0.25">
      <c r="AB36065" s="3" t="e">
        <v>#N/A</v>
      </c>
    </row>
    <row r="36066" spans="28:28" x14ac:dyDescent="0.25">
      <c r="AB36066" s="3" t="e">
        <v>#N/A</v>
      </c>
    </row>
    <row r="36067" spans="28:28" x14ac:dyDescent="0.25">
      <c r="AB36067" s="3" t="e">
        <v>#N/A</v>
      </c>
    </row>
    <row r="36068" spans="28:28" x14ac:dyDescent="0.25">
      <c r="AB36068" s="3" t="e">
        <v>#N/A</v>
      </c>
    </row>
    <row r="36069" spans="28:28" x14ac:dyDescent="0.25">
      <c r="AB36069" s="3" t="e">
        <v>#N/A</v>
      </c>
    </row>
    <row r="36070" spans="28:28" x14ac:dyDescent="0.25">
      <c r="AB36070" s="3" t="e">
        <v>#N/A</v>
      </c>
    </row>
    <row r="36071" spans="28:28" x14ac:dyDescent="0.25">
      <c r="AB36071" s="3" t="e">
        <v>#N/A</v>
      </c>
    </row>
    <row r="36072" spans="28:28" x14ac:dyDescent="0.25">
      <c r="AB36072" s="3" t="e">
        <v>#N/A</v>
      </c>
    </row>
    <row r="36073" spans="28:28" x14ac:dyDescent="0.25">
      <c r="AB36073" s="3" t="e">
        <v>#N/A</v>
      </c>
    </row>
    <row r="36074" spans="28:28" x14ac:dyDescent="0.25">
      <c r="AB36074" s="3" t="e">
        <v>#N/A</v>
      </c>
    </row>
    <row r="36075" spans="28:28" x14ac:dyDescent="0.25">
      <c r="AB36075" s="3" t="e">
        <v>#N/A</v>
      </c>
    </row>
    <row r="36076" spans="28:28" x14ac:dyDescent="0.25">
      <c r="AB36076" s="3" t="e">
        <v>#N/A</v>
      </c>
    </row>
    <row r="36077" spans="28:28" x14ac:dyDescent="0.25">
      <c r="AB36077" s="3" t="e">
        <v>#N/A</v>
      </c>
    </row>
    <row r="36078" spans="28:28" x14ac:dyDescent="0.25">
      <c r="AB36078" s="3" t="e">
        <v>#N/A</v>
      </c>
    </row>
    <row r="36079" spans="28:28" x14ac:dyDescent="0.25">
      <c r="AB36079" s="3" t="e">
        <v>#N/A</v>
      </c>
    </row>
    <row r="36080" spans="28:28" x14ac:dyDescent="0.25">
      <c r="AB36080" s="3" t="e">
        <v>#N/A</v>
      </c>
    </row>
    <row r="36081" spans="28:28" x14ac:dyDescent="0.25">
      <c r="AB36081" s="3" t="e">
        <v>#N/A</v>
      </c>
    </row>
    <row r="36082" spans="28:28" x14ac:dyDescent="0.25">
      <c r="AB36082" s="3" t="e">
        <v>#N/A</v>
      </c>
    </row>
    <row r="36083" spans="28:28" x14ac:dyDescent="0.25">
      <c r="AB36083" s="3" t="e">
        <v>#N/A</v>
      </c>
    </row>
    <row r="36084" spans="28:28" x14ac:dyDescent="0.25">
      <c r="AB36084" s="3" t="e">
        <v>#N/A</v>
      </c>
    </row>
    <row r="36085" spans="28:28" x14ac:dyDescent="0.25">
      <c r="AB36085" s="3" t="e">
        <v>#N/A</v>
      </c>
    </row>
    <row r="36086" spans="28:28" x14ac:dyDescent="0.25">
      <c r="AB36086" s="3" t="e">
        <v>#N/A</v>
      </c>
    </row>
    <row r="36087" spans="28:28" x14ac:dyDescent="0.25">
      <c r="AB36087" s="3" t="e">
        <v>#N/A</v>
      </c>
    </row>
    <row r="36088" spans="28:28" x14ac:dyDescent="0.25">
      <c r="AB36088" s="3" t="e">
        <v>#N/A</v>
      </c>
    </row>
    <row r="36089" spans="28:28" x14ac:dyDescent="0.25">
      <c r="AB36089" s="3" t="e">
        <v>#N/A</v>
      </c>
    </row>
    <row r="36090" spans="28:28" x14ac:dyDescent="0.25">
      <c r="AB36090" s="3" t="e">
        <v>#N/A</v>
      </c>
    </row>
    <row r="36091" spans="28:28" x14ac:dyDescent="0.25">
      <c r="AB36091" s="3" t="e">
        <v>#N/A</v>
      </c>
    </row>
    <row r="36092" spans="28:28" x14ac:dyDescent="0.25">
      <c r="AB36092" s="3" t="e">
        <v>#N/A</v>
      </c>
    </row>
    <row r="36093" spans="28:28" x14ac:dyDescent="0.25">
      <c r="AB36093" s="3" t="e">
        <v>#N/A</v>
      </c>
    </row>
    <row r="36094" spans="28:28" x14ac:dyDescent="0.25">
      <c r="AB36094" s="3" t="e">
        <v>#N/A</v>
      </c>
    </row>
    <row r="36095" spans="28:28" x14ac:dyDescent="0.25">
      <c r="AB36095" s="3" t="e">
        <v>#N/A</v>
      </c>
    </row>
    <row r="36096" spans="28:28" x14ac:dyDescent="0.25">
      <c r="AB36096" s="3" t="e">
        <v>#N/A</v>
      </c>
    </row>
    <row r="36097" spans="28:28" x14ac:dyDescent="0.25">
      <c r="AB36097" s="3" t="e">
        <v>#N/A</v>
      </c>
    </row>
    <row r="36098" spans="28:28" x14ac:dyDescent="0.25">
      <c r="AB36098" s="3" t="e">
        <v>#N/A</v>
      </c>
    </row>
    <row r="36099" spans="28:28" x14ac:dyDescent="0.25">
      <c r="AB36099" s="3" t="e">
        <v>#N/A</v>
      </c>
    </row>
    <row r="36100" spans="28:28" x14ac:dyDescent="0.25">
      <c r="AB36100" s="3" t="e">
        <v>#N/A</v>
      </c>
    </row>
    <row r="36101" spans="28:28" x14ac:dyDescent="0.25">
      <c r="AB36101" s="3" t="e">
        <v>#N/A</v>
      </c>
    </row>
    <row r="36102" spans="28:28" x14ac:dyDescent="0.25">
      <c r="AB36102" s="3" t="e">
        <v>#N/A</v>
      </c>
    </row>
    <row r="36103" spans="28:28" x14ac:dyDescent="0.25">
      <c r="AB36103" s="3" t="e">
        <v>#N/A</v>
      </c>
    </row>
    <row r="36104" spans="28:28" x14ac:dyDescent="0.25">
      <c r="AB36104" s="3" t="e">
        <v>#N/A</v>
      </c>
    </row>
    <row r="36105" spans="28:28" x14ac:dyDescent="0.25">
      <c r="AB36105" s="3" t="e">
        <v>#N/A</v>
      </c>
    </row>
    <row r="36106" spans="28:28" x14ac:dyDescent="0.25">
      <c r="AB36106" s="3" t="e">
        <v>#N/A</v>
      </c>
    </row>
    <row r="36107" spans="28:28" x14ac:dyDescent="0.25">
      <c r="AB36107" s="3" t="e">
        <v>#N/A</v>
      </c>
    </row>
    <row r="36108" spans="28:28" x14ac:dyDescent="0.25">
      <c r="AB36108" s="3" t="e">
        <v>#N/A</v>
      </c>
    </row>
    <row r="36109" spans="28:28" x14ac:dyDescent="0.25">
      <c r="AB36109" s="3" t="e">
        <v>#N/A</v>
      </c>
    </row>
    <row r="36110" spans="28:28" x14ac:dyDescent="0.25">
      <c r="AB36110" s="3" t="e">
        <v>#N/A</v>
      </c>
    </row>
    <row r="36111" spans="28:28" x14ac:dyDescent="0.25">
      <c r="AB36111" s="3" t="e">
        <v>#N/A</v>
      </c>
    </row>
    <row r="36112" spans="28:28" x14ac:dyDescent="0.25">
      <c r="AB36112" s="3" t="e">
        <v>#N/A</v>
      </c>
    </row>
    <row r="36113" spans="28:28" x14ac:dyDescent="0.25">
      <c r="AB36113" s="3" t="e">
        <v>#N/A</v>
      </c>
    </row>
    <row r="36114" spans="28:28" x14ac:dyDescent="0.25">
      <c r="AB36114" s="3" t="e">
        <v>#N/A</v>
      </c>
    </row>
    <row r="36115" spans="28:28" x14ac:dyDescent="0.25">
      <c r="AB36115" s="3" t="e">
        <v>#N/A</v>
      </c>
    </row>
    <row r="36116" spans="28:28" x14ac:dyDescent="0.25">
      <c r="AB36116" s="3" t="e">
        <v>#N/A</v>
      </c>
    </row>
    <row r="36117" spans="28:28" x14ac:dyDescent="0.25">
      <c r="AB36117" s="3" t="e">
        <v>#N/A</v>
      </c>
    </row>
    <row r="36118" spans="28:28" x14ac:dyDescent="0.25">
      <c r="AB36118" s="3" t="e">
        <v>#N/A</v>
      </c>
    </row>
    <row r="36119" spans="28:28" x14ac:dyDescent="0.25">
      <c r="AB36119" s="3" t="e">
        <v>#N/A</v>
      </c>
    </row>
    <row r="36120" spans="28:28" x14ac:dyDescent="0.25">
      <c r="AB36120" s="3" t="e">
        <v>#N/A</v>
      </c>
    </row>
    <row r="36121" spans="28:28" x14ac:dyDescent="0.25">
      <c r="AB36121" s="3" t="e">
        <v>#N/A</v>
      </c>
    </row>
    <row r="36122" spans="28:28" x14ac:dyDescent="0.25">
      <c r="AB36122" s="3" t="e">
        <v>#N/A</v>
      </c>
    </row>
    <row r="36123" spans="28:28" x14ac:dyDescent="0.25">
      <c r="AB36123" s="3" t="e">
        <v>#N/A</v>
      </c>
    </row>
    <row r="36124" spans="28:28" x14ac:dyDescent="0.25">
      <c r="AB36124" s="3" t="e">
        <v>#N/A</v>
      </c>
    </row>
    <row r="36125" spans="28:28" x14ac:dyDescent="0.25">
      <c r="AB36125" s="3" t="e">
        <v>#N/A</v>
      </c>
    </row>
    <row r="36126" spans="28:28" x14ac:dyDescent="0.25">
      <c r="AB36126" s="3" t="e">
        <v>#N/A</v>
      </c>
    </row>
    <row r="36127" spans="28:28" x14ac:dyDescent="0.25">
      <c r="AB36127" s="3" t="e">
        <v>#N/A</v>
      </c>
    </row>
    <row r="36128" spans="28:28" x14ac:dyDescent="0.25">
      <c r="AB36128" s="3" t="e">
        <v>#N/A</v>
      </c>
    </row>
    <row r="36129" spans="28:28" x14ac:dyDescent="0.25">
      <c r="AB36129" s="3" t="e">
        <v>#N/A</v>
      </c>
    </row>
    <row r="36130" spans="28:28" x14ac:dyDescent="0.25">
      <c r="AB36130" s="3" t="e">
        <v>#N/A</v>
      </c>
    </row>
    <row r="36131" spans="28:28" x14ac:dyDescent="0.25">
      <c r="AB36131" s="3" t="e">
        <v>#N/A</v>
      </c>
    </row>
    <row r="36132" spans="28:28" x14ac:dyDescent="0.25">
      <c r="AB36132" s="3" t="e">
        <v>#N/A</v>
      </c>
    </row>
    <row r="36133" spans="28:28" x14ac:dyDescent="0.25">
      <c r="AB36133" s="3" t="e">
        <v>#N/A</v>
      </c>
    </row>
    <row r="36134" spans="28:28" x14ac:dyDescent="0.25">
      <c r="AB36134" s="3" t="e">
        <v>#N/A</v>
      </c>
    </row>
    <row r="36135" spans="28:28" x14ac:dyDescent="0.25">
      <c r="AB36135" s="3" t="e">
        <v>#N/A</v>
      </c>
    </row>
    <row r="36136" spans="28:28" x14ac:dyDescent="0.25">
      <c r="AB36136" s="3" t="e">
        <v>#N/A</v>
      </c>
    </row>
    <row r="36137" spans="28:28" x14ac:dyDescent="0.25">
      <c r="AB36137" s="3" t="e">
        <v>#N/A</v>
      </c>
    </row>
    <row r="36138" spans="28:28" x14ac:dyDescent="0.25">
      <c r="AB36138" s="3" t="e">
        <v>#N/A</v>
      </c>
    </row>
    <row r="36139" spans="28:28" x14ac:dyDescent="0.25">
      <c r="AB36139" s="3" t="e">
        <v>#N/A</v>
      </c>
    </row>
    <row r="36140" spans="28:28" x14ac:dyDescent="0.25">
      <c r="AB36140" s="3" t="e">
        <v>#N/A</v>
      </c>
    </row>
    <row r="36141" spans="28:28" x14ac:dyDescent="0.25">
      <c r="AB36141" s="3" t="e">
        <v>#N/A</v>
      </c>
    </row>
    <row r="36142" spans="28:28" x14ac:dyDescent="0.25">
      <c r="AB36142" s="3" t="e">
        <v>#N/A</v>
      </c>
    </row>
    <row r="36143" spans="28:28" x14ac:dyDescent="0.25">
      <c r="AB36143" s="3" t="e">
        <v>#N/A</v>
      </c>
    </row>
    <row r="36144" spans="28:28" x14ac:dyDescent="0.25">
      <c r="AB36144" s="3" t="e">
        <v>#N/A</v>
      </c>
    </row>
    <row r="36145" spans="28:28" x14ac:dyDescent="0.25">
      <c r="AB36145" s="3" t="e">
        <v>#N/A</v>
      </c>
    </row>
    <row r="36146" spans="28:28" x14ac:dyDescent="0.25">
      <c r="AB36146" s="3" t="e">
        <v>#N/A</v>
      </c>
    </row>
    <row r="36147" spans="28:28" x14ac:dyDescent="0.25">
      <c r="AB36147" s="3" t="e">
        <v>#N/A</v>
      </c>
    </row>
    <row r="36148" spans="28:28" x14ac:dyDescent="0.25">
      <c r="AB36148" s="3" t="e">
        <v>#N/A</v>
      </c>
    </row>
    <row r="36149" spans="28:28" x14ac:dyDescent="0.25">
      <c r="AB36149" s="3" t="e">
        <v>#N/A</v>
      </c>
    </row>
    <row r="36150" spans="28:28" x14ac:dyDescent="0.25">
      <c r="AB36150" s="3" t="e">
        <v>#N/A</v>
      </c>
    </row>
    <row r="36151" spans="28:28" x14ac:dyDescent="0.25">
      <c r="AB36151" s="3" t="e">
        <v>#N/A</v>
      </c>
    </row>
    <row r="36152" spans="28:28" x14ac:dyDescent="0.25">
      <c r="AB36152" s="3" t="e">
        <v>#N/A</v>
      </c>
    </row>
    <row r="36153" spans="28:28" x14ac:dyDescent="0.25">
      <c r="AB36153" s="3" t="e">
        <v>#N/A</v>
      </c>
    </row>
    <row r="36154" spans="28:28" x14ac:dyDescent="0.25">
      <c r="AB36154" s="3" t="e">
        <v>#N/A</v>
      </c>
    </row>
    <row r="36155" spans="28:28" x14ac:dyDescent="0.25">
      <c r="AB36155" s="3" t="e">
        <v>#N/A</v>
      </c>
    </row>
    <row r="36156" spans="28:28" x14ac:dyDescent="0.25">
      <c r="AB36156" s="3" t="e">
        <v>#N/A</v>
      </c>
    </row>
    <row r="36157" spans="28:28" x14ac:dyDescent="0.25">
      <c r="AB36157" s="3" t="e">
        <v>#N/A</v>
      </c>
    </row>
    <row r="36158" spans="28:28" x14ac:dyDescent="0.25">
      <c r="AB36158" s="3" t="e">
        <v>#N/A</v>
      </c>
    </row>
    <row r="36159" spans="28:28" x14ac:dyDescent="0.25">
      <c r="AB36159" s="3" t="e">
        <v>#N/A</v>
      </c>
    </row>
    <row r="36160" spans="28:28" x14ac:dyDescent="0.25">
      <c r="AB36160" s="3" t="e">
        <v>#N/A</v>
      </c>
    </row>
    <row r="36161" spans="28:28" x14ac:dyDescent="0.25">
      <c r="AB36161" s="3" t="e">
        <v>#N/A</v>
      </c>
    </row>
    <row r="36162" spans="28:28" x14ac:dyDescent="0.25">
      <c r="AB36162" s="3" t="e">
        <v>#N/A</v>
      </c>
    </row>
    <row r="36163" spans="28:28" x14ac:dyDescent="0.25">
      <c r="AB36163" s="3" t="e">
        <v>#N/A</v>
      </c>
    </row>
    <row r="36164" spans="28:28" x14ac:dyDescent="0.25">
      <c r="AB36164" s="3" t="e">
        <v>#N/A</v>
      </c>
    </row>
    <row r="36165" spans="28:28" x14ac:dyDescent="0.25">
      <c r="AB36165" s="3" t="e">
        <v>#N/A</v>
      </c>
    </row>
    <row r="36166" spans="28:28" x14ac:dyDescent="0.25">
      <c r="AB36166" s="3" t="e">
        <v>#N/A</v>
      </c>
    </row>
    <row r="36167" spans="28:28" x14ac:dyDescent="0.25">
      <c r="AB36167" s="3" t="e">
        <v>#N/A</v>
      </c>
    </row>
    <row r="36168" spans="28:28" x14ac:dyDescent="0.25">
      <c r="AB36168" s="3" t="e">
        <v>#N/A</v>
      </c>
    </row>
    <row r="36169" spans="28:28" x14ac:dyDescent="0.25">
      <c r="AB36169" s="3" t="e">
        <v>#N/A</v>
      </c>
    </row>
    <row r="36170" spans="28:28" x14ac:dyDescent="0.25">
      <c r="AB36170" s="3" t="e">
        <v>#N/A</v>
      </c>
    </row>
    <row r="36171" spans="28:28" x14ac:dyDescent="0.25">
      <c r="AB36171" s="3" t="e">
        <v>#N/A</v>
      </c>
    </row>
    <row r="36172" spans="28:28" x14ac:dyDescent="0.25">
      <c r="AB36172" s="3" t="e">
        <v>#N/A</v>
      </c>
    </row>
    <row r="36173" spans="28:28" x14ac:dyDescent="0.25">
      <c r="AB36173" s="3" t="e">
        <v>#N/A</v>
      </c>
    </row>
    <row r="36174" spans="28:28" x14ac:dyDescent="0.25">
      <c r="AB36174" s="3" t="e">
        <v>#N/A</v>
      </c>
    </row>
    <row r="36175" spans="28:28" x14ac:dyDescent="0.25">
      <c r="AB36175" s="3" t="e">
        <v>#N/A</v>
      </c>
    </row>
    <row r="36176" spans="28:28" x14ac:dyDescent="0.25">
      <c r="AB36176" s="3" t="e">
        <v>#N/A</v>
      </c>
    </row>
    <row r="36177" spans="28:28" x14ac:dyDescent="0.25">
      <c r="AB36177" s="3" t="e">
        <v>#N/A</v>
      </c>
    </row>
    <row r="36178" spans="28:28" x14ac:dyDescent="0.25">
      <c r="AB36178" s="3" t="e">
        <v>#N/A</v>
      </c>
    </row>
    <row r="36179" spans="28:28" x14ac:dyDescent="0.25">
      <c r="AB36179" s="3" t="e">
        <v>#N/A</v>
      </c>
    </row>
    <row r="36180" spans="28:28" x14ac:dyDescent="0.25">
      <c r="AB36180" s="3" t="e">
        <v>#N/A</v>
      </c>
    </row>
    <row r="36181" spans="28:28" x14ac:dyDescent="0.25">
      <c r="AB36181" s="3" t="e">
        <v>#N/A</v>
      </c>
    </row>
    <row r="36182" spans="28:28" x14ac:dyDescent="0.25">
      <c r="AB36182" s="3" t="e">
        <v>#N/A</v>
      </c>
    </row>
    <row r="36183" spans="28:28" x14ac:dyDescent="0.25">
      <c r="AB36183" s="3" t="e">
        <v>#N/A</v>
      </c>
    </row>
    <row r="36184" spans="28:28" x14ac:dyDescent="0.25">
      <c r="AB36184" s="3" t="e">
        <v>#N/A</v>
      </c>
    </row>
    <row r="36185" spans="28:28" x14ac:dyDescent="0.25">
      <c r="AB36185" s="3" t="e">
        <v>#N/A</v>
      </c>
    </row>
    <row r="36186" spans="28:28" x14ac:dyDescent="0.25">
      <c r="AB36186" s="3" t="e">
        <v>#N/A</v>
      </c>
    </row>
    <row r="36187" spans="28:28" x14ac:dyDescent="0.25">
      <c r="AB36187" s="3" t="e">
        <v>#N/A</v>
      </c>
    </row>
    <row r="36188" spans="28:28" x14ac:dyDescent="0.25">
      <c r="AB36188" s="3" t="e">
        <v>#N/A</v>
      </c>
    </row>
    <row r="36189" spans="28:28" x14ac:dyDescent="0.25">
      <c r="AB36189" s="3" t="e">
        <v>#N/A</v>
      </c>
    </row>
    <row r="36190" spans="28:28" x14ac:dyDescent="0.25">
      <c r="AB36190" s="3" t="e">
        <v>#N/A</v>
      </c>
    </row>
    <row r="36191" spans="28:28" x14ac:dyDescent="0.25">
      <c r="AB36191" s="3" t="e">
        <v>#N/A</v>
      </c>
    </row>
    <row r="36192" spans="28:28" x14ac:dyDescent="0.25">
      <c r="AB36192" s="3" t="e">
        <v>#N/A</v>
      </c>
    </row>
    <row r="36193" spans="28:28" x14ac:dyDescent="0.25">
      <c r="AB36193" s="3" t="e">
        <v>#N/A</v>
      </c>
    </row>
    <row r="36194" spans="28:28" x14ac:dyDescent="0.25">
      <c r="AB36194" s="3" t="e">
        <v>#N/A</v>
      </c>
    </row>
    <row r="36195" spans="28:28" x14ac:dyDescent="0.25">
      <c r="AB36195" s="3" t="e">
        <v>#N/A</v>
      </c>
    </row>
    <row r="36196" spans="28:28" x14ac:dyDescent="0.25">
      <c r="AB36196" s="3" t="e">
        <v>#N/A</v>
      </c>
    </row>
    <row r="36197" spans="28:28" x14ac:dyDescent="0.25">
      <c r="AB36197" s="3" t="e">
        <v>#N/A</v>
      </c>
    </row>
    <row r="36198" spans="28:28" x14ac:dyDescent="0.25">
      <c r="AB36198" s="3" t="e">
        <v>#N/A</v>
      </c>
    </row>
    <row r="36199" spans="28:28" x14ac:dyDescent="0.25">
      <c r="AB36199" s="3" t="e">
        <v>#N/A</v>
      </c>
    </row>
    <row r="36200" spans="28:28" x14ac:dyDescent="0.25">
      <c r="AB36200" s="3" t="e">
        <v>#N/A</v>
      </c>
    </row>
    <row r="36201" spans="28:28" x14ac:dyDescent="0.25">
      <c r="AB36201" s="3" t="e">
        <v>#N/A</v>
      </c>
    </row>
    <row r="36202" spans="28:28" x14ac:dyDescent="0.25">
      <c r="AB36202" s="3" t="e">
        <v>#N/A</v>
      </c>
    </row>
    <row r="36203" spans="28:28" x14ac:dyDescent="0.25">
      <c r="AB36203" s="3" t="e">
        <v>#N/A</v>
      </c>
    </row>
    <row r="36204" spans="28:28" x14ac:dyDescent="0.25">
      <c r="AB36204" s="3" t="e">
        <v>#N/A</v>
      </c>
    </row>
    <row r="36205" spans="28:28" x14ac:dyDescent="0.25">
      <c r="AB36205" s="3" t="e">
        <v>#N/A</v>
      </c>
    </row>
    <row r="36206" spans="28:28" x14ac:dyDescent="0.25">
      <c r="AB36206" s="3" t="e">
        <v>#N/A</v>
      </c>
    </row>
    <row r="36207" spans="28:28" x14ac:dyDescent="0.25">
      <c r="AB36207" s="3" t="e">
        <v>#N/A</v>
      </c>
    </row>
    <row r="36208" spans="28:28" x14ac:dyDescent="0.25">
      <c r="AB36208" s="3" t="e">
        <v>#N/A</v>
      </c>
    </row>
    <row r="36209" spans="28:28" x14ac:dyDescent="0.25">
      <c r="AB36209" s="3" t="e">
        <v>#N/A</v>
      </c>
    </row>
    <row r="36210" spans="28:28" x14ac:dyDescent="0.25">
      <c r="AB36210" s="3" t="e">
        <v>#N/A</v>
      </c>
    </row>
    <row r="36211" spans="28:28" x14ac:dyDescent="0.25">
      <c r="AB36211" s="3" t="e">
        <v>#N/A</v>
      </c>
    </row>
    <row r="36212" spans="28:28" x14ac:dyDescent="0.25">
      <c r="AB36212" s="3" t="e">
        <v>#N/A</v>
      </c>
    </row>
    <row r="36213" spans="28:28" x14ac:dyDescent="0.25">
      <c r="AB36213" s="3" t="e">
        <v>#N/A</v>
      </c>
    </row>
    <row r="36214" spans="28:28" x14ac:dyDescent="0.25">
      <c r="AB36214" s="3" t="e">
        <v>#N/A</v>
      </c>
    </row>
    <row r="36215" spans="28:28" x14ac:dyDescent="0.25">
      <c r="AB36215" s="3" t="e">
        <v>#N/A</v>
      </c>
    </row>
    <row r="36216" spans="28:28" x14ac:dyDescent="0.25">
      <c r="AB36216" s="3" t="e">
        <v>#N/A</v>
      </c>
    </row>
    <row r="36217" spans="28:28" x14ac:dyDescent="0.25">
      <c r="AB36217" s="3" t="e">
        <v>#N/A</v>
      </c>
    </row>
    <row r="36218" spans="28:28" x14ac:dyDescent="0.25">
      <c r="AB36218" s="3" t="e">
        <v>#N/A</v>
      </c>
    </row>
    <row r="36219" spans="28:28" x14ac:dyDescent="0.25">
      <c r="AB36219" s="3" t="e">
        <v>#N/A</v>
      </c>
    </row>
    <row r="36220" spans="28:28" x14ac:dyDescent="0.25">
      <c r="AB36220" s="3" t="e">
        <v>#N/A</v>
      </c>
    </row>
    <row r="36221" spans="28:28" x14ac:dyDescent="0.25">
      <c r="AB36221" s="3" t="e">
        <v>#N/A</v>
      </c>
    </row>
    <row r="36222" spans="28:28" x14ac:dyDescent="0.25">
      <c r="AB36222" s="3" t="e">
        <v>#N/A</v>
      </c>
    </row>
    <row r="36223" spans="28:28" x14ac:dyDescent="0.25">
      <c r="AB36223" s="3" t="e">
        <v>#N/A</v>
      </c>
    </row>
    <row r="36224" spans="28:28" x14ac:dyDescent="0.25">
      <c r="AB36224" s="3" t="e">
        <v>#N/A</v>
      </c>
    </row>
    <row r="36225" spans="28:28" x14ac:dyDescent="0.25">
      <c r="AB36225" s="3" t="e">
        <v>#N/A</v>
      </c>
    </row>
    <row r="36226" spans="28:28" x14ac:dyDescent="0.25">
      <c r="AB36226" s="3" t="e">
        <v>#N/A</v>
      </c>
    </row>
    <row r="36227" spans="28:28" x14ac:dyDescent="0.25">
      <c r="AB36227" s="3" t="e">
        <v>#N/A</v>
      </c>
    </row>
    <row r="36228" spans="28:28" x14ac:dyDescent="0.25">
      <c r="AB36228" s="3" t="e">
        <v>#N/A</v>
      </c>
    </row>
    <row r="36229" spans="28:28" x14ac:dyDescent="0.25">
      <c r="AB36229" s="3" t="e">
        <v>#N/A</v>
      </c>
    </row>
    <row r="36230" spans="28:28" x14ac:dyDescent="0.25">
      <c r="AB36230" s="3" t="e">
        <v>#N/A</v>
      </c>
    </row>
    <row r="36231" spans="28:28" x14ac:dyDescent="0.25">
      <c r="AB36231" s="3" t="e">
        <v>#N/A</v>
      </c>
    </row>
    <row r="36232" spans="28:28" x14ac:dyDescent="0.25">
      <c r="AB36232" s="3" t="e">
        <v>#N/A</v>
      </c>
    </row>
    <row r="36233" spans="28:28" x14ac:dyDescent="0.25">
      <c r="AB36233" s="3" t="e">
        <v>#N/A</v>
      </c>
    </row>
    <row r="36234" spans="28:28" x14ac:dyDescent="0.25">
      <c r="AB36234" s="3" t="e">
        <v>#N/A</v>
      </c>
    </row>
    <row r="36235" spans="28:28" x14ac:dyDescent="0.25">
      <c r="AB36235" s="3" t="e">
        <v>#N/A</v>
      </c>
    </row>
    <row r="36236" spans="28:28" x14ac:dyDescent="0.25">
      <c r="AB36236" s="3" t="e">
        <v>#N/A</v>
      </c>
    </row>
    <row r="36237" spans="28:28" x14ac:dyDescent="0.25">
      <c r="AB36237" s="3" t="e">
        <v>#N/A</v>
      </c>
    </row>
    <row r="36238" spans="28:28" x14ac:dyDescent="0.25">
      <c r="AB36238" s="3" t="e">
        <v>#N/A</v>
      </c>
    </row>
    <row r="36239" spans="28:28" x14ac:dyDescent="0.25">
      <c r="AB36239" s="3" t="e">
        <v>#N/A</v>
      </c>
    </row>
    <row r="36240" spans="28:28" x14ac:dyDescent="0.25">
      <c r="AB36240" s="3" t="e">
        <v>#N/A</v>
      </c>
    </row>
    <row r="36241" spans="28:28" x14ac:dyDescent="0.25">
      <c r="AB36241" s="3" t="e">
        <v>#N/A</v>
      </c>
    </row>
    <row r="36242" spans="28:28" x14ac:dyDescent="0.25">
      <c r="AB36242" s="3" t="e">
        <v>#N/A</v>
      </c>
    </row>
    <row r="36243" spans="28:28" x14ac:dyDescent="0.25">
      <c r="AB36243" s="3" t="e">
        <v>#N/A</v>
      </c>
    </row>
    <row r="36244" spans="28:28" x14ac:dyDescent="0.25">
      <c r="AB36244" s="3" t="e">
        <v>#N/A</v>
      </c>
    </row>
    <row r="36245" spans="28:28" x14ac:dyDescent="0.25">
      <c r="AB36245" s="3" t="e">
        <v>#N/A</v>
      </c>
    </row>
    <row r="36246" spans="28:28" x14ac:dyDescent="0.25">
      <c r="AB36246" s="3" t="e">
        <v>#N/A</v>
      </c>
    </row>
    <row r="36247" spans="28:28" x14ac:dyDescent="0.25">
      <c r="AB36247" s="3" t="e">
        <v>#N/A</v>
      </c>
    </row>
    <row r="36248" spans="28:28" x14ac:dyDescent="0.25">
      <c r="AB36248" s="3" t="e">
        <v>#N/A</v>
      </c>
    </row>
    <row r="36249" spans="28:28" x14ac:dyDescent="0.25">
      <c r="AB36249" s="3" t="e">
        <v>#N/A</v>
      </c>
    </row>
    <row r="36250" spans="28:28" x14ac:dyDescent="0.25">
      <c r="AB36250" s="3" t="e">
        <v>#N/A</v>
      </c>
    </row>
    <row r="36251" spans="28:28" x14ac:dyDescent="0.25">
      <c r="AB36251" s="3" t="e">
        <v>#N/A</v>
      </c>
    </row>
    <row r="36252" spans="28:28" x14ac:dyDescent="0.25">
      <c r="AB36252" s="3" t="e">
        <v>#N/A</v>
      </c>
    </row>
    <row r="36253" spans="28:28" x14ac:dyDescent="0.25">
      <c r="AB36253" s="3" t="e">
        <v>#N/A</v>
      </c>
    </row>
    <row r="36254" spans="28:28" x14ac:dyDescent="0.25">
      <c r="AB36254" s="3" t="e">
        <v>#N/A</v>
      </c>
    </row>
    <row r="36255" spans="28:28" x14ac:dyDescent="0.25">
      <c r="AB36255" s="3" t="e">
        <v>#N/A</v>
      </c>
    </row>
    <row r="36256" spans="28:28" x14ac:dyDescent="0.25">
      <c r="AB36256" s="3" t="e">
        <v>#N/A</v>
      </c>
    </row>
    <row r="36257" spans="28:28" x14ac:dyDescent="0.25">
      <c r="AB36257" s="3" t="e">
        <v>#N/A</v>
      </c>
    </row>
    <row r="36258" spans="28:28" x14ac:dyDescent="0.25">
      <c r="AB36258" s="3" t="e">
        <v>#N/A</v>
      </c>
    </row>
    <row r="36259" spans="28:28" x14ac:dyDescent="0.25">
      <c r="AB36259" s="3" t="e">
        <v>#N/A</v>
      </c>
    </row>
    <row r="36260" spans="28:28" x14ac:dyDescent="0.25">
      <c r="AB36260" s="3" t="e">
        <v>#N/A</v>
      </c>
    </row>
    <row r="36261" spans="28:28" x14ac:dyDescent="0.25">
      <c r="AB36261" s="3" t="e">
        <v>#N/A</v>
      </c>
    </row>
    <row r="36262" spans="28:28" x14ac:dyDescent="0.25">
      <c r="AB36262" s="3" t="e">
        <v>#N/A</v>
      </c>
    </row>
    <row r="36263" spans="28:28" x14ac:dyDescent="0.25">
      <c r="AB36263" s="3" t="e">
        <v>#N/A</v>
      </c>
    </row>
    <row r="36264" spans="28:28" x14ac:dyDescent="0.25">
      <c r="AB36264" s="3" t="e">
        <v>#N/A</v>
      </c>
    </row>
    <row r="36265" spans="28:28" x14ac:dyDescent="0.25">
      <c r="AB36265" s="3" t="e">
        <v>#N/A</v>
      </c>
    </row>
    <row r="36266" spans="28:28" x14ac:dyDescent="0.25">
      <c r="AB36266" s="3" t="e">
        <v>#N/A</v>
      </c>
    </row>
    <row r="36267" spans="28:28" x14ac:dyDescent="0.25">
      <c r="AB36267" s="3" t="e">
        <v>#N/A</v>
      </c>
    </row>
    <row r="36268" spans="28:28" x14ac:dyDescent="0.25">
      <c r="AB36268" s="3" t="e">
        <v>#N/A</v>
      </c>
    </row>
    <row r="36269" spans="28:28" x14ac:dyDescent="0.25">
      <c r="AB36269" s="3" t="e">
        <v>#N/A</v>
      </c>
    </row>
    <row r="36270" spans="28:28" x14ac:dyDescent="0.25">
      <c r="AB36270" s="3" t="e">
        <v>#N/A</v>
      </c>
    </row>
    <row r="36271" spans="28:28" x14ac:dyDescent="0.25">
      <c r="AB36271" s="3" t="e">
        <v>#N/A</v>
      </c>
    </row>
    <row r="36272" spans="28:28" x14ac:dyDescent="0.25">
      <c r="AB36272" s="3" t="e">
        <v>#N/A</v>
      </c>
    </row>
    <row r="36273" spans="28:28" x14ac:dyDescent="0.25">
      <c r="AB36273" s="3" t="e">
        <v>#N/A</v>
      </c>
    </row>
    <row r="36274" spans="28:28" x14ac:dyDescent="0.25">
      <c r="AB36274" s="3" t="e">
        <v>#N/A</v>
      </c>
    </row>
    <row r="36275" spans="28:28" x14ac:dyDescent="0.25">
      <c r="AB36275" s="3" t="e">
        <v>#N/A</v>
      </c>
    </row>
    <row r="36276" spans="28:28" x14ac:dyDescent="0.25">
      <c r="AB36276" s="3" t="e">
        <v>#N/A</v>
      </c>
    </row>
    <row r="36277" spans="28:28" x14ac:dyDescent="0.25">
      <c r="AB36277" s="3" t="e">
        <v>#N/A</v>
      </c>
    </row>
    <row r="36278" spans="28:28" x14ac:dyDescent="0.25">
      <c r="AB36278" s="3" t="e">
        <v>#N/A</v>
      </c>
    </row>
    <row r="36279" spans="28:28" x14ac:dyDescent="0.25">
      <c r="AB36279" s="3" t="e">
        <v>#N/A</v>
      </c>
    </row>
    <row r="36280" spans="28:28" x14ac:dyDescent="0.25">
      <c r="AB36280" s="3" t="e">
        <v>#N/A</v>
      </c>
    </row>
    <row r="36281" spans="28:28" x14ac:dyDescent="0.25">
      <c r="AB36281" s="3" t="e">
        <v>#N/A</v>
      </c>
    </row>
    <row r="36282" spans="28:28" x14ac:dyDescent="0.25">
      <c r="AB36282" s="3" t="e">
        <v>#N/A</v>
      </c>
    </row>
    <row r="36283" spans="28:28" x14ac:dyDescent="0.25">
      <c r="AB36283" s="3" t="e">
        <v>#N/A</v>
      </c>
    </row>
    <row r="36284" spans="28:28" x14ac:dyDescent="0.25">
      <c r="AB36284" s="3" t="e">
        <v>#N/A</v>
      </c>
    </row>
    <row r="36285" spans="28:28" x14ac:dyDescent="0.25">
      <c r="AB36285" s="3" t="e">
        <v>#N/A</v>
      </c>
    </row>
    <row r="36286" spans="28:28" x14ac:dyDescent="0.25">
      <c r="AB36286" s="3" t="e">
        <v>#N/A</v>
      </c>
    </row>
    <row r="36287" spans="28:28" x14ac:dyDescent="0.25">
      <c r="AB36287" s="3" t="e">
        <v>#N/A</v>
      </c>
    </row>
    <row r="36288" spans="28:28" x14ac:dyDescent="0.25">
      <c r="AB36288" s="3" t="e">
        <v>#N/A</v>
      </c>
    </row>
    <row r="36289" spans="28:28" x14ac:dyDescent="0.25">
      <c r="AB36289" s="3" t="e">
        <v>#N/A</v>
      </c>
    </row>
    <row r="36290" spans="28:28" x14ac:dyDescent="0.25">
      <c r="AB36290" s="3" t="e">
        <v>#N/A</v>
      </c>
    </row>
    <row r="36291" spans="28:28" x14ac:dyDescent="0.25">
      <c r="AB36291" s="3" t="e">
        <v>#N/A</v>
      </c>
    </row>
    <row r="36292" spans="28:28" x14ac:dyDescent="0.25">
      <c r="AB36292" s="3" t="e">
        <v>#N/A</v>
      </c>
    </row>
    <row r="36293" spans="28:28" x14ac:dyDescent="0.25">
      <c r="AB36293" s="3" t="e">
        <v>#N/A</v>
      </c>
    </row>
    <row r="36294" spans="28:28" x14ac:dyDescent="0.25">
      <c r="AB36294" s="3" t="e">
        <v>#N/A</v>
      </c>
    </row>
    <row r="36295" spans="28:28" x14ac:dyDescent="0.25">
      <c r="AB36295" s="3" t="e">
        <v>#N/A</v>
      </c>
    </row>
    <row r="36296" spans="28:28" x14ac:dyDescent="0.25">
      <c r="AB36296" s="3" t="e">
        <v>#N/A</v>
      </c>
    </row>
    <row r="36297" spans="28:28" x14ac:dyDescent="0.25">
      <c r="AB36297" s="3" t="e">
        <v>#N/A</v>
      </c>
    </row>
    <row r="36298" spans="28:28" x14ac:dyDescent="0.25">
      <c r="AB36298" s="3" t="e">
        <v>#N/A</v>
      </c>
    </row>
    <row r="36299" spans="28:28" x14ac:dyDescent="0.25">
      <c r="AB36299" s="3" t="e">
        <v>#N/A</v>
      </c>
    </row>
    <row r="36300" spans="28:28" x14ac:dyDescent="0.25">
      <c r="AB36300" s="3" t="e">
        <v>#N/A</v>
      </c>
    </row>
    <row r="36301" spans="28:28" x14ac:dyDescent="0.25">
      <c r="AB36301" s="3" t="e">
        <v>#N/A</v>
      </c>
    </row>
    <row r="36302" spans="28:28" x14ac:dyDescent="0.25">
      <c r="AB36302" s="3" t="e">
        <v>#N/A</v>
      </c>
    </row>
    <row r="36303" spans="28:28" x14ac:dyDescent="0.25">
      <c r="AB36303" s="3" t="e">
        <v>#N/A</v>
      </c>
    </row>
    <row r="36304" spans="28:28" x14ac:dyDescent="0.25">
      <c r="AB36304" s="3" t="e">
        <v>#N/A</v>
      </c>
    </row>
    <row r="36305" spans="28:28" x14ac:dyDescent="0.25">
      <c r="AB36305" s="3" t="e">
        <v>#N/A</v>
      </c>
    </row>
    <row r="36306" spans="28:28" x14ac:dyDescent="0.25">
      <c r="AB36306" s="3" t="e">
        <v>#N/A</v>
      </c>
    </row>
    <row r="36307" spans="28:28" x14ac:dyDescent="0.25">
      <c r="AB36307" s="3" t="e">
        <v>#N/A</v>
      </c>
    </row>
    <row r="36308" spans="28:28" x14ac:dyDescent="0.25">
      <c r="AB36308" s="3" t="e">
        <v>#N/A</v>
      </c>
    </row>
    <row r="36309" spans="28:28" x14ac:dyDescent="0.25">
      <c r="AB36309" s="3" t="e">
        <v>#N/A</v>
      </c>
    </row>
    <row r="36310" spans="28:28" x14ac:dyDescent="0.25">
      <c r="AB36310" s="3" t="e">
        <v>#N/A</v>
      </c>
    </row>
    <row r="36311" spans="28:28" x14ac:dyDescent="0.25">
      <c r="AB36311" s="3" t="e">
        <v>#N/A</v>
      </c>
    </row>
    <row r="36312" spans="28:28" x14ac:dyDescent="0.25">
      <c r="AB36312" s="3" t="e">
        <v>#N/A</v>
      </c>
    </row>
    <row r="36313" spans="28:28" x14ac:dyDescent="0.25">
      <c r="AB36313" s="3" t="e">
        <v>#N/A</v>
      </c>
    </row>
    <row r="36314" spans="28:28" x14ac:dyDescent="0.25">
      <c r="AB36314" s="3" t="e">
        <v>#N/A</v>
      </c>
    </row>
    <row r="36315" spans="28:28" x14ac:dyDescent="0.25">
      <c r="AB36315" s="3" t="e">
        <v>#N/A</v>
      </c>
    </row>
    <row r="36316" spans="28:28" x14ac:dyDescent="0.25">
      <c r="AB36316" s="3" t="e">
        <v>#N/A</v>
      </c>
    </row>
    <row r="36317" spans="28:28" x14ac:dyDescent="0.25">
      <c r="AB36317" s="3" t="e">
        <v>#N/A</v>
      </c>
    </row>
    <row r="36318" spans="28:28" x14ac:dyDescent="0.25">
      <c r="AB36318" s="3" t="e">
        <v>#N/A</v>
      </c>
    </row>
    <row r="36319" spans="28:28" x14ac:dyDescent="0.25">
      <c r="AB36319" s="3" t="e">
        <v>#N/A</v>
      </c>
    </row>
    <row r="36320" spans="28:28" x14ac:dyDescent="0.25">
      <c r="AB36320" s="3" t="e">
        <v>#N/A</v>
      </c>
    </row>
    <row r="36321" spans="28:28" x14ac:dyDescent="0.25">
      <c r="AB36321" s="3" t="e">
        <v>#N/A</v>
      </c>
    </row>
    <row r="36322" spans="28:28" x14ac:dyDescent="0.25">
      <c r="AB36322" s="3" t="e">
        <v>#N/A</v>
      </c>
    </row>
    <row r="36323" spans="28:28" x14ac:dyDescent="0.25">
      <c r="AB36323" s="3" t="e">
        <v>#N/A</v>
      </c>
    </row>
    <row r="36324" spans="28:28" x14ac:dyDescent="0.25">
      <c r="AB36324" s="3" t="e">
        <v>#N/A</v>
      </c>
    </row>
    <row r="36325" spans="28:28" x14ac:dyDescent="0.25">
      <c r="AB36325" s="3" t="e">
        <v>#N/A</v>
      </c>
    </row>
    <row r="36326" spans="28:28" x14ac:dyDescent="0.25">
      <c r="AB36326" s="3" t="e">
        <v>#N/A</v>
      </c>
    </row>
    <row r="36327" spans="28:28" x14ac:dyDescent="0.25">
      <c r="AB36327" s="3" t="e">
        <v>#N/A</v>
      </c>
    </row>
    <row r="36328" spans="28:28" x14ac:dyDescent="0.25">
      <c r="AB36328" s="3" t="e">
        <v>#N/A</v>
      </c>
    </row>
    <row r="36329" spans="28:28" x14ac:dyDescent="0.25">
      <c r="AB36329" s="3" t="e">
        <v>#N/A</v>
      </c>
    </row>
    <row r="36330" spans="28:28" x14ac:dyDescent="0.25">
      <c r="AB36330" s="3" t="e">
        <v>#N/A</v>
      </c>
    </row>
    <row r="36331" spans="28:28" x14ac:dyDescent="0.25">
      <c r="AB36331" s="3" t="e">
        <v>#N/A</v>
      </c>
    </row>
    <row r="36332" spans="28:28" x14ac:dyDescent="0.25">
      <c r="AB36332" s="3" t="e">
        <v>#N/A</v>
      </c>
    </row>
    <row r="36333" spans="28:28" x14ac:dyDescent="0.25">
      <c r="AB36333" s="3" t="e">
        <v>#N/A</v>
      </c>
    </row>
    <row r="36334" spans="28:28" x14ac:dyDescent="0.25">
      <c r="AB36334" s="3" t="e">
        <v>#N/A</v>
      </c>
    </row>
    <row r="36335" spans="28:28" x14ac:dyDescent="0.25">
      <c r="AB36335" s="3" t="e">
        <v>#N/A</v>
      </c>
    </row>
    <row r="36336" spans="28:28" x14ac:dyDescent="0.25">
      <c r="AB36336" s="3" t="e">
        <v>#N/A</v>
      </c>
    </row>
    <row r="36337" spans="28:28" x14ac:dyDescent="0.25">
      <c r="AB36337" s="3" t="e">
        <v>#N/A</v>
      </c>
    </row>
    <row r="36338" spans="28:28" x14ac:dyDescent="0.25">
      <c r="AB36338" s="3" t="e">
        <v>#N/A</v>
      </c>
    </row>
    <row r="36339" spans="28:28" x14ac:dyDescent="0.25">
      <c r="AB36339" s="3" t="e">
        <v>#N/A</v>
      </c>
    </row>
    <row r="36340" spans="28:28" x14ac:dyDescent="0.25">
      <c r="AB36340" s="3" t="e">
        <v>#N/A</v>
      </c>
    </row>
    <row r="36341" spans="28:28" x14ac:dyDescent="0.25">
      <c r="AB36341" s="3" t="e">
        <v>#N/A</v>
      </c>
    </row>
    <row r="36342" spans="28:28" x14ac:dyDescent="0.25">
      <c r="AB36342" s="3" t="e">
        <v>#N/A</v>
      </c>
    </row>
    <row r="36343" spans="28:28" x14ac:dyDescent="0.25">
      <c r="AB36343" s="3" t="e">
        <v>#N/A</v>
      </c>
    </row>
    <row r="36344" spans="28:28" x14ac:dyDescent="0.25">
      <c r="AB36344" s="3" t="e">
        <v>#N/A</v>
      </c>
    </row>
    <row r="36345" spans="28:28" x14ac:dyDescent="0.25">
      <c r="AB36345" s="3" t="e">
        <v>#N/A</v>
      </c>
    </row>
    <row r="36346" spans="28:28" x14ac:dyDescent="0.25">
      <c r="AB36346" s="3" t="e">
        <v>#N/A</v>
      </c>
    </row>
    <row r="36347" spans="28:28" x14ac:dyDescent="0.25">
      <c r="AB36347" s="3" t="e">
        <v>#N/A</v>
      </c>
    </row>
    <row r="36348" spans="28:28" x14ac:dyDescent="0.25">
      <c r="AB36348" s="3" t="e">
        <v>#N/A</v>
      </c>
    </row>
    <row r="36349" spans="28:28" x14ac:dyDescent="0.25">
      <c r="AB36349" s="3" t="e">
        <v>#N/A</v>
      </c>
    </row>
    <row r="36350" spans="28:28" x14ac:dyDescent="0.25">
      <c r="AB36350" s="3" t="e">
        <v>#N/A</v>
      </c>
    </row>
    <row r="36351" spans="28:28" x14ac:dyDescent="0.25">
      <c r="AB36351" s="3" t="e">
        <v>#N/A</v>
      </c>
    </row>
    <row r="36352" spans="28:28" x14ac:dyDescent="0.25">
      <c r="AB36352" s="3" t="e">
        <v>#N/A</v>
      </c>
    </row>
    <row r="36353" spans="28:28" x14ac:dyDescent="0.25">
      <c r="AB36353" s="3" t="e">
        <v>#N/A</v>
      </c>
    </row>
    <row r="36354" spans="28:28" x14ac:dyDescent="0.25">
      <c r="AB36354" s="3" t="e">
        <v>#N/A</v>
      </c>
    </row>
    <row r="36355" spans="28:28" x14ac:dyDescent="0.25">
      <c r="AB36355" s="3" t="e">
        <v>#N/A</v>
      </c>
    </row>
    <row r="36356" spans="28:28" x14ac:dyDescent="0.25">
      <c r="AB36356" s="3" t="e">
        <v>#N/A</v>
      </c>
    </row>
    <row r="36357" spans="28:28" x14ac:dyDescent="0.25">
      <c r="AB36357" s="3" t="e">
        <v>#N/A</v>
      </c>
    </row>
    <row r="36358" spans="28:28" x14ac:dyDescent="0.25">
      <c r="AB36358" s="3" t="e">
        <v>#N/A</v>
      </c>
    </row>
    <row r="36359" spans="28:28" x14ac:dyDescent="0.25">
      <c r="AB36359" s="3" t="e">
        <v>#N/A</v>
      </c>
    </row>
    <row r="36360" spans="28:28" x14ac:dyDescent="0.25">
      <c r="AB36360" s="3" t="e">
        <v>#N/A</v>
      </c>
    </row>
    <row r="36361" spans="28:28" x14ac:dyDescent="0.25">
      <c r="AB36361" s="3" t="e">
        <v>#N/A</v>
      </c>
    </row>
    <row r="36362" spans="28:28" x14ac:dyDescent="0.25">
      <c r="AB36362" s="3" t="e">
        <v>#N/A</v>
      </c>
    </row>
    <row r="36363" spans="28:28" x14ac:dyDescent="0.25">
      <c r="AB36363" s="3" t="e">
        <v>#N/A</v>
      </c>
    </row>
    <row r="36364" spans="28:28" x14ac:dyDescent="0.25">
      <c r="AB36364" s="3" t="e">
        <v>#N/A</v>
      </c>
    </row>
    <row r="36365" spans="28:28" x14ac:dyDescent="0.25">
      <c r="AB36365" s="3" t="e">
        <v>#N/A</v>
      </c>
    </row>
    <row r="36366" spans="28:28" x14ac:dyDescent="0.25">
      <c r="AB36366" s="3" t="e">
        <v>#N/A</v>
      </c>
    </row>
    <row r="36367" spans="28:28" x14ac:dyDescent="0.25">
      <c r="AB36367" s="3" t="e">
        <v>#N/A</v>
      </c>
    </row>
    <row r="36368" spans="28:28" x14ac:dyDescent="0.25">
      <c r="AB36368" s="3" t="e">
        <v>#N/A</v>
      </c>
    </row>
    <row r="36369" spans="28:28" x14ac:dyDescent="0.25">
      <c r="AB36369" s="3" t="e">
        <v>#N/A</v>
      </c>
    </row>
    <row r="36370" spans="28:28" x14ac:dyDescent="0.25">
      <c r="AB36370" s="3" t="e">
        <v>#N/A</v>
      </c>
    </row>
    <row r="36371" spans="28:28" x14ac:dyDescent="0.25">
      <c r="AB36371" s="3" t="e">
        <v>#N/A</v>
      </c>
    </row>
    <row r="36372" spans="28:28" x14ac:dyDescent="0.25">
      <c r="AB36372" s="3" t="e">
        <v>#N/A</v>
      </c>
    </row>
    <row r="36373" spans="28:28" x14ac:dyDescent="0.25">
      <c r="AB36373" s="3" t="e">
        <v>#N/A</v>
      </c>
    </row>
    <row r="36374" spans="28:28" x14ac:dyDescent="0.25">
      <c r="AB36374" s="3" t="e">
        <v>#N/A</v>
      </c>
    </row>
    <row r="36375" spans="28:28" x14ac:dyDescent="0.25">
      <c r="AB36375" s="3" t="e">
        <v>#N/A</v>
      </c>
    </row>
    <row r="36376" spans="28:28" x14ac:dyDescent="0.25">
      <c r="AB36376" s="3" t="e">
        <v>#N/A</v>
      </c>
    </row>
    <row r="36377" spans="28:28" x14ac:dyDescent="0.25">
      <c r="AB36377" s="3" t="e">
        <v>#N/A</v>
      </c>
    </row>
    <row r="36378" spans="28:28" x14ac:dyDescent="0.25">
      <c r="AB36378" s="3" t="e">
        <v>#N/A</v>
      </c>
    </row>
    <row r="36379" spans="28:28" x14ac:dyDescent="0.25">
      <c r="AB36379" s="3" t="e">
        <v>#N/A</v>
      </c>
    </row>
    <row r="36380" spans="28:28" x14ac:dyDescent="0.25">
      <c r="AB36380" s="3" t="e">
        <v>#N/A</v>
      </c>
    </row>
    <row r="36381" spans="28:28" x14ac:dyDescent="0.25">
      <c r="AB36381" s="3" t="e">
        <v>#N/A</v>
      </c>
    </row>
    <row r="36382" spans="28:28" x14ac:dyDescent="0.25">
      <c r="AB36382" s="3" t="e">
        <v>#N/A</v>
      </c>
    </row>
    <row r="36383" spans="28:28" x14ac:dyDescent="0.25">
      <c r="AB36383" s="3" t="e">
        <v>#N/A</v>
      </c>
    </row>
    <row r="36384" spans="28:28" x14ac:dyDescent="0.25">
      <c r="AB36384" s="3" t="e">
        <v>#N/A</v>
      </c>
    </row>
    <row r="36385" spans="28:28" x14ac:dyDescent="0.25">
      <c r="AB36385" s="3" t="e">
        <v>#N/A</v>
      </c>
    </row>
    <row r="36386" spans="28:28" x14ac:dyDescent="0.25">
      <c r="AB36386" s="3" t="e">
        <v>#N/A</v>
      </c>
    </row>
    <row r="36387" spans="28:28" x14ac:dyDescent="0.25">
      <c r="AB36387" s="3" t="e">
        <v>#N/A</v>
      </c>
    </row>
    <row r="36388" spans="28:28" x14ac:dyDescent="0.25">
      <c r="AB36388" s="3" t="e">
        <v>#N/A</v>
      </c>
    </row>
    <row r="36389" spans="28:28" x14ac:dyDescent="0.25">
      <c r="AB36389" s="3" t="e">
        <v>#N/A</v>
      </c>
    </row>
    <row r="36390" spans="28:28" x14ac:dyDescent="0.25">
      <c r="AB36390" s="3" t="e">
        <v>#N/A</v>
      </c>
    </row>
    <row r="36391" spans="28:28" x14ac:dyDescent="0.25">
      <c r="AB36391" s="3" t="e">
        <v>#N/A</v>
      </c>
    </row>
    <row r="36392" spans="28:28" x14ac:dyDescent="0.25">
      <c r="AB36392" s="3" t="e">
        <v>#N/A</v>
      </c>
    </row>
    <row r="36393" spans="28:28" x14ac:dyDescent="0.25">
      <c r="AB36393" s="3" t="e">
        <v>#N/A</v>
      </c>
    </row>
    <row r="36394" spans="28:28" x14ac:dyDescent="0.25">
      <c r="AB36394" s="3" t="e">
        <v>#N/A</v>
      </c>
    </row>
    <row r="36395" spans="28:28" x14ac:dyDescent="0.25">
      <c r="AB36395" s="3" t="e">
        <v>#N/A</v>
      </c>
    </row>
    <row r="36396" spans="28:28" x14ac:dyDescent="0.25">
      <c r="AB36396" s="3" t="e">
        <v>#N/A</v>
      </c>
    </row>
    <row r="36397" spans="28:28" x14ac:dyDescent="0.25">
      <c r="AB36397" s="3" t="e">
        <v>#N/A</v>
      </c>
    </row>
    <row r="36398" spans="28:28" x14ac:dyDescent="0.25">
      <c r="AB36398" s="3" t="e">
        <v>#N/A</v>
      </c>
    </row>
    <row r="36399" spans="28:28" x14ac:dyDescent="0.25">
      <c r="AB36399" s="3" t="e">
        <v>#N/A</v>
      </c>
    </row>
    <row r="36400" spans="28:28" x14ac:dyDescent="0.25">
      <c r="AB36400" s="3" t="e">
        <v>#N/A</v>
      </c>
    </row>
    <row r="36401" spans="28:28" x14ac:dyDescent="0.25">
      <c r="AB36401" s="3" t="e">
        <v>#N/A</v>
      </c>
    </row>
    <row r="36402" spans="28:28" x14ac:dyDescent="0.25">
      <c r="AB36402" s="3" t="e">
        <v>#N/A</v>
      </c>
    </row>
    <row r="36403" spans="28:28" x14ac:dyDescent="0.25">
      <c r="AB36403" s="3" t="e">
        <v>#N/A</v>
      </c>
    </row>
    <row r="36404" spans="28:28" x14ac:dyDescent="0.25">
      <c r="AB36404" s="3" t="e">
        <v>#N/A</v>
      </c>
    </row>
    <row r="36405" spans="28:28" x14ac:dyDescent="0.25">
      <c r="AB36405" s="3" t="e">
        <v>#N/A</v>
      </c>
    </row>
    <row r="36406" spans="28:28" x14ac:dyDescent="0.25">
      <c r="AB36406" s="3" t="e">
        <v>#N/A</v>
      </c>
    </row>
    <row r="36407" spans="28:28" x14ac:dyDescent="0.25">
      <c r="AB36407" s="3" t="e">
        <v>#N/A</v>
      </c>
    </row>
    <row r="36408" spans="28:28" x14ac:dyDescent="0.25">
      <c r="AB36408" s="3" t="e">
        <v>#N/A</v>
      </c>
    </row>
    <row r="36409" spans="28:28" x14ac:dyDescent="0.25">
      <c r="AB36409" s="3" t="e">
        <v>#N/A</v>
      </c>
    </row>
    <row r="36410" spans="28:28" x14ac:dyDescent="0.25">
      <c r="AB36410" s="3" t="e">
        <v>#N/A</v>
      </c>
    </row>
    <row r="36411" spans="28:28" x14ac:dyDescent="0.25">
      <c r="AB36411" s="3" t="e">
        <v>#N/A</v>
      </c>
    </row>
    <row r="36412" spans="28:28" x14ac:dyDescent="0.25">
      <c r="AB36412" s="3" t="e">
        <v>#N/A</v>
      </c>
    </row>
    <row r="36413" spans="28:28" x14ac:dyDescent="0.25">
      <c r="AB36413" s="3" t="e">
        <v>#N/A</v>
      </c>
    </row>
    <row r="36414" spans="28:28" x14ac:dyDescent="0.25">
      <c r="AB36414" s="3" t="e">
        <v>#N/A</v>
      </c>
    </row>
    <row r="36415" spans="28:28" x14ac:dyDescent="0.25">
      <c r="AB36415" s="3" t="e">
        <v>#N/A</v>
      </c>
    </row>
    <row r="36416" spans="28:28" x14ac:dyDescent="0.25">
      <c r="AB36416" s="3" t="e">
        <v>#N/A</v>
      </c>
    </row>
    <row r="36417" spans="28:28" x14ac:dyDescent="0.25">
      <c r="AB36417" s="3" t="e">
        <v>#N/A</v>
      </c>
    </row>
    <row r="36418" spans="28:28" x14ac:dyDescent="0.25">
      <c r="AB36418" s="3" t="e">
        <v>#N/A</v>
      </c>
    </row>
    <row r="36419" spans="28:28" x14ac:dyDescent="0.25">
      <c r="AB36419" s="3" t="e">
        <v>#N/A</v>
      </c>
    </row>
    <row r="36420" spans="28:28" x14ac:dyDescent="0.25">
      <c r="AB36420" s="3" t="e">
        <v>#N/A</v>
      </c>
    </row>
    <row r="36421" spans="28:28" x14ac:dyDescent="0.25">
      <c r="AB36421" s="3" t="e">
        <v>#N/A</v>
      </c>
    </row>
    <row r="36422" spans="28:28" x14ac:dyDescent="0.25">
      <c r="AB36422" s="3" t="e">
        <v>#N/A</v>
      </c>
    </row>
    <row r="36423" spans="28:28" x14ac:dyDescent="0.25">
      <c r="AB36423" s="3" t="e">
        <v>#N/A</v>
      </c>
    </row>
    <row r="36424" spans="28:28" x14ac:dyDescent="0.25">
      <c r="AB36424" s="3" t="e">
        <v>#N/A</v>
      </c>
    </row>
    <row r="36425" spans="28:28" x14ac:dyDescent="0.25">
      <c r="AB36425" s="3" t="e">
        <v>#N/A</v>
      </c>
    </row>
    <row r="36426" spans="28:28" x14ac:dyDescent="0.25">
      <c r="AB36426" s="3" t="e">
        <v>#N/A</v>
      </c>
    </row>
    <row r="36427" spans="28:28" x14ac:dyDescent="0.25">
      <c r="AB36427" s="3" t="e">
        <v>#N/A</v>
      </c>
    </row>
    <row r="36428" spans="28:28" x14ac:dyDescent="0.25">
      <c r="AB36428" s="3" t="e">
        <v>#N/A</v>
      </c>
    </row>
    <row r="36429" spans="28:28" x14ac:dyDescent="0.25">
      <c r="AB36429" s="3" t="e">
        <v>#N/A</v>
      </c>
    </row>
    <row r="36430" spans="28:28" x14ac:dyDescent="0.25">
      <c r="AB36430" s="3" t="e">
        <v>#N/A</v>
      </c>
    </row>
    <row r="36431" spans="28:28" x14ac:dyDescent="0.25">
      <c r="AB36431" s="3" t="e">
        <v>#N/A</v>
      </c>
    </row>
    <row r="36432" spans="28:28" x14ac:dyDescent="0.25">
      <c r="AB36432" s="3" t="e">
        <v>#N/A</v>
      </c>
    </row>
    <row r="36433" spans="28:28" x14ac:dyDescent="0.25">
      <c r="AB36433" s="3" t="e">
        <v>#N/A</v>
      </c>
    </row>
    <row r="36434" spans="28:28" x14ac:dyDescent="0.25">
      <c r="AB36434" s="3" t="e">
        <v>#N/A</v>
      </c>
    </row>
    <row r="36435" spans="28:28" x14ac:dyDescent="0.25">
      <c r="AB36435" s="3" t="e">
        <v>#N/A</v>
      </c>
    </row>
    <row r="36436" spans="28:28" x14ac:dyDescent="0.25">
      <c r="AB36436" s="3" t="e">
        <v>#N/A</v>
      </c>
    </row>
    <row r="36437" spans="28:28" x14ac:dyDescent="0.25">
      <c r="AB36437" s="3" t="e">
        <v>#N/A</v>
      </c>
    </row>
    <row r="36438" spans="28:28" x14ac:dyDescent="0.25">
      <c r="AB36438" s="3" t="e">
        <v>#N/A</v>
      </c>
    </row>
    <row r="36439" spans="28:28" x14ac:dyDescent="0.25">
      <c r="AB36439" s="3" t="e">
        <v>#N/A</v>
      </c>
    </row>
    <row r="36440" spans="28:28" x14ac:dyDescent="0.25">
      <c r="AB36440" s="3" t="e">
        <v>#N/A</v>
      </c>
    </row>
    <row r="36441" spans="28:28" x14ac:dyDescent="0.25">
      <c r="AB36441" s="3" t="e">
        <v>#N/A</v>
      </c>
    </row>
    <row r="36442" spans="28:28" x14ac:dyDescent="0.25">
      <c r="AB36442" s="3" t="e">
        <v>#N/A</v>
      </c>
    </row>
    <row r="36443" spans="28:28" x14ac:dyDescent="0.25">
      <c r="AB36443" s="3" t="e">
        <v>#N/A</v>
      </c>
    </row>
    <row r="36444" spans="28:28" x14ac:dyDescent="0.25">
      <c r="AB36444" s="3" t="e">
        <v>#N/A</v>
      </c>
    </row>
    <row r="36445" spans="28:28" x14ac:dyDescent="0.25">
      <c r="AB36445" s="3" t="e">
        <v>#N/A</v>
      </c>
    </row>
    <row r="36446" spans="28:28" x14ac:dyDescent="0.25">
      <c r="AB36446" s="3" t="e">
        <v>#N/A</v>
      </c>
    </row>
    <row r="36447" spans="28:28" x14ac:dyDescent="0.25">
      <c r="AB36447" s="3" t="e">
        <v>#N/A</v>
      </c>
    </row>
    <row r="36448" spans="28:28" x14ac:dyDescent="0.25">
      <c r="AB36448" s="3" t="e">
        <v>#N/A</v>
      </c>
    </row>
    <row r="36449" spans="28:28" x14ac:dyDescent="0.25">
      <c r="AB36449" s="3" t="e">
        <v>#N/A</v>
      </c>
    </row>
    <row r="36450" spans="28:28" x14ac:dyDescent="0.25">
      <c r="AB36450" s="3" t="e">
        <v>#N/A</v>
      </c>
    </row>
    <row r="36451" spans="28:28" x14ac:dyDescent="0.25">
      <c r="AB36451" s="3" t="e">
        <v>#N/A</v>
      </c>
    </row>
    <row r="36452" spans="28:28" x14ac:dyDescent="0.25">
      <c r="AB36452" s="3" t="e">
        <v>#N/A</v>
      </c>
    </row>
    <row r="36453" spans="28:28" x14ac:dyDescent="0.25">
      <c r="AB36453" s="3" t="e">
        <v>#N/A</v>
      </c>
    </row>
    <row r="36454" spans="28:28" x14ac:dyDescent="0.25">
      <c r="AB36454" s="3" t="e">
        <v>#N/A</v>
      </c>
    </row>
    <row r="36455" spans="28:28" x14ac:dyDescent="0.25">
      <c r="AB36455" s="3" t="e">
        <v>#N/A</v>
      </c>
    </row>
    <row r="36456" spans="28:28" x14ac:dyDescent="0.25">
      <c r="AB36456" s="3" t="e">
        <v>#N/A</v>
      </c>
    </row>
    <row r="36457" spans="28:28" x14ac:dyDescent="0.25">
      <c r="AB36457" s="3" t="e">
        <v>#N/A</v>
      </c>
    </row>
    <row r="36458" spans="28:28" x14ac:dyDescent="0.25">
      <c r="AB36458" s="3" t="e">
        <v>#N/A</v>
      </c>
    </row>
    <row r="36459" spans="28:28" x14ac:dyDescent="0.25">
      <c r="AB36459" s="3" t="e">
        <v>#N/A</v>
      </c>
    </row>
    <row r="36460" spans="28:28" x14ac:dyDescent="0.25">
      <c r="AB36460" s="3" t="e">
        <v>#N/A</v>
      </c>
    </row>
    <row r="36461" spans="28:28" x14ac:dyDescent="0.25">
      <c r="AB36461" s="3" t="e">
        <v>#N/A</v>
      </c>
    </row>
    <row r="36462" spans="28:28" x14ac:dyDescent="0.25">
      <c r="AB36462" s="3" t="e">
        <v>#N/A</v>
      </c>
    </row>
    <row r="36463" spans="28:28" x14ac:dyDescent="0.25">
      <c r="AB36463" s="3" t="e">
        <v>#N/A</v>
      </c>
    </row>
    <row r="36464" spans="28:28" x14ac:dyDescent="0.25">
      <c r="AB36464" s="3" t="e">
        <v>#N/A</v>
      </c>
    </row>
    <row r="36465" spans="28:28" x14ac:dyDescent="0.25">
      <c r="AB36465" s="3" t="e">
        <v>#N/A</v>
      </c>
    </row>
    <row r="36466" spans="28:28" x14ac:dyDescent="0.25">
      <c r="AB36466" s="3" t="e">
        <v>#N/A</v>
      </c>
    </row>
    <row r="36467" spans="28:28" x14ac:dyDescent="0.25">
      <c r="AB36467" s="3" t="e">
        <v>#N/A</v>
      </c>
    </row>
    <row r="36468" spans="28:28" x14ac:dyDescent="0.25">
      <c r="AB36468" s="3" t="e">
        <v>#N/A</v>
      </c>
    </row>
    <row r="36469" spans="28:28" x14ac:dyDescent="0.25">
      <c r="AB36469" s="3" t="e">
        <v>#N/A</v>
      </c>
    </row>
    <row r="36470" spans="28:28" x14ac:dyDescent="0.25">
      <c r="AB36470" s="3" t="e">
        <v>#N/A</v>
      </c>
    </row>
    <row r="36471" spans="28:28" x14ac:dyDescent="0.25">
      <c r="AB36471" s="3" t="e">
        <v>#N/A</v>
      </c>
    </row>
    <row r="36472" spans="28:28" x14ac:dyDescent="0.25">
      <c r="AB36472" s="3" t="e">
        <v>#N/A</v>
      </c>
    </row>
    <row r="36473" spans="28:28" x14ac:dyDescent="0.25">
      <c r="AB36473" s="3" t="e">
        <v>#N/A</v>
      </c>
    </row>
    <row r="36474" spans="28:28" x14ac:dyDescent="0.25">
      <c r="AB36474" s="3" t="e">
        <v>#N/A</v>
      </c>
    </row>
    <row r="36475" spans="28:28" x14ac:dyDescent="0.25">
      <c r="AB36475" s="3" t="e">
        <v>#N/A</v>
      </c>
    </row>
    <row r="36476" spans="28:28" x14ac:dyDescent="0.25">
      <c r="AB36476" s="3" t="e">
        <v>#N/A</v>
      </c>
    </row>
    <row r="36477" spans="28:28" x14ac:dyDescent="0.25">
      <c r="AB36477" s="3" t="e">
        <v>#N/A</v>
      </c>
    </row>
    <row r="36478" spans="28:28" x14ac:dyDescent="0.25">
      <c r="AB36478" s="3" t="e">
        <v>#N/A</v>
      </c>
    </row>
    <row r="36479" spans="28:28" x14ac:dyDescent="0.25">
      <c r="AB36479" s="3" t="e">
        <v>#N/A</v>
      </c>
    </row>
    <row r="36480" spans="28:28" x14ac:dyDescent="0.25">
      <c r="AB36480" s="3" t="e">
        <v>#N/A</v>
      </c>
    </row>
    <row r="36481" spans="28:28" x14ac:dyDescent="0.25">
      <c r="AB36481" s="3" t="e">
        <v>#N/A</v>
      </c>
    </row>
    <row r="36482" spans="28:28" x14ac:dyDescent="0.25">
      <c r="AB36482" s="3" t="e">
        <v>#N/A</v>
      </c>
    </row>
    <row r="36483" spans="28:28" x14ac:dyDescent="0.25">
      <c r="AB36483" s="3" t="e">
        <v>#N/A</v>
      </c>
    </row>
    <row r="36484" spans="28:28" x14ac:dyDescent="0.25">
      <c r="AB36484" s="3" t="e">
        <v>#N/A</v>
      </c>
    </row>
    <row r="36485" spans="28:28" x14ac:dyDescent="0.25">
      <c r="AB36485" s="3" t="e">
        <v>#N/A</v>
      </c>
    </row>
    <row r="36486" spans="28:28" x14ac:dyDescent="0.25">
      <c r="AB36486" s="3" t="e">
        <v>#N/A</v>
      </c>
    </row>
    <row r="36487" spans="28:28" x14ac:dyDescent="0.25">
      <c r="AB36487" s="3" t="e">
        <v>#N/A</v>
      </c>
    </row>
    <row r="36488" spans="28:28" x14ac:dyDescent="0.25">
      <c r="AB36488" s="3" t="e">
        <v>#N/A</v>
      </c>
    </row>
    <row r="36489" spans="28:28" x14ac:dyDescent="0.25">
      <c r="AB36489" s="3" t="e">
        <v>#N/A</v>
      </c>
    </row>
    <row r="36490" spans="28:28" x14ac:dyDescent="0.25">
      <c r="AB36490" s="3" t="e">
        <v>#N/A</v>
      </c>
    </row>
    <row r="36491" spans="28:28" x14ac:dyDescent="0.25">
      <c r="AB36491" s="3" t="e">
        <v>#N/A</v>
      </c>
    </row>
    <row r="36492" spans="28:28" x14ac:dyDescent="0.25">
      <c r="AB36492" s="3" t="e">
        <v>#N/A</v>
      </c>
    </row>
    <row r="36493" spans="28:28" x14ac:dyDescent="0.25">
      <c r="AB36493" s="3" t="e">
        <v>#N/A</v>
      </c>
    </row>
    <row r="36494" spans="28:28" x14ac:dyDescent="0.25">
      <c r="AB36494" s="3" t="e">
        <v>#N/A</v>
      </c>
    </row>
    <row r="36495" spans="28:28" x14ac:dyDescent="0.25">
      <c r="AB36495" s="3" t="e">
        <v>#N/A</v>
      </c>
    </row>
    <row r="36496" spans="28:28" x14ac:dyDescent="0.25">
      <c r="AB36496" s="3" t="e">
        <v>#N/A</v>
      </c>
    </row>
    <row r="36497" spans="28:28" x14ac:dyDescent="0.25">
      <c r="AB36497" s="3" t="e">
        <v>#N/A</v>
      </c>
    </row>
    <row r="36498" spans="28:28" x14ac:dyDescent="0.25">
      <c r="AB36498" s="3" t="e">
        <v>#N/A</v>
      </c>
    </row>
    <row r="36499" spans="28:28" x14ac:dyDescent="0.25">
      <c r="AB36499" s="3" t="e">
        <v>#N/A</v>
      </c>
    </row>
    <row r="36500" spans="28:28" x14ac:dyDescent="0.25">
      <c r="AB36500" s="3" t="e">
        <v>#N/A</v>
      </c>
    </row>
    <row r="36501" spans="28:28" x14ac:dyDescent="0.25">
      <c r="AB36501" s="3" t="e">
        <v>#N/A</v>
      </c>
    </row>
    <row r="36502" spans="28:28" x14ac:dyDescent="0.25">
      <c r="AB36502" s="3" t="e">
        <v>#N/A</v>
      </c>
    </row>
    <row r="36503" spans="28:28" x14ac:dyDescent="0.25">
      <c r="AB36503" s="3" t="e">
        <v>#N/A</v>
      </c>
    </row>
    <row r="36504" spans="28:28" x14ac:dyDescent="0.25">
      <c r="AB36504" s="3" t="e">
        <v>#N/A</v>
      </c>
    </row>
    <row r="36505" spans="28:28" x14ac:dyDescent="0.25">
      <c r="AB36505" s="3" t="e">
        <v>#N/A</v>
      </c>
    </row>
    <row r="36506" spans="28:28" x14ac:dyDescent="0.25">
      <c r="AB36506" s="3" t="e">
        <v>#N/A</v>
      </c>
    </row>
    <row r="36507" spans="28:28" x14ac:dyDescent="0.25">
      <c r="AB36507" s="3" t="e">
        <v>#N/A</v>
      </c>
    </row>
    <row r="36508" spans="28:28" x14ac:dyDescent="0.25">
      <c r="AB36508" s="3" t="e">
        <v>#N/A</v>
      </c>
    </row>
    <row r="36509" spans="28:28" x14ac:dyDescent="0.25">
      <c r="AB36509" s="3" t="e">
        <v>#N/A</v>
      </c>
    </row>
    <row r="36510" spans="28:28" x14ac:dyDescent="0.25">
      <c r="AB36510" s="3" t="e">
        <v>#N/A</v>
      </c>
    </row>
    <row r="36511" spans="28:28" x14ac:dyDescent="0.25">
      <c r="AB36511" s="3" t="e">
        <v>#N/A</v>
      </c>
    </row>
    <row r="36512" spans="28:28" x14ac:dyDescent="0.25">
      <c r="AB36512" s="3" t="e">
        <v>#N/A</v>
      </c>
    </row>
    <row r="36513" spans="28:28" x14ac:dyDescent="0.25">
      <c r="AB36513" s="3" t="e">
        <v>#N/A</v>
      </c>
    </row>
    <row r="36514" spans="28:28" x14ac:dyDescent="0.25">
      <c r="AB36514" s="3" t="e">
        <v>#N/A</v>
      </c>
    </row>
    <row r="36515" spans="28:28" x14ac:dyDescent="0.25">
      <c r="AB36515" s="3" t="e">
        <v>#N/A</v>
      </c>
    </row>
    <row r="36516" spans="28:28" x14ac:dyDescent="0.25">
      <c r="AB36516" s="3" t="e">
        <v>#N/A</v>
      </c>
    </row>
    <row r="36517" spans="28:28" x14ac:dyDescent="0.25">
      <c r="AB36517" s="3" t="e">
        <v>#N/A</v>
      </c>
    </row>
    <row r="36518" spans="28:28" x14ac:dyDescent="0.25">
      <c r="AB36518" s="3" t="e">
        <v>#N/A</v>
      </c>
    </row>
    <row r="36519" spans="28:28" x14ac:dyDescent="0.25">
      <c r="AB36519" s="3" t="e">
        <v>#N/A</v>
      </c>
    </row>
    <row r="36520" spans="28:28" x14ac:dyDescent="0.25">
      <c r="AB36520" s="3" t="e">
        <v>#N/A</v>
      </c>
    </row>
    <row r="36521" spans="28:28" x14ac:dyDescent="0.25">
      <c r="AB36521" s="3" t="e">
        <v>#N/A</v>
      </c>
    </row>
    <row r="36522" spans="28:28" x14ac:dyDescent="0.25">
      <c r="AB36522" s="3" t="e">
        <v>#N/A</v>
      </c>
    </row>
    <row r="36523" spans="28:28" x14ac:dyDescent="0.25">
      <c r="AB36523" s="3" t="e">
        <v>#N/A</v>
      </c>
    </row>
    <row r="36524" spans="28:28" x14ac:dyDescent="0.25">
      <c r="AB36524" s="3" t="e">
        <v>#N/A</v>
      </c>
    </row>
    <row r="36525" spans="28:28" x14ac:dyDescent="0.25">
      <c r="AB36525" s="3" t="e">
        <v>#N/A</v>
      </c>
    </row>
    <row r="36526" spans="28:28" x14ac:dyDescent="0.25">
      <c r="AB36526" s="3" t="e">
        <v>#N/A</v>
      </c>
    </row>
    <row r="36527" spans="28:28" x14ac:dyDescent="0.25">
      <c r="AB36527" s="3" t="e">
        <v>#N/A</v>
      </c>
    </row>
    <row r="36528" spans="28:28" x14ac:dyDescent="0.25">
      <c r="AB36528" s="3" t="e">
        <v>#N/A</v>
      </c>
    </row>
    <row r="36529" spans="28:28" x14ac:dyDescent="0.25">
      <c r="AB36529" s="3" t="e">
        <v>#N/A</v>
      </c>
    </row>
    <row r="36530" spans="28:28" x14ac:dyDescent="0.25">
      <c r="AB36530" s="3" t="e">
        <v>#N/A</v>
      </c>
    </row>
    <row r="36531" spans="28:28" x14ac:dyDescent="0.25">
      <c r="AB36531" s="3" t="e">
        <v>#N/A</v>
      </c>
    </row>
    <row r="36532" spans="28:28" x14ac:dyDescent="0.25">
      <c r="AB36532" s="3" t="e">
        <v>#N/A</v>
      </c>
    </row>
    <row r="36533" spans="28:28" x14ac:dyDescent="0.25">
      <c r="AB36533" s="3" t="e">
        <v>#N/A</v>
      </c>
    </row>
    <row r="36534" spans="28:28" x14ac:dyDescent="0.25">
      <c r="AB36534" s="3" t="e">
        <v>#N/A</v>
      </c>
    </row>
    <row r="36535" spans="28:28" x14ac:dyDescent="0.25">
      <c r="AB36535" s="3" t="e">
        <v>#N/A</v>
      </c>
    </row>
    <row r="36536" spans="28:28" x14ac:dyDescent="0.25">
      <c r="AB36536" s="3" t="e">
        <v>#N/A</v>
      </c>
    </row>
    <row r="36537" spans="28:28" x14ac:dyDescent="0.25">
      <c r="AB36537" s="3" t="e">
        <v>#N/A</v>
      </c>
    </row>
    <row r="36538" spans="28:28" x14ac:dyDescent="0.25">
      <c r="AB36538" s="3" t="e">
        <v>#N/A</v>
      </c>
    </row>
    <row r="36539" spans="28:28" x14ac:dyDescent="0.25">
      <c r="AB36539" s="3" t="e">
        <v>#N/A</v>
      </c>
    </row>
    <row r="36540" spans="28:28" x14ac:dyDescent="0.25">
      <c r="AB36540" s="3" t="e">
        <v>#N/A</v>
      </c>
    </row>
    <row r="36541" spans="28:28" x14ac:dyDescent="0.25">
      <c r="AB36541" s="3" t="e">
        <v>#N/A</v>
      </c>
    </row>
    <row r="36542" spans="28:28" x14ac:dyDescent="0.25">
      <c r="AB36542" s="3" t="e">
        <v>#N/A</v>
      </c>
    </row>
    <row r="36543" spans="28:28" x14ac:dyDescent="0.25">
      <c r="AB36543" s="3" t="e">
        <v>#N/A</v>
      </c>
    </row>
    <row r="36544" spans="28:28" x14ac:dyDescent="0.25">
      <c r="AB36544" s="3" t="e">
        <v>#N/A</v>
      </c>
    </row>
    <row r="36545" spans="28:28" x14ac:dyDescent="0.25">
      <c r="AB36545" s="3" t="e">
        <v>#N/A</v>
      </c>
    </row>
    <row r="36546" spans="28:28" x14ac:dyDescent="0.25">
      <c r="AB36546" s="3" t="e">
        <v>#N/A</v>
      </c>
    </row>
    <row r="36547" spans="28:28" x14ac:dyDescent="0.25">
      <c r="AB36547" s="3" t="e">
        <v>#N/A</v>
      </c>
    </row>
    <row r="36548" spans="28:28" x14ac:dyDescent="0.25">
      <c r="AB36548" s="3" t="e">
        <v>#N/A</v>
      </c>
    </row>
    <row r="36549" spans="28:28" x14ac:dyDescent="0.25">
      <c r="AB36549" s="3" t="e">
        <v>#N/A</v>
      </c>
    </row>
    <row r="36550" spans="28:28" x14ac:dyDescent="0.25">
      <c r="AB36550" s="3" t="e">
        <v>#N/A</v>
      </c>
    </row>
    <row r="36551" spans="28:28" x14ac:dyDescent="0.25">
      <c r="AB36551" s="3" t="e">
        <v>#N/A</v>
      </c>
    </row>
    <row r="36552" spans="28:28" x14ac:dyDescent="0.25">
      <c r="AB36552" s="3" t="e">
        <v>#N/A</v>
      </c>
    </row>
    <row r="36553" spans="28:28" x14ac:dyDescent="0.25">
      <c r="AB36553" s="3" t="e">
        <v>#N/A</v>
      </c>
    </row>
    <row r="36554" spans="28:28" x14ac:dyDescent="0.25">
      <c r="AB36554" s="3" t="e">
        <v>#N/A</v>
      </c>
    </row>
    <row r="36555" spans="28:28" x14ac:dyDescent="0.25">
      <c r="AB36555" s="3" t="e">
        <v>#N/A</v>
      </c>
    </row>
    <row r="36556" spans="28:28" x14ac:dyDescent="0.25">
      <c r="AB36556" s="3" t="e">
        <v>#N/A</v>
      </c>
    </row>
    <row r="36557" spans="28:28" x14ac:dyDescent="0.25">
      <c r="AB36557" s="3" t="e">
        <v>#N/A</v>
      </c>
    </row>
    <row r="36558" spans="28:28" x14ac:dyDescent="0.25">
      <c r="AB36558" s="3" t="e">
        <v>#N/A</v>
      </c>
    </row>
    <row r="36559" spans="28:28" x14ac:dyDescent="0.25">
      <c r="AB36559" s="3" t="e">
        <v>#N/A</v>
      </c>
    </row>
    <row r="36560" spans="28:28" x14ac:dyDescent="0.25">
      <c r="AB36560" s="3" t="e">
        <v>#N/A</v>
      </c>
    </row>
    <row r="36561" spans="28:28" x14ac:dyDescent="0.25">
      <c r="AB36561" s="3" t="e">
        <v>#N/A</v>
      </c>
    </row>
    <row r="36562" spans="28:28" x14ac:dyDescent="0.25">
      <c r="AB36562" s="3" t="e">
        <v>#N/A</v>
      </c>
    </row>
    <row r="36563" spans="28:28" x14ac:dyDescent="0.25">
      <c r="AB36563" s="3" t="e">
        <v>#N/A</v>
      </c>
    </row>
    <row r="36564" spans="28:28" x14ac:dyDescent="0.25">
      <c r="AB36564" s="3" t="e">
        <v>#N/A</v>
      </c>
    </row>
    <row r="36565" spans="28:28" x14ac:dyDescent="0.25">
      <c r="AB36565" s="3" t="e">
        <v>#N/A</v>
      </c>
    </row>
    <row r="36566" spans="28:28" x14ac:dyDescent="0.25">
      <c r="AB36566" s="3" t="e">
        <v>#N/A</v>
      </c>
    </row>
    <row r="36567" spans="28:28" x14ac:dyDescent="0.25">
      <c r="AB36567" s="3" t="e">
        <v>#N/A</v>
      </c>
    </row>
    <row r="36568" spans="28:28" x14ac:dyDescent="0.25">
      <c r="AB36568" s="3" t="e">
        <v>#N/A</v>
      </c>
    </row>
    <row r="36569" spans="28:28" x14ac:dyDescent="0.25">
      <c r="AB36569" s="3" t="e">
        <v>#N/A</v>
      </c>
    </row>
    <row r="36570" spans="28:28" x14ac:dyDescent="0.25">
      <c r="AB36570" s="3" t="e">
        <v>#N/A</v>
      </c>
    </row>
    <row r="36571" spans="28:28" x14ac:dyDescent="0.25">
      <c r="AB36571" s="3" t="e">
        <v>#N/A</v>
      </c>
    </row>
    <row r="36572" spans="28:28" x14ac:dyDescent="0.25">
      <c r="AB36572" s="3" t="e">
        <v>#N/A</v>
      </c>
    </row>
    <row r="36573" spans="28:28" x14ac:dyDescent="0.25">
      <c r="AB36573" s="3" t="e">
        <v>#N/A</v>
      </c>
    </row>
    <row r="36574" spans="28:28" x14ac:dyDescent="0.25">
      <c r="AB36574" s="3" t="e">
        <v>#N/A</v>
      </c>
    </row>
    <row r="36575" spans="28:28" x14ac:dyDescent="0.25">
      <c r="AB36575" s="3" t="e">
        <v>#N/A</v>
      </c>
    </row>
    <row r="36576" spans="28:28" x14ac:dyDescent="0.25">
      <c r="AB36576" s="3" t="e">
        <v>#N/A</v>
      </c>
    </row>
    <row r="36577" spans="28:28" x14ac:dyDescent="0.25">
      <c r="AB36577" s="3" t="e">
        <v>#N/A</v>
      </c>
    </row>
    <row r="36578" spans="28:28" x14ac:dyDescent="0.25">
      <c r="AB36578" s="3" t="e">
        <v>#N/A</v>
      </c>
    </row>
    <row r="36579" spans="28:28" x14ac:dyDescent="0.25">
      <c r="AB36579" s="3" t="e">
        <v>#N/A</v>
      </c>
    </row>
    <row r="36580" spans="28:28" x14ac:dyDescent="0.25">
      <c r="AB36580" s="3" t="e">
        <v>#N/A</v>
      </c>
    </row>
    <row r="36581" spans="28:28" x14ac:dyDescent="0.25">
      <c r="AB36581" s="3" t="e">
        <v>#N/A</v>
      </c>
    </row>
    <row r="36582" spans="28:28" x14ac:dyDescent="0.25">
      <c r="AB36582" s="3" t="e">
        <v>#N/A</v>
      </c>
    </row>
    <row r="36583" spans="28:28" x14ac:dyDescent="0.25">
      <c r="AB36583" s="3" t="e">
        <v>#N/A</v>
      </c>
    </row>
    <row r="36584" spans="28:28" x14ac:dyDescent="0.25">
      <c r="AB36584" s="3" t="e">
        <v>#N/A</v>
      </c>
    </row>
    <row r="36585" spans="28:28" x14ac:dyDescent="0.25">
      <c r="AB36585" s="3" t="e">
        <v>#N/A</v>
      </c>
    </row>
    <row r="36586" spans="28:28" x14ac:dyDescent="0.25">
      <c r="AB36586" s="3" t="e">
        <v>#N/A</v>
      </c>
    </row>
    <row r="36587" spans="28:28" x14ac:dyDescent="0.25">
      <c r="AB36587" s="3" t="e">
        <v>#N/A</v>
      </c>
    </row>
    <row r="36588" spans="28:28" x14ac:dyDescent="0.25">
      <c r="AB36588" s="3" t="e">
        <v>#N/A</v>
      </c>
    </row>
    <row r="36589" spans="28:28" x14ac:dyDescent="0.25">
      <c r="AB36589" s="3" t="e">
        <v>#N/A</v>
      </c>
    </row>
    <row r="36590" spans="28:28" x14ac:dyDescent="0.25">
      <c r="AB36590" s="3" t="e">
        <v>#N/A</v>
      </c>
    </row>
    <row r="36591" spans="28:28" x14ac:dyDescent="0.25">
      <c r="AB36591" s="3" t="e">
        <v>#N/A</v>
      </c>
    </row>
    <row r="36592" spans="28:28" x14ac:dyDescent="0.25">
      <c r="AB36592" s="3" t="e">
        <v>#N/A</v>
      </c>
    </row>
    <row r="36593" spans="28:28" x14ac:dyDescent="0.25">
      <c r="AB36593" s="3" t="e">
        <v>#N/A</v>
      </c>
    </row>
    <row r="36594" spans="28:28" x14ac:dyDescent="0.25">
      <c r="AB36594" s="3" t="e">
        <v>#N/A</v>
      </c>
    </row>
    <row r="36595" spans="28:28" x14ac:dyDescent="0.25">
      <c r="AB36595" s="3" t="e">
        <v>#N/A</v>
      </c>
    </row>
    <row r="36596" spans="28:28" x14ac:dyDescent="0.25">
      <c r="AB36596" s="3" t="e">
        <v>#N/A</v>
      </c>
    </row>
    <row r="36597" spans="28:28" x14ac:dyDescent="0.25">
      <c r="AB36597" s="3" t="e">
        <v>#N/A</v>
      </c>
    </row>
    <row r="36598" spans="28:28" x14ac:dyDescent="0.25">
      <c r="AB36598" s="3" t="e">
        <v>#N/A</v>
      </c>
    </row>
    <row r="36599" spans="28:28" x14ac:dyDescent="0.25">
      <c r="AB36599" s="3" t="e">
        <v>#N/A</v>
      </c>
    </row>
    <row r="36600" spans="28:28" x14ac:dyDescent="0.25">
      <c r="AB36600" s="3" t="e">
        <v>#N/A</v>
      </c>
    </row>
    <row r="36601" spans="28:28" x14ac:dyDescent="0.25">
      <c r="AB36601" s="3" t="e">
        <v>#N/A</v>
      </c>
    </row>
    <row r="36602" spans="28:28" x14ac:dyDescent="0.25">
      <c r="AB36602" s="3" t="e">
        <v>#N/A</v>
      </c>
    </row>
    <row r="36603" spans="28:28" x14ac:dyDescent="0.25">
      <c r="AB36603" s="3" t="e">
        <v>#N/A</v>
      </c>
    </row>
    <row r="36604" spans="28:28" x14ac:dyDescent="0.25">
      <c r="AB36604" s="3" t="e">
        <v>#N/A</v>
      </c>
    </row>
    <row r="36605" spans="28:28" x14ac:dyDescent="0.25">
      <c r="AB36605" s="3" t="e">
        <v>#N/A</v>
      </c>
    </row>
    <row r="36606" spans="28:28" x14ac:dyDescent="0.25">
      <c r="AB36606" s="3" t="e">
        <v>#N/A</v>
      </c>
    </row>
    <row r="36607" spans="28:28" x14ac:dyDescent="0.25">
      <c r="AB36607" s="3" t="e">
        <v>#N/A</v>
      </c>
    </row>
    <row r="36608" spans="28:28" x14ac:dyDescent="0.25">
      <c r="AB36608" s="3" t="e">
        <v>#N/A</v>
      </c>
    </row>
    <row r="36609" spans="28:28" x14ac:dyDescent="0.25">
      <c r="AB36609" s="3" t="e">
        <v>#N/A</v>
      </c>
    </row>
    <row r="36610" spans="28:28" x14ac:dyDescent="0.25">
      <c r="AB36610" s="3" t="e">
        <v>#N/A</v>
      </c>
    </row>
    <row r="36611" spans="28:28" x14ac:dyDescent="0.25">
      <c r="AB36611" s="3" t="e">
        <v>#N/A</v>
      </c>
    </row>
    <row r="36612" spans="28:28" x14ac:dyDescent="0.25">
      <c r="AB36612" s="3" t="e">
        <v>#N/A</v>
      </c>
    </row>
    <row r="36613" spans="28:28" x14ac:dyDescent="0.25">
      <c r="AB36613" s="3" t="e">
        <v>#N/A</v>
      </c>
    </row>
    <row r="36614" spans="28:28" x14ac:dyDescent="0.25">
      <c r="AB36614" s="3" t="e">
        <v>#N/A</v>
      </c>
    </row>
    <row r="36615" spans="28:28" x14ac:dyDescent="0.25">
      <c r="AB36615" s="3" t="e">
        <v>#N/A</v>
      </c>
    </row>
    <row r="36616" spans="28:28" x14ac:dyDescent="0.25">
      <c r="AB36616" s="3" t="e">
        <v>#N/A</v>
      </c>
    </row>
    <row r="36617" spans="28:28" x14ac:dyDescent="0.25">
      <c r="AB36617" s="3" t="e">
        <v>#N/A</v>
      </c>
    </row>
    <row r="36618" spans="28:28" x14ac:dyDescent="0.25">
      <c r="AB36618" s="3" t="e">
        <v>#N/A</v>
      </c>
    </row>
    <row r="36619" spans="28:28" x14ac:dyDescent="0.25">
      <c r="AB36619" s="3" t="e">
        <v>#N/A</v>
      </c>
    </row>
    <row r="36620" spans="28:28" x14ac:dyDescent="0.25">
      <c r="AB36620" s="3" t="e">
        <v>#N/A</v>
      </c>
    </row>
    <row r="36621" spans="28:28" x14ac:dyDescent="0.25">
      <c r="AB36621" s="3" t="e">
        <v>#N/A</v>
      </c>
    </row>
    <row r="36622" spans="28:28" x14ac:dyDescent="0.25">
      <c r="AB36622" s="3" t="e">
        <v>#N/A</v>
      </c>
    </row>
    <row r="36623" spans="28:28" x14ac:dyDescent="0.25">
      <c r="AB36623" s="3" t="e">
        <v>#N/A</v>
      </c>
    </row>
    <row r="36624" spans="28:28" x14ac:dyDescent="0.25">
      <c r="AB36624" s="3" t="e">
        <v>#N/A</v>
      </c>
    </row>
    <row r="36625" spans="28:28" x14ac:dyDescent="0.25">
      <c r="AB36625" s="3" t="e">
        <v>#N/A</v>
      </c>
    </row>
    <row r="36626" spans="28:28" x14ac:dyDescent="0.25">
      <c r="AB36626" s="3" t="e">
        <v>#N/A</v>
      </c>
    </row>
    <row r="36627" spans="28:28" x14ac:dyDescent="0.25">
      <c r="AB36627" s="3" t="e">
        <v>#N/A</v>
      </c>
    </row>
    <row r="36628" spans="28:28" x14ac:dyDescent="0.25">
      <c r="AB36628" s="3" t="e">
        <v>#N/A</v>
      </c>
    </row>
    <row r="36629" spans="28:28" x14ac:dyDescent="0.25">
      <c r="AB36629" s="3" t="e">
        <v>#N/A</v>
      </c>
    </row>
    <row r="36630" spans="28:28" x14ac:dyDescent="0.25">
      <c r="AB36630" s="3" t="e">
        <v>#N/A</v>
      </c>
    </row>
    <row r="36631" spans="28:28" x14ac:dyDescent="0.25">
      <c r="AB36631" s="3" t="e">
        <v>#N/A</v>
      </c>
    </row>
    <row r="36632" spans="28:28" x14ac:dyDescent="0.25">
      <c r="AB36632" s="3" t="e">
        <v>#N/A</v>
      </c>
    </row>
    <row r="36633" spans="28:28" x14ac:dyDescent="0.25">
      <c r="AB36633" s="3" t="e">
        <v>#N/A</v>
      </c>
    </row>
    <row r="36634" spans="28:28" x14ac:dyDescent="0.25">
      <c r="AB36634" s="3" t="e">
        <v>#N/A</v>
      </c>
    </row>
    <row r="36635" spans="28:28" x14ac:dyDescent="0.25">
      <c r="AB36635" s="3" t="e">
        <v>#N/A</v>
      </c>
    </row>
    <row r="36636" spans="28:28" x14ac:dyDescent="0.25">
      <c r="AB36636" s="3" t="e">
        <v>#N/A</v>
      </c>
    </row>
    <row r="36637" spans="28:28" x14ac:dyDescent="0.25">
      <c r="AB36637" s="3" t="e">
        <v>#N/A</v>
      </c>
    </row>
    <row r="36638" spans="28:28" x14ac:dyDescent="0.25">
      <c r="AB36638" s="3" t="e">
        <v>#N/A</v>
      </c>
    </row>
    <row r="36639" spans="28:28" x14ac:dyDescent="0.25">
      <c r="AB36639" s="3" t="e">
        <v>#N/A</v>
      </c>
    </row>
    <row r="36640" spans="28:28" x14ac:dyDescent="0.25">
      <c r="AB36640" s="3" t="e">
        <v>#N/A</v>
      </c>
    </row>
    <row r="36641" spans="28:28" x14ac:dyDescent="0.25">
      <c r="AB36641" s="3" t="e">
        <v>#N/A</v>
      </c>
    </row>
    <row r="36642" spans="28:28" x14ac:dyDescent="0.25">
      <c r="AB36642" s="3" t="e">
        <v>#N/A</v>
      </c>
    </row>
    <row r="36643" spans="28:28" x14ac:dyDescent="0.25">
      <c r="AB36643" s="3" t="e">
        <v>#N/A</v>
      </c>
    </row>
    <row r="36644" spans="28:28" x14ac:dyDescent="0.25">
      <c r="AB36644" s="3" t="e">
        <v>#N/A</v>
      </c>
    </row>
    <row r="36645" spans="28:28" x14ac:dyDescent="0.25">
      <c r="AB36645" s="3" t="e">
        <v>#N/A</v>
      </c>
    </row>
    <row r="36646" spans="28:28" x14ac:dyDescent="0.25">
      <c r="AB36646" s="3" t="e">
        <v>#N/A</v>
      </c>
    </row>
    <row r="36647" spans="28:28" x14ac:dyDescent="0.25">
      <c r="AB36647" s="3" t="e">
        <v>#N/A</v>
      </c>
    </row>
    <row r="36648" spans="28:28" x14ac:dyDescent="0.25">
      <c r="AB36648" s="3" t="e">
        <v>#N/A</v>
      </c>
    </row>
    <row r="36649" spans="28:28" x14ac:dyDescent="0.25">
      <c r="AB36649" s="3" t="e">
        <v>#N/A</v>
      </c>
    </row>
    <row r="36650" spans="28:28" x14ac:dyDescent="0.25">
      <c r="AB36650" s="3" t="e">
        <v>#N/A</v>
      </c>
    </row>
    <row r="36651" spans="28:28" x14ac:dyDescent="0.25">
      <c r="AB36651" s="3" t="e">
        <v>#N/A</v>
      </c>
    </row>
    <row r="36652" spans="28:28" x14ac:dyDescent="0.25">
      <c r="AB36652" s="3" t="e">
        <v>#N/A</v>
      </c>
    </row>
    <row r="36653" spans="28:28" x14ac:dyDescent="0.25">
      <c r="AB36653" s="3" t="e">
        <v>#N/A</v>
      </c>
    </row>
    <row r="36654" spans="28:28" x14ac:dyDescent="0.25">
      <c r="AB36654" s="3" t="e">
        <v>#N/A</v>
      </c>
    </row>
    <row r="36655" spans="28:28" x14ac:dyDescent="0.25">
      <c r="AB36655" s="3" t="e">
        <v>#N/A</v>
      </c>
    </row>
    <row r="36656" spans="28:28" x14ac:dyDescent="0.25">
      <c r="AB36656" s="3" t="e">
        <v>#N/A</v>
      </c>
    </row>
    <row r="36657" spans="28:28" x14ac:dyDescent="0.25">
      <c r="AB36657" s="3" t="e">
        <v>#N/A</v>
      </c>
    </row>
    <row r="36658" spans="28:28" x14ac:dyDescent="0.25">
      <c r="AB36658" s="3" t="e">
        <v>#N/A</v>
      </c>
    </row>
    <row r="36659" spans="28:28" x14ac:dyDescent="0.25">
      <c r="AB36659" s="3" t="e">
        <v>#N/A</v>
      </c>
    </row>
    <row r="36660" spans="28:28" x14ac:dyDescent="0.25">
      <c r="AB36660" s="3" t="e">
        <v>#N/A</v>
      </c>
    </row>
    <row r="36661" spans="28:28" x14ac:dyDescent="0.25">
      <c r="AB36661" s="3" t="e">
        <v>#N/A</v>
      </c>
    </row>
    <row r="36662" spans="28:28" x14ac:dyDescent="0.25">
      <c r="AB36662" s="3" t="e">
        <v>#N/A</v>
      </c>
    </row>
    <row r="36663" spans="28:28" x14ac:dyDescent="0.25">
      <c r="AB36663" s="3" t="e">
        <v>#N/A</v>
      </c>
    </row>
    <row r="36664" spans="28:28" x14ac:dyDescent="0.25">
      <c r="AB36664" s="3" t="e">
        <v>#N/A</v>
      </c>
    </row>
    <row r="36665" spans="28:28" x14ac:dyDescent="0.25">
      <c r="AB36665" s="3" t="e">
        <v>#N/A</v>
      </c>
    </row>
    <row r="36666" spans="28:28" x14ac:dyDescent="0.25">
      <c r="AB36666" s="3" t="e">
        <v>#N/A</v>
      </c>
    </row>
    <row r="36667" spans="28:28" x14ac:dyDescent="0.25">
      <c r="AB36667" s="3" t="e">
        <v>#N/A</v>
      </c>
    </row>
    <row r="36668" spans="28:28" x14ac:dyDescent="0.25">
      <c r="AB36668" s="3" t="e">
        <v>#N/A</v>
      </c>
    </row>
    <row r="36669" spans="28:28" x14ac:dyDescent="0.25">
      <c r="AB36669" s="3" t="e">
        <v>#N/A</v>
      </c>
    </row>
    <row r="36670" spans="28:28" x14ac:dyDescent="0.25">
      <c r="AB36670" s="3" t="e">
        <v>#N/A</v>
      </c>
    </row>
    <row r="36671" spans="28:28" x14ac:dyDescent="0.25">
      <c r="AB36671" s="3" t="e">
        <v>#N/A</v>
      </c>
    </row>
    <row r="36672" spans="28:28" x14ac:dyDescent="0.25">
      <c r="AB36672" s="3" t="e">
        <v>#N/A</v>
      </c>
    </row>
    <row r="36673" spans="28:28" x14ac:dyDescent="0.25">
      <c r="AB36673" s="3" t="e">
        <v>#N/A</v>
      </c>
    </row>
    <row r="36674" spans="28:28" x14ac:dyDescent="0.25">
      <c r="AB36674" s="3" t="e">
        <v>#N/A</v>
      </c>
    </row>
    <row r="36675" spans="28:28" x14ac:dyDescent="0.25">
      <c r="AB36675" s="3" t="e">
        <v>#N/A</v>
      </c>
    </row>
    <row r="36676" spans="28:28" x14ac:dyDescent="0.25">
      <c r="AB36676" s="3" t="e">
        <v>#N/A</v>
      </c>
    </row>
    <row r="36677" spans="28:28" x14ac:dyDescent="0.25">
      <c r="AB36677" s="3" t="e">
        <v>#N/A</v>
      </c>
    </row>
    <row r="36678" spans="28:28" x14ac:dyDescent="0.25">
      <c r="AB36678" s="3" t="e">
        <v>#N/A</v>
      </c>
    </row>
    <row r="36679" spans="28:28" x14ac:dyDescent="0.25">
      <c r="AB36679" s="3" t="e">
        <v>#N/A</v>
      </c>
    </row>
    <row r="36680" spans="28:28" x14ac:dyDescent="0.25">
      <c r="AB36680" s="3" t="e">
        <v>#N/A</v>
      </c>
    </row>
    <row r="36681" spans="28:28" x14ac:dyDescent="0.25">
      <c r="AB36681" s="3" t="e">
        <v>#N/A</v>
      </c>
    </row>
    <row r="36682" spans="28:28" x14ac:dyDescent="0.25">
      <c r="AB36682" s="3" t="e">
        <v>#N/A</v>
      </c>
    </row>
    <row r="36683" spans="28:28" x14ac:dyDescent="0.25">
      <c r="AB36683" s="3" t="e">
        <v>#N/A</v>
      </c>
    </row>
    <row r="36684" spans="28:28" x14ac:dyDescent="0.25">
      <c r="AB36684" s="3" t="e">
        <v>#N/A</v>
      </c>
    </row>
    <row r="36685" spans="28:28" x14ac:dyDescent="0.25">
      <c r="AB36685" s="3" t="e">
        <v>#N/A</v>
      </c>
    </row>
    <row r="36686" spans="28:28" x14ac:dyDescent="0.25">
      <c r="AB36686" s="3" t="e">
        <v>#N/A</v>
      </c>
    </row>
    <row r="36687" spans="28:28" x14ac:dyDescent="0.25">
      <c r="AB36687" s="3" t="e">
        <v>#N/A</v>
      </c>
    </row>
    <row r="36688" spans="28:28" x14ac:dyDescent="0.25">
      <c r="AB36688" s="3" t="e">
        <v>#N/A</v>
      </c>
    </row>
    <row r="36689" spans="28:28" x14ac:dyDescent="0.25">
      <c r="AB36689" s="3" t="e">
        <v>#N/A</v>
      </c>
    </row>
    <row r="36690" spans="28:28" x14ac:dyDescent="0.25">
      <c r="AB36690" s="3" t="e">
        <v>#N/A</v>
      </c>
    </row>
    <row r="36691" spans="28:28" x14ac:dyDescent="0.25">
      <c r="AB36691" s="3" t="e">
        <v>#N/A</v>
      </c>
    </row>
    <row r="36692" spans="28:28" x14ac:dyDescent="0.25">
      <c r="AB36692" s="3" t="e">
        <v>#N/A</v>
      </c>
    </row>
    <row r="36693" spans="28:28" x14ac:dyDescent="0.25">
      <c r="AB36693" s="3" t="e">
        <v>#N/A</v>
      </c>
    </row>
    <row r="36694" spans="28:28" x14ac:dyDescent="0.25">
      <c r="AB36694" s="3" t="e">
        <v>#N/A</v>
      </c>
    </row>
    <row r="36695" spans="28:28" x14ac:dyDescent="0.25">
      <c r="AB36695" s="3" t="e">
        <v>#N/A</v>
      </c>
    </row>
    <row r="36696" spans="28:28" x14ac:dyDescent="0.25">
      <c r="AB36696" s="3" t="e">
        <v>#N/A</v>
      </c>
    </row>
    <row r="36697" spans="28:28" x14ac:dyDescent="0.25">
      <c r="AB36697" s="3" t="e">
        <v>#N/A</v>
      </c>
    </row>
    <row r="36698" spans="28:28" x14ac:dyDescent="0.25">
      <c r="AB36698" s="3" t="e">
        <v>#N/A</v>
      </c>
    </row>
    <row r="36699" spans="28:28" x14ac:dyDescent="0.25">
      <c r="AB36699" s="3" t="e">
        <v>#N/A</v>
      </c>
    </row>
    <row r="36700" spans="28:28" x14ac:dyDescent="0.25">
      <c r="AB36700" s="3" t="e">
        <v>#N/A</v>
      </c>
    </row>
    <row r="36701" spans="28:28" x14ac:dyDescent="0.25">
      <c r="AB36701" s="3" t="e">
        <v>#N/A</v>
      </c>
    </row>
    <row r="36702" spans="28:28" x14ac:dyDescent="0.25">
      <c r="AB36702" s="3" t="e">
        <v>#N/A</v>
      </c>
    </row>
    <row r="36703" spans="28:28" x14ac:dyDescent="0.25">
      <c r="AB36703" s="3" t="e">
        <v>#N/A</v>
      </c>
    </row>
    <row r="36704" spans="28:28" x14ac:dyDescent="0.25">
      <c r="AB36704" s="3" t="e">
        <v>#N/A</v>
      </c>
    </row>
    <row r="36705" spans="28:28" x14ac:dyDescent="0.25">
      <c r="AB36705" s="3" t="e">
        <v>#N/A</v>
      </c>
    </row>
    <row r="36706" spans="28:28" x14ac:dyDescent="0.25">
      <c r="AB36706" s="3" t="e">
        <v>#N/A</v>
      </c>
    </row>
    <row r="36707" spans="28:28" x14ac:dyDescent="0.25">
      <c r="AB36707" s="3" t="e">
        <v>#N/A</v>
      </c>
    </row>
    <row r="36708" spans="28:28" x14ac:dyDescent="0.25">
      <c r="AB36708" s="3" t="e">
        <v>#N/A</v>
      </c>
    </row>
    <row r="36709" spans="28:28" x14ac:dyDescent="0.25">
      <c r="AB36709" s="3" t="e">
        <v>#N/A</v>
      </c>
    </row>
    <row r="36710" spans="28:28" x14ac:dyDescent="0.25">
      <c r="AB36710" s="3" t="e">
        <v>#N/A</v>
      </c>
    </row>
    <row r="36711" spans="28:28" x14ac:dyDescent="0.25">
      <c r="AB36711" s="3" t="e">
        <v>#N/A</v>
      </c>
    </row>
    <row r="36712" spans="28:28" x14ac:dyDescent="0.25">
      <c r="AB36712" s="3" t="e">
        <v>#N/A</v>
      </c>
    </row>
    <row r="36713" spans="28:28" x14ac:dyDescent="0.25">
      <c r="AB36713" s="3" t="e">
        <v>#N/A</v>
      </c>
    </row>
    <row r="36714" spans="28:28" x14ac:dyDescent="0.25">
      <c r="AB36714" s="3" t="e">
        <v>#N/A</v>
      </c>
    </row>
    <row r="36715" spans="28:28" x14ac:dyDescent="0.25">
      <c r="AB36715" s="3" t="e">
        <v>#N/A</v>
      </c>
    </row>
    <row r="36716" spans="28:28" x14ac:dyDescent="0.25">
      <c r="AB36716" s="3" t="e">
        <v>#N/A</v>
      </c>
    </row>
    <row r="36717" spans="28:28" x14ac:dyDescent="0.25">
      <c r="AB36717" s="3" t="e">
        <v>#N/A</v>
      </c>
    </row>
    <row r="36718" spans="28:28" x14ac:dyDescent="0.25">
      <c r="AB36718" s="3" t="e">
        <v>#N/A</v>
      </c>
    </row>
    <row r="36719" spans="28:28" x14ac:dyDescent="0.25">
      <c r="AB36719" s="3" t="e">
        <v>#N/A</v>
      </c>
    </row>
    <row r="36720" spans="28:28" x14ac:dyDescent="0.25">
      <c r="AB36720" s="3" t="e">
        <v>#N/A</v>
      </c>
    </row>
    <row r="36721" spans="28:28" x14ac:dyDescent="0.25">
      <c r="AB36721" s="3" t="e">
        <v>#N/A</v>
      </c>
    </row>
    <row r="36722" spans="28:28" x14ac:dyDescent="0.25">
      <c r="AB36722" s="3" t="e">
        <v>#N/A</v>
      </c>
    </row>
    <row r="36723" spans="28:28" x14ac:dyDescent="0.25">
      <c r="AB36723" s="3" t="e">
        <v>#N/A</v>
      </c>
    </row>
    <row r="36724" spans="28:28" x14ac:dyDescent="0.25">
      <c r="AB36724" s="3" t="e">
        <v>#N/A</v>
      </c>
    </row>
    <row r="36725" spans="28:28" x14ac:dyDescent="0.25">
      <c r="AB36725" s="3" t="e">
        <v>#N/A</v>
      </c>
    </row>
    <row r="36726" spans="28:28" x14ac:dyDescent="0.25">
      <c r="AB36726" s="3" t="e">
        <v>#N/A</v>
      </c>
    </row>
    <row r="36727" spans="28:28" x14ac:dyDescent="0.25">
      <c r="AB36727" s="3" t="e">
        <v>#N/A</v>
      </c>
    </row>
    <row r="36728" spans="28:28" x14ac:dyDescent="0.25">
      <c r="AB36728" s="3" t="e">
        <v>#N/A</v>
      </c>
    </row>
    <row r="36729" spans="28:28" x14ac:dyDescent="0.25">
      <c r="AB36729" s="3" t="e">
        <v>#N/A</v>
      </c>
    </row>
    <row r="36730" spans="28:28" x14ac:dyDescent="0.25">
      <c r="AB36730" s="3" t="e">
        <v>#N/A</v>
      </c>
    </row>
    <row r="36731" spans="28:28" x14ac:dyDescent="0.25">
      <c r="AB36731" s="3" t="e">
        <v>#N/A</v>
      </c>
    </row>
    <row r="36732" spans="28:28" x14ac:dyDescent="0.25">
      <c r="AB36732" s="3" t="e">
        <v>#N/A</v>
      </c>
    </row>
    <row r="36733" spans="28:28" x14ac:dyDescent="0.25">
      <c r="AB36733" s="3" t="e">
        <v>#N/A</v>
      </c>
    </row>
    <row r="36734" spans="28:28" x14ac:dyDescent="0.25">
      <c r="AB36734" s="3" t="e">
        <v>#N/A</v>
      </c>
    </row>
    <row r="36735" spans="28:28" x14ac:dyDescent="0.25">
      <c r="AB36735" s="3" t="e">
        <v>#N/A</v>
      </c>
    </row>
    <row r="36736" spans="28:28" x14ac:dyDescent="0.25">
      <c r="AB36736" s="3" t="e">
        <v>#N/A</v>
      </c>
    </row>
    <row r="36737" spans="28:28" x14ac:dyDescent="0.25">
      <c r="AB36737" s="3" t="e">
        <v>#N/A</v>
      </c>
    </row>
    <row r="36738" spans="28:28" x14ac:dyDescent="0.25">
      <c r="AB36738" s="3" t="e">
        <v>#N/A</v>
      </c>
    </row>
    <row r="36739" spans="28:28" x14ac:dyDescent="0.25">
      <c r="AB36739" s="3" t="e">
        <v>#N/A</v>
      </c>
    </row>
    <row r="36740" spans="28:28" x14ac:dyDescent="0.25">
      <c r="AB36740" s="3" t="e">
        <v>#N/A</v>
      </c>
    </row>
    <row r="36741" spans="28:28" x14ac:dyDescent="0.25">
      <c r="AB36741" s="3" t="e">
        <v>#N/A</v>
      </c>
    </row>
    <row r="36742" spans="28:28" x14ac:dyDescent="0.25">
      <c r="AB36742" s="3" t="e">
        <v>#N/A</v>
      </c>
    </row>
    <row r="36743" spans="28:28" x14ac:dyDescent="0.25">
      <c r="AB36743" s="3" t="e">
        <v>#N/A</v>
      </c>
    </row>
    <row r="36744" spans="28:28" x14ac:dyDescent="0.25">
      <c r="AB36744" s="3" t="e">
        <v>#N/A</v>
      </c>
    </row>
    <row r="36745" spans="28:28" x14ac:dyDescent="0.25">
      <c r="AB36745" s="3" t="e">
        <v>#N/A</v>
      </c>
    </row>
    <row r="36746" spans="28:28" x14ac:dyDescent="0.25">
      <c r="AB36746" s="3" t="e">
        <v>#N/A</v>
      </c>
    </row>
    <row r="36747" spans="28:28" x14ac:dyDescent="0.25">
      <c r="AB36747" s="3" t="e">
        <v>#N/A</v>
      </c>
    </row>
    <row r="36748" spans="28:28" x14ac:dyDescent="0.25">
      <c r="AB36748" s="3" t="e">
        <v>#N/A</v>
      </c>
    </row>
    <row r="36749" spans="28:28" x14ac:dyDescent="0.25">
      <c r="AB36749" s="3" t="e">
        <v>#N/A</v>
      </c>
    </row>
    <row r="36750" spans="28:28" x14ac:dyDescent="0.25">
      <c r="AB36750" s="3" t="e">
        <v>#N/A</v>
      </c>
    </row>
    <row r="36751" spans="28:28" x14ac:dyDescent="0.25">
      <c r="AB36751" s="3" t="e">
        <v>#N/A</v>
      </c>
    </row>
    <row r="36752" spans="28:28" x14ac:dyDescent="0.25">
      <c r="AB36752" s="3" t="e">
        <v>#N/A</v>
      </c>
    </row>
    <row r="36753" spans="28:28" x14ac:dyDescent="0.25">
      <c r="AB36753" s="3" t="e">
        <v>#N/A</v>
      </c>
    </row>
    <row r="36754" spans="28:28" x14ac:dyDescent="0.25">
      <c r="AB36754" s="3" t="e">
        <v>#N/A</v>
      </c>
    </row>
    <row r="36755" spans="28:28" x14ac:dyDescent="0.25">
      <c r="AB36755" s="3" t="e">
        <v>#N/A</v>
      </c>
    </row>
    <row r="36756" spans="28:28" x14ac:dyDescent="0.25">
      <c r="AB36756" s="3" t="e">
        <v>#N/A</v>
      </c>
    </row>
    <row r="36757" spans="28:28" x14ac:dyDescent="0.25">
      <c r="AB36757" s="3" t="e">
        <v>#N/A</v>
      </c>
    </row>
    <row r="36758" spans="28:28" x14ac:dyDescent="0.25">
      <c r="AB36758" s="3" t="e">
        <v>#N/A</v>
      </c>
    </row>
    <row r="36759" spans="28:28" x14ac:dyDescent="0.25">
      <c r="AB36759" s="3" t="e">
        <v>#N/A</v>
      </c>
    </row>
    <row r="36760" spans="28:28" x14ac:dyDescent="0.25">
      <c r="AB36760" s="3" t="e">
        <v>#N/A</v>
      </c>
    </row>
    <row r="36761" spans="28:28" x14ac:dyDescent="0.25">
      <c r="AB36761" s="3" t="e">
        <v>#N/A</v>
      </c>
    </row>
    <row r="36762" spans="28:28" x14ac:dyDescent="0.25">
      <c r="AB36762" s="3" t="e">
        <v>#N/A</v>
      </c>
    </row>
    <row r="36763" spans="28:28" x14ac:dyDescent="0.25">
      <c r="AB36763" s="3" t="e">
        <v>#N/A</v>
      </c>
    </row>
    <row r="36764" spans="28:28" x14ac:dyDescent="0.25">
      <c r="AB36764" s="3" t="e">
        <v>#N/A</v>
      </c>
    </row>
    <row r="36765" spans="28:28" x14ac:dyDescent="0.25">
      <c r="AB36765" s="3" t="e">
        <v>#N/A</v>
      </c>
    </row>
    <row r="36766" spans="28:28" x14ac:dyDescent="0.25">
      <c r="AB36766" s="3" t="e">
        <v>#N/A</v>
      </c>
    </row>
    <row r="36767" spans="28:28" x14ac:dyDescent="0.25">
      <c r="AB36767" s="3" t="e">
        <v>#N/A</v>
      </c>
    </row>
    <row r="36768" spans="28:28" x14ac:dyDescent="0.25">
      <c r="AB36768" s="3" t="e">
        <v>#N/A</v>
      </c>
    </row>
    <row r="36769" spans="28:28" x14ac:dyDescent="0.25">
      <c r="AB36769" s="3" t="e">
        <v>#N/A</v>
      </c>
    </row>
    <row r="36770" spans="28:28" x14ac:dyDescent="0.25">
      <c r="AB36770" s="3" t="e">
        <v>#N/A</v>
      </c>
    </row>
    <row r="36771" spans="28:28" x14ac:dyDescent="0.25">
      <c r="AB36771" s="3" t="e">
        <v>#N/A</v>
      </c>
    </row>
    <row r="36772" spans="28:28" x14ac:dyDescent="0.25">
      <c r="AB36772" s="3" t="e">
        <v>#N/A</v>
      </c>
    </row>
    <row r="36773" spans="28:28" x14ac:dyDescent="0.25">
      <c r="AB36773" s="3" t="e">
        <v>#N/A</v>
      </c>
    </row>
    <row r="36774" spans="28:28" x14ac:dyDescent="0.25">
      <c r="AB36774" s="3" t="e">
        <v>#N/A</v>
      </c>
    </row>
    <row r="36775" spans="28:28" x14ac:dyDescent="0.25">
      <c r="AB36775" s="3" t="e">
        <v>#N/A</v>
      </c>
    </row>
    <row r="36776" spans="28:28" x14ac:dyDescent="0.25">
      <c r="AB36776" s="3" t="e">
        <v>#N/A</v>
      </c>
    </row>
    <row r="36777" spans="28:28" x14ac:dyDescent="0.25">
      <c r="AB36777" s="3" t="e">
        <v>#N/A</v>
      </c>
    </row>
    <row r="36778" spans="28:28" x14ac:dyDescent="0.25">
      <c r="AB36778" s="3" t="e">
        <v>#N/A</v>
      </c>
    </row>
    <row r="36779" spans="28:28" x14ac:dyDescent="0.25">
      <c r="AB36779" s="3" t="e">
        <v>#N/A</v>
      </c>
    </row>
    <row r="36780" spans="28:28" x14ac:dyDescent="0.25">
      <c r="AB36780" s="3" t="e">
        <v>#N/A</v>
      </c>
    </row>
    <row r="36781" spans="28:28" x14ac:dyDescent="0.25">
      <c r="AB36781" s="3" t="e">
        <v>#N/A</v>
      </c>
    </row>
    <row r="36782" spans="28:28" x14ac:dyDescent="0.25">
      <c r="AB36782" s="3" t="e">
        <v>#N/A</v>
      </c>
    </row>
    <row r="36783" spans="28:28" x14ac:dyDescent="0.25">
      <c r="AB36783" s="3" t="e">
        <v>#N/A</v>
      </c>
    </row>
    <row r="36784" spans="28:28" x14ac:dyDescent="0.25">
      <c r="AB36784" s="3" t="e">
        <v>#N/A</v>
      </c>
    </row>
    <row r="36785" spans="28:28" x14ac:dyDescent="0.25">
      <c r="AB36785" s="3" t="e">
        <v>#N/A</v>
      </c>
    </row>
    <row r="36786" spans="28:28" x14ac:dyDescent="0.25">
      <c r="AB36786" s="3" t="e">
        <v>#N/A</v>
      </c>
    </row>
    <row r="36787" spans="28:28" x14ac:dyDescent="0.25">
      <c r="AB36787" s="3" t="e">
        <v>#N/A</v>
      </c>
    </row>
    <row r="36788" spans="28:28" x14ac:dyDescent="0.25">
      <c r="AB36788" s="3" t="e">
        <v>#N/A</v>
      </c>
    </row>
    <row r="36789" spans="28:28" x14ac:dyDescent="0.25">
      <c r="AB36789" s="3" t="e">
        <v>#N/A</v>
      </c>
    </row>
    <row r="36790" spans="28:28" x14ac:dyDescent="0.25">
      <c r="AB36790" s="3" t="e">
        <v>#N/A</v>
      </c>
    </row>
    <row r="36791" spans="28:28" x14ac:dyDescent="0.25">
      <c r="AB36791" s="3" t="e">
        <v>#N/A</v>
      </c>
    </row>
    <row r="36792" spans="28:28" x14ac:dyDescent="0.25">
      <c r="AB36792" s="3" t="e">
        <v>#N/A</v>
      </c>
    </row>
    <row r="36793" spans="28:28" x14ac:dyDescent="0.25">
      <c r="AB36793" s="3" t="e">
        <v>#N/A</v>
      </c>
    </row>
    <row r="36794" spans="28:28" x14ac:dyDescent="0.25">
      <c r="AB36794" s="3" t="e">
        <v>#N/A</v>
      </c>
    </row>
    <row r="36795" spans="28:28" x14ac:dyDescent="0.25">
      <c r="AB36795" s="3" t="e">
        <v>#N/A</v>
      </c>
    </row>
    <row r="36796" spans="28:28" x14ac:dyDescent="0.25">
      <c r="AB36796" s="3" t="e">
        <v>#N/A</v>
      </c>
    </row>
    <row r="36797" spans="28:28" x14ac:dyDescent="0.25">
      <c r="AB36797" s="3" t="e">
        <v>#N/A</v>
      </c>
    </row>
    <row r="36798" spans="28:28" x14ac:dyDescent="0.25">
      <c r="AB36798" s="3" t="e">
        <v>#N/A</v>
      </c>
    </row>
    <row r="36799" spans="28:28" x14ac:dyDescent="0.25">
      <c r="AB36799" s="3" t="e">
        <v>#N/A</v>
      </c>
    </row>
    <row r="36800" spans="28:28" x14ac:dyDescent="0.25">
      <c r="AB36800" s="3" t="e">
        <v>#N/A</v>
      </c>
    </row>
    <row r="36801" spans="28:28" x14ac:dyDescent="0.25">
      <c r="AB36801" s="3" t="e">
        <v>#N/A</v>
      </c>
    </row>
    <row r="36802" spans="28:28" x14ac:dyDescent="0.25">
      <c r="AB36802" s="3" t="e">
        <v>#N/A</v>
      </c>
    </row>
    <row r="36803" spans="28:28" x14ac:dyDescent="0.25">
      <c r="AB36803" s="3" t="e">
        <v>#N/A</v>
      </c>
    </row>
    <row r="36804" spans="28:28" x14ac:dyDescent="0.25">
      <c r="AB36804" s="3" t="e">
        <v>#N/A</v>
      </c>
    </row>
    <row r="36805" spans="28:28" x14ac:dyDescent="0.25">
      <c r="AB36805" s="3" t="e">
        <v>#N/A</v>
      </c>
    </row>
    <row r="36806" spans="28:28" x14ac:dyDescent="0.25">
      <c r="AB36806" s="3" t="e">
        <v>#N/A</v>
      </c>
    </row>
    <row r="36807" spans="28:28" x14ac:dyDescent="0.25">
      <c r="AB36807" s="3" t="e">
        <v>#N/A</v>
      </c>
    </row>
    <row r="36808" spans="28:28" x14ac:dyDescent="0.25">
      <c r="AB36808" s="3" t="e">
        <v>#N/A</v>
      </c>
    </row>
    <row r="36809" spans="28:28" x14ac:dyDescent="0.25">
      <c r="AB36809" s="3" t="e">
        <v>#N/A</v>
      </c>
    </row>
    <row r="36810" spans="28:28" x14ac:dyDescent="0.25">
      <c r="AB36810" s="3" t="e">
        <v>#N/A</v>
      </c>
    </row>
    <row r="36811" spans="28:28" x14ac:dyDescent="0.25">
      <c r="AB36811" s="3" t="e">
        <v>#N/A</v>
      </c>
    </row>
    <row r="36812" spans="28:28" x14ac:dyDescent="0.25">
      <c r="AB36812" s="3" t="e">
        <v>#N/A</v>
      </c>
    </row>
    <row r="36813" spans="28:28" x14ac:dyDescent="0.25">
      <c r="AB36813" s="3" t="e">
        <v>#N/A</v>
      </c>
    </row>
    <row r="36814" spans="28:28" x14ac:dyDescent="0.25">
      <c r="AB36814" s="3" t="e">
        <v>#N/A</v>
      </c>
    </row>
    <row r="36815" spans="28:28" x14ac:dyDescent="0.25">
      <c r="AB36815" s="3" t="e">
        <v>#N/A</v>
      </c>
    </row>
    <row r="36816" spans="28:28" x14ac:dyDescent="0.25">
      <c r="AB36816" s="3" t="e">
        <v>#N/A</v>
      </c>
    </row>
    <row r="36817" spans="28:28" x14ac:dyDescent="0.25">
      <c r="AB36817" s="3" t="e">
        <v>#N/A</v>
      </c>
    </row>
    <row r="36818" spans="28:28" x14ac:dyDescent="0.25">
      <c r="AB36818" s="3" t="e">
        <v>#N/A</v>
      </c>
    </row>
    <row r="36819" spans="28:28" x14ac:dyDescent="0.25">
      <c r="AB36819" s="3" t="e">
        <v>#N/A</v>
      </c>
    </row>
    <row r="36820" spans="28:28" x14ac:dyDescent="0.25">
      <c r="AB36820" s="3" t="e">
        <v>#N/A</v>
      </c>
    </row>
    <row r="36821" spans="28:28" x14ac:dyDescent="0.25">
      <c r="AB36821" s="3" t="e">
        <v>#N/A</v>
      </c>
    </row>
    <row r="36822" spans="28:28" x14ac:dyDescent="0.25">
      <c r="AB36822" s="3" t="e">
        <v>#N/A</v>
      </c>
    </row>
    <row r="36823" spans="28:28" x14ac:dyDescent="0.25">
      <c r="AB36823" s="3" t="e">
        <v>#N/A</v>
      </c>
    </row>
    <row r="36824" spans="28:28" x14ac:dyDescent="0.25">
      <c r="AB36824" s="3" t="e">
        <v>#N/A</v>
      </c>
    </row>
    <row r="36825" spans="28:28" x14ac:dyDescent="0.25">
      <c r="AB36825" s="3" t="e">
        <v>#N/A</v>
      </c>
    </row>
    <row r="36826" spans="28:28" x14ac:dyDescent="0.25">
      <c r="AB36826" s="3" t="e">
        <v>#N/A</v>
      </c>
    </row>
    <row r="36827" spans="28:28" x14ac:dyDescent="0.25">
      <c r="AB36827" s="3" t="e">
        <v>#N/A</v>
      </c>
    </row>
    <row r="36828" spans="28:28" x14ac:dyDescent="0.25">
      <c r="AB36828" s="3" t="e">
        <v>#N/A</v>
      </c>
    </row>
    <row r="36829" spans="28:28" x14ac:dyDescent="0.25">
      <c r="AB36829" s="3" t="e">
        <v>#N/A</v>
      </c>
    </row>
    <row r="36830" spans="28:28" x14ac:dyDescent="0.25">
      <c r="AB36830" s="3" t="e">
        <v>#N/A</v>
      </c>
    </row>
    <row r="36831" spans="28:28" x14ac:dyDescent="0.25">
      <c r="AB36831" s="3" t="e">
        <v>#N/A</v>
      </c>
    </row>
    <row r="36832" spans="28:28" x14ac:dyDescent="0.25">
      <c r="AB36832" s="3" t="e">
        <v>#N/A</v>
      </c>
    </row>
    <row r="36833" spans="28:28" x14ac:dyDescent="0.25">
      <c r="AB36833" s="3" t="e">
        <v>#N/A</v>
      </c>
    </row>
    <row r="36834" spans="28:28" x14ac:dyDescent="0.25">
      <c r="AB36834" s="3" t="e">
        <v>#N/A</v>
      </c>
    </row>
    <row r="36835" spans="28:28" x14ac:dyDescent="0.25">
      <c r="AB36835" s="3" t="e">
        <v>#N/A</v>
      </c>
    </row>
    <row r="36836" spans="28:28" x14ac:dyDescent="0.25">
      <c r="AB36836" s="3" t="e">
        <v>#N/A</v>
      </c>
    </row>
    <row r="36837" spans="28:28" x14ac:dyDescent="0.25">
      <c r="AB36837" s="3" t="e">
        <v>#N/A</v>
      </c>
    </row>
    <row r="36838" spans="28:28" x14ac:dyDescent="0.25">
      <c r="AB36838" s="3" t="e">
        <v>#N/A</v>
      </c>
    </row>
    <row r="36839" spans="28:28" x14ac:dyDescent="0.25">
      <c r="AB36839" s="3" t="e">
        <v>#N/A</v>
      </c>
    </row>
    <row r="36840" spans="28:28" x14ac:dyDescent="0.25">
      <c r="AB36840" s="3" t="e">
        <v>#N/A</v>
      </c>
    </row>
    <row r="36841" spans="28:28" x14ac:dyDescent="0.25">
      <c r="AB36841" s="3" t="e">
        <v>#N/A</v>
      </c>
    </row>
    <row r="36842" spans="28:28" x14ac:dyDescent="0.25">
      <c r="AB36842" s="3" t="e">
        <v>#N/A</v>
      </c>
    </row>
    <row r="36843" spans="28:28" x14ac:dyDescent="0.25">
      <c r="AB36843" s="3" t="e">
        <v>#N/A</v>
      </c>
    </row>
    <row r="36844" spans="28:28" x14ac:dyDescent="0.25">
      <c r="AB36844" s="3" t="e">
        <v>#N/A</v>
      </c>
    </row>
    <row r="36845" spans="28:28" x14ac:dyDescent="0.25">
      <c r="AB36845" s="3" t="e">
        <v>#N/A</v>
      </c>
    </row>
    <row r="36846" spans="28:28" x14ac:dyDescent="0.25">
      <c r="AB36846" s="3" t="e">
        <v>#N/A</v>
      </c>
    </row>
    <row r="36847" spans="28:28" x14ac:dyDescent="0.25">
      <c r="AB36847" s="3" t="e">
        <v>#N/A</v>
      </c>
    </row>
    <row r="36848" spans="28:28" x14ac:dyDescent="0.25">
      <c r="AB36848" s="3" t="e">
        <v>#N/A</v>
      </c>
    </row>
    <row r="36849" spans="28:28" x14ac:dyDescent="0.25">
      <c r="AB36849" s="3" t="e">
        <v>#N/A</v>
      </c>
    </row>
    <row r="36850" spans="28:28" x14ac:dyDescent="0.25">
      <c r="AB36850" s="3" t="e">
        <v>#N/A</v>
      </c>
    </row>
    <row r="36851" spans="28:28" x14ac:dyDescent="0.25">
      <c r="AB36851" s="3" t="e">
        <v>#N/A</v>
      </c>
    </row>
    <row r="36852" spans="28:28" x14ac:dyDescent="0.25">
      <c r="AB36852" s="3" t="e">
        <v>#N/A</v>
      </c>
    </row>
    <row r="36853" spans="28:28" x14ac:dyDescent="0.25">
      <c r="AB36853" s="3" t="e">
        <v>#N/A</v>
      </c>
    </row>
    <row r="36854" spans="28:28" x14ac:dyDescent="0.25">
      <c r="AB36854" s="3" t="e">
        <v>#N/A</v>
      </c>
    </row>
    <row r="36855" spans="28:28" x14ac:dyDescent="0.25">
      <c r="AB36855" s="3" t="e">
        <v>#N/A</v>
      </c>
    </row>
    <row r="36856" spans="28:28" x14ac:dyDescent="0.25">
      <c r="AB36856" s="3" t="e">
        <v>#N/A</v>
      </c>
    </row>
    <row r="36857" spans="28:28" x14ac:dyDescent="0.25">
      <c r="AB36857" s="3" t="e">
        <v>#N/A</v>
      </c>
    </row>
    <row r="36858" spans="28:28" x14ac:dyDescent="0.25">
      <c r="AB36858" s="3" t="e">
        <v>#N/A</v>
      </c>
    </row>
    <row r="36859" spans="28:28" x14ac:dyDescent="0.25">
      <c r="AB36859" s="3" t="e">
        <v>#N/A</v>
      </c>
    </row>
    <row r="36860" spans="28:28" x14ac:dyDescent="0.25">
      <c r="AB36860" s="3" t="e">
        <v>#N/A</v>
      </c>
    </row>
    <row r="36861" spans="28:28" x14ac:dyDescent="0.25">
      <c r="AB36861" s="3" t="e">
        <v>#N/A</v>
      </c>
    </row>
    <row r="36862" spans="28:28" x14ac:dyDescent="0.25">
      <c r="AB36862" s="3" t="e">
        <v>#N/A</v>
      </c>
    </row>
    <row r="36863" spans="28:28" x14ac:dyDescent="0.25">
      <c r="AB36863" s="3" t="e">
        <v>#N/A</v>
      </c>
    </row>
    <row r="36864" spans="28:28" x14ac:dyDescent="0.25">
      <c r="AB36864" s="3" t="e">
        <v>#N/A</v>
      </c>
    </row>
    <row r="36865" spans="28:28" x14ac:dyDescent="0.25">
      <c r="AB36865" s="3" t="e">
        <v>#N/A</v>
      </c>
    </row>
    <row r="36866" spans="28:28" x14ac:dyDescent="0.25">
      <c r="AB36866" s="3" t="e">
        <v>#N/A</v>
      </c>
    </row>
    <row r="36867" spans="28:28" x14ac:dyDescent="0.25">
      <c r="AB36867" s="3" t="e">
        <v>#N/A</v>
      </c>
    </row>
    <row r="36868" spans="28:28" x14ac:dyDescent="0.25">
      <c r="AB36868" s="3" t="e">
        <v>#N/A</v>
      </c>
    </row>
    <row r="36869" spans="28:28" x14ac:dyDescent="0.25">
      <c r="AB36869" s="3" t="e">
        <v>#N/A</v>
      </c>
    </row>
    <row r="36870" spans="28:28" x14ac:dyDescent="0.25">
      <c r="AB36870" s="3" t="e">
        <v>#N/A</v>
      </c>
    </row>
    <row r="36871" spans="28:28" x14ac:dyDescent="0.25">
      <c r="AB36871" s="3" t="e">
        <v>#N/A</v>
      </c>
    </row>
    <row r="36872" spans="28:28" x14ac:dyDescent="0.25">
      <c r="AB36872" s="3" t="e">
        <v>#N/A</v>
      </c>
    </row>
    <row r="36873" spans="28:28" x14ac:dyDescent="0.25">
      <c r="AB36873" s="3" t="e">
        <v>#N/A</v>
      </c>
    </row>
    <row r="36874" spans="28:28" x14ac:dyDescent="0.25">
      <c r="AB36874" s="3" t="e">
        <v>#N/A</v>
      </c>
    </row>
    <row r="36875" spans="28:28" x14ac:dyDescent="0.25">
      <c r="AB36875" s="3" t="e">
        <v>#N/A</v>
      </c>
    </row>
    <row r="36876" spans="28:28" x14ac:dyDescent="0.25">
      <c r="AB36876" s="3" t="e">
        <v>#N/A</v>
      </c>
    </row>
    <row r="36877" spans="28:28" x14ac:dyDescent="0.25">
      <c r="AB36877" s="3" t="e">
        <v>#N/A</v>
      </c>
    </row>
    <row r="36878" spans="28:28" x14ac:dyDescent="0.25">
      <c r="AB36878" s="3" t="e">
        <v>#N/A</v>
      </c>
    </row>
    <row r="36879" spans="28:28" x14ac:dyDescent="0.25">
      <c r="AB36879" s="3" t="e">
        <v>#N/A</v>
      </c>
    </row>
    <row r="36880" spans="28:28" x14ac:dyDescent="0.25">
      <c r="AB36880" s="3" t="e">
        <v>#N/A</v>
      </c>
    </row>
    <row r="36881" spans="28:28" x14ac:dyDescent="0.25">
      <c r="AB36881" s="3" t="e">
        <v>#N/A</v>
      </c>
    </row>
    <row r="36882" spans="28:28" x14ac:dyDescent="0.25">
      <c r="AB36882" s="3" t="e">
        <v>#N/A</v>
      </c>
    </row>
    <row r="36883" spans="28:28" x14ac:dyDescent="0.25">
      <c r="AB36883" s="3" t="e">
        <v>#N/A</v>
      </c>
    </row>
    <row r="36884" spans="28:28" x14ac:dyDescent="0.25">
      <c r="AB36884" s="3" t="e">
        <v>#N/A</v>
      </c>
    </row>
    <row r="36885" spans="28:28" x14ac:dyDescent="0.25">
      <c r="AB36885" s="3" t="e">
        <v>#N/A</v>
      </c>
    </row>
    <row r="36886" spans="28:28" x14ac:dyDescent="0.25">
      <c r="AB36886" s="3" t="e">
        <v>#N/A</v>
      </c>
    </row>
    <row r="36887" spans="28:28" x14ac:dyDescent="0.25">
      <c r="AB36887" s="3" t="e">
        <v>#N/A</v>
      </c>
    </row>
    <row r="36888" spans="28:28" x14ac:dyDescent="0.25">
      <c r="AB36888" s="3" t="e">
        <v>#N/A</v>
      </c>
    </row>
    <row r="36889" spans="28:28" x14ac:dyDescent="0.25">
      <c r="AB36889" s="3" t="e">
        <v>#N/A</v>
      </c>
    </row>
    <row r="36890" spans="28:28" x14ac:dyDescent="0.25">
      <c r="AB36890" s="3" t="e">
        <v>#N/A</v>
      </c>
    </row>
    <row r="36891" spans="28:28" x14ac:dyDescent="0.25">
      <c r="AB36891" s="3" t="e">
        <v>#N/A</v>
      </c>
    </row>
    <row r="36892" spans="28:28" x14ac:dyDescent="0.25">
      <c r="AB36892" s="3" t="e">
        <v>#N/A</v>
      </c>
    </row>
    <row r="36893" spans="28:28" x14ac:dyDescent="0.25">
      <c r="AB36893" s="3" t="e">
        <v>#N/A</v>
      </c>
    </row>
    <row r="36894" spans="28:28" x14ac:dyDescent="0.25">
      <c r="AB36894" s="3" t="e">
        <v>#N/A</v>
      </c>
    </row>
    <row r="36895" spans="28:28" x14ac:dyDescent="0.25">
      <c r="AB36895" s="3" t="e">
        <v>#N/A</v>
      </c>
    </row>
    <row r="36896" spans="28:28" x14ac:dyDescent="0.25">
      <c r="AB36896" s="3" t="e">
        <v>#N/A</v>
      </c>
    </row>
    <row r="36897" spans="28:28" x14ac:dyDescent="0.25">
      <c r="AB36897" s="3" t="e">
        <v>#N/A</v>
      </c>
    </row>
    <row r="36898" spans="28:28" x14ac:dyDescent="0.25">
      <c r="AB36898" s="3" t="e">
        <v>#N/A</v>
      </c>
    </row>
    <row r="36899" spans="28:28" x14ac:dyDescent="0.25">
      <c r="AB36899" s="3" t="e">
        <v>#N/A</v>
      </c>
    </row>
    <row r="36900" spans="28:28" x14ac:dyDescent="0.25">
      <c r="AB36900" s="3" t="e">
        <v>#N/A</v>
      </c>
    </row>
    <row r="36901" spans="28:28" x14ac:dyDescent="0.25">
      <c r="AB36901" s="3" t="e">
        <v>#N/A</v>
      </c>
    </row>
    <row r="36902" spans="28:28" x14ac:dyDescent="0.25">
      <c r="AB36902" s="3" t="e">
        <v>#N/A</v>
      </c>
    </row>
    <row r="36903" spans="28:28" x14ac:dyDescent="0.25">
      <c r="AB36903" s="3" t="e">
        <v>#N/A</v>
      </c>
    </row>
    <row r="36904" spans="28:28" x14ac:dyDescent="0.25">
      <c r="AB36904" s="3" t="e">
        <v>#N/A</v>
      </c>
    </row>
    <row r="36905" spans="28:28" x14ac:dyDescent="0.25">
      <c r="AB36905" s="3" t="e">
        <v>#N/A</v>
      </c>
    </row>
    <row r="36906" spans="28:28" x14ac:dyDescent="0.25">
      <c r="AB36906" s="3" t="e">
        <v>#N/A</v>
      </c>
    </row>
    <row r="36907" spans="28:28" x14ac:dyDescent="0.25">
      <c r="AB36907" s="3" t="e">
        <v>#N/A</v>
      </c>
    </row>
    <row r="36908" spans="28:28" x14ac:dyDescent="0.25">
      <c r="AB36908" s="3" t="e">
        <v>#N/A</v>
      </c>
    </row>
    <row r="36909" spans="28:28" x14ac:dyDescent="0.25">
      <c r="AB36909" s="3" t="e">
        <v>#N/A</v>
      </c>
    </row>
    <row r="36910" spans="28:28" x14ac:dyDescent="0.25">
      <c r="AB36910" s="3" t="e">
        <v>#N/A</v>
      </c>
    </row>
    <row r="36911" spans="28:28" x14ac:dyDescent="0.25">
      <c r="AB36911" s="3" t="e">
        <v>#N/A</v>
      </c>
    </row>
    <row r="36912" spans="28:28" x14ac:dyDescent="0.25">
      <c r="AB36912" s="3" t="e">
        <v>#N/A</v>
      </c>
    </row>
    <row r="36913" spans="28:28" x14ac:dyDescent="0.25">
      <c r="AB36913" s="3" t="e">
        <v>#N/A</v>
      </c>
    </row>
    <row r="36914" spans="28:28" x14ac:dyDescent="0.25">
      <c r="AB36914" s="3" t="e">
        <v>#N/A</v>
      </c>
    </row>
    <row r="36915" spans="28:28" x14ac:dyDescent="0.25">
      <c r="AB36915" s="3" t="e">
        <v>#N/A</v>
      </c>
    </row>
    <row r="36916" spans="28:28" x14ac:dyDescent="0.25">
      <c r="AB36916" s="3" t="e">
        <v>#N/A</v>
      </c>
    </row>
    <row r="36917" spans="28:28" x14ac:dyDescent="0.25">
      <c r="AB36917" s="3" t="e">
        <v>#N/A</v>
      </c>
    </row>
    <row r="36918" spans="28:28" x14ac:dyDescent="0.25">
      <c r="AB36918" s="3" t="e">
        <v>#N/A</v>
      </c>
    </row>
    <row r="36919" spans="28:28" x14ac:dyDescent="0.25">
      <c r="AB36919" s="3" t="e">
        <v>#N/A</v>
      </c>
    </row>
    <row r="36920" spans="28:28" x14ac:dyDescent="0.25">
      <c r="AB36920" s="3" t="e">
        <v>#N/A</v>
      </c>
    </row>
    <row r="36921" spans="28:28" x14ac:dyDescent="0.25">
      <c r="AB36921" s="3" t="e">
        <v>#N/A</v>
      </c>
    </row>
    <row r="36922" spans="28:28" x14ac:dyDescent="0.25">
      <c r="AB36922" s="3" t="e">
        <v>#N/A</v>
      </c>
    </row>
    <row r="36923" spans="28:28" x14ac:dyDescent="0.25">
      <c r="AB36923" s="3" t="e">
        <v>#N/A</v>
      </c>
    </row>
    <row r="36924" spans="28:28" x14ac:dyDescent="0.25">
      <c r="AB36924" s="3" t="e">
        <v>#N/A</v>
      </c>
    </row>
    <row r="36925" spans="28:28" x14ac:dyDescent="0.25">
      <c r="AB36925" s="3" t="e">
        <v>#N/A</v>
      </c>
    </row>
    <row r="36926" spans="28:28" x14ac:dyDescent="0.25">
      <c r="AB36926" s="3" t="e">
        <v>#N/A</v>
      </c>
    </row>
    <row r="36927" spans="28:28" x14ac:dyDescent="0.25">
      <c r="AB36927" s="3" t="e">
        <v>#N/A</v>
      </c>
    </row>
    <row r="36928" spans="28:28" x14ac:dyDescent="0.25">
      <c r="AB36928" s="3" t="e">
        <v>#N/A</v>
      </c>
    </row>
    <row r="36929" spans="28:28" x14ac:dyDescent="0.25">
      <c r="AB36929" s="3" t="e">
        <v>#N/A</v>
      </c>
    </row>
    <row r="36930" spans="28:28" x14ac:dyDescent="0.25">
      <c r="AB36930" s="3" t="e">
        <v>#N/A</v>
      </c>
    </row>
    <row r="36931" spans="28:28" x14ac:dyDescent="0.25">
      <c r="AB36931" s="3" t="e">
        <v>#N/A</v>
      </c>
    </row>
    <row r="36932" spans="28:28" x14ac:dyDescent="0.25">
      <c r="AB36932" s="3" t="e">
        <v>#N/A</v>
      </c>
    </row>
    <row r="36933" spans="28:28" x14ac:dyDescent="0.25">
      <c r="AB36933" s="3" t="e">
        <v>#N/A</v>
      </c>
    </row>
    <row r="36934" spans="28:28" x14ac:dyDescent="0.25">
      <c r="AB36934" s="3" t="e">
        <v>#N/A</v>
      </c>
    </row>
    <row r="36935" spans="28:28" x14ac:dyDescent="0.25">
      <c r="AB36935" s="3" t="e">
        <v>#N/A</v>
      </c>
    </row>
    <row r="36936" spans="28:28" x14ac:dyDescent="0.25">
      <c r="AB36936" s="3" t="e">
        <v>#N/A</v>
      </c>
    </row>
    <row r="36937" spans="28:28" x14ac:dyDescent="0.25">
      <c r="AB36937" s="3" t="e">
        <v>#N/A</v>
      </c>
    </row>
    <row r="36938" spans="28:28" x14ac:dyDescent="0.25">
      <c r="AB36938" s="3" t="e">
        <v>#N/A</v>
      </c>
    </row>
    <row r="36939" spans="28:28" x14ac:dyDescent="0.25">
      <c r="AB36939" s="3" t="e">
        <v>#N/A</v>
      </c>
    </row>
    <row r="36940" spans="28:28" x14ac:dyDescent="0.25">
      <c r="AB36940" s="3" t="e">
        <v>#N/A</v>
      </c>
    </row>
    <row r="36941" spans="28:28" x14ac:dyDescent="0.25">
      <c r="AB36941" s="3" t="e">
        <v>#N/A</v>
      </c>
    </row>
    <row r="36942" spans="28:28" x14ac:dyDescent="0.25">
      <c r="AB36942" s="3" t="e">
        <v>#N/A</v>
      </c>
    </row>
    <row r="36943" spans="28:28" x14ac:dyDescent="0.25">
      <c r="AB36943" s="3" t="e">
        <v>#N/A</v>
      </c>
    </row>
    <row r="36944" spans="28:28" x14ac:dyDescent="0.25">
      <c r="AB36944" s="3" t="e">
        <v>#N/A</v>
      </c>
    </row>
    <row r="36945" spans="28:28" x14ac:dyDescent="0.25">
      <c r="AB36945" s="3" t="e">
        <v>#N/A</v>
      </c>
    </row>
    <row r="36946" spans="28:28" x14ac:dyDescent="0.25">
      <c r="AB36946" s="3" t="e">
        <v>#N/A</v>
      </c>
    </row>
    <row r="36947" spans="28:28" x14ac:dyDescent="0.25">
      <c r="AB36947" s="3" t="e">
        <v>#N/A</v>
      </c>
    </row>
    <row r="36948" spans="28:28" x14ac:dyDescent="0.25">
      <c r="AB36948" s="3" t="e">
        <v>#N/A</v>
      </c>
    </row>
    <row r="36949" spans="28:28" x14ac:dyDescent="0.25">
      <c r="AB36949" s="3" t="e">
        <v>#N/A</v>
      </c>
    </row>
    <row r="36950" spans="28:28" x14ac:dyDescent="0.25">
      <c r="AB36950" s="3" t="e">
        <v>#N/A</v>
      </c>
    </row>
    <row r="36951" spans="28:28" x14ac:dyDescent="0.25">
      <c r="AB36951" s="3" t="e">
        <v>#N/A</v>
      </c>
    </row>
    <row r="36952" spans="28:28" x14ac:dyDescent="0.25">
      <c r="AB36952" s="3" t="e">
        <v>#N/A</v>
      </c>
    </row>
    <row r="36953" spans="28:28" x14ac:dyDescent="0.25">
      <c r="AB36953" s="3" t="e">
        <v>#N/A</v>
      </c>
    </row>
    <row r="36954" spans="28:28" x14ac:dyDescent="0.25">
      <c r="AB36954" s="3" t="e">
        <v>#N/A</v>
      </c>
    </row>
    <row r="36955" spans="28:28" x14ac:dyDescent="0.25">
      <c r="AB36955" s="3" t="e">
        <v>#N/A</v>
      </c>
    </row>
    <row r="36956" spans="28:28" x14ac:dyDescent="0.25">
      <c r="AB36956" s="3" t="e">
        <v>#N/A</v>
      </c>
    </row>
    <row r="36957" spans="28:28" x14ac:dyDescent="0.25">
      <c r="AB36957" s="3" t="e">
        <v>#N/A</v>
      </c>
    </row>
    <row r="36958" spans="28:28" x14ac:dyDescent="0.25">
      <c r="AB36958" s="3" t="e">
        <v>#N/A</v>
      </c>
    </row>
    <row r="36959" spans="28:28" x14ac:dyDescent="0.25">
      <c r="AB36959" s="3" t="e">
        <v>#N/A</v>
      </c>
    </row>
    <row r="36960" spans="28:28" x14ac:dyDescent="0.25">
      <c r="AB36960" s="3" t="e">
        <v>#N/A</v>
      </c>
    </row>
    <row r="36961" spans="28:28" x14ac:dyDescent="0.25">
      <c r="AB36961" s="3" t="e">
        <v>#N/A</v>
      </c>
    </row>
    <row r="36962" spans="28:28" x14ac:dyDescent="0.25">
      <c r="AB36962" s="3" t="e">
        <v>#N/A</v>
      </c>
    </row>
    <row r="36963" spans="28:28" x14ac:dyDescent="0.25">
      <c r="AB36963" s="3" t="e">
        <v>#N/A</v>
      </c>
    </row>
    <row r="36964" spans="28:28" x14ac:dyDescent="0.25">
      <c r="AB36964" s="3" t="e">
        <v>#N/A</v>
      </c>
    </row>
    <row r="36965" spans="28:28" x14ac:dyDescent="0.25">
      <c r="AB36965" s="3" t="e">
        <v>#N/A</v>
      </c>
    </row>
    <row r="36966" spans="28:28" x14ac:dyDescent="0.25">
      <c r="AB36966" s="3" t="e">
        <v>#N/A</v>
      </c>
    </row>
    <row r="36967" spans="28:28" x14ac:dyDescent="0.25">
      <c r="AB36967" s="3" t="e">
        <v>#N/A</v>
      </c>
    </row>
    <row r="36968" spans="28:28" x14ac:dyDescent="0.25">
      <c r="AB36968" s="3" t="e">
        <v>#N/A</v>
      </c>
    </row>
    <row r="36969" spans="28:28" x14ac:dyDescent="0.25">
      <c r="AB36969" s="3" t="e">
        <v>#N/A</v>
      </c>
    </row>
    <row r="36970" spans="28:28" x14ac:dyDescent="0.25">
      <c r="AB36970" s="3" t="e">
        <v>#N/A</v>
      </c>
    </row>
    <row r="36971" spans="28:28" x14ac:dyDescent="0.25">
      <c r="AB36971" s="3" t="e">
        <v>#N/A</v>
      </c>
    </row>
    <row r="36972" spans="28:28" x14ac:dyDescent="0.25">
      <c r="AB36972" s="3" t="e">
        <v>#N/A</v>
      </c>
    </row>
    <row r="36973" spans="28:28" x14ac:dyDescent="0.25">
      <c r="AB36973" s="3" t="e">
        <v>#N/A</v>
      </c>
    </row>
    <row r="36974" spans="28:28" x14ac:dyDescent="0.25">
      <c r="AB36974" s="3" t="e">
        <v>#N/A</v>
      </c>
    </row>
    <row r="36975" spans="28:28" x14ac:dyDescent="0.25">
      <c r="AB36975" s="3" t="e">
        <v>#N/A</v>
      </c>
    </row>
    <row r="36976" spans="28:28" x14ac:dyDescent="0.25">
      <c r="AB36976" s="3" t="e">
        <v>#N/A</v>
      </c>
    </row>
    <row r="36977" spans="28:28" x14ac:dyDescent="0.25">
      <c r="AB36977" s="3" t="e">
        <v>#N/A</v>
      </c>
    </row>
    <row r="36978" spans="28:28" x14ac:dyDescent="0.25">
      <c r="AB36978" s="3" t="e">
        <v>#N/A</v>
      </c>
    </row>
    <row r="36979" spans="28:28" x14ac:dyDescent="0.25">
      <c r="AB36979" s="3" t="e">
        <v>#N/A</v>
      </c>
    </row>
    <row r="36980" spans="28:28" x14ac:dyDescent="0.25">
      <c r="AB36980" s="3" t="e">
        <v>#N/A</v>
      </c>
    </row>
    <row r="36981" spans="28:28" x14ac:dyDescent="0.25">
      <c r="AB36981" s="3" t="e">
        <v>#N/A</v>
      </c>
    </row>
    <row r="36982" spans="28:28" x14ac:dyDescent="0.25">
      <c r="AB36982" s="3" t="e">
        <v>#N/A</v>
      </c>
    </row>
    <row r="36983" spans="28:28" x14ac:dyDescent="0.25">
      <c r="AB36983" s="3" t="e">
        <v>#N/A</v>
      </c>
    </row>
    <row r="36984" spans="28:28" x14ac:dyDescent="0.25">
      <c r="AB36984" s="3" t="e">
        <v>#N/A</v>
      </c>
    </row>
    <row r="36985" spans="28:28" x14ac:dyDescent="0.25">
      <c r="AB36985" s="3" t="e">
        <v>#N/A</v>
      </c>
    </row>
    <row r="36986" spans="28:28" x14ac:dyDescent="0.25">
      <c r="AB36986" s="3" t="e">
        <v>#N/A</v>
      </c>
    </row>
    <row r="36987" spans="28:28" x14ac:dyDescent="0.25">
      <c r="AB36987" s="3" t="e">
        <v>#N/A</v>
      </c>
    </row>
    <row r="36988" spans="28:28" x14ac:dyDescent="0.25">
      <c r="AB36988" s="3" t="e">
        <v>#N/A</v>
      </c>
    </row>
    <row r="36989" spans="28:28" x14ac:dyDescent="0.25">
      <c r="AB36989" s="3" t="e">
        <v>#N/A</v>
      </c>
    </row>
    <row r="36990" spans="28:28" x14ac:dyDescent="0.25">
      <c r="AB36990" s="3" t="e">
        <v>#N/A</v>
      </c>
    </row>
    <row r="36991" spans="28:28" x14ac:dyDescent="0.25">
      <c r="AB36991" s="3" t="e">
        <v>#N/A</v>
      </c>
    </row>
    <row r="36992" spans="28:28" x14ac:dyDescent="0.25">
      <c r="AB36992" s="3" t="e">
        <v>#N/A</v>
      </c>
    </row>
    <row r="36993" spans="28:28" x14ac:dyDescent="0.25">
      <c r="AB36993" s="3" t="e">
        <v>#N/A</v>
      </c>
    </row>
    <row r="36994" spans="28:28" x14ac:dyDescent="0.25">
      <c r="AB36994" s="3" t="e">
        <v>#N/A</v>
      </c>
    </row>
    <row r="36995" spans="28:28" x14ac:dyDescent="0.25">
      <c r="AB36995" s="3" t="e">
        <v>#N/A</v>
      </c>
    </row>
    <row r="36996" spans="28:28" x14ac:dyDescent="0.25">
      <c r="AB36996" s="3" t="e">
        <v>#N/A</v>
      </c>
    </row>
    <row r="36997" spans="28:28" x14ac:dyDescent="0.25">
      <c r="AB36997" s="3" t="e">
        <v>#N/A</v>
      </c>
    </row>
    <row r="36998" spans="28:28" x14ac:dyDescent="0.25">
      <c r="AB36998" s="3" t="e">
        <v>#N/A</v>
      </c>
    </row>
    <row r="36999" spans="28:28" x14ac:dyDescent="0.25">
      <c r="AB36999" s="3" t="e">
        <v>#N/A</v>
      </c>
    </row>
    <row r="37000" spans="28:28" x14ac:dyDescent="0.25">
      <c r="AB37000" s="3" t="e">
        <v>#N/A</v>
      </c>
    </row>
    <row r="37001" spans="28:28" x14ac:dyDescent="0.25">
      <c r="AB37001" s="3" t="e">
        <v>#N/A</v>
      </c>
    </row>
    <row r="37002" spans="28:28" x14ac:dyDescent="0.25">
      <c r="AB37002" s="3" t="e">
        <v>#N/A</v>
      </c>
    </row>
    <row r="37003" spans="28:28" x14ac:dyDescent="0.25">
      <c r="AB37003" s="3" t="e">
        <v>#N/A</v>
      </c>
    </row>
    <row r="37004" spans="28:28" x14ac:dyDescent="0.25">
      <c r="AB37004" s="3" t="e">
        <v>#N/A</v>
      </c>
    </row>
    <row r="37005" spans="28:28" x14ac:dyDescent="0.25">
      <c r="AB37005" s="3" t="e">
        <v>#N/A</v>
      </c>
    </row>
    <row r="37006" spans="28:28" x14ac:dyDescent="0.25">
      <c r="AB37006" s="3" t="e">
        <v>#N/A</v>
      </c>
    </row>
    <row r="37007" spans="28:28" x14ac:dyDescent="0.25">
      <c r="AB37007" s="3" t="e">
        <v>#N/A</v>
      </c>
    </row>
    <row r="37008" spans="28:28" x14ac:dyDescent="0.25">
      <c r="AB37008" s="3" t="e">
        <v>#N/A</v>
      </c>
    </row>
    <row r="37009" spans="28:28" x14ac:dyDescent="0.25">
      <c r="AB37009" s="3" t="e">
        <v>#N/A</v>
      </c>
    </row>
    <row r="37010" spans="28:28" x14ac:dyDescent="0.25">
      <c r="AB37010" s="3" t="e">
        <v>#N/A</v>
      </c>
    </row>
    <row r="37011" spans="28:28" x14ac:dyDescent="0.25">
      <c r="AB37011" s="3" t="e">
        <v>#N/A</v>
      </c>
    </row>
    <row r="37012" spans="28:28" x14ac:dyDescent="0.25">
      <c r="AB37012" s="3" t="e">
        <v>#N/A</v>
      </c>
    </row>
    <row r="37013" spans="28:28" x14ac:dyDescent="0.25">
      <c r="AB37013" s="3" t="e">
        <v>#N/A</v>
      </c>
    </row>
    <row r="37014" spans="28:28" x14ac:dyDescent="0.25">
      <c r="AB37014" s="3" t="e">
        <v>#N/A</v>
      </c>
    </row>
    <row r="37015" spans="28:28" x14ac:dyDescent="0.25">
      <c r="AB37015" s="3" t="e">
        <v>#N/A</v>
      </c>
    </row>
    <row r="37016" spans="28:28" x14ac:dyDescent="0.25">
      <c r="AB37016" s="3" t="e">
        <v>#N/A</v>
      </c>
    </row>
    <row r="37017" spans="28:28" x14ac:dyDescent="0.25">
      <c r="AB37017" s="3" t="e">
        <v>#N/A</v>
      </c>
    </row>
    <row r="37018" spans="28:28" x14ac:dyDescent="0.25">
      <c r="AB37018" s="3" t="e">
        <v>#N/A</v>
      </c>
    </row>
    <row r="37019" spans="28:28" x14ac:dyDescent="0.25">
      <c r="AB37019" s="3" t="e">
        <v>#N/A</v>
      </c>
    </row>
    <row r="37020" spans="28:28" x14ac:dyDescent="0.25">
      <c r="AB37020" s="3" t="e">
        <v>#N/A</v>
      </c>
    </row>
    <row r="37021" spans="28:28" x14ac:dyDescent="0.25">
      <c r="AB37021" s="3" t="e">
        <v>#N/A</v>
      </c>
    </row>
    <row r="37022" spans="28:28" x14ac:dyDescent="0.25">
      <c r="AB37022" s="3" t="e">
        <v>#N/A</v>
      </c>
    </row>
    <row r="37023" spans="28:28" x14ac:dyDescent="0.25">
      <c r="AB37023" s="3" t="e">
        <v>#N/A</v>
      </c>
    </row>
    <row r="37024" spans="28:28" x14ac:dyDescent="0.25">
      <c r="AB37024" s="3" t="e">
        <v>#N/A</v>
      </c>
    </row>
    <row r="37025" spans="28:28" x14ac:dyDescent="0.25">
      <c r="AB37025" s="3" t="e">
        <v>#N/A</v>
      </c>
    </row>
    <row r="37026" spans="28:28" x14ac:dyDescent="0.25">
      <c r="AB37026" s="3" t="e">
        <v>#N/A</v>
      </c>
    </row>
    <row r="37027" spans="28:28" x14ac:dyDescent="0.25">
      <c r="AB37027" s="3" t="e">
        <v>#N/A</v>
      </c>
    </row>
    <row r="37028" spans="28:28" x14ac:dyDescent="0.25">
      <c r="AB37028" s="3" t="e">
        <v>#N/A</v>
      </c>
    </row>
    <row r="37029" spans="28:28" x14ac:dyDescent="0.25">
      <c r="AB37029" s="3" t="e">
        <v>#N/A</v>
      </c>
    </row>
    <row r="37030" spans="28:28" x14ac:dyDescent="0.25">
      <c r="AB37030" s="3" t="e">
        <v>#N/A</v>
      </c>
    </row>
    <row r="37031" spans="28:28" x14ac:dyDescent="0.25">
      <c r="AB37031" s="3" t="e">
        <v>#N/A</v>
      </c>
    </row>
    <row r="37032" spans="28:28" x14ac:dyDescent="0.25">
      <c r="AB37032" s="3" t="e">
        <v>#N/A</v>
      </c>
    </row>
    <row r="37033" spans="28:28" x14ac:dyDescent="0.25">
      <c r="AB37033" s="3" t="e">
        <v>#N/A</v>
      </c>
    </row>
    <row r="37034" spans="28:28" x14ac:dyDescent="0.25">
      <c r="AB37034" s="3" t="e">
        <v>#N/A</v>
      </c>
    </row>
    <row r="37035" spans="28:28" x14ac:dyDescent="0.25">
      <c r="AB37035" s="3" t="e">
        <v>#N/A</v>
      </c>
    </row>
    <row r="37036" spans="28:28" x14ac:dyDescent="0.25">
      <c r="AB37036" s="3" t="e">
        <v>#N/A</v>
      </c>
    </row>
    <row r="37037" spans="28:28" x14ac:dyDescent="0.25">
      <c r="AB37037" s="3" t="e">
        <v>#N/A</v>
      </c>
    </row>
    <row r="37038" spans="28:28" x14ac:dyDescent="0.25">
      <c r="AB37038" s="3" t="e">
        <v>#N/A</v>
      </c>
    </row>
    <row r="37039" spans="28:28" x14ac:dyDescent="0.25">
      <c r="AB37039" s="3" t="e">
        <v>#N/A</v>
      </c>
    </row>
    <row r="37040" spans="28:28" x14ac:dyDescent="0.25">
      <c r="AB37040" s="3" t="e">
        <v>#N/A</v>
      </c>
    </row>
    <row r="37041" spans="28:28" x14ac:dyDescent="0.25">
      <c r="AB37041" s="3" t="e">
        <v>#N/A</v>
      </c>
    </row>
    <row r="37042" spans="28:28" x14ac:dyDescent="0.25">
      <c r="AB37042" s="3" t="e">
        <v>#N/A</v>
      </c>
    </row>
    <row r="37043" spans="28:28" x14ac:dyDescent="0.25">
      <c r="AB37043" s="3" t="e">
        <v>#N/A</v>
      </c>
    </row>
    <row r="37044" spans="28:28" x14ac:dyDescent="0.25">
      <c r="AB37044" s="3" t="e">
        <v>#N/A</v>
      </c>
    </row>
    <row r="37045" spans="28:28" x14ac:dyDescent="0.25">
      <c r="AB37045" s="3" t="e">
        <v>#N/A</v>
      </c>
    </row>
    <row r="37046" spans="28:28" x14ac:dyDescent="0.25">
      <c r="AB37046" s="3" t="e">
        <v>#N/A</v>
      </c>
    </row>
    <row r="37047" spans="28:28" x14ac:dyDescent="0.25">
      <c r="AB37047" s="3" t="e">
        <v>#N/A</v>
      </c>
    </row>
    <row r="37048" spans="28:28" x14ac:dyDescent="0.25">
      <c r="AB37048" s="3" t="e">
        <v>#N/A</v>
      </c>
    </row>
    <row r="37049" spans="28:28" x14ac:dyDescent="0.25">
      <c r="AB37049" s="3" t="e">
        <v>#N/A</v>
      </c>
    </row>
    <row r="37050" spans="28:28" x14ac:dyDescent="0.25">
      <c r="AB37050" s="3" t="e">
        <v>#N/A</v>
      </c>
    </row>
    <row r="37051" spans="28:28" x14ac:dyDescent="0.25">
      <c r="AB37051" s="3" t="e">
        <v>#N/A</v>
      </c>
    </row>
    <row r="37052" spans="28:28" x14ac:dyDescent="0.25">
      <c r="AB37052" s="3" t="e">
        <v>#N/A</v>
      </c>
    </row>
    <row r="37053" spans="28:28" x14ac:dyDescent="0.25">
      <c r="AB37053" s="3" t="e">
        <v>#N/A</v>
      </c>
    </row>
    <row r="37054" spans="28:28" x14ac:dyDescent="0.25">
      <c r="AB37054" s="3" t="e">
        <v>#N/A</v>
      </c>
    </row>
    <row r="37055" spans="28:28" x14ac:dyDescent="0.25">
      <c r="AB37055" s="3" t="e">
        <v>#N/A</v>
      </c>
    </row>
    <row r="37056" spans="28:28" x14ac:dyDescent="0.25">
      <c r="AB37056" s="3" t="e">
        <v>#N/A</v>
      </c>
    </row>
    <row r="37057" spans="28:28" x14ac:dyDescent="0.25">
      <c r="AB37057" s="3" t="e">
        <v>#N/A</v>
      </c>
    </row>
    <row r="37058" spans="28:28" x14ac:dyDescent="0.25">
      <c r="AB37058" s="3" t="e">
        <v>#N/A</v>
      </c>
    </row>
    <row r="37059" spans="28:28" x14ac:dyDescent="0.25">
      <c r="AB37059" s="3" t="e">
        <v>#N/A</v>
      </c>
    </row>
    <row r="37060" spans="28:28" x14ac:dyDescent="0.25">
      <c r="AB37060" s="3" t="e">
        <v>#N/A</v>
      </c>
    </row>
    <row r="37061" spans="28:28" x14ac:dyDescent="0.25">
      <c r="AB37061" s="3" t="e">
        <v>#N/A</v>
      </c>
    </row>
    <row r="37062" spans="28:28" x14ac:dyDescent="0.25">
      <c r="AB37062" s="3" t="e">
        <v>#N/A</v>
      </c>
    </row>
    <row r="37063" spans="28:28" x14ac:dyDescent="0.25">
      <c r="AB37063" s="3" t="e">
        <v>#N/A</v>
      </c>
    </row>
    <row r="37064" spans="28:28" x14ac:dyDescent="0.25">
      <c r="AB37064" s="3" t="e">
        <v>#N/A</v>
      </c>
    </row>
    <row r="37065" spans="28:28" x14ac:dyDescent="0.25">
      <c r="AB37065" s="3" t="e">
        <v>#N/A</v>
      </c>
    </row>
    <row r="37066" spans="28:28" x14ac:dyDescent="0.25">
      <c r="AB37066" s="3" t="e">
        <v>#N/A</v>
      </c>
    </row>
    <row r="37067" spans="28:28" x14ac:dyDescent="0.25">
      <c r="AB37067" s="3" t="e">
        <v>#N/A</v>
      </c>
    </row>
    <row r="37068" spans="28:28" x14ac:dyDescent="0.25">
      <c r="AB37068" s="3" t="e">
        <v>#N/A</v>
      </c>
    </row>
    <row r="37069" spans="28:28" x14ac:dyDescent="0.25">
      <c r="AB37069" s="3" t="e">
        <v>#N/A</v>
      </c>
    </row>
    <row r="37070" spans="28:28" x14ac:dyDescent="0.25">
      <c r="AB37070" s="3" t="e">
        <v>#N/A</v>
      </c>
    </row>
    <row r="37071" spans="28:28" x14ac:dyDescent="0.25">
      <c r="AB37071" s="3" t="e">
        <v>#N/A</v>
      </c>
    </row>
    <row r="37072" spans="28:28" x14ac:dyDescent="0.25">
      <c r="AB37072" s="3" t="e">
        <v>#N/A</v>
      </c>
    </row>
    <row r="37073" spans="28:28" x14ac:dyDescent="0.25">
      <c r="AB37073" s="3" t="e">
        <v>#N/A</v>
      </c>
    </row>
    <row r="37074" spans="28:28" x14ac:dyDescent="0.25">
      <c r="AB37074" s="3" t="e">
        <v>#N/A</v>
      </c>
    </row>
    <row r="37075" spans="28:28" x14ac:dyDescent="0.25">
      <c r="AB37075" s="3" t="e">
        <v>#N/A</v>
      </c>
    </row>
    <row r="37076" spans="28:28" x14ac:dyDescent="0.25">
      <c r="AB37076" s="3" t="e">
        <v>#N/A</v>
      </c>
    </row>
    <row r="37077" spans="28:28" x14ac:dyDescent="0.25">
      <c r="AB37077" s="3" t="e">
        <v>#N/A</v>
      </c>
    </row>
    <row r="37078" spans="28:28" x14ac:dyDescent="0.25">
      <c r="AB37078" s="3" t="e">
        <v>#N/A</v>
      </c>
    </row>
    <row r="37079" spans="28:28" x14ac:dyDescent="0.25">
      <c r="AB37079" s="3" t="e">
        <v>#N/A</v>
      </c>
    </row>
    <row r="37080" spans="28:28" x14ac:dyDescent="0.25">
      <c r="AB37080" s="3" t="e">
        <v>#N/A</v>
      </c>
    </row>
    <row r="37081" spans="28:28" x14ac:dyDescent="0.25">
      <c r="AB37081" s="3" t="e">
        <v>#N/A</v>
      </c>
    </row>
    <row r="37082" spans="28:28" x14ac:dyDescent="0.25">
      <c r="AB37082" s="3" t="e">
        <v>#N/A</v>
      </c>
    </row>
    <row r="37083" spans="28:28" x14ac:dyDescent="0.25">
      <c r="AB37083" s="3" t="e">
        <v>#N/A</v>
      </c>
    </row>
    <row r="37084" spans="28:28" x14ac:dyDescent="0.25">
      <c r="AB37084" s="3" t="e">
        <v>#N/A</v>
      </c>
    </row>
    <row r="37085" spans="28:28" x14ac:dyDescent="0.25">
      <c r="AB37085" s="3" t="e">
        <v>#N/A</v>
      </c>
    </row>
    <row r="37086" spans="28:28" x14ac:dyDescent="0.25">
      <c r="AB37086" s="3" t="e">
        <v>#N/A</v>
      </c>
    </row>
    <row r="37087" spans="28:28" x14ac:dyDescent="0.25">
      <c r="AB37087" s="3" t="e">
        <v>#N/A</v>
      </c>
    </row>
    <row r="37088" spans="28:28" x14ac:dyDescent="0.25">
      <c r="AB37088" s="3" t="e">
        <v>#N/A</v>
      </c>
    </row>
    <row r="37089" spans="28:28" x14ac:dyDescent="0.25">
      <c r="AB37089" s="3" t="e">
        <v>#N/A</v>
      </c>
    </row>
    <row r="37090" spans="28:28" x14ac:dyDescent="0.25">
      <c r="AB37090" s="3" t="e">
        <v>#N/A</v>
      </c>
    </row>
    <row r="37091" spans="28:28" x14ac:dyDescent="0.25">
      <c r="AB37091" s="3" t="e">
        <v>#N/A</v>
      </c>
    </row>
    <row r="37092" spans="28:28" x14ac:dyDescent="0.25">
      <c r="AB37092" s="3" t="e">
        <v>#N/A</v>
      </c>
    </row>
    <row r="37093" spans="28:28" x14ac:dyDescent="0.25">
      <c r="AB37093" s="3" t="e">
        <v>#N/A</v>
      </c>
    </row>
    <row r="37094" spans="28:28" x14ac:dyDescent="0.25">
      <c r="AB37094" s="3" t="e">
        <v>#N/A</v>
      </c>
    </row>
    <row r="37095" spans="28:28" x14ac:dyDescent="0.25">
      <c r="AB37095" s="3" t="e">
        <v>#N/A</v>
      </c>
    </row>
    <row r="37096" spans="28:28" x14ac:dyDescent="0.25">
      <c r="AB37096" s="3" t="e">
        <v>#N/A</v>
      </c>
    </row>
    <row r="37097" spans="28:28" x14ac:dyDescent="0.25">
      <c r="AB37097" s="3" t="e">
        <v>#N/A</v>
      </c>
    </row>
    <row r="37098" spans="28:28" x14ac:dyDescent="0.25">
      <c r="AB37098" s="3" t="e">
        <v>#N/A</v>
      </c>
    </row>
    <row r="37099" spans="28:28" x14ac:dyDescent="0.25">
      <c r="AB37099" s="3" t="e">
        <v>#N/A</v>
      </c>
    </row>
    <row r="37100" spans="28:28" x14ac:dyDescent="0.25">
      <c r="AB37100" s="3" t="e">
        <v>#N/A</v>
      </c>
    </row>
    <row r="37101" spans="28:28" x14ac:dyDescent="0.25">
      <c r="AB37101" s="3" t="e">
        <v>#N/A</v>
      </c>
    </row>
    <row r="37102" spans="28:28" x14ac:dyDescent="0.25">
      <c r="AB37102" s="3" t="e">
        <v>#N/A</v>
      </c>
    </row>
    <row r="37103" spans="28:28" x14ac:dyDescent="0.25">
      <c r="AB37103" s="3" t="e">
        <v>#N/A</v>
      </c>
    </row>
    <row r="37104" spans="28:28" x14ac:dyDescent="0.25">
      <c r="AB37104" s="3" t="e">
        <v>#N/A</v>
      </c>
    </row>
    <row r="37105" spans="28:28" x14ac:dyDescent="0.25">
      <c r="AB37105" s="3" t="e">
        <v>#N/A</v>
      </c>
    </row>
    <row r="37106" spans="28:28" x14ac:dyDescent="0.25">
      <c r="AB37106" s="3" t="e">
        <v>#N/A</v>
      </c>
    </row>
    <row r="37107" spans="28:28" x14ac:dyDescent="0.25">
      <c r="AB37107" s="3" t="e">
        <v>#N/A</v>
      </c>
    </row>
    <row r="37108" spans="28:28" x14ac:dyDescent="0.25">
      <c r="AB37108" s="3" t="e">
        <v>#N/A</v>
      </c>
    </row>
    <row r="37109" spans="28:28" x14ac:dyDescent="0.25">
      <c r="AB37109" s="3" t="e">
        <v>#N/A</v>
      </c>
    </row>
    <row r="37110" spans="28:28" x14ac:dyDescent="0.25">
      <c r="AB37110" s="3" t="e">
        <v>#N/A</v>
      </c>
    </row>
    <row r="37111" spans="28:28" x14ac:dyDescent="0.25">
      <c r="AB37111" s="3" t="e">
        <v>#N/A</v>
      </c>
    </row>
    <row r="37112" spans="28:28" x14ac:dyDescent="0.25">
      <c r="AB37112" s="3" t="e">
        <v>#N/A</v>
      </c>
    </row>
    <row r="37113" spans="28:28" x14ac:dyDescent="0.25">
      <c r="AB37113" s="3" t="e">
        <v>#N/A</v>
      </c>
    </row>
    <row r="37114" spans="28:28" x14ac:dyDescent="0.25">
      <c r="AB37114" s="3" t="e">
        <v>#N/A</v>
      </c>
    </row>
    <row r="37115" spans="28:28" x14ac:dyDescent="0.25">
      <c r="AB37115" s="3" t="e">
        <v>#N/A</v>
      </c>
    </row>
    <row r="37116" spans="28:28" x14ac:dyDescent="0.25">
      <c r="AB37116" s="3" t="e">
        <v>#N/A</v>
      </c>
    </row>
    <row r="37117" spans="28:28" x14ac:dyDescent="0.25">
      <c r="AB37117" s="3" t="e">
        <v>#N/A</v>
      </c>
    </row>
    <row r="37118" spans="28:28" x14ac:dyDescent="0.25">
      <c r="AB37118" s="3" t="e">
        <v>#N/A</v>
      </c>
    </row>
    <row r="37119" spans="28:28" x14ac:dyDescent="0.25">
      <c r="AB37119" s="3" t="e">
        <v>#N/A</v>
      </c>
    </row>
    <row r="37120" spans="28:28" x14ac:dyDescent="0.25">
      <c r="AB37120" s="3" t="e">
        <v>#N/A</v>
      </c>
    </row>
    <row r="37121" spans="28:28" x14ac:dyDescent="0.25">
      <c r="AB37121" s="3" t="e">
        <v>#N/A</v>
      </c>
    </row>
    <row r="37122" spans="28:28" x14ac:dyDescent="0.25">
      <c r="AB37122" s="3" t="e">
        <v>#N/A</v>
      </c>
    </row>
    <row r="37123" spans="28:28" x14ac:dyDescent="0.25">
      <c r="AB37123" s="3" t="e">
        <v>#N/A</v>
      </c>
    </row>
    <row r="37124" spans="28:28" x14ac:dyDescent="0.25">
      <c r="AB37124" s="3" t="e">
        <v>#N/A</v>
      </c>
    </row>
    <row r="37125" spans="28:28" x14ac:dyDescent="0.25">
      <c r="AB37125" s="3" t="e">
        <v>#N/A</v>
      </c>
    </row>
    <row r="37126" spans="28:28" x14ac:dyDescent="0.25">
      <c r="AB37126" s="3" t="e">
        <v>#N/A</v>
      </c>
    </row>
    <row r="37127" spans="28:28" x14ac:dyDescent="0.25">
      <c r="AB37127" s="3" t="e">
        <v>#N/A</v>
      </c>
    </row>
    <row r="37128" spans="28:28" x14ac:dyDescent="0.25">
      <c r="AB37128" s="3" t="e">
        <v>#N/A</v>
      </c>
    </row>
    <row r="37129" spans="28:28" x14ac:dyDescent="0.25">
      <c r="AB37129" s="3" t="e">
        <v>#N/A</v>
      </c>
    </row>
    <row r="37130" spans="28:28" x14ac:dyDescent="0.25">
      <c r="AB37130" s="3" t="e">
        <v>#N/A</v>
      </c>
    </row>
    <row r="37131" spans="28:28" x14ac:dyDescent="0.25">
      <c r="AB37131" s="3" t="e">
        <v>#N/A</v>
      </c>
    </row>
    <row r="37132" spans="28:28" x14ac:dyDescent="0.25">
      <c r="AB37132" s="3" t="e">
        <v>#N/A</v>
      </c>
    </row>
    <row r="37133" spans="28:28" x14ac:dyDescent="0.25">
      <c r="AB37133" s="3" t="e">
        <v>#N/A</v>
      </c>
    </row>
    <row r="37134" spans="28:28" x14ac:dyDescent="0.25">
      <c r="AB37134" s="3" t="e">
        <v>#N/A</v>
      </c>
    </row>
    <row r="37135" spans="28:28" x14ac:dyDescent="0.25">
      <c r="AB37135" s="3" t="e">
        <v>#N/A</v>
      </c>
    </row>
    <row r="37136" spans="28:28" x14ac:dyDescent="0.25">
      <c r="AB37136" s="3" t="e">
        <v>#N/A</v>
      </c>
    </row>
    <row r="37137" spans="28:28" x14ac:dyDescent="0.25">
      <c r="AB37137" s="3" t="e">
        <v>#N/A</v>
      </c>
    </row>
    <row r="37138" spans="28:28" x14ac:dyDescent="0.25">
      <c r="AB37138" s="3" t="e">
        <v>#N/A</v>
      </c>
    </row>
    <row r="37139" spans="28:28" x14ac:dyDescent="0.25">
      <c r="AB37139" s="3" t="e">
        <v>#N/A</v>
      </c>
    </row>
    <row r="37140" spans="28:28" x14ac:dyDescent="0.25">
      <c r="AB37140" s="3" t="e">
        <v>#N/A</v>
      </c>
    </row>
    <row r="37141" spans="28:28" x14ac:dyDescent="0.25">
      <c r="AB37141" s="3" t="e">
        <v>#N/A</v>
      </c>
    </row>
    <row r="37142" spans="28:28" x14ac:dyDescent="0.25">
      <c r="AB37142" s="3" t="e">
        <v>#N/A</v>
      </c>
    </row>
    <row r="37143" spans="28:28" x14ac:dyDescent="0.25">
      <c r="AB37143" s="3" t="e">
        <v>#N/A</v>
      </c>
    </row>
    <row r="37144" spans="28:28" x14ac:dyDescent="0.25">
      <c r="AB37144" s="3" t="e">
        <v>#N/A</v>
      </c>
    </row>
    <row r="37145" spans="28:28" x14ac:dyDescent="0.25">
      <c r="AB37145" s="3" t="e">
        <v>#N/A</v>
      </c>
    </row>
    <row r="37146" spans="28:28" x14ac:dyDescent="0.25">
      <c r="AB37146" s="3" t="e">
        <v>#N/A</v>
      </c>
    </row>
    <row r="37147" spans="28:28" x14ac:dyDescent="0.25">
      <c r="AB37147" s="3" t="e">
        <v>#N/A</v>
      </c>
    </row>
    <row r="37148" spans="28:28" x14ac:dyDescent="0.25">
      <c r="AB37148" s="3" t="e">
        <v>#N/A</v>
      </c>
    </row>
    <row r="37149" spans="28:28" x14ac:dyDescent="0.25">
      <c r="AB37149" s="3" t="e">
        <v>#N/A</v>
      </c>
    </row>
    <row r="37150" spans="28:28" x14ac:dyDescent="0.25">
      <c r="AB37150" s="3" t="e">
        <v>#N/A</v>
      </c>
    </row>
    <row r="37151" spans="28:28" x14ac:dyDescent="0.25">
      <c r="AB37151" s="3" t="e">
        <v>#N/A</v>
      </c>
    </row>
    <row r="37152" spans="28:28" x14ac:dyDescent="0.25">
      <c r="AB37152" s="3" t="e">
        <v>#N/A</v>
      </c>
    </row>
    <row r="37153" spans="28:28" x14ac:dyDescent="0.25">
      <c r="AB37153" s="3" t="e">
        <v>#N/A</v>
      </c>
    </row>
    <row r="37154" spans="28:28" x14ac:dyDescent="0.25">
      <c r="AB37154" s="3" t="e">
        <v>#N/A</v>
      </c>
    </row>
    <row r="37155" spans="28:28" x14ac:dyDescent="0.25">
      <c r="AB37155" s="3" t="e">
        <v>#N/A</v>
      </c>
    </row>
    <row r="37156" spans="28:28" x14ac:dyDescent="0.25">
      <c r="AB37156" s="3" t="e">
        <v>#N/A</v>
      </c>
    </row>
    <row r="37157" spans="28:28" x14ac:dyDescent="0.25">
      <c r="AB37157" s="3" t="e">
        <v>#N/A</v>
      </c>
    </row>
    <row r="37158" spans="28:28" x14ac:dyDescent="0.25">
      <c r="AB37158" s="3" t="e">
        <v>#N/A</v>
      </c>
    </row>
    <row r="37159" spans="28:28" x14ac:dyDescent="0.25">
      <c r="AB37159" s="3" t="e">
        <v>#N/A</v>
      </c>
    </row>
    <row r="37160" spans="28:28" x14ac:dyDescent="0.25">
      <c r="AB37160" s="3" t="e">
        <v>#N/A</v>
      </c>
    </row>
    <row r="37161" spans="28:28" x14ac:dyDescent="0.25">
      <c r="AB37161" s="3" t="e">
        <v>#N/A</v>
      </c>
    </row>
    <row r="37162" spans="28:28" x14ac:dyDescent="0.25">
      <c r="AB37162" s="3" t="e">
        <v>#N/A</v>
      </c>
    </row>
    <row r="37163" spans="28:28" x14ac:dyDescent="0.25">
      <c r="AB37163" s="3" t="e">
        <v>#N/A</v>
      </c>
    </row>
    <row r="37164" spans="28:28" x14ac:dyDescent="0.25">
      <c r="AB37164" s="3" t="e">
        <v>#N/A</v>
      </c>
    </row>
    <row r="37165" spans="28:28" x14ac:dyDescent="0.25">
      <c r="AB37165" s="3" t="e">
        <v>#N/A</v>
      </c>
    </row>
    <row r="37166" spans="28:28" x14ac:dyDescent="0.25">
      <c r="AB37166" s="3" t="e">
        <v>#N/A</v>
      </c>
    </row>
    <row r="37167" spans="28:28" x14ac:dyDescent="0.25">
      <c r="AB37167" s="3" t="e">
        <v>#N/A</v>
      </c>
    </row>
    <row r="37168" spans="28:28" x14ac:dyDescent="0.25">
      <c r="AB37168" s="3" t="e">
        <v>#N/A</v>
      </c>
    </row>
    <row r="37169" spans="28:28" x14ac:dyDescent="0.25">
      <c r="AB37169" s="3" t="e">
        <v>#N/A</v>
      </c>
    </row>
    <row r="37170" spans="28:28" x14ac:dyDescent="0.25">
      <c r="AB37170" s="3" t="e">
        <v>#N/A</v>
      </c>
    </row>
    <row r="37171" spans="28:28" x14ac:dyDescent="0.25">
      <c r="AB37171" s="3" t="e">
        <v>#N/A</v>
      </c>
    </row>
    <row r="37172" spans="28:28" x14ac:dyDescent="0.25">
      <c r="AB37172" s="3" t="e">
        <v>#N/A</v>
      </c>
    </row>
    <row r="37173" spans="28:28" x14ac:dyDescent="0.25">
      <c r="AB37173" s="3" t="e">
        <v>#N/A</v>
      </c>
    </row>
    <row r="37174" spans="28:28" x14ac:dyDescent="0.25">
      <c r="AB37174" s="3" t="e">
        <v>#N/A</v>
      </c>
    </row>
    <row r="37175" spans="28:28" x14ac:dyDescent="0.25">
      <c r="AB37175" s="3" t="e">
        <v>#N/A</v>
      </c>
    </row>
    <row r="37176" spans="28:28" x14ac:dyDescent="0.25">
      <c r="AB37176" s="3" t="e">
        <v>#N/A</v>
      </c>
    </row>
    <row r="37177" spans="28:28" x14ac:dyDescent="0.25">
      <c r="AB37177" s="3" t="e">
        <v>#N/A</v>
      </c>
    </row>
    <row r="37178" spans="28:28" x14ac:dyDescent="0.25">
      <c r="AB37178" s="3" t="e">
        <v>#N/A</v>
      </c>
    </row>
    <row r="37179" spans="28:28" x14ac:dyDescent="0.25">
      <c r="AB37179" s="3" t="e">
        <v>#N/A</v>
      </c>
    </row>
    <row r="37180" spans="28:28" x14ac:dyDescent="0.25">
      <c r="AB37180" s="3" t="e">
        <v>#N/A</v>
      </c>
    </row>
    <row r="37181" spans="28:28" x14ac:dyDescent="0.25">
      <c r="AB37181" s="3" t="e">
        <v>#N/A</v>
      </c>
    </row>
    <row r="37182" spans="28:28" x14ac:dyDescent="0.25">
      <c r="AB37182" s="3" t="e">
        <v>#N/A</v>
      </c>
    </row>
    <row r="37183" spans="28:28" x14ac:dyDescent="0.25">
      <c r="AB37183" s="3" t="e">
        <v>#N/A</v>
      </c>
    </row>
    <row r="37184" spans="28:28" x14ac:dyDescent="0.25">
      <c r="AB37184" s="3" t="e">
        <v>#N/A</v>
      </c>
    </row>
    <row r="37185" spans="28:28" x14ac:dyDescent="0.25">
      <c r="AB37185" s="3" t="e">
        <v>#N/A</v>
      </c>
    </row>
    <row r="37186" spans="28:28" x14ac:dyDescent="0.25">
      <c r="AB37186" s="3" t="e">
        <v>#N/A</v>
      </c>
    </row>
    <row r="37187" spans="28:28" x14ac:dyDescent="0.25">
      <c r="AB37187" s="3" t="e">
        <v>#N/A</v>
      </c>
    </row>
    <row r="37188" spans="28:28" x14ac:dyDescent="0.25">
      <c r="AB37188" s="3" t="e">
        <v>#N/A</v>
      </c>
    </row>
    <row r="37189" spans="28:28" x14ac:dyDescent="0.25">
      <c r="AB37189" s="3" t="e">
        <v>#N/A</v>
      </c>
    </row>
    <row r="37190" spans="28:28" x14ac:dyDescent="0.25">
      <c r="AB37190" s="3" t="e">
        <v>#N/A</v>
      </c>
    </row>
    <row r="37191" spans="28:28" x14ac:dyDescent="0.25">
      <c r="AB37191" s="3" t="e">
        <v>#N/A</v>
      </c>
    </row>
    <row r="37192" spans="28:28" x14ac:dyDescent="0.25">
      <c r="AB37192" s="3" t="e">
        <v>#N/A</v>
      </c>
    </row>
    <row r="37193" spans="28:28" x14ac:dyDescent="0.25">
      <c r="AB37193" s="3" t="e">
        <v>#N/A</v>
      </c>
    </row>
    <row r="37194" spans="28:28" x14ac:dyDescent="0.25">
      <c r="AB37194" s="3" t="e">
        <v>#N/A</v>
      </c>
    </row>
    <row r="37195" spans="28:28" x14ac:dyDescent="0.25">
      <c r="AB37195" s="3" t="e">
        <v>#N/A</v>
      </c>
    </row>
    <row r="37196" spans="28:28" x14ac:dyDescent="0.25">
      <c r="AB37196" s="3" t="e">
        <v>#N/A</v>
      </c>
    </row>
    <row r="37197" spans="28:28" x14ac:dyDescent="0.25">
      <c r="AB37197" s="3" t="e">
        <v>#N/A</v>
      </c>
    </row>
    <row r="37198" spans="28:28" x14ac:dyDescent="0.25">
      <c r="AB37198" s="3" t="e">
        <v>#N/A</v>
      </c>
    </row>
    <row r="37199" spans="28:28" x14ac:dyDescent="0.25">
      <c r="AB37199" s="3" t="e">
        <v>#N/A</v>
      </c>
    </row>
    <row r="37200" spans="28:28" x14ac:dyDescent="0.25">
      <c r="AB37200" s="3" t="e">
        <v>#N/A</v>
      </c>
    </row>
    <row r="37201" spans="28:28" x14ac:dyDescent="0.25">
      <c r="AB37201" s="3" t="e">
        <v>#N/A</v>
      </c>
    </row>
    <row r="37202" spans="28:28" x14ac:dyDescent="0.25">
      <c r="AB37202" s="3" t="e">
        <v>#N/A</v>
      </c>
    </row>
    <row r="37203" spans="28:28" x14ac:dyDescent="0.25">
      <c r="AB37203" s="3" t="e">
        <v>#N/A</v>
      </c>
    </row>
    <row r="37204" spans="28:28" x14ac:dyDescent="0.25">
      <c r="AB37204" s="3" t="e">
        <v>#N/A</v>
      </c>
    </row>
    <row r="37205" spans="28:28" x14ac:dyDescent="0.25">
      <c r="AB37205" s="3" t="e">
        <v>#N/A</v>
      </c>
    </row>
    <row r="37206" spans="28:28" x14ac:dyDescent="0.25">
      <c r="AB37206" s="3" t="e">
        <v>#N/A</v>
      </c>
    </row>
    <row r="37207" spans="28:28" x14ac:dyDescent="0.25">
      <c r="AB37207" s="3" t="e">
        <v>#N/A</v>
      </c>
    </row>
    <row r="37208" spans="28:28" x14ac:dyDescent="0.25">
      <c r="AB37208" s="3" t="e">
        <v>#N/A</v>
      </c>
    </row>
    <row r="37209" spans="28:28" x14ac:dyDescent="0.25">
      <c r="AB37209" s="3" t="e">
        <v>#N/A</v>
      </c>
    </row>
    <row r="37210" spans="28:28" x14ac:dyDescent="0.25">
      <c r="AB37210" s="3" t="e">
        <v>#N/A</v>
      </c>
    </row>
    <row r="37211" spans="28:28" x14ac:dyDescent="0.25">
      <c r="AB37211" s="3" t="e">
        <v>#N/A</v>
      </c>
    </row>
    <row r="37212" spans="28:28" x14ac:dyDescent="0.25">
      <c r="AB37212" s="3" t="e">
        <v>#N/A</v>
      </c>
    </row>
    <row r="37213" spans="28:28" x14ac:dyDescent="0.25">
      <c r="AB37213" s="3" t="e">
        <v>#N/A</v>
      </c>
    </row>
    <row r="37214" spans="28:28" x14ac:dyDescent="0.25">
      <c r="AB37214" s="3" t="e">
        <v>#N/A</v>
      </c>
    </row>
    <row r="37215" spans="28:28" x14ac:dyDescent="0.25">
      <c r="AB37215" s="3" t="e">
        <v>#N/A</v>
      </c>
    </row>
    <row r="37216" spans="28:28" x14ac:dyDescent="0.25">
      <c r="AB37216" s="3" t="e">
        <v>#N/A</v>
      </c>
    </row>
    <row r="37217" spans="28:28" x14ac:dyDescent="0.25">
      <c r="AB37217" s="3" t="e">
        <v>#N/A</v>
      </c>
    </row>
    <row r="37218" spans="28:28" x14ac:dyDescent="0.25">
      <c r="AB37218" s="3" t="e">
        <v>#N/A</v>
      </c>
    </row>
    <row r="37219" spans="28:28" x14ac:dyDescent="0.25">
      <c r="AB37219" s="3" t="e">
        <v>#N/A</v>
      </c>
    </row>
    <row r="37220" spans="28:28" x14ac:dyDescent="0.25">
      <c r="AB37220" s="3" t="e">
        <v>#N/A</v>
      </c>
    </row>
    <row r="37221" spans="28:28" x14ac:dyDescent="0.25">
      <c r="AB37221" s="3" t="e">
        <v>#N/A</v>
      </c>
    </row>
    <row r="37222" spans="28:28" x14ac:dyDescent="0.25">
      <c r="AB37222" s="3" t="e">
        <v>#N/A</v>
      </c>
    </row>
    <row r="37223" spans="28:28" x14ac:dyDescent="0.25">
      <c r="AB37223" s="3" t="e">
        <v>#N/A</v>
      </c>
    </row>
    <row r="37224" spans="28:28" x14ac:dyDescent="0.25">
      <c r="AB37224" s="3" t="e">
        <v>#N/A</v>
      </c>
    </row>
    <row r="37225" spans="28:28" x14ac:dyDescent="0.25">
      <c r="AB37225" s="3" t="e">
        <v>#N/A</v>
      </c>
    </row>
    <row r="37226" spans="28:28" x14ac:dyDescent="0.25">
      <c r="AB37226" s="3" t="e">
        <v>#N/A</v>
      </c>
    </row>
    <row r="37227" spans="28:28" x14ac:dyDescent="0.25">
      <c r="AB37227" s="3" t="e">
        <v>#N/A</v>
      </c>
    </row>
    <row r="37228" spans="28:28" x14ac:dyDescent="0.25">
      <c r="AB37228" s="3" t="e">
        <v>#N/A</v>
      </c>
    </row>
    <row r="37229" spans="28:28" x14ac:dyDescent="0.25">
      <c r="AB37229" s="3" t="e">
        <v>#N/A</v>
      </c>
    </row>
    <row r="37230" spans="28:28" x14ac:dyDescent="0.25">
      <c r="AB37230" s="3" t="e">
        <v>#N/A</v>
      </c>
    </row>
    <row r="37231" spans="28:28" x14ac:dyDescent="0.25">
      <c r="AB37231" s="3" t="e">
        <v>#N/A</v>
      </c>
    </row>
    <row r="37232" spans="28:28" x14ac:dyDescent="0.25">
      <c r="AB37232" s="3" t="e">
        <v>#N/A</v>
      </c>
    </row>
    <row r="37233" spans="28:28" x14ac:dyDescent="0.25">
      <c r="AB37233" s="3" t="e">
        <v>#N/A</v>
      </c>
    </row>
    <row r="37234" spans="28:28" x14ac:dyDescent="0.25">
      <c r="AB37234" s="3" t="e">
        <v>#N/A</v>
      </c>
    </row>
    <row r="37235" spans="28:28" x14ac:dyDescent="0.25">
      <c r="AB37235" s="3" t="e">
        <v>#N/A</v>
      </c>
    </row>
    <row r="37236" spans="28:28" x14ac:dyDescent="0.25">
      <c r="AB37236" s="3" t="e">
        <v>#N/A</v>
      </c>
    </row>
    <row r="37237" spans="28:28" x14ac:dyDescent="0.25">
      <c r="AB37237" s="3" t="e">
        <v>#N/A</v>
      </c>
    </row>
    <row r="37238" spans="28:28" x14ac:dyDescent="0.25">
      <c r="AB37238" s="3" t="e">
        <v>#N/A</v>
      </c>
    </row>
    <row r="37239" spans="28:28" x14ac:dyDescent="0.25">
      <c r="AB37239" s="3" t="e">
        <v>#N/A</v>
      </c>
    </row>
    <row r="37240" spans="28:28" x14ac:dyDescent="0.25">
      <c r="AB37240" s="3" t="e">
        <v>#N/A</v>
      </c>
    </row>
    <row r="37241" spans="28:28" x14ac:dyDescent="0.25">
      <c r="AB37241" s="3" t="e">
        <v>#N/A</v>
      </c>
    </row>
    <row r="37242" spans="28:28" x14ac:dyDescent="0.25">
      <c r="AB37242" s="3" t="e">
        <v>#N/A</v>
      </c>
    </row>
    <row r="37243" spans="28:28" x14ac:dyDescent="0.25">
      <c r="AB37243" s="3" t="e">
        <v>#N/A</v>
      </c>
    </row>
    <row r="37244" spans="28:28" x14ac:dyDescent="0.25">
      <c r="AB37244" s="3" t="e">
        <v>#N/A</v>
      </c>
    </row>
    <row r="37245" spans="28:28" x14ac:dyDescent="0.25">
      <c r="AB37245" s="3" t="e">
        <v>#N/A</v>
      </c>
    </row>
    <row r="37246" spans="28:28" x14ac:dyDescent="0.25">
      <c r="AB37246" s="3" t="e">
        <v>#N/A</v>
      </c>
    </row>
    <row r="37247" spans="28:28" x14ac:dyDescent="0.25">
      <c r="AB37247" s="3" t="e">
        <v>#N/A</v>
      </c>
    </row>
    <row r="37248" spans="28:28" x14ac:dyDescent="0.25">
      <c r="AB37248" s="3" t="e">
        <v>#N/A</v>
      </c>
    </row>
    <row r="37249" spans="28:28" x14ac:dyDescent="0.25">
      <c r="AB37249" s="3" t="e">
        <v>#N/A</v>
      </c>
    </row>
    <row r="37250" spans="28:28" x14ac:dyDescent="0.25">
      <c r="AB37250" s="3" t="e">
        <v>#N/A</v>
      </c>
    </row>
    <row r="37251" spans="28:28" x14ac:dyDescent="0.25">
      <c r="AB37251" s="3" t="e">
        <v>#N/A</v>
      </c>
    </row>
    <row r="37252" spans="28:28" x14ac:dyDescent="0.25">
      <c r="AB37252" s="3" t="e">
        <v>#N/A</v>
      </c>
    </row>
    <row r="37253" spans="28:28" x14ac:dyDescent="0.25">
      <c r="AB37253" s="3" t="e">
        <v>#N/A</v>
      </c>
    </row>
    <row r="37254" spans="28:28" x14ac:dyDescent="0.25">
      <c r="AB37254" s="3" t="e">
        <v>#N/A</v>
      </c>
    </row>
    <row r="37255" spans="28:28" x14ac:dyDescent="0.25">
      <c r="AB37255" s="3" t="e">
        <v>#N/A</v>
      </c>
    </row>
    <row r="37256" spans="28:28" x14ac:dyDescent="0.25">
      <c r="AB37256" s="3" t="e">
        <v>#N/A</v>
      </c>
    </row>
    <row r="37257" spans="28:28" x14ac:dyDescent="0.25">
      <c r="AB37257" s="3" t="e">
        <v>#N/A</v>
      </c>
    </row>
    <row r="37258" spans="28:28" x14ac:dyDescent="0.25">
      <c r="AB37258" s="3" t="e">
        <v>#N/A</v>
      </c>
    </row>
    <row r="37259" spans="28:28" x14ac:dyDescent="0.25">
      <c r="AB37259" s="3" t="e">
        <v>#N/A</v>
      </c>
    </row>
    <row r="37260" spans="28:28" x14ac:dyDescent="0.25">
      <c r="AB37260" s="3" t="e">
        <v>#N/A</v>
      </c>
    </row>
    <row r="37261" spans="28:28" x14ac:dyDescent="0.25">
      <c r="AB37261" s="3" t="e">
        <v>#N/A</v>
      </c>
    </row>
    <row r="37262" spans="28:28" x14ac:dyDescent="0.25">
      <c r="AB37262" s="3" t="e">
        <v>#N/A</v>
      </c>
    </row>
    <row r="37263" spans="28:28" x14ac:dyDescent="0.25">
      <c r="AB37263" s="3" t="e">
        <v>#N/A</v>
      </c>
    </row>
    <row r="37264" spans="28:28" x14ac:dyDescent="0.25">
      <c r="AB37264" s="3" t="e">
        <v>#N/A</v>
      </c>
    </row>
    <row r="37265" spans="28:28" x14ac:dyDescent="0.25">
      <c r="AB37265" s="3" t="e">
        <v>#N/A</v>
      </c>
    </row>
    <row r="37266" spans="28:28" x14ac:dyDescent="0.25">
      <c r="AB37266" s="3" t="e">
        <v>#N/A</v>
      </c>
    </row>
    <row r="37267" spans="28:28" x14ac:dyDescent="0.25">
      <c r="AB37267" s="3" t="e">
        <v>#N/A</v>
      </c>
    </row>
    <row r="37268" spans="28:28" x14ac:dyDescent="0.25">
      <c r="AB37268" s="3" t="e">
        <v>#N/A</v>
      </c>
    </row>
    <row r="37269" spans="28:28" x14ac:dyDescent="0.25">
      <c r="AB37269" s="3" t="e">
        <v>#N/A</v>
      </c>
    </row>
    <row r="37270" spans="28:28" x14ac:dyDescent="0.25">
      <c r="AB37270" s="3" t="e">
        <v>#N/A</v>
      </c>
    </row>
    <row r="37271" spans="28:28" x14ac:dyDescent="0.25">
      <c r="AB37271" s="3" t="e">
        <v>#N/A</v>
      </c>
    </row>
    <row r="37272" spans="28:28" x14ac:dyDescent="0.25">
      <c r="AB37272" s="3" t="e">
        <v>#N/A</v>
      </c>
    </row>
    <row r="37273" spans="28:28" x14ac:dyDescent="0.25">
      <c r="AB37273" s="3" t="e">
        <v>#N/A</v>
      </c>
    </row>
    <row r="37274" spans="28:28" x14ac:dyDescent="0.25">
      <c r="AB37274" s="3" t="e">
        <v>#N/A</v>
      </c>
    </row>
    <row r="37275" spans="28:28" x14ac:dyDescent="0.25">
      <c r="AB37275" s="3" t="e">
        <v>#N/A</v>
      </c>
    </row>
    <row r="37276" spans="28:28" x14ac:dyDescent="0.25">
      <c r="AB37276" s="3" t="e">
        <v>#N/A</v>
      </c>
    </row>
    <row r="37277" spans="28:28" x14ac:dyDescent="0.25">
      <c r="AB37277" s="3" t="e">
        <v>#N/A</v>
      </c>
    </row>
    <row r="37278" spans="28:28" x14ac:dyDescent="0.25">
      <c r="AB37278" s="3" t="e">
        <v>#N/A</v>
      </c>
    </row>
    <row r="37279" spans="28:28" x14ac:dyDescent="0.25">
      <c r="AB37279" s="3" t="e">
        <v>#N/A</v>
      </c>
    </row>
    <row r="37280" spans="28:28" x14ac:dyDescent="0.25">
      <c r="AB37280" s="3" t="e">
        <v>#N/A</v>
      </c>
    </row>
    <row r="37281" spans="28:28" x14ac:dyDescent="0.25">
      <c r="AB37281" s="3" t="e">
        <v>#N/A</v>
      </c>
    </row>
    <row r="37282" spans="28:28" x14ac:dyDescent="0.25">
      <c r="AB37282" s="3" t="e">
        <v>#N/A</v>
      </c>
    </row>
    <row r="37283" spans="28:28" x14ac:dyDescent="0.25">
      <c r="AB37283" s="3" t="e">
        <v>#N/A</v>
      </c>
    </row>
    <row r="37284" spans="28:28" x14ac:dyDescent="0.25">
      <c r="AB37284" s="3" t="e">
        <v>#N/A</v>
      </c>
    </row>
    <row r="37285" spans="28:28" x14ac:dyDescent="0.25">
      <c r="AB37285" s="3" t="e">
        <v>#N/A</v>
      </c>
    </row>
    <row r="37286" spans="28:28" x14ac:dyDescent="0.25">
      <c r="AB37286" s="3" t="e">
        <v>#N/A</v>
      </c>
    </row>
    <row r="37287" spans="28:28" x14ac:dyDescent="0.25">
      <c r="AB37287" s="3" t="e">
        <v>#N/A</v>
      </c>
    </row>
    <row r="37288" spans="28:28" x14ac:dyDescent="0.25">
      <c r="AB37288" s="3" t="e">
        <v>#N/A</v>
      </c>
    </row>
    <row r="37289" spans="28:28" x14ac:dyDescent="0.25">
      <c r="AB37289" s="3" t="e">
        <v>#N/A</v>
      </c>
    </row>
    <row r="37290" spans="28:28" x14ac:dyDescent="0.25">
      <c r="AB37290" s="3" t="e">
        <v>#N/A</v>
      </c>
    </row>
    <row r="37291" spans="28:28" x14ac:dyDescent="0.25">
      <c r="AB37291" s="3" t="e">
        <v>#N/A</v>
      </c>
    </row>
    <row r="37292" spans="28:28" x14ac:dyDescent="0.25">
      <c r="AB37292" s="3" t="e">
        <v>#N/A</v>
      </c>
    </row>
    <row r="37293" spans="28:28" x14ac:dyDescent="0.25">
      <c r="AB37293" s="3" t="e">
        <v>#N/A</v>
      </c>
    </row>
    <row r="37294" spans="28:28" x14ac:dyDescent="0.25">
      <c r="AB37294" s="3" t="e">
        <v>#N/A</v>
      </c>
    </row>
    <row r="37295" spans="28:28" x14ac:dyDescent="0.25">
      <c r="AB37295" s="3" t="e">
        <v>#N/A</v>
      </c>
    </row>
    <row r="37296" spans="28:28" x14ac:dyDescent="0.25">
      <c r="AB37296" s="3" t="e">
        <v>#N/A</v>
      </c>
    </row>
    <row r="37297" spans="28:28" x14ac:dyDescent="0.25">
      <c r="AB37297" s="3" t="e">
        <v>#N/A</v>
      </c>
    </row>
    <row r="37298" spans="28:28" x14ac:dyDescent="0.25">
      <c r="AB37298" s="3" t="e">
        <v>#N/A</v>
      </c>
    </row>
    <row r="37299" spans="28:28" x14ac:dyDescent="0.25">
      <c r="AB37299" s="3" t="e">
        <v>#N/A</v>
      </c>
    </row>
    <row r="37300" spans="28:28" x14ac:dyDescent="0.25">
      <c r="AB37300" s="3" t="e">
        <v>#N/A</v>
      </c>
    </row>
    <row r="37301" spans="28:28" x14ac:dyDescent="0.25">
      <c r="AB37301" s="3" t="e">
        <v>#N/A</v>
      </c>
    </row>
    <row r="37302" spans="28:28" x14ac:dyDescent="0.25">
      <c r="AB37302" s="3" t="e">
        <v>#N/A</v>
      </c>
    </row>
    <row r="37303" spans="28:28" x14ac:dyDescent="0.25">
      <c r="AB37303" s="3" t="e">
        <v>#N/A</v>
      </c>
    </row>
    <row r="37304" spans="28:28" x14ac:dyDescent="0.25">
      <c r="AB37304" s="3" t="e">
        <v>#N/A</v>
      </c>
    </row>
    <row r="37305" spans="28:28" x14ac:dyDescent="0.25">
      <c r="AB37305" s="3" t="e">
        <v>#N/A</v>
      </c>
    </row>
    <row r="37306" spans="28:28" x14ac:dyDescent="0.25">
      <c r="AB37306" s="3" t="e">
        <v>#N/A</v>
      </c>
    </row>
    <row r="37307" spans="28:28" x14ac:dyDescent="0.25">
      <c r="AB37307" s="3" t="e">
        <v>#N/A</v>
      </c>
    </row>
    <row r="37308" spans="28:28" x14ac:dyDescent="0.25">
      <c r="AB37308" s="3" t="e">
        <v>#N/A</v>
      </c>
    </row>
    <row r="37309" spans="28:28" x14ac:dyDescent="0.25">
      <c r="AB37309" s="3" t="e">
        <v>#N/A</v>
      </c>
    </row>
    <row r="37310" spans="28:28" x14ac:dyDescent="0.25">
      <c r="AB37310" s="3" t="e">
        <v>#N/A</v>
      </c>
    </row>
    <row r="37311" spans="28:28" x14ac:dyDescent="0.25">
      <c r="AB37311" s="3" t="e">
        <v>#N/A</v>
      </c>
    </row>
    <row r="37312" spans="28:28" x14ac:dyDescent="0.25">
      <c r="AB37312" s="3" t="e">
        <v>#N/A</v>
      </c>
    </row>
    <row r="37313" spans="28:28" x14ac:dyDescent="0.25">
      <c r="AB37313" s="3" t="e">
        <v>#N/A</v>
      </c>
    </row>
    <row r="37314" spans="28:28" x14ac:dyDescent="0.25">
      <c r="AB37314" s="3" t="e">
        <v>#N/A</v>
      </c>
    </row>
    <row r="37315" spans="28:28" x14ac:dyDescent="0.25">
      <c r="AB37315" s="3" t="e">
        <v>#N/A</v>
      </c>
    </row>
    <row r="37316" spans="28:28" x14ac:dyDescent="0.25">
      <c r="AB37316" s="3" t="e">
        <v>#N/A</v>
      </c>
    </row>
    <row r="37317" spans="28:28" x14ac:dyDescent="0.25">
      <c r="AB37317" s="3" t="e">
        <v>#N/A</v>
      </c>
    </row>
    <row r="37318" spans="28:28" x14ac:dyDescent="0.25">
      <c r="AB37318" s="3" t="e">
        <v>#N/A</v>
      </c>
    </row>
    <row r="37319" spans="28:28" x14ac:dyDescent="0.25">
      <c r="AB37319" s="3" t="e">
        <v>#N/A</v>
      </c>
    </row>
    <row r="37320" spans="28:28" x14ac:dyDescent="0.25">
      <c r="AB37320" s="3" t="e">
        <v>#N/A</v>
      </c>
    </row>
    <row r="37321" spans="28:28" x14ac:dyDescent="0.25">
      <c r="AB37321" s="3" t="e">
        <v>#N/A</v>
      </c>
    </row>
    <row r="37322" spans="28:28" x14ac:dyDescent="0.25">
      <c r="AB37322" s="3" t="e">
        <v>#N/A</v>
      </c>
    </row>
    <row r="37323" spans="28:28" x14ac:dyDescent="0.25">
      <c r="AB37323" s="3" t="e">
        <v>#N/A</v>
      </c>
    </row>
    <row r="37324" spans="28:28" x14ac:dyDescent="0.25">
      <c r="AB37324" s="3" t="e">
        <v>#N/A</v>
      </c>
    </row>
    <row r="37325" spans="28:28" x14ac:dyDescent="0.25">
      <c r="AB37325" s="3" t="e">
        <v>#N/A</v>
      </c>
    </row>
    <row r="37326" spans="28:28" x14ac:dyDescent="0.25">
      <c r="AB37326" s="3" t="e">
        <v>#N/A</v>
      </c>
    </row>
    <row r="37327" spans="28:28" x14ac:dyDescent="0.25">
      <c r="AB37327" s="3" t="e">
        <v>#N/A</v>
      </c>
    </row>
    <row r="37328" spans="28:28" x14ac:dyDescent="0.25">
      <c r="AB37328" s="3" t="e">
        <v>#N/A</v>
      </c>
    </row>
    <row r="37329" spans="28:28" x14ac:dyDescent="0.25">
      <c r="AB37329" s="3" t="e">
        <v>#N/A</v>
      </c>
    </row>
    <row r="37330" spans="28:28" x14ac:dyDescent="0.25">
      <c r="AB37330" s="3" t="e">
        <v>#N/A</v>
      </c>
    </row>
    <row r="37331" spans="28:28" x14ac:dyDescent="0.25">
      <c r="AB37331" s="3" t="e">
        <v>#N/A</v>
      </c>
    </row>
    <row r="37332" spans="28:28" x14ac:dyDescent="0.25">
      <c r="AB37332" s="3" t="e">
        <v>#N/A</v>
      </c>
    </row>
    <row r="37333" spans="28:28" x14ac:dyDescent="0.25">
      <c r="AB37333" s="3" t="e">
        <v>#N/A</v>
      </c>
    </row>
    <row r="37334" spans="28:28" x14ac:dyDescent="0.25">
      <c r="AB37334" s="3" t="e">
        <v>#N/A</v>
      </c>
    </row>
    <row r="37335" spans="28:28" x14ac:dyDescent="0.25">
      <c r="AB37335" s="3" t="e">
        <v>#N/A</v>
      </c>
    </row>
    <row r="37336" spans="28:28" x14ac:dyDescent="0.25">
      <c r="AB37336" s="3" t="e">
        <v>#N/A</v>
      </c>
    </row>
    <row r="37337" spans="28:28" x14ac:dyDescent="0.25">
      <c r="AB37337" s="3" t="e">
        <v>#N/A</v>
      </c>
    </row>
    <row r="37338" spans="28:28" x14ac:dyDescent="0.25">
      <c r="AB37338" s="3" t="e">
        <v>#N/A</v>
      </c>
    </row>
    <row r="37339" spans="28:28" x14ac:dyDescent="0.25">
      <c r="AB37339" s="3" t="e">
        <v>#N/A</v>
      </c>
    </row>
    <row r="37340" spans="28:28" x14ac:dyDescent="0.25">
      <c r="AB37340" s="3" t="e">
        <v>#N/A</v>
      </c>
    </row>
    <row r="37341" spans="28:28" x14ac:dyDescent="0.25">
      <c r="AB37341" s="3" t="e">
        <v>#N/A</v>
      </c>
    </row>
    <row r="37342" spans="28:28" x14ac:dyDescent="0.25">
      <c r="AB37342" s="3" t="e">
        <v>#N/A</v>
      </c>
    </row>
    <row r="37343" spans="28:28" x14ac:dyDescent="0.25">
      <c r="AB37343" s="3" t="e">
        <v>#N/A</v>
      </c>
    </row>
    <row r="37344" spans="28:28" x14ac:dyDescent="0.25">
      <c r="AB37344" s="3" t="e">
        <v>#N/A</v>
      </c>
    </row>
    <row r="37345" spans="28:28" x14ac:dyDescent="0.25">
      <c r="AB37345" s="3" t="e">
        <v>#N/A</v>
      </c>
    </row>
    <row r="37346" spans="28:28" x14ac:dyDescent="0.25">
      <c r="AB37346" s="3" t="e">
        <v>#N/A</v>
      </c>
    </row>
    <row r="37347" spans="28:28" x14ac:dyDescent="0.25">
      <c r="AB37347" s="3" t="e">
        <v>#N/A</v>
      </c>
    </row>
    <row r="37348" spans="28:28" x14ac:dyDescent="0.25">
      <c r="AB37348" s="3" t="e">
        <v>#N/A</v>
      </c>
    </row>
    <row r="37349" spans="28:28" x14ac:dyDescent="0.25">
      <c r="AB37349" s="3" t="e">
        <v>#N/A</v>
      </c>
    </row>
    <row r="37350" spans="28:28" x14ac:dyDescent="0.25">
      <c r="AB37350" s="3" t="e">
        <v>#N/A</v>
      </c>
    </row>
    <row r="37351" spans="28:28" x14ac:dyDescent="0.25">
      <c r="AB37351" s="3" t="e">
        <v>#N/A</v>
      </c>
    </row>
    <row r="37352" spans="28:28" x14ac:dyDescent="0.25">
      <c r="AB37352" s="3" t="e">
        <v>#N/A</v>
      </c>
    </row>
    <row r="37353" spans="28:28" x14ac:dyDescent="0.25">
      <c r="AB37353" s="3" t="e">
        <v>#N/A</v>
      </c>
    </row>
    <row r="37354" spans="28:28" x14ac:dyDescent="0.25">
      <c r="AB37354" s="3" t="e">
        <v>#N/A</v>
      </c>
    </row>
    <row r="37355" spans="28:28" x14ac:dyDescent="0.25">
      <c r="AB37355" s="3" t="e">
        <v>#N/A</v>
      </c>
    </row>
    <row r="37356" spans="28:28" x14ac:dyDescent="0.25">
      <c r="AB37356" s="3" t="e">
        <v>#N/A</v>
      </c>
    </row>
    <row r="37357" spans="28:28" x14ac:dyDescent="0.25">
      <c r="AB37357" s="3" t="e">
        <v>#N/A</v>
      </c>
    </row>
    <row r="37358" spans="28:28" x14ac:dyDescent="0.25">
      <c r="AB37358" s="3" t="e">
        <v>#N/A</v>
      </c>
    </row>
    <row r="37359" spans="28:28" x14ac:dyDescent="0.25">
      <c r="AB37359" s="3" t="e">
        <v>#N/A</v>
      </c>
    </row>
    <row r="37360" spans="28:28" x14ac:dyDescent="0.25">
      <c r="AB37360" s="3" t="e">
        <v>#N/A</v>
      </c>
    </row>
    <row r="37361" spans="28:28" x14ac:dyDescent="0.25">
      <c r="AB37361" s="3" t="e">
        <v>#N/A</v>
      </c>
    </row>
    <row r="37362" spans="28:28" x14ac:dyDescent="0.25">
      <c r="AB37362" s="3" t="e">
        <v>#N/A</v>
      </c>
    </row>
    <row r="37363" spans="28:28" x14ac:dyDescent="0.25">
      <c r="AB37363" s="3" t="e">
        <v>#N/A</v>
      </c>
    </row>
    <row r="37364" spans="28:28" x14ac:dyDescent="0.25">
      <c r="AB37364" s="3" t="e">
        <v>#N/A</v>
      </c>
    </row>
    <row r="37365" spans="28:28" x14ac:dyDescent="0.25">
      <c r="AB37365" s="3" t="e">
        <v>#N/A</v>
      </c>
    </row>
    <row r="37366" spans="28:28" x14ac:dyDescent="0.25">
      <c r="AB37366" s="3" t="e">
        <v>#N/A</v>
      </c>
    </row>
    <row r="37367" spans="28:28" x14ac:dyDescent="0.25">
      <c r="AB37367" s="3" t="e">
        <v>#N/A</v>
      </c>
    </row>
    <row r="37368" spans="28:28" x14ac:dyDescent="0.25">
      <c r="AB37368" s="3" t="e">
        <v>#N/A</v>
      </c>
    </row>
    <row r="37369" spans="28:28" x14ac:dyDescent="0.25">
      <c r="AB37369" s="3" t="e">
        <v>#N/A</v>
      </c>
    </row>
    <row r="37370" spans="28:28" x14ac:dyDescent="0.25">
      <c r="AB37370" s="3" t="e">
        <v>#N/A</v>
      </c>
    </row>
    <row r="37371" spans="28:28" x14ac:dyDescent="0.25">
      <c r="AB37371" s="3" t="e">
        <v>#N/A</v>
      </c>
    </row>
    <row r="37372" spans="28:28" x14ac:dyDescent="0.25">
      <c r="AB37372" s="3" t="e">
        <v>#N/A</v>
      </c>
    </row>
    <row r="37373" spans="28:28" x14ac:dyDescent="0.25">
      <c r="AB37373" s="3" t="e">
        <v>#N/A</v>
      </c>
    </row>
    <row r="37374" spans="28:28" x14ac:dyDescent="0.25">
      <c r="AB37374" s="3" t="e">
        <v>#N/A</v>
      </c>
    </row>
    <row r="37375" spans="28:28" x14ac:dyDescent="0.25">
      <c r="AB37375" s="3" t="e">
        <v>#N/A</v>
      </c>
    </row>
    <row r="37376" spans="28:28" x14ac:dyDescent="0.25">
      <c r="AB37376" s="3" t="e">
        <v>#N/A</v>
      </c>
    </row>
    <row r="37377" spans="28:28" x14ac:dyDescent="0.25">
      <c r="AB37377" s="3" t="e">
        <v>#N/A</v>
      </c>
    </row>
    <row r="37378" spans="28:28" x14ac:dyDescent="0.25">
      <c r="AB37378" s="3" t="e">
        <v>#N/A</v>
      </c>
    </row>
    <row r="37379" spans="28:28" x14ac:dyDescent="0.25">
      <c r="AB37379" s="3" t="e">
        <v>#N/A</v>
      </c>
    </row>
    <row r="37380" spans="28:28" x14ac:dyDescent="0.25">
      <c r="AB37380" s="3" t="e">
        <v>#N/A</v>
      </c>
    </row>
    <row r="37381" spans="28:28" x14ac:dyDescent="0.25">
      <c r="AB37381" s="3" t="e">
        <v>#N/A</v>
      </c>
    </row>
    <row r="37382" spans="28:28" x14ac:dyDescent="0.25">
      <c r="AB37382" s="3" t="e">
        <v>#N/A</v>
      </c>
    </row>
    <row r="37383" spans="28:28" x14ac:dyDescent="0.25">
      <c r="AB37383" s="3" t="e">
        <v>#N/A</v>
      </c>
    </row>
    <row r="37384" spans="28:28" x14ac:dyDescent="0.25">
      <c r="AB37384" s="3" t="e">
        <v>#N/A</v>
      </c>
    </row>
    <row r="37385" spans="28:28" x14ac:dyDescent="0.25">
      <c r="AB37385" s="3" t="e">
        <v>#N/A</v>
      </c>
    </row>
    <row r="37386" spans="28:28" x14ac:dyDescent="0.25">
      <c r="AB37386" s="3" t="e">
        <v>#N/A</v>
      </c>
    </row>
    <row r="37387" spans="28:28" x14ac:dyDescent="0.25">
      <c r="AB37387" s="3" t="e">
        <v>#N/A</v>
      </c>
    </row>
    <row r="37388" spans="28:28" x14ac:dyDescent="0.25">
      <c r="AB37388" s="3" t="e">
        <v>#N/A</v>
      </c>
    </row>
    <row r="37389" spans="28:28" x14ac:dyDescent="0.25">
      <c r="AB37389" s="3" t="e">
        <v>#N/A</v>
      </c>
    </row>
    <row r="37390" spans="28:28" x14ac:dyDescent="0.25">
      <c r="AB37390" s="3" t="e">
        <v>#N/A</v>
      </c>
    </row>
    <row r="37391" spans="28:28" x14ac:dyDescent="0.25">
      <c r="AB37391" s="3" t="e">
        <v>#N/A</v>
      </c>
    </row>
    <row r="37392" spans="28:28" x14ac:dyDescent="0.25">
      <c r="AB37392" s="3" t="e">
        <v>#N/A</v>
      </c>
    </row>
    <row r="37393" spans="28:28" x14ac:dyDescent="0.25">
      <c r="AB37393" s="3" t="e">
        <v>#N/A</v>
      </c>
    </row>
    <row r="37394" spans="28:28" x14ac:dyDescent="0.25">
      <c r="AB37394" s="3" t="e">
        <v>#N/A</v>
      </c>
    </row>
    <row r="37395" spans="28:28" x14ac:dyDescent="0.25">
      <c r="AB37395" s="3" t="e">
        <v>#N/A</v>
      </c>
    </row>
    <row r="37396" spans="28:28" x14ac:dyDescent="0.25">
      <c r="AB37396" s="3" t="e">
        <v>#N/A</v>
      </c>
    </row>
    <row r="37397" spans="28:28" x14ac:dyDescent="0.25">
      <c r="AB37397" s="3" t="e">
        <v>#N/A</v>
      </c>
    </row>
    <row r="37398" spans="28:28" x14ac:dyDescent="0.25">
      <c r="AB37398" s="3" t="e">
        <v>#N/A</v>
      </c>
    </row>
    <row r="37399" spans="28:28" x14ac:dyDescent="0.25">
      <c r="AB37399" s="3" t="e">
        <v>#N/A</v>
      </c>
    </row>
    <row r="37400" spans="28:28" x14ac:dyDescent="0.25">
      <c r="AB37400" s="3" t="e">
        <v>#N/A</v>
      </c>
    </row>
    <row r="37401" spans="28:28" x14ac:dyDescent="0.25">
      <c r="AB37401" s="3" t="e">
        <v>#N/A</v>
      </c>
    </row>
    <row r="37402" spans="28:28" x14ac:dyDescent="0.25">
      <c r="AB37402" s="3" t="e">
        <v>#N/A</v>
      </c>
    </row>
    <row r="37403" spans="28:28" x14ac:dyDescent="0.25">
      <c r="AB37403" s="3" t="e">
        <v>#N/A</v>
      </c>
    </row>
    <row r="37404" spans="28:28" x14ac:dyDescent="0.25">
      <c r="AB37404" s="3" t="e">
        <v>#N/A</v>
      </c>
    </row>
    <row r="37405" spans="28:28" x14ac:dyDescent="0.25">
      <c r="AB37405" s="3" t="e">
        <v>#N/A</v>
      </c>
    </row>
    <row r="37406" spans="28:28" x14ac:dyDescent="0.25">
      <c r="AB37406" s="3" t="e">
        <v>#N/A</v>
      </c>
    </row>
    <row r="37407" spans="28:28" x14ac:dyDescent="0.25">
      <c r="AB37407" s="3" t="e">
        <v>#N/A</v>
      </c>
    </row>
    <row r="37408" spans="28:28" x14ac:dyDescent="0.25">
      <c r="AB37408" s="3" t="e">
        <v>#N/A</v>
      </c>
    </row>
    <row r="37409" spans="28:28" x14ac:dyDescent="0.25">
      <c r="AB37409" s="3" t="e">
        <v>#N/A</v>
      </c>
    </row>
    <row r="37410" spans="28:28" x14ac:dyDescent="0.25">
      <c r="AB37410" s="3" t="e">
        <v>#N/A</v>
      </c>
    </row>
    <row r="37411" spans="28:28" x14ac:dyDescent="0.25">
      <c r="AB37411" s="3" t="e">
        <v>#N/A</v>
      </c>
    </row>
    <row r="37412" spans="28:28" x14ac:dyDescent="0.25">
      <c r="AB37412" s="3" t="e">
        <v>#N/A</v>
      </c>
    </row>
    <row r="37413" spans="28:28" x14ac:dyDescent="0.25">
      <c r="AB37413" s="3" t="e">
        <v>#N/A</v>
      </c>
    </row>
    <row r="37414" spans="28:28" x14ac:dyDescent="0.25">
      <c r="AB37414" s="3" t="e">
        <v>#N/A</v>
      </c>
    </row>
    <row r="37415" spans="28:28" x14ac:dyDescent="0.25">
      <c r="AB37415" s="3" t="e">
        <v>#N/A</v>
      </c>
    </row>
    <row r="37416" spans="28:28" x14ac:dyDescent="0.25">
      <c r="AB37416" s="3" t="e">
        <v>#N/A</v>
      </c>
    </row>
    <row r="37417" spans="28:28" x14ac:dyDescent="0.25">
      <c r="AB37417" s="3" t="e">
        <v>#N/A</v>
      </c>
    </row>
    <row r="37418" spans="28:28" x14ac:dyDescent="0.25">
      <c r="AB37418" s="3" t="e">
        <v>#N/A</v>
      </c>
    </row>
    <row r="37419" spans="28:28" x14ac:dyDescent="0.25">
      <c r="AB37419" s="3" t="e">
        <v>#N/A</v>
      </c>
    </row>
    <row r="37420" spans="28:28" x14ac:dyDescent="0.25">
      <c r="AB37420" s="3" t="e">
        <v>#N/A</v>
      </c>
    </row>
    <row r="37421" spans="28:28" x14ac:dyDescent="0.25">
      <c r="AB37421" s="3" t="e">
        <v>#N/A</v>
      </c>
    </row>
    <row r="37422" spans="28:28" x14ac:dyDescent="0.25">
      <c r="AB37422" s="3" t="e">
        <v>#N/A</v>
      </c>
    </row>
    <row r="37423" spans="28:28" x14ac:dyDescent="0.25">
      <c r="AB37423" s="3" t="e">
        <v>#N/A</v>
      </c>
    </row>
    <row r="37424" spans="28:28" x14ac:dyDescent="0.25">
      <c r="AB37424" s="3" t="e">
        <v>#N/A</v>
      </c>
    </row>
    <row r="37425" spans="28:28" x14ac:dyDescent="0.25">
      <c r="AB37425" s="3" t="e">
        <v>#N/A</v>
      </c>
    </row>
    <row r="37426" spans="28:28" x14ac:dyDescent="0.25">
      <c r="AB37426" s="3" t="e">
        <v>#N/A</v>
      </c>
    </row>
    <row r="37427" spans="28:28" x14ac:dyDescent="0.25">
      <c r="AB37427" s="3" t="e">
        <v>#N/A</v>
      </c>
    </row>
    <row r="37428" spans="28:28" x14ac:dyDescent="0.25">
      <c r="AB37428" s="3" t="e">
        <v>#N/A</v>
      </c>
    </row>
    <row r="37429" spans="28:28" x14ac:dyDescent="0.25">
      <c r="AB37429" s="3" t="e">
        <v>#N/A</v>
      </c>
    </row>
    <row r="37430" spans="28:28" x14ac:dyDescent="0.25">
      <c r="AB37430" s="3" t="e">
        <v>#N/A</v>
      </c>
    </row>
    <row r="37431" spans="28:28" x14ac:dyDescent="0.25">
      <c r="AB37431" s="3" t="e">
        <v>#N/A</v>
      </c>
    </row>
    <row r="37432" spans="28:28" x14ac:dyDescent="0.25">
      <c r="AB37432" s="3" t="e">
        <v>#N/A</v>
      </c>
    </row>
    <row r="37433" spans="28:28" x14ac:dyDescent="0.25">
      <c r="AB37433" s="3" t="e">
        <v>#N/A</v>
      </c>
    </row>
    <row r="37434" spans="28:28" x14ac:dyDescent="0.25">
      <c r="AB37434" s="3" t="e">
        <v>#N/A</v>
      </c>
    </row>
    <row r="37435" spans="28:28" x14ac:dyDescent="0.25">
      <c r="AB37435" s="3" t="e">
        <v>#N/A</v>
      </c>
    </row>
    <row r="37436" spans="28:28" x14ac:dyDescent="0.25">
      <c r="AB37436" s="3" t="e">
        <v>#N/A</v>
      </c>
    </row>
    <row r="37437" spans="28:28" x14ac:dyDescent="0.25">
      <c r="AB37437" s="3" t="e">
        <v>#N/A</v>
      </c>
    </row>
    <row r="37438" spans="28:28" x14ac:dyDescent="0.25">
      <c r="AB37438" s="3" t="e">
        <v>#N/A</v>
      </c>
    </row>
    <row r="37439" spans="28:28" x14ac:dyDescent="0.25">
      <c r="AB37439" s="3" t="e">
        <v>#N/A</v>
      </c>
    </row>
    <row r="37440" spans="28:28" x14ac:dyDescent="0.25">
      <c r="AB37440" s="3" t="e">
        <v>#N/A</v>
      </c>
    </row>
    <row r="37441" spans="28:28" x14ac:dyDescent="0.25">
      <c r="AB37441" s="3" t="e">
        <v>#N/A</v>
      </c>
    </row>
    <row r="37442" spans="28:28" x14ac:dyDescent="0.25">
      <c r="AB37442" s="3" t="e">
        <v>#N/A</v>
      </c>
    </row>
    <row r="37443" spans="28:28" x14ac:dyDescent="0.25">
      <c r="AB37443" s="3" t="e">
        <v>#N/A</v>
      </c>
    </row>
    <row r="37444" spans="28:28" x14ac:dyDescent="0.25">
      <c r="AB37444" s="3" t="e">
        <v>#N/A</v>
      </c>
    </row>
    <row r="37445" spans="28:28" x14ac:dyDescent="0.25">
      <c r="AB37445" s="3" t="e">
        <v>#N/A</v>
      </c>
    </row>
    <row r="37446" spans="28:28" x14ac:dyDescent="0.25">
      <c r="AB37446" s="3" t="e">
        <v>#N/A</v>
      </c>
    </row>
    <row r="37447" spans="28:28" x14ac:dyDescent="0.25">
      <c r="AB37447" s="3" t="e">
        <v>#N/A</v>
      </c>
    </row>
    <row r="37448" spans="28:28" x14ac:dyDescent="0.25">
      <c r="AB37448" s="3" t="e">
        <v>#N/A</v>
      </c>
    </row>
    <row r="37449" spans="28:28" x14ac:dyDescent="0.25">
      <c r="AB37449" s="3" t="e">
        <v>#N/A</v>
      </c>
    </row>
    <row r="37450" spans="28:28" x14ac:dyDescent="0.25">
      <c r="AB37450" s="3" t="e">
        <v>#N/A</v>
      </c>
    </row>
    <row r="37451" spans="28:28" x14ac:dyDescent="0.25">
      <c r="AB37451" s="3" t="e">
        <v>#N/A</v>
      </c>
    </row>
    <row r="37452" spans="28:28" x14ac:dyDescent="0.25">
      <c r="AB37452" s="3" t="e">
        <v>#N/A</v>
      </c>
    </row>
    <row r="37453" spans="28:28" x14ac:dyDescent="0.25">
      <c r="AB37453" s="3" t="e">
        <v>#N/A</v>
      </c>
    </row>
    <row r="37454" spans="28:28" x14ac:dyDescent="0.25">
      <c r="AB37454" s="3" t="e">
        <v>#N/A</v>
      </c>
    </row>
    <row r="37455" spans="28:28" x14ac:dyDescent="0.25">
      <c r="AB37455" s="3" t="e">
        <v>#N/A</v>
      </c>
    </row>
    <row r="37456" spans="28:28" x14ac:dyDescent="0.25">
      <c r="AB37456" s="3" t="e">
        <v>#N/A</v>
      </c>
    </row>
    <row r="37457" spans="28:28" x14ac:dyDescent="0.25">
      <c r="AB37457" s="3" t="e">
        <v>#N/A</v>
      </c>
    </row>
    <row r="37458" spans="28:28" x14ac:dyDescent="0.25">
      <c r="AB37458" s="3" t="e">
        <v>#N/A</v>
      </c>
    </row>
    <row r="37459" spans="28:28" x14ac:dyDescent="0.25">
      <c r="AB37459" s="3" t="e">
        <v>#N/A</v>
      </c>
    </row>
    <row r="37460" spans="28:28" x14ac:dyDescent="0.25">
      <c r="AB37460" s="3" t="e">
        <v>#N/A</v>
      </c>
    </row>
    <row r="37461" spans="28:28" x14ac:dyDescent="0.25">
      <c r="AB37461" s="3" t="e">
        <v>#N/A</v>
      </c>
    </row>
    <row r="37462" spans="28:28" x14ac:dyDescent="0.25">
      <c r="AB37462" s="3" t="e">
        <v>#N/A</v>
      </c>
    </row>
    <row r="37463" spans="28:28" x14ac:dyDescent="0.25">
      <c r="AB37463" s="3" t="e">
        <v>#N/A</v>
      </c>
    </row>
    <row r="37464" spans="28:28" x14ac:dyDescent="0.25">
      <c r="AB37464" s="3" t="e">
        <v>#N/A</v>
      </c>
    </row>
    <row r="37465" spans="28:28" x14ac:dyDescent="0.25">
      <c r="AB37465" s="3" t="e">
        <v>#N/A</v>
      </c>
    </row>
    <row r="37466" spans="28:28" x14ac:dyDescent="0.25">
      <c r="AB37466" s="3" t="e">
        <v>#N/A</v>
      </c>
    </row>
    <row r="37467" spans="28:28" x14ac:dyDescent="0.25">
      <c r="AB37467" s="3" t="e">
        <v>#N/A</v>
      </c>
    </row>
    <row r="37468" spans="28:28" x14ac:dyDescent="0.25">
      <c r="AB37468" s="3" t="e">
        <v>#N/A</v>
      </c>
    </row>
    <row r="37469" spans="28:28" x14ac:dyDescent="0.25">
      <c r="AB37469" s="3" t="e">
        <v>#N/A</v>
      </c>
    </row>
    <row r="37470" spans="28:28" x14ac:dyDescent="0.25">
      <c r="AB37470" s="3" t="e">
        <v>#N/A</v>
      </c>
    </row>
    <row r="37471" spans="28:28" x14ac:dyDescent="0.25">
      <c r="AB37471" s="3" t="e">
        <v>#N/A</v>
      </c>
    </row>
    <row r="37472" spans="28:28" x14ac:dyDescent="0.25">
      <c r="AB37472" s="3" t="e">
        <v>#N/A</v>
      </c>
    </row>
    <row r="37473" spans="28:28" x14ac:dyDescent="0.25">
      <c r="AB37473" s="3" t="e">
        <v>#N/A</v>
      </c>
    </row>
    <row r="37474" spans="28:28" x14ac:dyDescent="0.25">
      <c r="AB37474" s="3" t="e">
        <v>#N/A</v>
      </c>
    </row>
    <row r="37475" spans="28:28" x14ac:dyDescent="0.25">
      <c r="AB37475" s="3" t="e">
        <v>#N/A</v>
      </c>
    </row>
    <row r="37476" spans="28:28" x14ac:dyDescent="0.25">
      <c r="AB37476" s="3" t="e">
        <v>#N/A</v>
      </c>
    </row>
    <row r="37477" spans="28:28" x14ac:dyDescent="0.25">
      <c r="AB37477" s="3" t="e">
        <v>#N/A</v>
      </c>
    </row>
    <row r="37478" spans="28:28" x14ac:dyDescent="0.25">
      <c r="AB37478" s="3" t="e">
        <v>#N/A</v>
      </c>
    </row>
    <row r="37479" spans="28:28" x14ac:dyDescent="0.25">
      <c r="AB37479" s="3" t="e">
        <v>#N/A</v>
      </c>
    </row>
    <row r="37480" spans="28:28" x14ac:dyDescent="0.25">
      <c r="AB37480" s="3" t="e">
        <v>#N/A</v>
      </c>
    </row>
    <row r="37481" spans="28:28" x14ac:dyDescent="0.25">
      <c r="AB37481" s="3" t="e">
        <v>#N/A</v>
      </c>
    </row>
    <row r="37482" spans="28:28" x14ac:dyDescent="0.25">
      <c r="AB37482" s="3" t="e">
        <v>#N/A</v>
      </c>
    </row>
    <row r="37483" spans="28:28" x14ac:dyDescent="0.25">
      <c r="AB37483" s="3" t="e">
        <v>#N/A</v>
      </c>
    </row>
    <row r="37484" spans="28:28" x14ac:dyDescent="0.25">
      <c r="AB37484" s="3" t="e">
        <v>#N/A</v>
      </c>
    </row>
    <row r="37485" spans="28:28" x14ac:dyDescent="0.25">
      <c r="AB37485" s="3" t="e">
        <v>#N/A</v>
      </c>
    </row>
    <row r="37486" spans="28:28" x14ac:dyDescent="0.25">
      <c r="AB37486" s="3" t="e">
        <v>#N/A</v>
      </c>
    </row>
    <row r="37487" spans="28:28" x14ac:dyDescent="0.25">
      <c r="AB37487" s="3" t="e">
        <v>#N/A</v>
      </c>
    </row>
    <row r="37488" spans="28:28" x14ac:dyDescent="0.25">
      <c r="AB37488" s="3" t="e">
        <v>#N/A</v>
      </c>
    </row>
    <row r="37489" spans="28:28" x14ac:dyDescent="0.25">
      <c r="AB37489" s="3" t="e">
        <v>#N/A</v>
      </c>
    </row>
    <row r="37490" spans="28:28" x14ac:dyDescent="0.25">
      <c r="AB37490" s="3" t="e">
        <v>#N/A</v>
      </c>
    </row>
    <row r="37491" spans="28:28" x14ac:dyDescent="0.25">
      <c r="AB37491" s="3" t="e">
        <v>#N/A</v>
      </c>
    </row>
    <row r="37492" spans="28:28" x14ac:dyDescent="0.25">
      <c r="AB37492" s="3" t="e">
        <v>#N/A</v>
      </c>
    </row>
    <row r="37493" spans="28:28" x14ac:dyDescent="0.25">
      <c r="AB37493" s="3" t="e">
        <v>#N/A</v>
      </c>
    </row>
    <row r="37494" spans="28:28" x14ac:dyDescent="0.25">
      <c r="AB37494" s="3" t="e">
        <v>#N/A</v>
      </c>
    </row>
    <row r="37495" spans="28:28" x14ac:dyDescent="0.25">
      <c r="AB37495" s="3" t="e">
        <v>#N/A</v>
      </c>
    </row>
    <row r="37496" spans="28:28" x14ac:dyDescent="0.25">
      <c r="AB37496" s="3" t="e">
        <v>#N/A</v>
      </c>
    </row>
    <row r="37497" spans="28:28" x14ac:dyDescent="0.25">
      <c r="AB37497" s="3" t="e">
        <v>#N/A</v>
      </c>
    </row>
    <row r="37498" spans="28:28" x14ac:dyDescent="0.25">
      <c r="AB37498" s="3" t="e">
        <v>#N/A</v>
      </c>
    </row>
    <row r="37499" spans="28:28" x14ac:dyDescent="0.25">
      <c r="AB37499" s="3" t="e">
        <v>#N/A</v>
      </c>
    </row>
    <row r="37500" spans="28:28" x14ac:dyDescent="0.25">
      <c r="AB37500" s="3" t="e">
        <v>#N/A</v>
      </c>
    </row>
    <row r="37501" spans="28:28" x14ac:dyDescent="0.25">
      <c r="AB37501" s="3" t="e">
        <v>#N/A</v>
      </c>
    </row>
    <row r="37502" spans="28:28" x14ac:dyDescent="0.25">
      <c r="AB37502" s="3" t="e">
        <v>#N/A</v>
      </c>
    </row>
    <row r="37503" spans="28:28" x14ac:dyDescent="0.25">
      <c r="AB37503" s="3" t="e">
        <v>#N/A</v>
      </c>
    </row>
    <row r="37504" spans="28:28" x14ac:dyDescent="0.25">
      <c r="AB37504" s="3" t="e">
        <v>#N/A</v>
      </c>
    </row>
    <row r="37505" spans="28:28" x14ac:dyDescent="0.25">
      <c r="AB37505" s="3" t="e">
        <v>#N/A</v>
      </c>
    </row>
    <row r="37506" spans="28:28" x14ac:dyDescent="0.25">
      <c r="AB37506" s="3" t="e">
        <v>#N/A</v>
      </c>
    </row>
    <row r="37507" spans="28:28" x14ac:dyDescent="0.25">
      <c r="AB37507" s="3" t="e">
        <v>#N/A</v>
      </c>
    </row>
    <row r="37508" spans="28:28" x14ac:dyDescent="0.25">
      <c r="AB37508" s="3" t="e">
        <v>#N/A</v>
      </c>
    </row>
    <row r="37509" spans="28:28" x14ac:dyDescent="0.25">
      <c r="AB37509" s="3" t="e">
        <v>#N/A</v>
      </c>
    </row>
    <row r="37510" spans="28:28" x14ac:dyDescent="0.25">
      <c r="AB37510" s="3" t="e">
        <v>#N/A</v>
      </c>
    </row>
    <row r="37511" spans="28:28" x14ac:dyDescent="0.25">
      <c r="AB37511" s="3" t="e">
        <v>#N/A</v>
      </c>
    </row>
    <row r="37512" spans="28:28" x14ac:dyDescent="0.25">
      <c r="AB37512" s="3" t="e">
        <v>#N/A</v>
      </c>
    </row>
    <row r="37513" spans="28:28" x14ac:dyDescent="0.25">
      <c r="AB37513" s="3" t="e">
        <v>#N/A</v>
      </c>
    </row>
    <row r="37514" spans="28:28" x14ac:dyDescent="0.25">
      <c r="AB37514" s="3" t="e">
        <v>#N/A</v>
      </c>
    </row>
    <row r="37515" spans="28:28" x14ac:dyDescent="0.25">
      <c r="AB37515" s="3" t="e">
        <v>#N/A</v>
      </c>
    </row>
    <row r="37516" spans="28:28" x14ac:dyDescent="0.25">
      <c r="AB37516" s="3" t="e">
        <v>#N/A</v>
      </c>
    </row>
    <row r="37517" spans="28:28" x14ac:dyDescent="0.25">
      <c r="AB37517" s="3" t="e">
        <v>#N/A</v>
      </c>
    </row>
    <row r="37518" spans="28:28" x14ac:dyDescent="0.25">
      <c r="AB37518" s="3" t="e">
        <v>#N/A</v>
      </c>
    </row>
    <row r="37519" spans="28:28" x14ac:dyDescent="0.25">
      <c r="AB37519" s="3" t="e">
        <v>#N/A</v>
      </c>
    </row>
    <row r="37520" spans="28:28" x14ac:dyDescent="0.25">
      <c r="AB37520" s="3" t="e">
        <v>#N/A</v>
      </c>
    </row>
    <row r="37521" spans="28:28" x14ac:dyDescent="0.25">
      <c r="AB37521" s="3" t="e">
        <v>#N/A</v>
      </c>
    </row>
    <row r="37522" spans="28:28" x14ac:dyDescent="0.25">
      <c r="AB37522" s="3" t="e">
        <v>#N/A</v>
      </c>
    </row>
    <row r="37523" spans="28:28" x14ac:dyDescent="0.25">
      <c r="AB37523" s="3" t="e">
        <v>#N/A</v>
      </c>
    </row>
    <row r="37524" spans="28:28" x14ac:dyDescent="0.25">
      <c r="AB37524" s="3" t="e">
        <v>#N/A</v>
      </c>
    </row>
    <row r="37525" spans="28:28" x14ac:dyDescent="0.25">
      <c r="AB37525" s="3" t="e">
        <v>#N/A</v>
      </c>
    </row>
    <row r="37526" spans="28:28" x14ac:dyDescent="0.25">
      <c r="AB37526" s="3" t="e">
        <v>#N/A</v>
      </c>
    </row>
    <row r="37527" spans="28:28" x14ac:dyDescent="0.25">
      <c r="AB37527" s="3" t="e">
        <v>#N/A</v>
      </c>
    </row>
    <row r="37528" spans="28:28" x14ac:dyDescent="0.25">
      <c r="AB37528" s="3" t="e">
        <v>#N/A</v>
      </c>
    </row>
    <row r="37529" spans="28:28" x14ac:dyDescent="0.25">
      <c r="AB37529" s="3" t="e">
        <v>#N/A</v>
      </c>
    </row>
    <row r="37530" spans="28:28" x14ac:dyDescent="0.25">
      <c r="AB37530" s="3" t="e">
        <v>#N/A</v>
      </c>
    </row>
    <row r="37531" spans="28:28" x14ac:dyDescent="0.25">
      <c r="AB37531" s="3" t="e">
        <v>#N/A</v>
      </c>
    </row>
    <row r="37532" spans="28:28" x14ac:dyDescent="0.25">
      <c r="AB37532" s="3" t="e">
        <v>#N/A</v>
      </c>
    </row>
    <row r="37533" spans="28:28" x14ac:dyDescent="0.25">
      <c r="AB37533" s="3" t="e">
        <v>#N/A</v>
      </c>
    </row>
    <row r="37534" spans="28:28" x14ac:dyDescent="0.25">
      <c r="AB37534" s="3" t="e">
        <v>#N/A</v>
      </c>
    </row>
    <row r="37535" spans="28:28" x14ac:dyDescent="0.25">
      <c r="AB37535" s="3" t="e">
        <v>#N/A</v>
      </c>
    </row>
    <row r="37536" spans="28:28" x14ac:dyDescent="0.25">
      <c r="AB37536" s="3" t="e">
        <v>#N/A</v>
      </c>
    </row>
    <row r="37537" spans="28:28" x14ac:dyDescent="0.25">
      <c r="AB37537" s="3" t="e">
        <v>#N/A</v>
      </c>
    </row>
    <row r="37538" spans="28:28" x14ac:dyDescent="0.25">
      <c r="AB37538" s="3" t="e">
        <v>#N/A</v>
      </c>
    </row>
    <row r="37539" spans="28:28" x14ac:dyDescent="0.25">
      <c r="AB37539" s="3" t="e">
        <v>#N/A</v>
      </c>
    </row>
    <row r="37540" spans="28:28" x14ac:dyDescent="0.25">
      <c r="AB37540" s="3" t="e">
        <v>#N/A</v>
      </c>
    </row>
    <row r="37541" spans="28:28" x14ac:dyDescent="0.25">
      <c r="AB37541" s="3" t="e">
        <v>#N/A</v>
      </c>
    </row>
    <row r="37542" spans="28:28" x14ac:dyDescent="0.25">
      <c r="AB37542" s="3" t="e">
        <v>#N/A</v>
      </c>
    </row>
    <row r="37543" spans="28:28" x14ac:dyDescent="0.25">
      <c r="AB37543" s="3" t="e">
        <v>#N/A</v>
      </c>
    </row>
    <row r="37544" spans="28:28" x14ac:dyDescent="0.25">
      <c r="AB37544" s="3" t="e">
        <v>#N/A</v>
      </c>
    </row>
    <row r="37545" spans="28:28" x14ac:dyDescent="0.25">
      <c r="AB37545" s="3" t="e">
        <v>#N/A</v>
      </c>
    </row>
    <row r="37546" spans="28:28" x14ac:dyDescent="0.25">
      <c r="AB37546" s="3" t="e">
        <v>#N/A</v>
      </c>
    </row>
    <row r="37547" spans="28:28" x14ac:dyDescent="0.25">
      <c r="AB37547" s="3" t="e">
        <v>#N/A</v>
      </c>
    </row>
    <row r="37548" spans="28:28" x14ac:dyDescent="0.25">
      <c r="AB37548" s="3" t="e">
        <v>#N/A</v>
      </c>
    </row>
    <row r="37549" spans="28:28" x14ac:dyDescent="0.25">
      <c r="AB37549" s="3" t="e">
        <v>#N/A</v>
      </c>
    </row>
    <row r="37550" spans="28:28" x14ac:dyDescent="0.25">
      <c r="AB37550" s="3" t="e">
        <v>#N/A</v>
      </c>
    </row>
    <row r="37551" spans="28:28" x14ac:dyDescent="0.25">
      <c r="AB37551" s="3" t="e">
        <v>#N/A</v>
      </c>
    </row>
    <row r="37552" spans="28:28" x14ac:dyDescent="0.25">
      <c r="AB37552" s="3" t="e">
        <v>#N/A</v>
      </c>
    </row>
    <row r="37553" spans="28:28" x14ac:dyDescent="0.25">
      <c r="AB37553" s="3" t="e">
        <v>#N/A</v>
      </c>
    </row>
    <row r="37554" spans="28:28" x14ac:dyDescent="0.25">
      <c r="AB37554" s="3" t="e">
        <v>#N/A</v>
      </c>
    </row>
    <row r="37555" spans="28:28" x14ac:dyDescent="0.25">
      <c r="AB37555" s="3" t="e">
        <v>#N/A</v>
      </c>
    </row>
    <row r="37556" spans="28:28" x14ac:dyDescent="0.25">
      <c r="AB37556" s="3" t="e">
        <v>#N/A</v>
      </c>
    </row>
    <row r="37557" spans="28:28" x14ac:dyDescent="0.25">
      <c r="AB37557" s="3" t="e">
        <v>#N/A</v>
      </c>
    </row>
    <row r="37558" spans="28:28" x14ac:dyDescent="0.25">
      <c r="AB37558" s="3" t="e">
        <v>#N/A</v>
      </c>
    </row>
    <row r="37559" spans="28:28" x14ac:dyDescent="0.25">
      <c r="AB37559" s="3" t="e">
        <v>#N/A</v>
      </c>
    </row>
    <row r="37560" spans="28:28" x14ac:dyDescent="0.25">
      <c r="AB37560" s="3" t="e">
        <v>#N/A</v>
      </c>
    </row>
    <row r="37561" spans="28:28" x14ac:dyDescent="0.25">
      <c r="AB37561" s="3" t="e">
        <v>#N/A</v>
      </c>
    </row>
    <row r="37562" spans="28:28" x14ac:dyDescent="0.25">
      <c r="AB37562" s="3" t="e">
        <v>#N/A</v>
      </c>
    </row>
    <row r="37563" spans="28:28" x14ac:dyDescent="0.25">
      <c r="AB37563" s="3" t="e">
        <v>#N/A</v>
      </c>
    </row>
    <row r="37564" spans="28:28" x14ac:dyDescent="0.25">
      <c r="AB37564" s="3" t="e">
        <v>#N/A</v>
      </c>
    </row>
    <row r="37565" spans="28:28" x14ac:dyDescent="0.25">
      <c r="AB37565" s="3" t="e">
        <v>#N/A</v>
      </c>
    </row>
    <row r="37566" spans="28:28" x14ac:dyDescent="0.25">
      <c r="AB37566" s="3" t="e">
        <v>#N/A</v>
      </c>
    </row>
    <row r="37567" spans="28:28" x14ac:dyDescent="0.25">
      <c r="AB37567" s="3" t="e">
        <v>#N/A</v>
      </c>
    </row>
    <row r="37568" spans="28:28" x14ac:dyDescent="0.25">
      <c r="AB37568" s="3" t="e">
        <v>#N/A</v>
      </c>
    </row>
    <row r="37569" spans="28:28" x14ac:dyDescent="0.25">
      <c r="AB37569" s="3" t="e">
        <v>#N/A</v>
      </c>
    </row>
    <row r="37570" spans="28:28" x14ac:dyDescent="0.25">
      <c r="AB37570" s="3" t="e">
        <v>#N/A</v>
      </c>
    </row>
    <row r="37571" spans="28:28" x14ac:dyDescent="0.25">
      <c r="AB37571" s="3" t="e">
        <v>#N/A</v>
      </c>
    </row>
    <row r="37572" spans="28:28" x14ac:dyDescent="0.25">
      <c r="AB37572" s="3" t="e">
        <v>#N/A</v>
      </c>
    </row>
    <row r="37573" spans="28:28" x14ac:dyDescent="0.25">
      <c r="AB37573" s="3" t="e">
        <v>#N/A</v>
      </c>
    </row>
    <row r="37574" spans="28:28" x14ac:dyDescent="0.25">
      <c r="AB37574" s="3" t="e">
        <v>#N/A</v>
      </c>
    </row>
    <row r="37575" spans="28:28" x14ac:dyDescent="0.25">
      <c r="AB37575" s="3" t="e">
        <v>#N/A</v>
      </c>
    </row>
    <row r="37576" spans="28:28" x14ac:dyDescent="0.25">
      <c r="AB37576" s="3" t="e">
        <v>#N/A</v>
      </c>
    </row>
    <row r="37577" spans="28:28" x14ac:dyDescent="0.25">
      <c r="AB37577" s="3" t="e">
        <v>#N/A</v>
      </c>
    </row>
    <row r="37578" spans="28:28" x14ac:dyDescent="0.25">
      <c r="AB37578" s="3" t="e">
        <v>#N/A</v>
      </c>
    </row>
    <row r="37579" spans="28:28" x14ac:dyDescent="0.25">
      <c r="AB37579" s="3" t="e">
        <v>#N/A</v>
      </c>
    </row>
    <row r="37580" spans="28:28" x14ac:dyDescent="0.25">
      <c r="AB37580" s="3" t="e">
        <v>#N/A</v>
      </c>
    </row>
    <row r="37581" spans="28:28" x14ac:dyDescent="0.25">
      <c r="AB37581" s="3" t="e">
        <v>#N/A</v>
      </c>
    </row>
    <row r="37582" spans="28:28" x14ac:dyDescent="0.25">
      <c r="AB37582" s="3" t="e">
        <v>#N/A</v>
      </c>
    </row>
    <row r="37583" spans="28:28" x14ac:dyDescent="0.25">
      <c r="AB37583" s="3" t="e">
        <v>#N/A</v>
      </c>
    </row>
    <row r="37584" spans="28:28" x14ac:dyDescent="0.25">
      <c r="AB37584" s="3" t="e">
        <v>#N/A</v>
      </c>
    </row>
    <row r="37585" spans="28:28" x14ac:dyDescent="0.25">
      <c r="AB37585" s="3" t="e">
        <v>#N/A</v>
      </c>
    </row>
    <row r="37586" spans="28:28" x14ac:dyDescent="0.25">
      <c r="AB37586" s="3" t="e">
        <v>#N/A</v>
      </c>
    </row>
    <row r="37587" spans="28:28" x14ac:dyDescent="0.25">
      <c r="AB37587" s="3" t="e">
        <v>#N/A</v>
      </c>
    </row>
    <row r="37588" spans="28:28" x14ac:dyDescent="0.25">
      <c r="AB37588" s="3" t="e">
        <v>#N/A</v>
      </c>
    </row>
    <row r="37589" spans="28:28" x14ac:dyDescent="0.25">
      <c r="AB37589" s="3" t="e">
        <v>#N/A</v>
      </c>
    </row>
    <row r="37590" spans="28:28" x14ac:dyDescent="0.25">
      <c r="AB37590" s="3" t="e">
        <v>#N/A</v>
      </c>
    </row>
    <row r="37591" spans="28:28" x14ac:dyDescent="0.25">
      <c r="AB37591" s="3" t="e">
        <v>#N/A</v>
      </c>
    </row>
    <row r="37592" spans="28:28" x14ac:dyDescent="0.25">
      <c r="AB37592" s="3" t="e">
        <v>#N/A</v>
      </c>
    </row>
    <row r="37593" spans="28:28" x14ac:dyDescent="0.25">
      <c r="AB37593" s="3" t="e">
        <v>#N/A</v>
      </c>
    </row>
    <row r="37594" spans="28:28" x14ac:dyDescent="0.25">
      <c r="AB37594" s="3" t="e">
        <v>#N/A</v>
      </c>
    </row>
    <row r="37595" spans="28:28" x14ac:dyDescent="0.25">
      <c r="AB37595" s="3" t="e">
        <v>#N/A</v>
      </c>
    </row>
    <row r="37596" spans="28:28" x14ac:dyDescent="0.25">
      <c r="AB37596" s="3" t="e">
        <v>#N/A</v>
      </c>
    </row>
    <row r="37597" spans="28:28" x14ac:dyDescent="0.25">
      <c r="AB37597" s="3" t="e">
        <v>#N/A</v>
      </c>
    </row>
    <row r="37598" spans="28:28" x14ac:dyDescent="0.25">
      <c r="AB37598" s="3" t="e">
        <v>#N/A</v>
      </c>
    </row>
    <row r="37599" spans="28:28" x14ac:dyDescent="0.25">
      <c r="AB37599" s="3" t="e">
        <v>#N/A</v>
      </c>
    </row>
    <row r="37600" spans="28:28" x14ac:dyDescent="0.25">
      <c r="AB37600" s="3" t="e">
        <v>#N/A</v>
      </c>
    </row>
    <row r="37601" spans="28:28" x14ac:dyDescent="0.25">
      <c r="AB37601" s="3" t="e">
        <v>#N/A</v>
      </c>
    </row>
    <row r="37602" spans="28:28" x14ac:dyDescent="0.25">
      <c r="AB37602" s="3" t="e">
        <v>#N/A</v>
      </c>
    </row>
    <row r="37603" spans="28:28" x14ac:dyDescent="0.25">
      <c r="AB37603" s="3" t="e">
        <v>#N/A</v>
      </c>
    </row>
    <row r="37604" spans="28:28" x14ac:dyDescent="0.25">
      <c r="AB37604" s="3" t="e">
        <v>#N/A</v>
      </c>
    </row>
    <row r="37605" spans="28:28" x14ac:dyDescent="0.25">
      <c r="AB37605" s="3" t="e">
        <v>#N/A</v>
      </c>
    </row>
    <row r="37606" spans="28:28" x14ac:dyDescent="0.25">
      <c r="AB37606" s="3" t="e">
        <v>#N/A</v>
      </c>
    </row>
    <row r="37607" spans="28:28" x14ac:dyDescent="0.25">
      <c r="AB37607" s="3" t="e">
        <v>#N/A</v>
      </c>
    </row>
    <row r="37608" spans="28:28" x14ac:dyDescent="0.25">
      <c r="AB37608" s="3" t="e">
        <v>#N/A</v>
      </c>
    </row>
    <row r="37609" spans="28:28" x14ac:dyDescent="0.25">
      <c r="AB37609" s="3" t="e">
        <v>#N/A</v>
      </c>
    </row>
    <row r="37610" spans="28:28" x14ac:dyDescent="0.25">
      <c r="AB37610" s="3" t="e">
        <v>#N/A</v>
      </c>
    </row>
    <row r="37611" spans="28:28" x14ac:dyDescent="0.25">
      <c r="AB37611" s="3" t="e">
        <v>#N/A</v>
      </c>
    </row>
    <row r="37612" spans="28:28" x14ac:dyDescent="0.25">
      <c r="AB37612" s="3" t="e">
        <v>#N/A</v>
      </c>
    </row>
    <row r="37613" spans="28:28" x14ac:dyDescent="0.25">
      <c r="AB37613" s="3" t="e">
        <v>#N/A</v>
      </c>
    </row>
    <row r="37614" spans="28:28" x14ac:dyDescent="0.25">
      <c r="AB37614" s="3" t="e">
        <v>#N/A</v>
      </c>
    </row>
    <row r="37615" spans="28:28" x14ac:dyDescent="0.25">
      <c r="AB37615" s="3" t="e">
        <v>#N/A</v>
      </c>
    </row>
    <row r="37616" spans="28:28" x14ac:dyDescent="0.25">
      <c r="AB37616" s="3" t="e">
        <v>#N/A</v>
      </c>
    </row>
    <row r="37617" spans="28:28" x14ac:dyDescent="0.25">
      <c r="AB37617" s="3" t="e">
        <v>#N/A</v>
      </c>
    </row>
    <row r="37618" spans="28:28" x14ac:dyDescent="0.25">
      <c r="AB37618" s="3" t="e">
        <v>#N/A</v>
      </c>
    </row>
    <row r="37619" spans="28:28" x14ac:dyDescent="0.25">
      <c r="AB37619" s="3" t="e">
        <v>#N/A</v>
      </c>
    </row>
    <row r="37620" spans="28:28" x14ac:dyDescent="0.25">
      <c r="AB37620" s="3" t="e">
        <v>#N/A</v>
      </c>
    </row>
    <row r="37621" spans="28:28" x14ac:dyDescent="0.25">
      <c r="AB37621" s="3" t="e">
        <v>#N/A</v>
      </c>
    </row>
    <row r="37622" spans="28:28" x14ac:dyDescent="0.25">
      <c r="AB37622" s="3" t="e">
        <v>#N/A</v>
      </c>
    </row>
    <row r="37623" spans="28:28" x14ac:dyDescent="0.25">
      <c r="AB37623" s="3" t="e">
        <v>#N/A</v>
      </c>
    </row>
    <row r="37624" spans="28:28" x14ac:dyDescent="0.25">
      <c r="AB37624" s="3" t="e">
        <v>#N/A</v>
      </c>
    </row>
    <row r="37625" spans="28:28" x14ac:dyDescent="0.25">
      <c r="AB37625" s="3" t="e">
        <v>#N/A</v>
      </c>
    </row>
    <row r="37626" spans="28:28" x14ac:dyDescent="0.25">
      <c r="AB37626" s="3" t="e">
        <v>#N/A</v>
      </c>
    </row>
    <row r="37627" spans="28:28" x14ac:dyDescent="0.25">
      <c r="AB37627" s="3" t="e">
        <v>#N/A</v>
      </c>
    </row>
    <row r="37628" spans="28:28" x14ac:dyDescent="0.25">
      <c r="AB37628" s="3" t="e">
        <v>#N/A</v>
      </c>
    </row>
    <row r="37629" spans="28:28" x14ac:dyDescent="0.25">
      <c r="AB37629" s="3" t="e">
        <v>#N/A</v>
      </c>
    </row>
    <row r="37630" spans="28:28" x14ac:dyDescent="0.25">
      <c r="AB37630" s="3" t="e">
        <v>#N/A</v>
      </c>
    </row>
    <row r="37631" spans="28:28" x14ac:dyDescent="0.25">
      <c r="AB37631" s="3" t="e">
        <v>#N/A</v>
      </c>
    </row>
    <row r="37632" spans="28:28" x14ac:dyDescent="0.25">
      <c r="AB37632" s="3" t="e">
        <v>#N/A</v>
      </c>
    </row>
    <row r="37633" spans="28:28" x14ac:dyDescent="0.25">
      <c r="AB37633" s="3" t="e">
        <v>#N/A</v>
      </c>
    </row>
    <row r="37634" spans="28:28" x14ac:dyDescent="0.25">
      <c r="AB37634" s="3" t="e">
        <v>#N/A</v>
      </c>
    </row>
    <row r="37635" spans="28:28" x14ac:dyDescent="0.25">
      <c r="AB37635" s="3" t="e">
        <v>#N/A</v>
      </c>
    </row>
    <row r="37636" spans="28:28" x14ac:dyDescent="0.25">
      <c r="AB37636" s="3" t="e">
        <v>#N/A</v>
      </c>
    </row>
    <row r="37637" spans="28:28" x14ac:dyDescent="0.25">
      <c r="AB37637" s="3" t="e">
        <v>#N/A</v>
      </c>
    </row>
    <row r="37638" spans="28:28" x14ac:dyDescent="0.25">
      <c r="AB37638" s="3" t="e">
        <v>#N/A</v>
      </c>
    </row>
    <row r="37639" spans="28:28" x14ac:dyDescent="0.25">
      <c r="AB37639" s="3" t="e">
        <v>#N/A</v>
      </c>
    </row>
    <row r="37640" spans="28:28" x14ac:dyDescent="0.25">
      <c r="AB37640" s="3" t="e">
        <v>#N/A</v>
      </c>
    </row>
    <row r="37641" spans="28:28" x14ac:dyDescent="0.25">
      <c r="AB37641" s="3" t="e">
        <v>#N/A</v>
      </c>
    </row>
    <row r="37642" spans="28:28" x14ac:dyDescent="0.25">
      <c r="AB37642" s="3" t="e">
        <v>#N/A</v>
      </c>
    </row>
    <row r="37643" spans="28:28" x14ac:dyDescent="0.25">
      <c r="AB37643" s="3" t="e">
        <v>#N/A</v>
      </c>
    </row>
    <row r="37644" spans="28:28" x14ac:dyDescent="0.25">
      <c r="AB37644" s="3" t="e">
        <v>#N/A</v>
      </c>
    </row>
    <row r="37645" spans="28:28" x14ac:dyDescent="0.25">
      <c r="AB37645" s="3" t="e">
        <v>#N/A</v>
      </c>
    </row>
    <row r="37646" spans="28:28" x14ac:dyDescent="0.25">
      <c r="AB37646" s="3" t="e">
        <v>#N/A</v>
      </c>
    </row>
    <row r="37647" spans="28:28" x14ac:dyDescent="0.25">
      <c r="AB37647" s="3" t="e">
        <v>#N/A</v>
      </c>
    </row>
    <row r="37648" spans="28:28" x14ac:dyDescent="0.25">
      <c r="AB37648" s="3" t="e">
        <v>#N/A</v>
      </c>
    </row>
    <row r="37649" spans="28:28" x14ac:dyDescent="0.25">
      <c r="AB37649" s="3" t="e">
        <v>#N/A</v>
      </c>
    </row>
    <row r="37650" spans="28:28" x14ac:dyDescent="0.25">
      <c r="AB37650" s="3" t="e">
        <v>#N/A</v>
      </c>
    </row>
    <row r="37651" spans="28:28" x14ac:dyDescent="0.25">
      <c r="AB37651" s="3" t="e">
        <v>#N/A</v>
      </c>
    </row>
    <row r="37652" spans="28:28" x14ac:dyDescent="0.25">
      <c r="AB37652" s="3" t="e">
        <v>#N/A</v>
      </c>
    </row>
    <row r="37653" spans="28:28" x14ac:dyDescent="0.25">
      <c r="AB37653" s="3" t="e">
        <v>#N/A</v>
      </c>
    </row>
    <row r="37654" spans="28:28" x14ac:dyDescent="0.25">
      <c r="AB37654" s="3" t="e">
        <v>#N/A</v>
      </c>
    </row>
    <row r="37655" spans="28:28" x14ac:dyDescent="0.25">
      <c r="AB37655" s="3" t="e">
        <v>#N/A</v>
      </c>
    </row>
    <row r="37656" spans="28:28" x14ac:dyDescent="0.25">
      <c r="AB37656" s="3" t="e">
        <v>#N/A</v>
      </c>
    </row>
    <row r="37657" spans="28:28" x14ac:dyDescent="0.25">
      <c r="AB37657" s="3" t="e">
        <v>#N/A</v>
      </c>
    </row>
    <row r="37658" spans="28:28" x14ac:dyDescent="0.25">
      <c r="AB37658" s="3" t="e">
        <v>#N/A</v>
      </c>
    </row>
    <row r="37659" spans="28:28" x14ac:dyDescent="0.25">
      <c r="AB37659" s="3" t="e">
        <v>#N/A</v>
      </c>
    </row>
    <row r="37660" spans="28:28" x14ac:dyDescent="0.25">
      <c r="AB37660" s="3" t="e">
        <v>#N/A</v>
      </c>
    </row>
    <row r="37661" spans="28:28" x14ac:dyDescent="0.25">
      <c r="AB37661" s="3" t="e">
        <v>#N/A</v>
      </c>
    </row>
    <row r="37662" spans="28:28" x14ac:dyDescent="0.25">
      <c r="AB37662" s="3" t="e">
        <v>#N/A</v>
      </c>
    </row>
    <row r="37663" spans="28:28" x14ac:dyDescent="0.25">
      <c r="AB37663" s="3" t="e">
        <v>#N/A</v>
      </c>
    </row>
    <row r="37664" spans="28:28" x14ac:dyDescent="0.25">
      <c r="AB37664" s="3" t="e">
        <v>#N/A</v>
      </c>
    </row>
    <row r="37665" spans="28:28" x14ac:dyDescent="0.25">
      <c r="AB37665" s="3" t="e">
        <v>#N/A</v>
      </c>
    </row>
    <row r="37666" spans="28:28" x14ac:dyDescent="0.25">
      <c r="AB37666" s="3" t="e">
        <v>#N/A</v>
      </c>
    </row>
    <row r="37667" spans="28:28" x14ac:dyDescent="0.25">
      <c r="AB37667" s="3" t="e">
        <v>#N/A</v>
      </c>
    </row>
    <row r="37668" spans="28:28" x14ac:dyDescent="0.25">
      <c r="AB37668" s="3" t="e">
        <v>#N/A</v>
      </c>
    </row>
    <row r="37669" spans="28:28" x14ac:dyDescent="0.25">
      <c r="AB37669" s="3" t="e">
        <v>#N/A</v>
      </c>
    </row>
    <row r="37670" spans="28:28" x14ac:dyDescent="0.25">
      <c r="AB37670" s="3" t="e">
        <v>#N/A</v>
      </c>
    </row>
    <row r="37671" spans="28:28" x14ac:dyDescent="0.25">
      <c r="AB37671" s="3" t="e">
        <v>#N/A</v>
      </c>
    </row>
    <row r="37672" spans="28:28" x14ac:dyDescent="0.25">
      <c r="AB37672" s="3" t="e">
        <v>#N/A</v>
      </c>
    </row>
    <row r="37673" spans="28:28" x14ac:dyDescent="0.25">
      <c r="AB37673" s="3" t="e">
        <v>#N/A</v>
      </c>
    </row>
    <row r="37674" spans="28:28" x14ac:dyDescent="0.25">
      <c r="AB37674" s="3" t="e">
        <v>#N/A</v>
      </c>
    </row>
    <row r="37675" spans="28:28" x14ac:dyDescent="0.25">
      <c r="AB37675" s="3" t="e">
        <v>#N/A</v>
      </c>
    </row>
    <row r="37676" spans="28:28" x14ac:dyDescent="0.25">
      <c r="AB37676" s="3" t="e">
        <v>#N/A</v>
      </c>
    </row>
    <row r="37677" spans="28:28" x14ac:dyDescent="0.25">
      <c r="AB37677" s="3" t="e">
        <v>#N/A</v>
      </c>
    </row>
    <row r="37678" spans="28:28" x14ac:dyDescent="0.25">
      <c r="AB37678" s="3" t="e">
        <v>#N/A</v>
      </c>
    </row>
    <row r="37679" spans="28:28" x14ac:dyDescent="0.25">
      <c r="AB37679" s="3" t="e">
        <v>#N/A</v>
      </c>
    </row>
    <row r="37680" spans="28:28" x14ac:dyDescent="0.25">
      <c r="AB37680" s="3" t="e">
        <v>#N/A</v>
      </c>
    </row>
    <row r="37681" spans="28:28" x14ac:dyDescent="0.25">
      <c r="AB37681" s="3" t="e">
        <v>#N/A</v>
      </c>
    </row>
    <row r="37682" spans="28:28" x14ac:dyDescent="0.25">
      <c r="AB37682" s="3" t="e">
        <v>#N/A</v>
      </c>
    </row>
    <row r="37683" spans="28:28" x14ac:dyDescent="0.25">
      <c r="AB37683" s="3" t="e">
        <v>#N/A</v>
      </c>
    </row>
    <row r="37684" spans="28:28" x14ac:dyDescent="0.25">
      <c r="AB37684" s="3" t="e">
        <v>#N/A</v>
      </c>
    </row>
    <row r="37685" spans="28:28" x14ac:dyDescent="0.25">
      <c r="AB37685" s="3" t="e">
        <v>#N/A</v>
      </c>
    </row>
    <row r="37686" spans="28:28" x14ac:dyDescent="0.25">
      <c r="AB37686" s="3" t="e">
        <v>#N/A</v>
      </c>
    </row>
    <row r="37687" spans="28:28" x14ac:dyDescent="0.25">
      <c r="AB37687" s="3" t="e">
        <v>#N/A</v>
      </c>
    </row>
    <row r="37688" spans="28:28" x14ac:dyDescent="0.25">
      <c r="AB37688" s="3" t="e">
        <v>#N/A</v>
      </c>
    </row>
    <row r="37689" spans="28:28" x14ac:dyDescent="0.25">
      <c r="AB37689" s="3" t="e">
        <v>#N/A</v>
      </c>
    </row>
    <row r="37690" spans="28:28" x14ac:dyDescent="0.25">
      <c r="AB37690" s="3" t="e">
        <v>#N/A</v>
      </c>
    </row>
    <row r="37691" spans="28:28" x14ac:dyDescent="0.25">
      <c r="AB37691" s="3" t="e">
        <v>#N/A</v>
      </c>
    </row>
    <row r="37692" spans="28:28" x14ac:dyDescent="0.25">
      <c r="AB37692" s="3" t="e">
        <v>#N/A</v>
      </c>
    </row>
    <row r="37693" spans="28:28" x14ac:dyDescent="0.25">
      <c r="AB37693" s="3" t="e">
        <v>#N/A</v>
      </c>
    </row>
    <row r="37694" spans="28:28" x14ac:dyDescent="0.25">
      <c r="AB37694" s="3" t="e">
        <v>#N/A</v>
      </c>
    </row>
    <row r="37695" spans="28:28" x14ac:dyDescent="0.25">
      <c r="AB37695" s="3" t="e">
        <v>#N/A</v>
      </c>
    </row>
    <row r="37696" spans="28:28" x14ac:dyDescent="0.25">
      <c r="AB37696" s="3" t="e">
        <v>#N/A</v>
      </c>
    </row>
    <row r="37697" spans="28:28" x14ac:dyDescent="0.25">
      <c r="AB37697" s="3" t="e">
        <v>#N/A</v>
      </c>
    </row>
    <row r="37698" spans="28:28" x14ac:dyDescent="0.25">
      <c r="AB37698" s="3" t="e">
        <v>#N/A</v>
      </c>
    </row>
    <row r="37699" spans="28:28" x14ac:dyDescent="0.25">
      <c r="AB37699" s="3" t="e">
        <v>#N/A</v>
      </c>
    </row>
    <row r="37700" spans="28:28" x14ac:dyDescent="0.25">
      <c r="AB37700" s="3" t="e">
        <v>#N/A</v>
      </c>
    </row>
    <row r="37701" spans="28:28" x14ac:dyDescent="0.25">
      <c r="AB37701" s="3" t="e">
        <v>#N/A</v>
      </c>
    </row>
    <row r="37702" spans="28:28" x14ac:dyDescent="0.25">
      <c r="AB37702" s="3" t="e">
        <v>#N/A</v>
      </c>
    </row>
    <row r="37703" spans="28:28" x14ac:dyDescent="0.25">
      <c r="AB37703" s="3" t="e">
        <v>#N/A</v>
      </c>
    </row>
    <row r="37704" spans="28:28" x14ac:dyDescent="0.25">
      <c r="AB37704" s="3" t="e">
        <v>#N/A</v>
      </c>
    </row>
    <row r="37705" spans="28:28" x14ac:dyDescent="0.25">
      <c r="AB37705" s="3" t="e">
        <v>#N/A</v>
      </c>
    </row>
    <row r="37706" spans="28:28" x14ac:dyDescent="0.25">
      <c r="AB37706" s="3" t="e">
        <v>#N/A</v>
      </c>
    </row>
    <row r="37707" spans="28:28" x14ac:dyDescent="0.25">
      <c r="AB37707" s="3" t="e">
        <v>#N/A</v>
      </c>
    </row>
    <row r="37708" spans="28:28" x14ac:dyDescent="0.25">
      <c r="AB37708" s="3" t="e">
        <v>#N/A</v>
      </c>
    </row>
    <row r="37709" spans="28:28" x14ac:dyDescent="0.25">
      <c r="AB37709" s="3" t="e">
        <v>#N/A</v>
      </c>
    </row>
    <row r="37710" spans="28:28" x14ac:dyDescent="0.25">
      <c r="AB37710" s="3" t="e">
        <v>#N/A</v>
      </c>
    </row>
    <row r="37711" spans="28:28" x14ac:dyDescent="0.25">
      <c r="AB37711" s="3" t="e">
        <v>#N/A</v>
      </c>
    </row>
    <row r="37712" spans="28:28" x14ac:dyDescent="0.25">
      <c r="AB37712" s="3" t="e">
        <v>#N/A</v>
      </c>
    </row>
    <row r="37713" spans="28:28" x14ac:dyDescent="0.25">
      <c r="AB37713" s="3" t="e">
        <v>#N/A</v>
      </c>
    </row>
    <row r="37714" spans="28:28" x14ac:dyDescent="0.25">
      <c r="AB37714" s="3" t="e">
        <v>#N/A</v>
      </c>
    </row>
    <row r="37715" spans="28:28" x14ac:dyDescent="0.25">
      <c r="AB37715" s="3" t="e">
        <v>#N/A</v>
      </c>
    </row>
    <row r="37716" spans="28:28" x14ac:dyDescent="0.25">
      <c r="AB37716" s="3" t="e">
        <v>#N/A</v>
      </c>
    </row>
    <row r="37717" spans="28:28" x14ac:dyDescent="0.25">
      <c r="AB37717" s="3" t="e">
        <v>#N/A</v>
      </c>
    </row>
    <row r="37718" spans="28:28" x14ac:dyDescent="0.25">
      <c r="AB37718" s="3" t="e">
        <v>#N/A</v>
      </c>
    </row>
    <row r="37719" spans="28:28" x14ac:dyDescent="0.25">
      <c r="AB37719" s="3" t="e">
        <v>#N/A</v>
      </c>
    </row>
    <row r="37720" spans="28:28" x14ac:dyDescent="0.25">
      <c r="AB37720" s="3" t="e">
        <v>#N/A</v>
      </c>
    </row>
    <row r="37721" spans="28:28" x14ac:dyDescent="0.25">
      <c r="AB37721" s="3" t="e">
        <v>#N/A</v>
      </c>
    </row>
    <row r="37722" spans="28:28" x14ac:dyDescent="0.25">
      <c r="AB37722" s="3" t="e">
        <v>#N/A</v>
      </c>
    </row>
    <row r="37723" spans="28:28" x14ac:dyDescent="0.25">
      <c r="AB37723" s="3" t="e">
        <v>#N/A</v>
      </c>
    </row>
    <row r="37724" spans="28:28" x14ac:dyDescent="0.25">
      <c r="AB37724" s="3" t="e">
        <v>#N/A</v>
      </c>
    </row>
    <row r="37725" spans="28:28" x14ac:dyDescent="0.25">
      <c r="AB37725" s="3" t="e">
        <v>#N/A</v>
      </c>
    </row>
    <row r="37726" spans="28:28" x14ac:dyDescent="0.25">
      <c r="AB37726" s="3" t="e">
        <v>#N/A</v>
      </c>
    </row>
    <row r="37727" spans="28:28" x14ac:dyDescent="0.25">
      <c r="AB37727" s="3" t="e">
        <v>#N/A</v>
      </c>
    </row>
    <row r="37728" spans="28:28" x14ac:dyDescent="0.25">
      <c r="AB37728" s="3" t="e">
        <v>#N/A</v>
      </c>
    </row>
    <row r="37729" spans="28:28" x14ac:dyDescent="0.25">
      <c r="AB37729" s="3" t="e">
        <v>#N/A</v>
      </c>
    </row>
    <row r="37730" spans="28:28" x14ac:dyDescent="0.25">
      <c r="AB37730" s="3" t="e">
        <v>#N/A</v>
      </c>
    </row>
    <row r="37731" spans="28:28" x14ac:dyDescent="0.25">
      <c r="AB37731" s="3" t="e">
        <v>#N/A</v>
      </c>
    </row>
    <row r="37732" spans="28:28" x14ac:dyDescent="0.25">
      <c r="AB37732" s="3" t="e">
        <v>#N/A</v>
      </c>
    </row>
    <row r="37733" spans="28:28" x14ac:dyDescent="0.25">
      <c r="AB37733" s="3" t="e">
        <v>#N/A</v>
      </c>
    </row>
    <row r="37734" spans="28:28" x14ac:dyDescent="0.25">
      <c r="AB37734" s="3" t="e">
        <v>#N/A</v>
      </c>
    </row>
    <row r="37735" spans="28:28" x14ac:dyDescent="0.25">
      <c r="AB37735" s="3" t="e">
        <v>#N/A</v>
      </c>
    </row>
    <row r="37736" spans="28:28" x14ac:dyDescent="0.25">
      <c r="AB37736" s="3" t="e">
        <v>#N/A</v>
      </c>
    </row>
    <row r="37737" spans="28:28" x14ac:dyDescent="0.25">
      <c r="AB37737" s="3" t="e">
        <v>#N/A</v>
      </c>
    </row>
    <row r="37738" spans="28:28" x14ac:dyDescent="0.25">
      <c r="AB37738" s="3" t="e">
        <v>#N/A</v>
      </c>
    </row>
    <row r="37739" spans="28:28" x14ac:dyDescent="0.25">
      <c r="AB37739" s="3" t="e">
        <v>#N/A</v>
      </c>
    </row>
    <row r="37740" spans="28:28" x14ac:dyDescent="0.25">
      <c r="AB37740" s="3" t="e">
        <v>#N/A</v>
      </c>
    </row>
    <row r="37741" spans="28:28" x14ac:dyDescent="0.25">
      <c r="AB37741" s="3" t="e">
        <v>#N/A</v>
      </c>
    </row>
    <row r="37742" spans="28:28" x14ac:dyDescent="0.25">
      <c r="AB37742" s="3" t="e">
        <v>#N/A</v>
      </c>
    </row>
    <row r="37743" spans="28:28" x14ac:dyDescent="0.25">
      <c r="AB37743" s="3" t="e">
        <v>#N/A</v>
      </c>
    </row>
    <row r="37744" spans="28:28" x14ac:dyDescent="0.25">
      <c r="AB37744" s="3" t="e">
        <v>#N/A</v>
      </c>
    </row>
    <row r="37745" spans="28:28" x14ac:dyDescent="0.25">
      <c r="AB37745" s="3" t="e">
        <v>#N/A</v>
      </c>
    </row>
    <row r="37746" spans="28:28" x14ac:dyDescent="0.25">
      <c r="AB37746" s="3" t="e">
        <v>#N/A</v>
      </c>
    </row>
    <row r="37747" spans="28:28" x14ac:dyDescent="0.25">
      <c r="AB37747" s="3" t="e">
        <v>#N/A</v>
      </c>
    </row>
    <row r="37748" spans="28:28" x14ac:dyDescent="0.25">
      <c r="AB37748" s="3" t="e">
        <v>#N/A</v>
      </c>
    </row>
    <row r="37749" spans="28:28" x14ac:dyDescent="0.25">
      <c r="AB37749" s="3" t="e">
        <v>#N/A</v>
      </c>
    </row>
    <row r="37750" spans="28:28" x14ac:dyDescent="0.25">
      <c r="AB37750" s="3" t="e">
        <v>#N/A</v>
      </c>
    </row>
    <row r="37751" spans="28:28" x14ac:dyDescent="0.25">
      <c r="AB37751" s="3" t="e">
        <v>#N/A</v>
      </c>
    </row>
    <row r="37752" spans="28:28" x14ac:dyDescent="0.25">
      <c r="AB37752" s="3" t="e">
        <v>#N/A</v>
      </c>
    </row>
    <row r="37753" spans="28:28" x14ac:dyDescent="0.25">
      <c r="AB37753" s="3" t="e">
        <v>#N/A</v>
      </c>
    </row>
    <row r="37754" spans="28:28" x14ac:dyDescent="0.25">
      <c r="AB37754" s="3" t="e">
        <v>#N/A</v>
      </c>
    </row>
    <row r="37755" spans="28:28" x14ac:dyDescent="0.25">
      <c r="AB37755" s="3" t="e">
        <v>#N/A</v>
      </c>
    </row>
    <row r="37756" spans="28:28" x14ac:dyDescent="0.25">
      <c r="AB37756" s="3" t="e">
        <v>#N/A</v>
      </c>
    </row>
    <row r="37757" spans="28:28" x14ac:dyDescent="0.25">
      <c r="AB37757" s="3" t="e">
        <v>#N/A</v>
      </c>
    </row>
    <row r="37758" spans="28:28" x14ac:dyDescent="0.25">
      <c r="AB37758" s="3" t="e">
        <v>#N/A</v>
      </c>
    </row>
    <row r="37759" spans="28:28" x14ac:dyDescent="0.25">
      <c r="AB37759" s="3" t="e">
        <v>#N/A</v>
      </c>
    </row>
    <row r="37760" spans="28:28" x14ac:dyDescent="0.25">
      <c r="AB37760" s="3" t="e">
        <v>#N/A</v>
      </c>
    </row>
    <row r="37761" spans="28:28" x14ac:dyDescent="0.25">
      <c r="AB37761" s="3" t="e">
        <v>#N/A</v>
      </c>
    </row>
    <row r="37762" spans="28:28" x14ac:dyDescent="0.25">
      <c r="AB37762" s="3" t="e">
        <v>#N/A</v>
      </c>
    </row>
    <row r="37763" spans="28:28" x14ac:dyDescent="0.25">
      <c r="AB37763" s="3" t="e">
        <v>#N/A</v>
      </c>
    </row>
    <row r="37764" spans="28:28" x14ac:dyDescent="0.25">
      <c r="AB37764" s="3" t="e">
        <v>#N/A</v>
      </c>
    </row>
    <row r="37765" spans="28:28" x14ac:dyDescent="0.25">
      <c r="AB37765" s="3" t="e">
        <v>#N/A</v>
      </c>
    </row>
    <row r="37766" spans="28:28" x14ac:dyDescent="0.25">
      <c r="AB37766" s="3" t="e">
        <v>#N/A</v>
      </c>
    </row>
    <row r="37767" spans="28:28" x14ac:dyDescent="0.25">
      <c r="AB37767" s="3" t="e">
        <v>#N/A</v>
      </c>
    </row>
    <row r="37768" spans="28:28" x14ac:dyDescent="0.25">
      <c r="AB37768" s="3" t="e">
        <v>#N/A</v>
      </c>
    </row>
    <row r="37769" spans="28:28" x14ac:dyDescent="0.25">
      <c r="AB37769" s="3" t="e">
        <v>#N/A</v>
      </c>
    </row>
    <row r="37770" spans="28:28" x14ac:dyDescent="0.25">
      <c r="AB37770" s="3" t="e">
        <v>#N/A</v>
      </c>
    </row>
    <row r="37771" spans="28:28" x14ac:dyDescent="0.25">
      <c r="AB37771" s="3" t="e">
        <v>#N/A</v>
      </c>
    </row>
    <row r="37772" spans="28:28" x14ac:dyDescent="0.25">
      <c r="AB37772" s="3" t="e">
        <v>#N/A</v>
      </c>
    </row>
    <row r="37773" spans="28:28" x14ac:dyDescent="0.25">
      <c r="AB37773" s="3" t="e">
        <v>#N/A</v>
      </c>
    </row>
    <row r="37774" spans="28:28" x14ac:dyDescent="0.25">
      <c r="AB37774" s="3" t="e">
        <v>#N/A</v>
      </c>
    </row>
    <row r="37775" spans="28:28" x14ac:dyDescent="0.25">
      <c r="AB37775" s="3" t="e">
        <v>#N/A</v>
      </c>
    </row>
    <row r="37776" spans="28:28" x14ac:dyDescent="0.25">
      <c r="AB37776" s="3" t="e">
        <v>#N/A</v>
      </c>
    </row>
    <row r="37777" spans="28:28" x14ac:dyDescent="0.25">
      <c r="AB37777" s="3" t="e">
        <v>#N/A</v>
      </c>
    </row>
    <row r="37778" spans="28:28" x14ac:dyDescent="0.25">
      <c r="AB37778" s="3" t="e">
        <v>#N/A</v>
      </c>
    </row>
    <row r="37779" spans="28:28" x14ac:dyDescent="0.25">
      <c r="AB37779" s="3" t="e">
        <v>#N/A</v>
      </c>
    </row>
    <row r="37780" spans="28:28" x14ac:dyDescent="0.25">
      <c r="AB37780" s="3" t="e">
        <v>#N/A</v>
      </c>
    </row>
    <row r="37781" spans="28:28" x14ac:dyDescent="0.25">
      <c r="AB37781" s="3" t="e">
        <v>#N/A</v>
      </c>
    </row>
    <row r="37782" spans="28:28" x14ac:dyDescent="0.25">
      <c r="AB37782" s="3" t="e">
        <v>#N/A</v>
      </c>
    </row>
    <row r="37783" spans="28:28" x14ac:dyDescent="0.25">
      <c r="AB37783" s="3" t="e">
        <v>#N/A</v>
      </c>
    </row>
    <row r="37784" spans="28:28" x14ac:dyDescent="0.25">
      <c r="AB37784" s="3" t="e">
        <v>#N/A</v>
      </c>
    </row>
    <row r="37785" spans="28:28" x14ac:dyDescent="0.25">
      <c r="AB37785" s="3" t="e">
        <v>#N/A</v>
      </c>
    </row>
    <row r="37786" spans="28:28" x14ac:dyDescent="0.25">
      <c r="AB37786" s="3" t="e">
        <v>#N/A</v>
      </c>
    </row>
    <row r="37787" spans="28:28" x14ac:dyDescent="0.25">
      <c r="AB37787" s="3" t="e">
        <v>#N/A</v>
      </c>
    </row>
    <row r="37788" spans="28:28" x14ac:dyDescent="0.25">
      <c r="AB37788" s="3" t="e">
        <v>#N/A</v>
      </c>
    </row>
    <row r="37789" spans="28:28" x14ac:dyDescent="0.25">
      <c r="AB37789" s="3" t="e">
        <v>#N/A</v>
      </c>
    </row>
    <row r="37790" spans="28:28" x14ac:dyDescent="0.25">
      <c r="AB37790" s="3" t="e">
        <v>#N/A</v>
      </c>
    </row>
    <row r="37791" spans="28:28" x14ac:dyDescent="0.25">
      <c r="AB37791" s="3" t="e">
        <v>#N/A</v>
      </c>
    </row>
    <row r="37792" spans="28:28" x14ac:dyDescent="0.25">
      <c r="AB37792" s="3" t="e">
        <v>#N/A</v>
      </c>
    </row>
    <row r="37793" spans="28:28" x14ac:dyDescent="0.25">
      <c r="AB37793" s="3" t="e">
        <v>#N/A</v>
      </c>
    </row>
    <row r="37794" spans="28:28" x14ac:dyDescent="0.25">
      <c r="AB37794" s="3" t="e">
        <v>#N/A</v>
      </c>
    </row>
    <row r="37795" spans="28:28" x14ac:dyDescent="0.25">
      <c r="AB37795" s="3" t="e">
        <v>#N/A</v>
      </c>
    </row>
    <row r="37796" spans="28:28" x14ac:dyDescent="0.25">
      <c r="AB37796" s="3" t="e">
        <v>#N/A</v>
      </c>
    </row>
    <row r="37797" spans="28:28" x14ac:dyDescent="0.25">
      <c r="AB37797" s="3" t="e">
        <v>#N/A</v>
      </c>
    </row>
    <row r="37798" spans="28:28" x14ac:dyDescent="0.25">
      <c r="AB37798" s="3" t="e">
        <v>#N/A</v>
      </c>
    </row>
    <row r="37799" spans="28:28" x14ac:dyDescent="0.25">
      <c r="AB37799" s="3" t="e">
        <v>#N/A</v>
      </c>
    </row>
    <row r="37800" spans="28:28" x14ac:dyDescent="0.25">
      <c r="AB37800" s="3" t="e">
        <v>#N/A</v>
      </c>
    </row>
    <row r="37801" spans="28:28" x14ac:dyDescent="0.25">
      <c r="AB37801" s="3" t="e">
        <v>#N/A</v>
      </c>
    </row>
    <row r="37802" spans="28:28" x14ac:dyDescent="0.25">
      <c r="AB37802" s="3" t="e">
        <v>#N/A</v>
      </c>
    </row>
    <row r="37803" spans="28:28" x14ac:dyDescent="0.25">
      <c r="AB37803" s="3" t="e">
        <v>#N/A</v>
      </c>
    </row>
    <row r="37804" spans="28:28" x14ac:dyDescent="0.25">
      <c r="AB37804" s="3" t="e">
        <v>#N/A</v>
      </c>
    </row>
    <row r="37805" spans="28:28" x14ac:dyDescent="0.25">
      <c r="AB37805" s="3" t="e">
        <v>#N/A</v>
      </c>
    </row>
    <row r="37806" spans="28:28" x14ac:dyDescent="0.25">
      <c r="AB37806" s="3" t="e">
        <v>#N/A</v>
      </c>
    </row>
    <row r="37807" spans="28:28" x14ac:dyDescent="0.25">
      <c r="AB37807" s="3" t="e">
        <v>#N/A</v>
      </c>
    </row>
    <row r="37808" spans="28:28" x14ac:dyDescent="0.25">
      <c r="AB37808" s="3" t="e">
        <v>#N/A</v>
      </c>
    </row>
    <row r="37809" spans="28:28" x14ac:dyDescent="0.25">
      <c r="AB37809" s="3" t="e">
        <v>#N/A</v>
      </c>
    </row>
    <row r="37810" spans="28:28" x14ac:dyDescent="0.25">
      <c r="AB37810" s="3" t="e">
        <v>#N/A</v>
      </c>
    </row>
    <row r="37811" spans="28:28" x14ac:dyDescent="0.25">
      <c r="AB37811" s="3" t="e">
        <v>#N/A</v>
      </c>
    </row>
    <row r="37812" spans="28:28" x14ac:dyDescent="0.25">
      <c r="AB37812" s="3" t="e">
        <v>#N/A</v>
      </c>
    </row>
    <row r="37813" spans="28:28" x14ac:dyDescent="0.25">
      <c r="AB37813" s="3" t="e">
        <v>#N/A</v>
      </c>
    </row>
    <row r="37814" spans="28:28" x14ac:dyDescent="0.25">
      <c r="AB37814" s="3" t="e">
        <v>#N/A</v>
      </c>
    </row>
    <row r="37815" spans="28:28" x14ac:dyDescent="0.25">
      <c r="AB37815" s="3" t="e">
        <v>#N/A</v>
      </c>
    </row>
    <row r="37816" spans="28:28" x14ac:dyDescent="0.25">
      <c r="AB37816" s="3" t="e">
        <v>#N/A</v>
      </c>
    </row>
    <row r="37817" spans="28:28" x14ac:dyDescent="0.25">
      <c r="AB37817" s="3" t="e">
        <v>#N/A</v>
      </c>
    </row>
    <row r="37818" spans="28:28" x14ac:dyDescent="0.25">
      <c r="AB37818" s="3" t="e">
        <v>#N/A</v>
      </c>
    </row>
    <row r="37819" spans="28:28" x14ac:dyDescent="0.25">
      <c r="AB37819" s="3" t="e">
        <v>#N/A</v>
      </c>
    </row>
    <row r="37820" spans="28:28" x14ac:dyDescent="0.25">
      <c r="AB37820" s="3" t="e">
        <v>#N/A</v>
      </c>
    </row>
    <row r="37821" spans="28:28" x14ac:dyDescent="0.25">
      <c r="AB37821" s="3" t="e">
        <v>#N/A</v>
      </c>
    </row>
    <row r="37822" spans="28:28" x14ac:dyDescent="0.25">
      <c r="AB37822" s="3" t="e">
        <v>#N/A</v>
      </c>
    </row>
    <row r="37823" spans="28:28" x14ac:dyDescent="0.25">
      <c r="AB37823" s="3" t="e">
        <v>#N/A</v>
      </c>
    </row>
    <row r="37824" spans="28:28" x14ac:dyDescent="0.25">
      <c r="AB37824" s="3" t="e">
        <v>#N/A</v>
      </c>
    </row>
    <row r="37825" spans="28:28" x14ac:dyDescent="0.25">
      <c r="AB37825" s="3" t="e">
        <v>#N/A</v>
      </c>
    </row>
    <row r="37826" spans="28:28" x14ac:dyDescent="0.25">
      <c r="AB37826" s="3" t="e">
        <v>#N/A</v>
      </c>
    </row>
    <row r="37827" spans="28:28" x14ac:dyDescent="0.25">
      <c r="AB37827" s="3" t="e">
        <v>#N/A</v>
      </c>
    </row>
    <row r="37828" spans="28:28" x14ac:dyDescent="0.25">
      <c r="AB37828" s="3" t="e">
        <v>#N/A</v>
      </c>
    </row>
    <row r="37829" spans="28:28" x14ac:dyDescent="0.25">
      <c r="AB37829" s="3" t="e">
        <v>#N/A</v>
      </c>
    </row>
    <row r="37830" spans="28:28" x14ac:dyDescent="0.25">
      <c r="AB37830" s="3" t="e">
        <v>#N/A</v>
      </c>
    </row>
    <row r="37831" spans="28:28" x14ac:dyDescent="0.25">
      <c r="AB37831" s="3" t="e">
        <v>#N/A</v>
      </c>
    </row>
    <row r="37832" spans="28:28" x14ac:dyDescent="0.25">
      <c r="AB37832" s="3" t="e">
        <v>#N/A</v>
      </c>
    </row>
    <row r="37833" spans="28:28" x14ac:dyDescent="0.25">
      <c r="AB37833" s="3" t="e">
        <v>#N/A</v>
      </c>
    </row>
    <row r="37834" spans="28:28" x14ac:dyDescent="0.25">
      <c r="AB37834" s="3" t="e">
        <v>#N/A</v>
      </c>
    </row>
    <row r="37835" spans="28:28" x14ac:dyDescent="0.25">
      <c r="AB37835" s="3" t="e">
        <v>#N/A</v>
      </c>
    </row>
    <row r="37836" spans="28:28" x14ac:dyDescent="0.25">
      <c r="AB37836" s="3" t="e">
        <v>#N/A</v>
      </c>
    </row>
    <row r="37837" spans="28:28" x14ac:dyDescent="0.25">
      <c r="AB37837" s="3" t="e">
        <v>#N/A</v>
      </c>
    </row>
    <row r="37838" spans="28:28" x14ac:dyDescent="0.25">
      <c r="AB37838" s="3" t="e">
        <v>#N/A</v>
      </c>
    </row>
    <row r="37839" spans="28:28" x14ac:dyDescent="0.25">
      <c r="AB37839" s="3" t="e">
        <v>#N/A</v>
      </c>
    </row>
    <row r="37840" spans="28:28" x14ac:dyDescent="0.25">
      <c r="AB37840" s="3" t="e">
        <v>#N/A</v>
      </c>
    </row>
    <row r="37841" spans="28:28" x14ac:dyDescent="0.25">
      <c r="AB37841" s="3" t="e">
        <v>#N/A</v>
      </c>
    </row>
    <row r="37842" spans="28:28" x14ac:dyDescent="0.25">
      <c r="AB37842" s="3" t="e">
        <v>#N/A</v>
      </c>
    </row>
    <row r="37843" spans="28:28" x14ac:dyDescent="0.25">
      <c r="AB37843" s="3" t="e">
        <v>#N/A</v>
      </c>
    </row>
    <row r="37844" spans="28:28" x14ac:dyDescent="0.25">
      <c r="AB37844" s="3" t="e">
        <v>#N/A</v>
      </c>
    </row>
    <row r="37845" spans="28:28" x14ac:dyDescent="0.25">
      <c r="AB37845" s="3" t="e">
        <v>#N/A</v>
      </c>
    </row>
    <row r="37846" spans="28:28" x14ac:dyDescent="0.25">
      <c r="AB37846" s="3" t="e">
        <v>#N/A</v>
      </c>
    </row>
    <row r="37847" spans="28:28" x14ac:dyDescent="0.25">
      <c r="AB37847" s="3" t="e">
        <v>#N/A</v>
      </c>
    </row>
    <row r="37848" spans="28:28" x14ac:dyDescent="0.25">
      <c r="AB37848" s="3" t="e">
        <v>#N/A</v>
      </c>
    </row>
    <row r="37849" spans="28:28" x14ac:dyDescent="0.25">
      <c r="AB37849" s="3" t="e">
        <v>#N/A</v>
      </c>
    </row>
    <row r="37850" spans="28:28" x14ac:dyDescent="0.25">
      <c r="AB37850" s="3" t="e">
        <v>#N/A</v>
      </c>
    </row>
    <row r="37851" spans="28:28" x14ac:dyDescent="0.25">
      <c r="AB37851" s="3" t="e">
        <v>#N/A</v>
      </c>
    </row>
    <row r="37852" spans="28:28" x14ac:dyDescent="0.25">
      <c r="AB37852" s="3" t="e">
        <v>#N/A</v>
      </c>
    </row>
    <row r="37853" spans="28:28" x14ac:dyDescent="0.25">
      <c r="AB37853" s="3" t="e">
        <v>#N/A</v>
      </c>
    </row>
    <row r="37854" spans="28:28" x14ac:dyDescent="0.25">
      <c r="AB37854" s="3" t="e">
        <v>#N/A</v>
      </c>
    </row>
    <row r="37855" spans="28:28" x14ac:dyDescent="0.25">
      <c r="AB37855" s="3" t="e">
        <v>#N/A</v>
      </c>
    </row>
    <row r="37856" spans="28:28" x14ac:dyDescent="0.25">
      <c r="AB37856" s="3" t="e">
        <v>#N/A</v>
      </c>
    </row>
    <row r="37857" spans="28:28" x14ac:dyDescent="0.25">
      <c r="AB37857" s="3" t="e">
        <v>#N/A</v>
      </c>
    </row>
    <row r="37858" spans="28:28" x14ac:dyDescent="0.25">
      <c r="AB37858" s="3" t="e">
        <v>#N/A</v>
      </c>
    </row>
    <row r="37859" spans="28:28" x14ac:dyDescent="0.25">
      <c r="AB37859" s="3" t="e">
        <v>#N/A</v>
      </c>
    </row>
    <row r="37860" spans="28:28" x14ac:dyDescent="0.25">
      <c r="AB37860" s="3" t="e">
        <v>#N/A</v>
      </c>
    </row>
    <row r="37861" spans="28:28" x14ac:dyDescent="0.25">
      <c r="AB37861" s="3" t="e">
        <v>#N/A</v>
      </c>
    </row>
    <row r="37862" spans="28:28" x14ac:dyDescent="0.25">
      <c r="AB37862" s="3" t="e">
        <v>#N/A</v>
      </c>
    </row>
    <row r="37863" spans="28:28" x14ac:dyDescent="0.25">
      <c r="AB37863" s="3" t="e">
        <v>#N/A</v>
      </c>
    </row>
    <row r="37864" spans="28:28" x14ac:dyDescent="0.25">
      <c r="AB37864" s="3" t="e">
        <v>#N/A</v>
      </c>
    </row>
    <row r="37865" spans="28:28" x14ac:dyDescent="0.25">
      <c r="AB37865" s="3" t="e">
        <v>#N/A</v>
      </c>
    </row>
    <row r="37866" spans="28:28" x14ac:dyDescent="0.25">
      <c r="AB37866" s="3" t="e">
        <v>#N/A</v>
      </c>
    </row>
    <row r="37867" spans="28:28" x14ac:dyDescent="0.25">
      <c r="AB37867" s="3" t="e">
        <v>#N/A</v>
      </c>
    </row>
    <row r="37868" spans="28:28" x14ac:dyDescent="0.25">
      <c r="AB37868" s="3" t="e">
        <v>#N/A</v>
      </c>
    </row>
    <row r="37869" spans="28:28" x14ac:dyDescent="0.25">
      <c r="AB37869" s="3" t="e">
        <v>#N/A</v>
      </c>
    </row>
    <row r="37870" spans="28:28" x14ac:dyDescent="0.25">
      <c r="AB37870" s="3" t="e">
        <v>#N/A</v>
      </c>
    </row>
    <row r="37871" spans="28:28" x14ac:dyDescent="0.25">
      <c r="AB37871" s="3" t="e">
        <v>#N/A</v>
      </c>
    </row>
    <row r="37872" spans="28:28" x14ac:dyDescent="0.25">
      <c r="AB37872" s="3" t="e">
        <v>#N/A</v>
      </c>
    </row>
    <row r="37873" spans="28:28" x14ac:dyDescent="0.25">
      <c r="AB37873" s="3" t="e">
        <v>#N/A</v>
      </c>
    </row>
    <row r="37874" spans="28:28" x14ac:dyDescent="0.25">
      <c r="AB37874" s="3" t="e">
        <v>#N/A</v>
      </c>
    </row>
    <row r="37875" spans="28:28" x14ac:dyDescent="0.25">
      <c r="AB37875" s="3" t="e">
        <v>#N/A</v>
      </c>
    </row>
    <row r="37876" spans="28:28" x14ac:dyDescent="0.25">
      <c r="AB37876" s="3" t="e">
        <v>#N/A</v>
      </c>
    </row>
    <row r="37877" spans="28:28" x14ac:dyDescent="0.25">
      <c r="AB37877" s="3" t="e">
        <v>#N/A</v>
      </c>
    </row>
    <row r="37878" spans="28:28" x14ac:dyDescent="0.25">
      <c r="AB37878" s="3" t="e">
        <v>#N/A</v>
      </c>
    </row>
    <row r="37879" spans="28:28" x14ac:dyDescent="0.25">
      <c r="AB37879" s="3" t="e">
        <v>#N/A</v>
      </c>
    </row>
    <row r="37880" spans="28:28" x14ac:dyDescent="0.25">
      <c r="AB37880" s="3" t="e">
        <v>#N/A</v>
      </c>
    </row>
    <row r="37881" spans="28:28" x14ac:dyDescent="0.25">
      <c r="AB37881" s="3" t="e">
        <v>#N/A</v>
      </c>
    </row>
    <row r="37882" spans="28:28" x14ac:dyDescent="0.25">
      <c r="AB37882" s="3" t="e">
        <v>#N/A</v>
      </c>
    </row>
    <row r="37883" spans="28:28" x14ac:dyDescent="0.25">
      <c r="AB37883" s="3" t="e">
        <v>#N/A</v>
      </c>
    </row>
    <row r="37884" spans="28:28" x14ac:dyDescent="0.25">
      <c r="AB37884" s="3" t="e">
        <v>#N/A</v>
      </c>
    </row>
    <row r="37885" spans="28:28" x14ac:dyDescent="0.25">
      <c r="AB37885" s="3" t="e">
        <v>#N/A</v>
      </c>
    </row>
    <row r="37886" spans="28:28" x14ac:dyDescent="0.25">
      <c r="AB37886" s="3" t="e">
        <v>#N/A</v>
      </c>
    </row>
    <row r="37887" spans="28:28" x14ac:dyDescent="0.25">
      <c r="AB37887" s="3" t="e">
        <v>#N/A</v>
      </c>
    </row>
    <row r="37888" spans="28:28" x14ac:dyDescent="0.25">
      <c r="AB37888" s="3" t="e">
        <v>#N/A</v>
      </c>
    </row>
    <row r="37889" spans="28:28" x14ac:dyDescent="0.25">
      <c r="AB37889" s="3" t="e">
        <v>#N/A</v>
      </c>
    </row>
    <row r="37890" spans="28:28" x14ac:dyDescent="0.25">
      <c r="AB37890" s="3" t="e">
        <v>#N/A</v>
      </c>
    </row>
    <row r="37891" spans="28:28" x14ac:dyDescent="0.25">
      <c r="AB37891" s="3" t="e">
        <v>#N/A</v>
      </c>
    </row>
    <row r="37892" spans="28:28" x14ac:dyDescent="0.25">
      <c r="AB37892" s="3" t="e">
        <v>#N/A</v>
      </c>
    </row>
    <row r="37893" spans="28:28" x14ac:dyDescent="0.25">
      <c r="AB37893" s="3" t="e">
        <v>#N/A</v>
      </c>
    </row>
    <row r="37894" spans="28:28" x14ac:dyDescent="0.25">
      <c r="AB37894" s="3" t="e">
        <v>#N/A</v>
      </c>
    </row>
    <row r="37895" spans="28:28" x14ac:dyDescent="0.25">
      <c r="AB37895" s="3" t="e">
        <v>#N/A</v>
      </c>
    </row>
    <row r="37896" spans="28:28" x14ac:dyDescent="0.25">
      <c r="AB37896" s="3" t="e">
        <v>#N/A</v>
      </c>
    </row>
    <row r="37897" spans="28:28" x14ac:dyDescent="0.25">
      <c r="AB37897" s="3" t="e">
        <v>#N/A</v>
      </c>
    </row>
    <row r="37898" spans="28:28" x14ac:dyDescent="0.25">
      <c r="AB37898" s="3" t="e">
        <v>#N/A</v>
      </c>
    </row>
    <row r="37899" spans="28:28" x14ac:dyDescent="0.25">
      <c r="AB37899" s="3" t="e">
        <v>#N/A</v>
      </c>
    </row>
    <row r="37900" spans="28:28" x14ac:dyDescent="0.25">
      <c r="AB37900" s="3" t="e">
        <v>#N/A</v>
      </c>
    </row>
    <row r="37901" spans="28:28" x14ac:dyDescent="0.25">
      <c r="AB37901" s="3" t="e">
        <v>#N/A</v>
      </c>
    </row>
    <row r="37902" spans="28:28" x14ac:dyDescent="0.25">
      <c r="AB37902" s="3" t="e">
        <v>#N/A</v>
      </c>
    </row>
    <row r="37903" spans="28:28" x14ac:dyDescent="0.25">
      <c r="AB37903" s="3" t="e">
        <v>#N/A</v>
      </c>
    </row>
    <row r="37904" spans="28:28" x14ac:dyDescent="0.25">
      <c r="AB37904" s="3" t="e">
        <v>#N/A</v>
      </c>
    </row>
    <row r="37905" spans="28:28" x14ac:dyDescent="0.25">
      <c r="AB37905" s="3" t="e">
        <v>#N/A</v>
      </c>
    </row>
    <row r="37906" spans="28:28" x14ac:dyDescent="0.25">
      <c r="AB37906" s="3" t="e">
        <v>#N/A</v>
      </c>
    </row>
    <row r="37907" spans="28:28" x14ac:dyDescent="0.25">
      <c r="AB37907" s="3" t="e">
        <v>#N/A</v>
      </c>
    </row>
    <row r="37908" spans="28:28" x14ac:dyDescent="0.25">
      <c r="AB37908" s="3" t="e">
        <v>#N/A</v>
      </c>
    </row>
    <row r="37909" spans="28:28" x14ac:dyDescent="0.25">
      <c r="AB37909" s="3" t="e">
        <v>#N/A</v>
      </c>
    </row>
    <row r="37910" spans="28:28" x14ac:dyDescent="0.25">
      <c r="AB37910" s="3" t="e">
        <v>#N/A</v>
      </c>
    </row>
    <row r="37911" spans="28:28" x14ac:dyDescent="0.25">
      <c r="AB37911" s="3" t="e">
        <v>#N/A</v>
      </c>
    </row>
    <row r="37912" spans="28:28" x14ac:dyDescent="0.25">
      <c r="AB37912" s="3" t="e">
        <v>#N/A</v>
      </c>
    </row>
    <row r="37913" spans="28:28" x14ac:dyDescent="0.25">
      <c r="AB37913" s="3" t="e">
        <v>#N/A</v>
      </c>
    </row>
    <row r="37914" spans="28:28" x14ac:dyDescent="0.25">
      <c r="AB37914" s="3" t="e">
        <v>#N/A</v>
      </c>
    </row>
    <row r="37915" spans="28:28" x14ac:dyDescent="0.25">
      <c r="AB37915" s="3" t="e">
        <v>#N/A</v>
      </c>
    </row>
    <row r="37916" spans="28:28" x14ac:dyDescent="0.25">
      <c r="AB37916" s="3" t="e">
        <v>#N/A</v>
      </c>
    </row>
    <row r="37917" spans="28:28" x14ac:dyDescent="0.25">
      <c r="AB37917" s="3" t="e">
        <v>#N/A</v>
      </c>
    </row>
    <row r="37918" spans="28:28" x14ac:dyDescent="0.25">
      <c r="AB37918" s="3" t="e">
        <v>#N/A</v>
      </c>
    </row>
    <row r="37919" spans="28:28" x14ac:dyDescent="0.25">
      <c r="AB37919" s="3" t="e">
        <v>#N/A</v>
      </c>
    </row>
    <row r="37920" spans="28:28" x14ac:dyDescent="0.25">
      <c r="AB37920" s="3" t="e">
        <v>#N/A</v>
      </c>
    </row>
    <row r="37921" spans="28:28" x14ac:dyDescent="0.25">
      <c r="AB37921" s="3" t="e">
        <v>#N/A</v>
      </c>
    </row>
    <row r="37922" spans="28:28" x14ac:dyDescent="0.25">
      <c r="AB37922" s="3" t="e">
        <v>#N/A</v>
      </c>
    </row>
    <row r="37923" spans="28:28" x14ac:dyDescent="0.25">
      <c r="AB37923" s="3" t="e">
        <v>#N/A</v>
      </c>
    </row>
    <row r="37924" spans="28:28" x14ac:dyDescent="0.25">
      <c r="AB37924" s="3" t="e">
        <v>#N/A</v>
      </c>
    </row>
    <row r="37925" spans="28:28" x14ac:dyDescent="0.25">
      <c r="AB37925" s="3" t="e">
        <v>#N/A</v>
      </c>
    </row>
    <row r="37926" spans="28:28" x14ac:dyDescent="0.25">
      <c r="AB37926" s="3" t="e">
        <v>#N/A</v>
      </c>
    </row>
    <row r="37927" spans="28:28" x14ac:dyDescent="0.25">
      <c r="AB37927" s="3" t="e">
        <v>#N/A</v>
      </c>
    </row>
    <row r="37928" spans="28:28" x14ac:dyDescent="0.25">
      <c r="AB37928" s="3" t="e">
        <v>#N/A</v>
      </c>
    </row>
    <row r="37929" spans="28:28" x14ac:dyDescent="0.25">
      <c r="AB37929" s="3" t="e">
        <v>#N/A</v>
      </c>
    </row>
    <row r="37930" spans="28:28" x14ac:dyDescent="0.25">
      <c r="AB37930" s="3" t="e">
        <v>#N/A</v>
      </c>
    </row>
    <row r="37931" spans="28:28" x14ac:dyDescent="0.25">
      <c r="AB37931" s="3" t="e">
        <v>#N/A</v>
      </c>
    </row>
    <row r="37932" spans="28:28" x14ac:dyDescent="0.25">
      <c r="AB37932" s="3" t="e">
        <v>#N/A</v>
      </c>
    </row>
    <row r="37933" spans="28:28" x14ac:dyDescent="0.25">
      <c r="AB37933" s="3" t="e">
        <v>#N/A</v>
      </c>
    </row>
    <row r="37934" spans="28:28" x14ac:dyDescent="0.25">
      <c r="AB37934" s="3" t="e">
        <v>#N/A</v>
      </c>
    </row>
    <row r="37935" spans="28:28" x14ac:dyDescent="0.25">
      <c r="AB37935" s="3" t="e">
        <v>#N/A</v>
      </c>
    </row>
    <row r="37936" spans="28:28" x14ac:dyDescent="0.25">
      <c r="AB37936" s="3" t="e">
        <v>#N/A</v>
      </c>
    </row>
    <row r="37937" spans="28:28" x14ac:dyDescent="0.25">
      <c r="AB37937" s="3" t="e">
        <v>#N/A</v>
      </c>
    </row>
    <row r="37938" spans="28:28" x14ac:dyDescent="0.25">
      <c r="AB37938" s="3" t="e">
        <v>#N/A</v>
      </c>
    </row>
    <row r="37939" spans="28:28" x14ac:dyDescent="0.25">
      <c r="AB37939" s="3" t="e">
        <v>#N/A</v>
      </c>
    </row>
    <row r="37940" spans="28:28" x14ac:dyDescent="0.25">
      <c r="AB37940" s="3" t="e">
        <v>#N/A</v>
      </c>
    </row>
    <row r="37941" spans="28:28" x14ac:dyDescent="0.25">
      <c r="AB37941" s="3" t="e">
        <v>#N/A</v>
      </c>
    </row>
    <row r="37942" spans="28:28" x14ac:dyDescent="0.25">
      <c r="AB37942" s="3" t="e">
        <v>#N/A</v>
      </c>
    </row>
    <row r="37943" spans="28:28" x14ac:dyDescent="0.25">
      <c r="AB37943" s="3" t="e">
        <v>#N/A</v>
      </c>
    </row>
    <row r="37944" spans="28:28" x14ac:dyDescent="0.25">
      <c r="AB37944" s="3" t="e">
        <v>#N/A</v>
      </c>
    </row>
    <row r="37945" spans="28:28" x14ac:dyDescent="0.25">
      <c r="AB37945" s="3" t="e">
        <v>#N/A</v>
      </c>
    </row>
    <row r="37946" spans="28:28" x14ac:dyDescent="0.25">
      <c r="AB37946" s="3" t="e">
        <v>#N/A</v>
      </c>
    </row>
    <row r="37947" spans="28:28" x14ac:dyDescent="0.25">
      <c r="AB37947" s="3" t="e">
        <v>#N/A</v>
      </c>
    </row>
    <row r="37948" spans="28:28" x14ac:dyDescent="0.25">
      <c r="AB37948" s="3" t="e">
        <v>#N/A</v>
      </c>
    </row>
    <row r="37949" spans="28:28" x14ac:dyDescent="0.25">
      <c r="AB37949" s="3" t="e">
        <v>#N/A</v>
      </c>
    </row>
    <row r="37950" spans="28:28" x14ac:dyDescent="0.25">
      <c r="AB37950" s="3" t="e">
        <v>#N/A</v>
      </c>
    </row>
    <row r="37951" spans="28:28" x14ac:dyDescent="0.25">
      <c r="AB37951" s="3" t="e">
        <v>#N/A</v>
      </c>
    </row>
    <row r="37952" spans="28:28" x14ac:dyDescent="0.25">
      <c r="AB37952" s="3" t="e">
        <v>#N/A</v>
      </c>
    </row>
    <row r="37953" spans="28:28" x14ac:dyDescent="0.25">
      <c r="AB37953" s="3" t="e">
        <v>#N/A</v>
      </c>
    </row>
    <row r="37954" spans="28:28" x14ac:dyDescent="0.25">
      <c r="AB37954" s="3" t="e">
        <v>#N/A</v>
      </c>
    </row>
    <row r="37955" spans="28:28" x14ac:dyDescent="0.25">
      <c r="AB37955" s="3" t="e">
        <v>#N/A</v>
      </c>
    </row>
    <row r="37956" spans="28:28" x14ac:dyDescent="0.25">
      <c r="AB37956" s="3" t="e">
        <v>#N/A</v>
      </c>
    </row>
    <row r="37957" spans="28:28" x14ac:dyDescent="0.25">
      <c r="AB37957" s="3" t="e">
        <v>#N/A</v>
      </c>
    </row>
    <row r="37958" spans="28:28" x14ac:dyDescent="0.25">
      <c r="AB37958" s="3" t="e">
        <v>#N/A</v>
      </c>
    </row>
    <row r="37959" spans="28:28" x14ac:dyDescent="0.25">
      <c r="AB37959" s="3" t="e">
        <v>#N/A</v>
      </c>
    </row>
    <row r="37960" spans="28:28" x14ac:dyDescent="0.25">
      <c r="AB37960" s="3" t="e">
        <v>#N/A</v>
      </c>
    </row>
    <row r="37961" spans="28:28" x14ac:dyDescent="0.25">
      <c r="AB37961" s="3" t="e">
        <v>#N/A</v>
      </c>
    </row>
    <row r="37962" spans="28:28" x14ac:dyDescent="0.25">
      <c r="AB37962" s="3" t="e">
        <v>#N/A</v>
      </c>
    </row>
    <row r="37963" spans="28:28" x14ac:dyDescent="0.25">
      <c r="AB37963" s="3" t="e">
        <v>#N/A</v>
      </c>
    </row>
    <row r="37964" spans="28:28" x14ac:dyDescent="0.25">
      <c r="AB37964" s="3" t="e">
        <v>#N/A</v>
      </c>
    </row>
    <row r="37965" spans="28:28" x14ac:dyDescent="0.25">
      <c r="AB37965" s="3" t="e">
        <v>#N/A</v>
      </c>
    </row>
    <row r="37966" spans="28:28" x14ac:dyDescent="0.25">
      <c r="AB37966" s="3" t="e">
        <v>#N/A</v>
      </c>
    </row>
    <row r="37967" spans="28:28" x14ac:dyDescent="0.25">
      <c r="AB37967" s="3" t="e">
        <v>#N/A</v>
      </c>
    </row>
    <row r="37968" spans="28:28" x14ac:dyDescent="0.25">
      <c r="AB37968" s="3" t="e">
        <v>#N/A</v>
      </c>
    </row>
    <row r="37969" spans="28:28" x14ac:dyDescent="0.25">
      <c r="AB37969" s="3" t="e">
        <v>#N/A</v>
      </c>
    </row>
    <row r="37970" spans="28:28" x14ac:dyDescent="0.25">
      <c r="AB37970" s="3" t="e">
        <v>#N/A</v>
      </c>
    </row>
    <row r="37971" spans="28:28" x14ac:dyDescent="0.25">
      <c r="AB37971" s="3" t="e">
        <v>#N/A</v>
      </c>
    </row>
    <row r="37972" spans="28:28" x14ac:dyDescent="0.25">
      <c r="AB37972" s="3" t="e">
        <v>#N/A</v>
      </c>
    </row>
    <row r="37973" spans="28:28" x14ac:dyDescent="0.25">
      <c r="AB37973" s="3" t="e">
        <v>#N/A</v>
      </c>
    </row>
    <row r="37974" spans="28:28" x14ac:dyDescent="0.25">
      <c r="AB37974" s="3" t="e">
        <v>#N/A</v>
      </c>
    </row>
    <row r="37975" spans="28:28" x14ac:dyDescent="0.25">
      <c r="AB37975" s="3" t="e">
        <v>#N/A</v>
      </c>
    </row>
    <row r="37976" spans="28:28" x14ac:dyDescent="0.25">
      <c r="AB37976" s="3" t="e">
        <v>#N/A</v>
      </c>
    </row>
    <row r="37977" spans="28:28" x14ac:dyDescent="0.25">
      <c r="AB37977" s="3" t="e">
        <v>#N/A</v>
      </c>
    </row>
    <row r="37978" spans="28:28" x14ac:dyDescent="0.25">
      <c r="AB37978" s="3" t="e">
        <v>#N/A</v>
      </c>
    </row>
    <row r="37979" spans="28:28" x14ac:dyDescent="0.25">
      <c r="AB37979" s="3" t="e">
        <v>#N/A</v>
      </c>
    </row>
    <row r="37980" spans="28:28" x14ac:dyDescent="0.25">
      <c r="AB37980" s="3" t="e">
        <v>#N/A</v>
      </c>
    </row>
    <row r="37981" spans="28:28" x14ac:dyDescent="0.25">
      <c r="AB37981" s="3" t="e">
        <v>#N/A</v>
      </c>
    </row>
    <row r="37982" spans="28:28" x14ac:dyDescent="0.25">
      <c r="AB37982" s="3" t="e">
        <v>#N/A</v>
      </c>
    </row>
    <row r="37983" spans="28:28" x14ac:dyDescent="0.25">
      <c r="AB37983" s="3" t="e">
        <v>#N/A</v>
      </c>
    </row>
    <row r="37984" spans="28:28" x14ac:dyDescent="0.25">
      <c r="AB37984" s="3" t="e">
        <v>#N/A</v>
      </c>
    </row>
    <row r="37985" spans="28:28" x14ac:dyDescent="0.25">
      <c r="AB37985" s="3" t="e">
        <v>#N/A</v>
      </c>
    </row>
    <row r="37986" spans="28:28" x14ac:dyDescent="0.25">
      <c r="AB37986" s="3" t="e">
        <v>#N/A</v>
      </c>
    </row>
    <row r="37987" spans="28:28" x14ac:dyDescent="0.25">
      <c r="AB37987" s="3" t="e">
        <v>#N/A</v>
      </c>
    </row>
    <row r="37988" spans="28:28" x14ac:dyDescent="0.25">
      <c r="AB37988" s="3" t="e">
        <v>#N/A</v>
      </c>
    </row>
    <row r="37989" spans="28:28" x14ac:dyDescent="0.25">
      <c r="AB37989" s="3" t="e">
        <v>#N/A</v>
      </c>
    </row>
    <row r="37990" spans="28:28" x14ac:dyDescent="0.25">
      <c r="AB37990" s="3" t="e">
        <v>#N/A</v>
      </c>
    </row>
    <row r="37991" spans="28:28" x14ac:dyDescent="0.25">
      <c r="AB37991" s="3" t="e">
        <v>#N/A</v>
      </c>
    </row>
    <row r="37992" spans="28:28" x14ac:dyDescent="0.25">
      <c r="AB37992" s="3" t="e">
        <v>#N/A</v>
      </c>
    </row>
    <row r="37993" spans="28:28" x14ac:dyDescent="0.25">
      <c r="AB37993" s="3" t="e">
        <v>#N/A</v>
      </c>
    </row>
    <row r="37994" spans="28:28" x14ac:dyDescent="0.25">
      <c r="AB37994" s="3" t="e">
        <v>#N/A</v>
      </c>
    </row>
    <row r="37995" spans="28:28" x14ac:dyDescent="0.25">
      <c r="AB37995" s="3" t="e">
        <v>#N/A</v>
      </c>
    </row>
    <row r="37996" spans="28:28" x14ac:dyDescent="0.25">
      <c r="AB37996" s="3" t="e">
        <v>#N/A</v>
      </c>
    </row>
    <row r="37997" spans="28:28" x14ac:dyDescent="0.25">
      <c r="AB37997" s="3" t="e">
        <v>#N/A</v>
      </c>
    </row>
    <row r="37998" spans="28:28" x14ac:dyDescent="0.25">
      <c r="AB37998" s="3" t="e">
        <v>#N/A</v>
      </c>
    </row>
    <row r="37999" spans="28:28" x14ac:dyDescent="0.25">
      <c r="AB37999" s="3" t="e">
        <v>#N/A</v>
      </c>
    </row>
    <row r="38000" spans="28:28" x14ac:dyDescent="0.25">
      <c r="AB38000" s="3" t="e">
        <v>#N/A</v>
      </c>
    </row>
    <row r="38001" spans="28:28" x14ac:dyDescent="0.25">
      <c r="AB38001" s="3" t="e">
        <v>#N/A</v>
      </c>
    </row>
    <row r="38002" spans="28:28" x14ac:dyDescent="0.25">
      <c r="AB38002" s="3" t="e">
        <v>#N/A</v>
      </c>
    </row>
    <row r="38003" spans="28:28" x14ac:dyDescent="0.25">
      <c r="AB38003" s="3" t="e">
        <v>#N/A</v>
      </c>
    </row>
    <row r="38004" spans="28:28" x14ac:dyDescent="0.25">
      <c r="AB38004" s="3" t="e">
        <v>#N/A</v>
      </c>
    </row>
    <row r="38005" spans="28:28" x14ac:dyDescent="0.25">
      <c r="AB38005" s="3" t="e">
        <v>#N/A</v>
      </c>
    </row>
    <row r="38006" spans="28:28" x14ac:dyDescent="0.25">
      <c r="AB38006" s="3" t="e">
        <v>#N/A</v>
      </c>
    </row>
    <row r="38007" spans="28:28" x14ac:dyDescent="0.25">
      <c r="AB38007" s="3" t="e">
        <v>#N/A</v>
      </c>
    </row>
    <row r="38008" spans="28:28" x14ac:dyDescent="0.25">
      <c r="AB38008" s="3" t="e">
        <v>#N/A</v>
      </c>
    </row>
    <row r="38009" spans="28:28" x14ac:dyDescent="0.25">
      <c r="AB38009" s="3" t="e">
        <v>#N/A</v>
      </c>
    </row>
    <row r="38010" spans="28:28" x14ac:dyDescent="0.25">
      <c r="AB38010" s="3" t="e">
        <v>#N/A</v>
      </c>
    </row>
    <row r="38011" spans="28:28" x14ac:dyDescent="0.25">
      <c r="AB38011" s="3" t="e">
        <v>#N/A</v>
      </c>
    </row>
    <row r="38012" spans="28:28" x14ac:dyDescent="0.25">
      <c r="AB38012" s="3" t="e">
        <v>#N/A</v>
      </c>
    </row>
    <row r="38013" spans="28:28" x14ac:dyDescent="0.25">
      <c r="AB38013" s="3" t="e">
        <v>#N/A</v>
      </c>
    </row>
    <row r="38014" spans="28:28" x14ac:dyDescent="0.25">
      <c r="AB38014" s="3" t="e">
        <v>#N/A</v>
      </c>
    </row>
    <row r="38015" spans="28:28" x14ac:dyDescent="0.25">
      <c r="AB38015" s="3" t="e">
        <v>#N/A</v>
      </c>
    </row>
    <row r="38016" spans="28:28" x14ac:dyDescent="0.25">
      <c r="AB38016" s="3" t="e">
        <v>#N/A</v>
      </c>
    </row>
    <row r="38017" spans="28:28" x14ac:dyDescent="0.25">
      <c r="AB38017" s="3" t="e">
        <v>#N/A</v>
      </c>
    </row>
    <row r="38018" spans="28:28" x14ac:dyDescent="0.25">
      <c r="AB38018" s="3" t="e">
        <v>#N/A</v>
      </c>
    </row>
    <row r="38019" spans="28:28" x14ac:dyDescent="0.25">
      <c r="AB38019" s="3" t="e">
        <v>#N/A</v>
      </c>
    </row>
    <row r="38020" spans="28:28" x14ac:dyDescent="0.25">
      <c r="AB38020" s="3" t="e">
        <v>#N/A</v>
      </c>
    </row>
    <row r="38021" spans="28:28" x14ac:dyDescent="0.25">
      <c r="AB38021" s="3" t="e">
        <v>#N/A</v>
      </c>
    </row>
    <row r="38022" spans="28:28" x14ac:dyDescent="0.25">
      <c r="AB38022" s="3" t="e">
        <v>#N/A</v>
      </c>
    </row>
    <row r="38023" spans="28:28" x14ac:dyDescent="0.25">
      <c r="AB38023" s="3" t="e">
        <v>#N/A</v>
      </c>
    </row>
    <row r="38024" spans="28:28" x14ac:dyDescent="0.25">
      <c r="AB38024" s="3" t="e">
        <v>#N/A</v>
      </c>
    </row>
    <row r="38025" spans="28:28" x14ac:dyDescent="0.25">
      <c r="AB38025" s="3" t="e">
        <v>#N/A</v>
      </c>
    </row>
    <row r="38026" spans="28:28" x14ac:dyDescent="0.25">
      <c r="AB38026" s="3" t="e">
        <v>#N/A</v>
      </c>
    </row>
    <row r="38027" spans="28:28" x14ac:dyDescent="0.25">
      <c r="AB38027" s="3" t="e">
        <v>#N/A</v>
      </c>
    </row>
    <row r="38028" spans="28:28" x14ac:dyDescent="0.25">
      <c r="AB38028" s="3" t="e">
        <v>#N/A</v>
      </c>
    </row>
    <row r="38029" spans="28:28" x14ac:dyDescent="0.25">
      <c r="AB38029" s="3" t="e">
        <v>#N/A</v>
      </c>
    </row>
    <row r="38030" spans="28:28" x14ac:dyDescent="0.25">
      <c r="AB38030" s="3" t="e">
        <v>#N/A</v>
      </c>
    </row>
    <row r="38031" spans="28:28" x14ac:dyDescent="0.25">
      <c r="AB38031" s="3" t="e">
        <v>#N/A</v>
      </c>
    </row>
    <row r="38032" spans="28:28" x14ac:dyDescent="0.25">
      <c r="AB38032" s="3" t="e">
        <v>#N/A</v>
      </c>
    </row>
    <row r="38033" spans="28:28" x14ac:dyDescent="0.25">
      <c r="AB38033" s="3" t="e">
        <v>#N/A</v>
      </c>
    </row>
    <row r="38034" spans="28:28" x14ac:dyDescent="0.25">
      <c r="AB38034" s="3" t="e">
        <v>#N/A</v>
      </c>
    </row>
    <row r="38035" spans="28:28" x14ac:dyDescent="0.25">
      <c r="AB38035" s="3" t="e">
        <v>#N/A</v>
      </c>
    </row>
    <row r="38036" spans="28:28" x14ac:dyDescent="0.25">
      <c r="AB38036" s="3" t="e">
        <v>#N/A</v>
      </c>
    </row>
    <row r="38037" spans="28:28" x14ac:dyDescent="0.25">
      <c r="AB38037" s="3" t="e">
        <v>#N/A</v>
      </c>
    </row>
    <row r="38038" spans="28:28" x14ac:dyDescent="0.25">
      <c r="AB38038" s="3" t="e">
        <v>#N/A</v>
      </c>
    </row>
    <row r="38039" spans="28:28" x14ac:dyDescent="0.25">
      <c r="AB38039" s="3" t="e">
        <v>#N/A</v>
      </c>
    </row>
    <row r="38040" spans="28:28" x14ac:dyDescent="0.25">
      <c r="AB38040" s="3" t="e">
        <v>#N/A</v>
      </c>
    </row>
    <row r="38041" spans="28:28" x14ac:dyDescent="0.25">
      <c r="AB38041" s="3" t="e">
        <v>#N/A</v>
      </c>
    </row>
    <row r="38042" spans="28:28" x14ac:dyDescent="0.25">
      <c r="AB38042" s="3" t="e">
        <v>#N/A</v>
      </c>
    </row>
    <row r="38043" spans="28:28" x14ac:dyDescent="0.25">
      <c r="AB38043" s="3" t="e">
        <v>#N/A</v>
      </c>
    </row>
    <row r="38044" spans="28:28" x14ac:dyDescent="0.25">
      <c r="AB38044" s="3" t="e">
        <v>#N/A</v>
      </c>
    </row>
    <row r="38045" spans="28:28" x14ac:dyDescent="0.25">
      <c r="AB38045" s="3" t="e">
        <v>#N/A</v>
      </c>
    </row>
    <row r="38046" spans="28:28" x14ac:dyDescent="0.25">
      <c r="AB38046" s="3" t="e">
        <v>#N/A</v>
      </c>
    </row>
    <row r="38047" spans="28:28" x14ac:dyDescent="0.25">
      <c r="AB38047" s="3" t="e">
        <v>#N/A</v>
      </c>
    </row>
    <row r="38048" spans="28:28" x14ac:dyDescent="0.25">
      <c r="AB38048" s="3" t="e">
        <v>#N/A</v>
      </c>
    </row>
    <row r="38049" spans="28:28" x14ac:dyDescent="0.25">
      <c r="AB38049" s="3" t="e">
        <v>#N/A</v>
      </c>
    </row>
    <row r="38050" spans="28:28" x14ac:dyDescent="0.25">
      <c r="AB38050" s="3" t="e">
        <v>#N/A</v>
      </c>
    </row>
    <row r="38051" spans="28:28" x14ac:dyDescent="0.25">
      <c r="AB38051" s="3" t="e">
        <v>#N/A</v>
      </c>
    </row>
    <row r="38052" spans="28:28" x14ac:dyDescent="0.25">
      <c r="AB38052" s="3" t="e">
        <v>#N/A</v>
      </c>
    </row>
    <row r="38053" spans="28:28" x14ac:dyDescent="0.25">
      <c r="AB38053" s="3" t="e">
        <v>#N/A</v>
      </c>
    </row>
    <row r="38054" spans="28:28" x14ac:dyDescent="0.25">
      <c r="AB38054" s="3" t="e">
        <v>#N/A</v>
      </c>
    </row>
    <row r="38055" spans="28:28" x14ac:dyDescent="0.25">
      <c r="AB38055" s="3" t="e">
        <v>#N/A</v>
      </c>
    </row>
    <row r="38056" spans="28:28" x14ac:dyDescent="0.25">
      <c r="AB38056" s="3" t="e">
        <v>#N/A</v>
      </c>
    </row>
    <row r="38057" spans="28:28" x14ac:dyDescent="0.25">
      <c r="AB38057" s="3" t="e">
        <v>#N/A</v>
      </c>
    </row>
    <row r="38058" spans="28:28" x14ac:dyDescent="0.25">
      <c r="AB38058" s="3" t="e">
        <v>#N/A</v>
      </c>
    </row>
    <row r="38059" spans="28:28" x14ac:dyDescent="0.25">
      <c r="AB38059" s="3" t="e">
        <v>#N/A</v>
      </c>
    </row>
    <row r="38060" spans="28:28" x14ac:dyDescent="0.25">
      <c r="AB38060" s="3" t="e">
        <v>#N/A</v>
      </c>
    </row>
    <row r="38061" spans="28:28" x14ac:dyDescent="0.25">
      <c r="AB38061" s="3" t="e">
        <v>#N/A</v>
      </c>
    </row>
    <row r="38062" spans="28:28" x14ac:dyDescent="0.25">
      <c r="AB38062" s="3" t="e">
        <v>#N/A</v>
      </c>
    </row>
    <row r="38063" spans="28:28" x14ac:dyDescent="0.25">
      <c r="AB38063" s="3" t="e">
        <v>#N/A</v>
      </c>
    </row>
    <row r="38064" spans="28:28" x14ac:dyDescent="0.25">
      <c r="AB38064" s="3" t="e">
        <v>#N/A</v>
      </c>
    </row>
    <row r="38065" spans="28:28" x14ac:dyDescent="0.25">
      <c r="AB38065" s="3" t="e">
        <v>#N/A</v>
      </c>
    </row>
    <row r="38066" spans="28:28" x14ac:dyDescent="0.25">
      <c r="AB38066" s="3" t="e">
        <v>#N/A</v>
      </c>
    </row>
    <row r="38067" spans="28:28" x14ac:dyDescent="0.25">
      <c r="AB38067" s="3" t="e">
        <v>#N/A</v>
      </c>
    </row>
    <row r="38068" spans="28:28" x14ac:dyDescent="0.25">
      <c r="AB38068" s="3" t="e">
        <v>#N/A</v>
      </c>
    </row>
    <row r="38069" spans="28:28" x14ac:dyDescent="0.25">
      <c r="AB38069" s="3" t="e">
        <v>#N/A</v>
      </c>
    </row>
    <row r="38070" spans="28:28" x14ac:dyDescent="0.25">
      <c r="AB38070" s="3" t="e">
        <v>#N/A</v>
      </c>
    </row>
    <row r="38071" spans="28:28" x14ac:dyDescent="0.25">
      <c r="AB38071" s="3" t="e">
        <v>#N/A</v>
      </c>
    </row>
    <row r="38072" spans="28:28" x14ac:dyDescent="0.25">
      <c r="AB38072" s="3" t="e">
        <v>#N/A</v>
      </c>
    </row>
    <row r="38073" spans="28:28" x14ac:dyDescent="0.25">
      <c r="AB38073" s="3" t="e">
        <v>#N/A</v>
      </c>
    </row>
    <row r="38074" spans="28:28" x14ac:dyDescent="0.25">
      <c r="AB38074" s="3" t="e">
        <v>#N/A</v>
      </c>
    </row>
    <row r="38075" spans="28:28" x14ac:dyDescent="0.25">
      <c r="AB38075" s="3" t="e">
        <v>#N/A</v>
      </c>
    </row>
    <row r="38076" spans="28:28" x14ac:dyDescent="0.25">
      <c r="AB38076" s="3" t="e">
        <v>#N/A</v>
      </c>
    </row>
    <row r="38077" spans="28:28" x14ac:dyDescent="0.25">
      <c r="AB38077" s="3" t="e">
        <v>#N/A</v>
      </c>
    </row>
    <row r="38078" spans="28:28" x14ac:dyDescent="0.25">
      <c r="AB38078" s="3" t="e">
        <v>#N/A</v>
      </c>
    </row>
    <row r="38079" spans="28:28" x14ac:dyDescent="0.25">
      <c r="AB38079" s="3" t="e">
        <v>#N/A</v>
      </c>
    </row>
    <row r="38080" spans="28:28" x14ac:dyDescent="0.25">
      <c r="AB38080" s="3" t="e">
        <v>#N/A</v>
      </c>
    </row>
    <row r="38081" spans="28:28" x14ac:dyDescent="0.25">
      <c r="AB38081" s="3" t="e">
        <v>#N/A</v>
      </c>
    </row>
    <row r="38082" spans="28:28" x14ac:dyDescent="0.25">
      <c r="AB38082" s="3" t="e">
        <v>#N/A</v>
      </c>
    </row>
    <row r="38083" spans="28:28" x14ac:dyDescent="0.25">
      <c r="AB38083" s="3" t="e">
        <v>#N/A</v>
      </c>
    </row>
    <row r="38084" spans="28:28" x14ac:dyDescent="0.25">
      <c r="AB38084" s="3" t="e">
        <v>#N/A</v>
      </c>
    </row>
    <row r="38085" spans="28:28" x14ac:dyDescent="0.25">
      <c r="AB38085" s="3" t="e">
        <v>#N/A</v>
      </c>
    </row>
    <row r="38086" spans="28:28" x14ac:dyDescent="0.25">
      <c r="AB38086" s="3" t="e">
        <v>#N/A</v>
      </c>
    </row>
    <row r="38087" spans="28:28" x14ac:dyDescent="0.25">
      <c r="AB38087" s="3" t="e">
        <v>#N/A</v>
      </c>
    </row>
    <row r="38088" spans="28:28" x14ac:dyDescent="0.25">
      <c r="AB38088" s="3" t="e">
        <v>#N/A</v>
      </c>
    </row>
    <row r="38089" spans="28:28" x14ac:dyDescent="0.25">
      <c r="AB38089" s="3" t="e">
        <v>#N/A</v>
      </c>
    </row>
    <row r="38090" spans="28:28" x14ac:dyDescent="0.25">
      <c r="AB38090" s="3" t="e">
        <v>#N/A</v>
      </c>
    </row>
    <row r="38091" spans="28:28" x14ac:dyDescent="0.25">
      <c r="AB38091" s="3" t="e">
        <v>#N/A</v>
      </c>
    </row>
    <row r="38092" spans="28:28" x14ac:dyDescent="0.25">
      <c r="AB38092" s="3" t="e">
        <v>#N/A</v>
      </c>
    </row>
    <row r="38093" spans="28:28" x14ac:dyDescent="0.25">
      <c r="AB38093" s="3" t="e">
        <v>#N/A</v>
      </c>
    </row>
    <row r="38094" spans="28:28" x14ac:dyDescent="0.25">
      <c r="AB38094" s="3" t="e">
        <v>#N/A</v>
      </c>
    </row>
    <row r="38095" spans="28:28" x14ac:dyDescent="0.25">
      <c r="AB38095" s="3" t="e">
        <v>#N/A</v>
      </c>
    </row>
    <row r="38096" spans="28:28" x14ac:dyDescent="0.25">
      <c r="AB38096" s="3" t="e">
        <v>#N/A</v>
      </c>
    </row>
    <row r="38097" spans="28:28" x14ac:dyDescent="0.25">
      <c r="AB38097" s="3" t="e">
        <v>#N/A</v>
      </c>
    </row>
    <row r="38098" spans="28:28" x14ac:dyDescent="0.25">
      <c r="AB38098" s="3" t="e">
        <v>#N/A</v>
      </c>
    </row>
    <row r="38099" spans="28:28" x14ac:dyDescent="0.25">
      <c r="AB38099" s="3" t="e">
        <v>#N/A</v>
      </c>
    </row>
    <row r="38100" spans="28:28" x14ac:dyDescent="0.25">
      <c r="AB38100" s="3" t="e">
        <v>#N/A</v>
      </c>
    </row>
    <row r="38101" spans="28:28" x14ac:dyDescent="0.25">
      <c r="AB38101" s="3" t="e">
        <v>#N/A</v>
      </c>
    </row>
    <row r="38102" spans="28:28" x14ac:dyDescent="0.25">
      <c r="AB38102" s="3" t="e">
        <v>#N/A</v>
      </c>
    </row>
    <row r="38103" spans="28:28" x14ac:dyDescent="0.25">
      <c r="AB38103" s="3" t="e">
        <v>#N/A</v>
      </c>
    </row>
    <row r="38104" spans="28:28" x14ac:dyDescent="0.25">
      <c r="AB38104" s="3" t="e">
        <v>#N/A</v>
      </c>
    </row>
    <row r="38105" spans="28:28" x14ac:dyDescent="0.25">
      <c r="AB38105" s="3" t="e">
        <v>#N/A</v>
      </c>
    </row>
    <row r="38106" spans="28:28" x14ac:dyDescent="0.25">
      <c r="AB38106" s="3" t="e">
        <v>#N/A</v>
      </c>
    </row>
    <row r="38107" spans="28:28" x14ac:dyDescent="0.25">
      <c r="AB38107" s="3" t="e">
        <v>#N/A</v>
      </c>
    </row>
    <row r="38108" spans="28:28" x14ac:dyDescent="0.25">
      <c r="AB38108" s="3" t="e">
        <v>#N/A</v>
      </c>
    </row>
    <row r="38109" spans="28:28" x14ac:dyDescent="0.25">
      <c r="AB38109" s="3" t="e">
        <v>#N/A</v>
      </c>
    </row>
    <row r="38110" spans="28:28" x14ac:dyDescent="0.25">
      <c r="AB38110" s="3" t="e">
        <v>#N/A</v>
      </c>
    </row>
    <row r="38111" spans="28:28" x14ac:dyDescent="0.25">
      <c r="AB38111" s="3" t="e">
        <v>#N/A</v>
      </c>
    </row>
    <row r="38112" spans="28:28" x14ac:dyDescent="0.25">
      <c r="AB38112" s="3" t="e">
        <v>#N/A</v>
      </c>
    </row>
    <row r="38113" spans="28:28" x14ac:dyDescent="0.25">
      <c r="AB38113" s="3" t="e">
        <v>#N/A</v>
      </c>
    </row>
    <row r="38114" spans="28:28" x14ac:dyDescent="0.25">
      <c r="AB38114" s="3" t="e">
        <v>#N/A</v>
      </c>
    </row>
    <row r="38115" spans="28:28" x14ac:dyDescent="0.25">
      <c r="AB38115" s="3" t="e">
        <v>#N/A</v>
      </c>
    </row>
    <row r="38116" spans="28:28" x14ac:dyDescent="0.25">
      <c r="AB38116" s="3" t="e">
        <v>#N/A</v>
      </c>
    </row>
    <row r="38117" spans="28:28" x14ac:dyDescent="0.25">
      <c r="AB38117" s="3" t="e">
        <v>#N/A</v>
      </c>
    </row>
    <row r="38118" spans="28:28" x14ac:dyDescent="0.25">
      <c r="AB38118" s="3" t="e">
        <v>#N/A</v>
      </c>
    </row>
    <row r="38119" spans="28:28" x14ac:dyDescent="0.25">
      <c r="AB38119" s="3" t="e">
        <v>#N/A</v>
      </c>
    </row>
    <row r="38120" spans="28:28" x14ac:dyDescent="0.25">
      <c r="AB38120" s="3" t="e">
        <v>#N/A</v>
      </c>
    </row>
    <row r="38121" spans="28:28" x14ac:dyDescent="0.25">
      <c r="AB38121" s="3" t="e">
        <v>#N/A</v>
      </c>
    </row>
    <row r="38122" spans="28:28" x14ac:dyDescent="0.25">
      <c r="AB38122" s="3" t="e">
        <v>#N/A</v>
      </c>
    </row>
    <row r="38123" spans="28:28" x14ac:dyDescent="0.25">
      <c r="AB38123" s="3" t="e">
        <v>#N/A</v>
      </c>
    </row>
    <row r="38124" spans="28:28" x14ac:dyDescent="0.25">
      <c r="AB38124" s="3" t="e">
        <v>#N/A</v>
      </c>
    </row>
    <row r="38125" spans="28:28" x14ac:dyDescent="0.25">
      <c r="AB38125" s="3" t="e">
        <v>#N/A</v>
      </c>
    </row>
    <row r="38126" spans="28:28" x14ac:dyDescent="0.25">
      <c r="AB38126" s="3" t="e">
        <v>#N/A</v>
      </c>
    </row>
    <row r="38127" spans="28:28" x14ac:dyDescent="0.25">
      <c r="AB38127" s="3" t="e">
        <v>#N/A</v>
      </c>
    </row>
    <row r="38128" spans="28:28" x14ac:dyDescent="0.25">
      <c r="AB38128" s="3" t="e">
        <v>#N/A</v>
      </c>
    </row>
    <row r="38129" spans="28:28" x14ac:dyDescent="0.25">
      <c r="AB38129" s="3" t="e">
        <v>#N/A</v>
      </c>
    </row>
    <row r="38130" spans="28:28" x14ac:dyDescent="0.25">
      <c r="AB38130" s="3" t="e">
        <v>#N/A</v>
      </c>
    </row>
    <row r="38131" spans="28:28" x14ac:dyDescent="0.25">
      <c r="AB38131" s="3" t="e">
        <v>#N/A</v>
      </c>
    </row>
    <row r="38132" spans="28:28" x14ac:dyDescent="0.25">
      <c r="AB38132" s="3" t="e">
        <v>#N/A</v>
      </c>
    </row>
    <row r="38133" spans="28:28" x14ac:dyDescent="0.25">
      <c r="AB38133" s="3" t="e">
        <v>#N/A</v>
      </c>
    </row>
    <row r="38134" spans="28:28" x14ac:dyDescent="0.25">
      <c r="AB38134" s="3" t="e">
        <v>#N/A</v>
      </c>
    </row>
    <row r="38135" spans="28:28" x14ac:dyDescent="0.25">
      <c r="AB38135" s="3" t="e">
        <v>#N/A</v>
      </c>
    </row>
    <row r="38136" spans="28:28" x14ac:dyDescent="0.25">
      <c r="AB38136" s="3" t="e">
        <v>#N/A</v>
      </c>
    </row>
    <row r="38137" spans="28:28" x14ac:dyDescent="0.25">
      <c r="AB38137" s="3" t="e">
        <v>#N/A</v>
      </c>
    </row>
    <row r="38138" spans="28:28" x14ac:dyDescent="0.25">
      <c r="AB38138" s="3" t="e">
        <v>#N/A</v>
      </c>
    </row>
    <row r="38139" spans="28:28" x14ac:dyDescent="0.25">
      <c r="AB38139" s="3" t="e">
        <v>#N/A</v>
      </c>
    </row>
    <row r="38140" spans="28:28" x14ac:dyDescent="0.25">
      <c r="AB38140" s="3" t="e">
        <v>#N/A</v>
      </c>
    </row>
    <row r="38141" spans="28:28" x14ac:dyDescent="0.25">
      <c r="AB38141" s="3" t="e">
        <v>#N/A</v>
      </c>
    </row>
    <row r="38142" spans="28:28" x14ac:dyDescent="0.25">
      <c r="AB38142" s="3" t="e">
        <v>#N/A</v>
      </c>
    </row>
    <row r="38143" spans="28:28" x14ac:dyDescent="0.25">
      <c r="AB38143" s="3" t="e">
        <v>#N/A</v>
      </c>
    </row>
    <row r="38144" spans="28:28" x14ac:dyDescent="0.25">
      <c r="AB38144" s="3" t="e">
        <v>#N/A</v>
      </c>
    </row>
    <row r="38145" spans="28:28" x14ac:dyDescent="0.25">
      <c r="AB38145" s="3" t="e">
        <v>#N/A</v>
      </c>
    </row>
    <row r="38146" spans="28:28" x14ac:dyDescent="0.25">
      <c r="AB38146" s="3" t="e">
        <v>#N/A</v>
      </c>
    </row>
    <row r="38147" spans="28:28" x14ac:dyDescent="0.25">
      <c r="AB38147" s="3" t="e">
        <v>#N/A</v>
      </c>
    </row>
    <row r="38148" spans="28:28" x14ac:dyDescent="0.25">
      <c r="AB38148" s="3" t="e">
        <v>#N/A</v>
      </c>
    </row>
    <row r="38149" spans="28:28" x14ac:dyDescent="0.25">
      <c r="AB38149" s="3" t="e">
        <v>#N/A</v>
      </c>
    </row>
    <row r="38150" spans="28:28" x14ac:dyDescent="0.25">
      <c r="AB38150" s="3" t="e">
        <v>#N/A</v>
      </c>
    </row>
    <row r="38151" spans="28:28" x14ac:dyDescent="0.25">
      <c r="AB38151" s="3" t="e">
        <v>#N/A</v>
      </c>
    </row>
    <row r="38152" spans="28:28" x14ac:dyDescent="0.25">
      <c r="AB38152" s="3" t="e">
        <v>#N/A</v>
      </c>
    </row>
    <row r="38153" spans="28:28" x14ac:dyDescent="0.25">
      <c r="AB38153" s="3" t="e">
        <v>#N/A</v>
      </c>
    </row>
    <row r="38154" spans="28:28" x14ac:dyDescent="0.25">
      <c r="AB38154" s="3" t="e">
        <v>#N/A</v>
      </c>
    </row>
    <row r="38155" spans="28:28" x14ac:dyDescent="0.25">
      <c r="AB38155" s="3" t="e">
        <v>#N/A</v>
      </c>
    </row>
    <row r="38156" spans="28:28" x14ac:dyDescent="0.25">
      <c r="AB38156" s="3" t="e">
        <v>#N/A</v>
      </c>
    </row>
    <row r="38157" spans="28:28" x14ac:dyDescent="0.25">
      <c r="AB38157" s="3" t="e">
        <v>#N/A</v>
      </c>
    </row>
    <row r="38158" spans="28:28" x14ac:dyDescent="0.25">
      <c r="AB38158" s="3" t="e">
        <v>#N/A</v>
      </c>
    </row>
    <row r="38159" spans="28:28" x14ac:dyDescent="0.25">
      <c r="AB38159" s="3" t="e">
        <v>#N/A</v>
      </c>
    </row>
    <row r="38160" spans="28:28" x14ac:dyDescent="0.25">
      <c r="AB38160" s="3" t="e">
        <v>#N/A</v>
      </c>
    </row>
    <row r="38161" spans="28:28" x14ac:dyDescent="0.25">
      <c r="AB38161" s="3" t="e">
        <v>#N/A</v>
      </c>
    </row>
    <row r="38162" spans="28:28" x14ac:dyDescent="0.25">
      <c r="AB38162" s="3" t="e">
        <v>#N/A</v>
      </c>
    </row>
    <row r="38163" spans="28:28" x14ac:dyDescent="0.25">
      <c r="AB38163" s="3" t="e">
        <v>#N/A</v>
      </c>
    </row>
    <row r="38164" spans="28:28" x14ac:dyDescent="0.25">
      <c r="AB38164" s="3" t="e">
        <v>#N/A</v>
      </c>
    </row>
    <row r="38165" spans="28:28" x14ac:dyDescent="0.25">
      <c r="AB38165" s="3" t="e">
        <v>#N/A</v>
      </c>
    </row>
    <row r="38166" spans="28:28" x14ac:dyDescent="0.25">
      <c r="AB38166" s="3" t="e">
        <v>#N/A</v>
      </c>
    </row>
    <row r="38167" spans="28:28" x14ac:dyDescent="0.25">
      <c r="AB38167" s="3" t="e">
        <v>#N/A</v>
      </c>
    </row>
    <row r="38168" spans="28:28" x14ac:dyDescent="0.25">
      <c r="AB38168" s="3" t="e">
        <v>#N/A</v>
      </c>
    </row>
    <row r="38169" spans="28:28" x14ac:dyDescent="0.25">
      <c r="AB38169" s="3" t="e">
        <v>#N/A</v>
      </c>
    </row>
    <row r="38170" spans="28:28" x14ac:dyDescent="0.25">
      <c r="AB38170" s="3" t="e">
        <v>#N/A</v>
      </c>
    </row>
    <row r="38171" spans="28:28" x14ac:dyDescent="0.25">
      <c r="AB38171" s="3" t="e">
        <v>#N/A</v>
      </c>
    </row>
    <row r="38172" spans="28:28" x14ac:dyDescent="0.25">
      <c r="AB38172" s="3" t="e">
        <v>#N/A</v>
      </c>
    </row>
    <row r="38173" spans="28:28" x14ac:dyDescent="0.25">
      <c r="AB38173" s="3" t="e">
        <v>#N/A</v>
      </c>
    </row>
    <row r="38174" spans="28:28" x14ac:dyDescent="0.25">
      <c r="AB38174" s="3" t="e">
        <v>#N/A</v>
      </c>
    </row>
    <row r="38175" spans="28:28" x14ac:dyDescent="0.25">
      <c r="AB38175" s="3" t="e">
        <v>#N/A</v>
      </c>
    </row>
    <row r="38176" spans="28:28" x14ac:dyDescent="0.25">
      <c r="AB38176" s="3" t="e">
        <v>#N/A</v>
      </c>
    </row>
    <row r="38177" spans="28:28" x14ac:dyDescent="0.25">
      <c r="AB38177" s="3" t="e">
        <v>#N/A</v>
      </c>
    </row>
    <row r="38178" spans="28:28" x14ac:dyDescent="0.25">
      <c r="AB38178" s="3" t="e">
        <v>#N/A</v>
      </c>
    </row>
    <row r="38179" spans="28:28" x14ac:dyDescent="0.25">
      <c r="AB38179" s="3" t="e">
        <v>#N/A</v>
      </c>
    </row>
    <row r="38180" spans="28:28" x14ac:dyDescent="0.25">
      <c r="AB38180" s="3" t="e">
        <v>#N/A</v>
      </c>
    </row>
    <row r="38181" spans="28:28" x14ac:dyDescent="0.25">
      <c r="AB38181" s="3" t="e">
        <v>#N/A</v>
      </c>
    </row>
    <row r="38182" spans="28:28" x14ac:dyDescent="0.25">
      <c r="AB38182" s="3" t="e">
        <v>#N/A</v>
      </c>
    </row>
    <row r="38183" spans="28:28" x14ac:dyDescent="0.25">
      <c r="AB38183" s="3" t="e">
        <v>#N/A</v>
      </c>
    </row>
    <row r="38184" spans="28:28" x14ac:dyDescent="0.25">
      <c r="AB38184" s="3" t="e">
        <v>#N/A</v>
      </c>
    </row>
    <row r="38185" spans="28:28" x14ac:dyDescent="0.25">
      <c r="AB38185" s="3" t="e">
        <v>#N/A</v>
      </c>
    </row>
    <row r="38186" spans="28:28" x14ac:dyDescent="0.25">
      <c r="AB38186" s="3" t="e">
        <v>#N/A</v>
      </c>
    </row>
    <row r="38187" spans="28:28" x14ac:dyDescent="0.25">
      <c r="AB38187" s="3" t="e">
        <v>#N/A</v>
      </c>
    </row>
    <row r="38188" spans="28:28" x14ac:dyDescent="0.25">
      <c r="AB38188" s="3" t="e">
        <v>#N/A</v>
      </c>
    </row>
    <row r="38189" spans="28:28" x14ac:dyDescent="0.25">
      <c r="AB38189" s="3" t="e">
        <v>#N/A</v>
      </c>
    </row>
    <row r="38190" spans="28:28" x14ac:dyDescent="0.25">
      <c r="AB38190" s="3" t="e">
        <v>#N/A</v>
      </c>
    </row>
    <row r="38191" spans="28:28" x14ac:dyDescent="0.25">
      <c r="AB38191" s="3" t="e">
        <v>#N/A</v>
      </c>
    </row>
    <row r="38192" spans="28:28" x14ac:dyDescent="0.25">
      <c r="AB38192" s="3" t="e">
        <v>#N/A</v>
      </c>
    </row>
    <row r="38193" spans="28:28" x14ac:dyDescent="0.25">
      <c r="AB38193" s="3" t="e">
        <v>#N/A</v>
      </c>
    </row>
    <row r="38194" spans="28:28" x14ac:dyDescent="0.25">
      <c r="AB38194" s="3" t="e">
        <v>#N/A</v>
      </c>
    </row>
    <row r="38195" spans="28:28" x14ac:dyDescent="0.25">
      <c r="AB38195" s="3" t="e">
        <v>#N/A</v>
      </c>
    </row>
    <row r="38196" spans="28:28" x14ac:dyDescent="0.25">
      <c r="AB38196" s="3" t="e">
        <v>#N/A</v>
      </c>
    </row>
    <row r="38197" spans="28:28" x14ac:dyDescent="0.25">
      <c r="AB38197" s="3" t="e">
        <v>#N/A</v>
      </c>
    </row>
    <row r="38198" spans="28:28" x14ac:dyDescent="0.25">
      <c r="AB38198" s="3" t="e">
        <v>#N/A</v>
      </c>
    </row>
    <row r="38199" spans="28:28" x14ac:dyDescent="0.25">
      <c r="AB38199" s="3" t="e">
        <v>#N/A</v>
      </c>
    </row>
    <row r="38200" spans="28:28" x14ac:dyDescent="0.25">
      <c r="AB38200" s="3" t="e">
        <v>#N/A</v>
      </c>
    </row>
    <row r="38201" spans="28:28" x14ac:dyDescent="0.25">
      <c r="AB38201" s="3" t="e">
        <v>#N/A</v>
      </c>
    </row>
    <row r="38202" spans="28:28" x14ac:dyDescent="0.25">
      <c r="AB38202" s="3" t="e">
        <v>#N/A</v>
      </c>
    </row>
    <row r="38203" spans="28:28" x14ac:dyDescent="0.25">
      <c r="AB38203" s="3" t="e">
        <v>#N/A</v>
      </c>
    </row>
    <row r="38204" spans="28:28" x14ac:dyDescent="0.25">
      <c r="AB38204" s="3" t="e">
        <v>#N/A</v>
      </c>
    </row>
    <row r="38205" spans="28:28" x14ac:dyDescent="0.25">
      <c r="AB38205" s="3" t="e">
        <v>#N/A</v>
      </c>
    </row>
    <row r="38206" spans="28:28" x14ac:dyDescent="0.25">
      <c r="AB38206" s="3" t="e">
        <v>#N/A</v>
      </c>
    </row>
    <row r="38207" spans="28:28" x14ac:dyDescent="0.25">
      <c r="AB38207" s="3" t="e">
        <v>#N/A</v>
      </c>
    </row>
    <row r="38208" spans="28:28" x14ac:dyDescent="0.25">
      <c r="AB38208" s="3" t="e">
        <v>#N/A</v>
      </c>
    </row>
    <row r="38209" spans="28:28" x14ac:dyDescent="0.25">
      <c r="AB38209" s="3" t="e">
        <v>#N/A</v>
      </c>
    </row>
    <row r="38210" spans="28:28" x14ac:dyDescent="0.25">
      <c r="AB38210" s="3" t="e">
        <v>#N/A</v>
      </c>
    </row>
    <row r="38211" spans="28:28" x14ac:dyDescent="0.25">
      <c r="AB38211" s="3" t="e">
        <v>#N/A</v>
      </c>
    </row>
    <row r="38212" spans="28:28" x14ac:dyDescent="0.25">
      <c r="AB38212" s="3" t="e">
        <v>#N/A</v>
      </c>
    </row>
    <row r="38213" spans="28:28" x14ac:dyDescent="0.25">
      <c r="AB38213" s="3" t="e">
        <v>#N/A</v>
      </c>
    </row>
    <row r="38214" spans="28:28" x14ac:dyDescent="0.25">
      <c r="AB38214" s="3" t="e">
        <v>#N/A</v>
      </c>
    </row>
    <row r="38215" spans="28:28" x14ac:dyDescent="0.25">
      <c r="AB38215" s="3" t="e">
        <v>#N/A</v>
      </c>
    </row>
    <row r="38216" spans="28:28" x14ac:dyDescent="0.25">
      <c r="AB38216" s="3" t="e">
        <v>#N/A</v>
      </c>
    </row>
    <row r="38217" spans="28:28" x14ac:dyDescent="0.25">
      <c r="AB38217" s="3" t="e">
        <v>#N/A</v>
      </c>
    </row>
    <row r="38218" spans="28:28" x14ac:dyDescent="0.25">
      <c r="AB38218" s="3" t="e">
        <v>#N/A</v>
      </c>
    </row>
    <row r="38219" spans="28:28" x14ac:dyDescent="0.25">
      <c r="AB38219" s="3" t="e">
        <v>#N/A</v>
      </c>
    </row>
    <row r="38220" spans="28:28" x14ac:dyDescent="0.25">
      <c r="AB38220" s="3" t="e">
        <v>#N/A</v>
      </c>
    </row>
    <row r="38221" spans="28:28" x14ac:dyDescent="0.25">
      <c r="AB38221" s="3" t="e">
        <v>#N/A</v>
      </c>
    </row>
    <row r="38222" spans="28:28" x14ac:dyDescent="0.25">
      <c r="AB38222" s="3" t="e">
        <v>#N/A</v>
      </c>
    </row>
    <row r="38223" spans="28:28" x14ac:dyDescent="0.25">
      <c r="AB38223" s="3" t="e">
        <v>#N/A</v>
      </c>
    </row>
    <row r="38224" spans="28:28" x14ac:dyDescent="0.25">
      <c r="AB38224" s="3" t="e">
        <v>#N/A</v>
      </c>
    </row>
    <row r="38225" spans="28:28" x14ac:dyDescent="0.25">
      <c r="AB38225" s="3" t="e">
        <v>#N/A</v>
      </c>
    </row>
    <row r="38226" spans="28:28" x14ac:dyDescent="0.25">
      <c r="AB38226" s="3" t="e">
        <v>#N/A</v>
      </c>
    </row>
    <row r="38227" spans="28:28" x14ac:dyDescent="0.25">
      <c r="AB38227" s="3" t="e">
        <v>#N/A</v>
      </c>
    </row>
    <row r="38228" spans="28:28" x14ac:dyDescent="0.25">
      <c r="AB38228" s="3" t="e">
        <v>#N/A</v>
      </c>
    </row>
    <row r="38229" spans="28:28" x14ac:dyDescent="0.25">
      <c r="AB38229" s="3" t="e">
        <v>#N/A</v>
      </c>
    </row>
    <row r="38230" spans="28:28" x14ac:dyDescent="0.25">
      <c r="AB38230" s="3" t="e">
        <v>#N/A</v>
      </c>
    </row>
    <row r="38231" spans="28:28" x14ac:dyDescent="0.25">
      <c r="AB38231" s="3" t="e">
        <v>#N/A</v>
      </c>
    </row>
    <row r="38232" spans="28:28" x14ac:dyDescent="0.25">
      <c r="AB38232" s="3" t="e">
        <v>#N/A</v>
      </c>
    </row>
    <row r="38233" spans="28:28" x14ac:dyDescent="0.25">
      <c r="AB38233" s="3" t="e">
        <v>#N/A</v>
      </c>
    </row>
    <row r="38234" spans="28:28" x14ac:dyDescent="0.25">
      <c r="AB38234" s="3" t="e">
        <v>#N/A</v>
      </c>
    </row>
    <row r="38235" spans="28:28" x14ac:dyDescent="0.25">
      <c r="AB38235" s="3" t="e">
        <v>#N/A</v>
      </c>
    </row>
    <row r="38236" spans="28:28" x14ac:dyDescent="0.25">
      <c r="AB38236" s="3" t="e">
        <v>#N/A</v>
      </c>
    </row>
    <row r="38237" spans="28:28" x14ac:dyDescent="0.25">
      <c r="AB38237" s="3" t="e">
        <v>#N/A</v>
      </c>
    </row>
    <row r="38238" spans="28:28" x14ac:dyDescent="0.25">
      <c r="AB38238" s="3" t="e">
        <v>#N/A</v>
      </c>
    </row>
    <row r="38239" spans="28:28" x14ac:dyDescent="0.25">
      <c r="AB38239" s="3" t="e">
        <v>#N/A</v>
      </c>
    </row>
    <row r="38240" spans="28:28" x14ac:dyDescent="0.25">
      <c r="AB38240" s="3" t="e">
        <v>#N/A</v>
      </c>
    </row>
    <row r="38241" spans="28:28" x14ac:dyDescent="0.25">
      <c r="AB38241" s="3" t="e">
        <v>#N/A</v>
      </c>
    </row>
    <row r="38242" spans="28:28" x14ac:dyDescent="0.25">
      <c r="AB38242" s="3" t="e">
        <v>#N/A</v>
      </c>
    </row>
    <row r="38243" spans="28:28" x14ac:dyDescent="0.25">
      <c r="AB38243" s="3" t="e">
        <v>#N/A</v>
      </c>
    </row>
    <row r="38244" spans="28:28" x14ac:dyDescent="0.25">
      <c r="AB38244" s="3" t="e">
        <v>#N/A</v>
      </c>
    </row>
    <row r="38245" spans="28:28" x14ac:dyDescent="0.25">
      <c r="AB38245" s="3" t="e">
        <v>#N/A</v>
      </c>
    </row>
    <row r="38246" spans="28:28" x14ac:dyDescent="0.25">
      <c r="AB38246" s="3" t="e">
        <v>#N/A</v>
      </c>
    </row>
    <row r="38247" spans="28:28" x14ac:dyDescent="0.25">
      <c r="AB38247" s="3" t="e">
        <v>#N/A</v>
      </c>
    </row>
    <row r="38248" spans="28:28" x14ac:dyDescent="0.25">
      <c r="AB38248" s="3" t="e">
        <v>#N/A</v>
      </c>
    </row>
    <row r="38249" spans="28:28" x14ac:dyDescent="0.25">
      <c r="AB38249" s="3" t="e">
        <v>#N/A</v>
      </c>
    </row>
    <row r="38250" spans="28:28" x14ac:dyDescent="0.25">
      <c r="AB38250" s="3" t="e">
        <v>#N/A</v>
      </c>
    </row>
    <row r="38251" spans="28:28" x14ac:dyDescent="0.25">
      <c r="AB38251" s="3" t="e">
        <v>#N/A</v>
      </c>
    </row>
    <row r="38252" spans="28:28" x14ac:dyDescent="0.25">
      <c r="AB38252" s="3" t="e">
        <v>#N/A</v>
      </c>
    </row>
    <row r="38253" spans="28:28" x14ac:dyDescent="0.25">
      <c r="AB38253" s="3" t="e">
        <v>#N/A</v>
      </c>
    </row>
    <row r="38254" spans="28:28" x14ac:dyDescent="0.25">
      <c r="AB38254" s="3" t="e">
        <v>#N/A</v>
      </c>
    </row>
    <row r="38255" spans="28:28" x14ac:dyDescent="0.25">
      <c r="AB38255" s="3" t="e">
        <v>#N/A</v>
      </c>
    </row>
    <row r="38256" spans="28:28" x14ac:dyDescent="0.25">
      <c r="AB38256" s="3" t="e">
        <v>#N/A</v>
      </c>
    </row>
    <row r="38257" spans="28:28" x14ac:dyDescent="0.25">
      <c r="AB38257" s="3" t="e">
        <v>#N/A</v>
      </c>
    </row>
    <row r="38258" spans="28:28" x14ac:dyDescent="0.25">
      <c r="AB38258" s="3" t="e">
        <v>#N/A</v>
      </c>
    </row>
    <row r="38259" spans="28:28" x14ac:dyDescent="0.25">
      <c r="AB38259" s="3" t="e">
        <v>#N/A</v>
      </c>
    </row>
    <row r="38260" spans="28:28" x14ac:dyDescent="0.25">
      <c r="AB38260" s="3" t="e">
        <v>#N/A</v>
      </c>
    </row>
    <row r="38261" spans="28:28" x14ac:dyDescent="0.25">
      <c r="AB38261" s="3" t="e">
        <v>#N/A</v>
      </c>
    </row>
    <row r="38262" spans="28:28" x14ac:dyDescent="0.25">
      <c r="AB38262" s="3" t="e">
        <v>#N/A</v>
      </c>
    </row>
    <row r="38263" spans="28:28" x14ac:dyDescent="0.25">
      <c r="AB38263" s="3" t="e">
        <v>#N/A</v>
      </c>
    </row>
    <row r="38264" spans="28:28" x14ac:dyDescent="0.25">
      <c r="AB38264" s="3" t="e">
        <v>#N/A</v>
      </c>
    </row>
    <row r="38265" spans="28:28" x14ac:dyDescent="0.25">
      <c r="AB38265" s="3" t="e">
        <v>#N/A</v>
      </c>
    </row>
    <row r="38266" spans="28:28" x14ac:dyDescent="0.25">
      <c r="AB38266" s="3" t="e">
        <v>#N/A</v>
      </c>
    </row>
    <row r="38267" spans="28:28" x14ac:dyDescent="0.25">
      <c r="AB38267" s="3" t="e">
        <v>#N/A</v>
      </c>
    </row>
    <row r="38268" spans="28:28" x14ac:dyDescent="0.25">
      <c r="AB38268" s="3" t="e">
        <v>#N/A</v>
      </c>
    </row>
    <row r="38269" spans="28:28" x14ac:dyDescent="0.25">
      <c r="AB38269" s="3" t="e">
        <v>#N/A</v>
      </c>
    </row>
    <row r="38270" spans="28:28" x14ac:dyDescent="0.25">
      <c r="AB38270" s="3" t="e">
        <v>#N/A</v>
      </c>
    </row>
    <row r="38271" spans="28:28" x14ac:dyDescent="0.25">
      <c r="AB38271" s="3" t="e">
        <v>#N/A</v>
      </c>
    </row>
    <row r="38272" spans="28:28" x14ac:dyDescent="0.25">
      <c r="AB38272" s="3" t="e">
        <v>#N/A</v>
      </c>
    </row>
    <row r="38273" spans="28:28" x14ac:dyDescent="0.25">
      <c r="AB38273" s="3" t="e">
        <v>#N/A</v>
      </c>
    </row>
    <row r="38274" spans="28:28" x14ac:dyDescent="0.25">
      <c r="AB38274" s="3" t="e">
        <v>#N/A</v>
      </c>
    </row>
    <row r="38275" spans="28:28" x14ac:dyDescent="0.25">
      <c r="AB38275" s="3" t="e">
        <v>#N/A</v>
      </c>
    </row>
    <row r="38276" spans="28:28" x14ac:dyDescent="0.25">
      <c r="AB38276" s="3" t="e">
        <v>#N/A</v>
      </c>
    </row>
    <row r="38277" spans="28:28" x14ac:dyDescent="0.25">
      <c r="AB38277" s="3" t="e">
        <v>#N/A</v>
      </c>
    </row>
    <row r="38278" spans="28:28" x14ac:dyDescent="0.25">
      <c r="AB38278" s="3" t="e">
        <v>#N/A</v>
      </c>
    </row>
    <row r="38279" spans="28:28" x14ac:dyDescent="0.25">
      <c r="AB38279" s="3" t="e">
        <v>#N/A</v>
      </c>
    </row>
    <row r="38280" spans="28:28" x14ac:dyDescent="0.25">
      <c r="AB38280" s="3" t="e">
        <v>#N/A</v>
      </c>
    </row>
    <row r="38281" spans="28:28" x14ac:dyDescent="0.25">
      <c r="AB38281" s="3" t="e">
        <v>#N/A</v>
      </c>
    </row>
    <row r="38282" spans="28:28" x14ac:dyDescent="0.25">
      <c r="AB38282" s="3" t="e">
        <v>#N/A</v>
      </c>
    </row>
    <row r="38283" spans="28:28" x14ac:dyDescent="0.25">
      <c r="AB38283" s="3" t="e">
        <v>#N/A</v>
      </c>
    </row>
    <row r="38284" spans="28:28" x14ac:dyDescent="0.25">
      <c r="AB38284" s="3" t="e">
        <v>#N/A</v>
      </c>
    </row>
    <row r="38285" spans="28:28" x14ac:dyDescent="0.25">
      <c r="AB38285" s="3" t="e">
        <v>#N/A</v>
      </c>
    </row>
    <row r="38286" spans="28:28" x14ac:dyDescent="0.25">
      <c r="AB38286" s="3" t="e">
        <v>#N/A</v>
      </c>
    </row>
    <row r="38287" spans="28:28" x14ac:dyDescent="0.25">
      <c r="AB38287" s="3" t="e">
        <v>#N/A</v>
      </c>
    </row>
    <row r="38288" spans="28:28" x14ac:dyDescent="0.25">
      <c r="AB38288" s="3" t="e">
        <v>#N/A</v>
      </c>
    </row>
    <row r="38289" spans="28:28" x14ac:dyDescent="0.25">
      <c r="AB38289" s="3" t="e">
        <v>#N/A</v>
      </c>
    </row>
    <row r="38290" spans="28:28" x14ac:dyDescent="0.25">
      <c r="AB38290" s="3" t="e">
        <v>#N/A</v>
      </c>
    </row>
    <row r="38291" spans="28:28" x14ac:dyDescent="0.25">
      <c r="AB38291" s="3" t="e">
        <v>#N/A</v>
      </c>
    </row>
    <row r="38292" spans="28:28" x14ac:dyDescent="0.25">
      <c r="AB38292" s="3" t="e">
        <v>#N/A</v>
      </c>
    </row>
    <row r="38293" spans="28:28" x14ac:dyDescent="0.25">
      <c r="AB38293" s="3" t="e">
        <v>#N/A</v>
      </c>
    </row>
    <row r="38294" spans="28:28" x14ac:dyDescent="0.25">
      <c r="AB38294" s="3" t="e">
        <v>#N/A</v>
      </c>
    </row>
    <row r="38295" spans="28:28" x14ac:dyDescent="0.25">
      <c r="AB38295" s="3" t="e">
        <v>#N/A</v>
      </c>
    </row>
    <row r="38296" spans="28:28" x14ac:dyDescent="0.25">
      <c r="AB38296" s="3" t="e">
        <v>#N/A</v>
      </c>
    </row>
    <row r="38297" spans="28:28" x14ac:dyDescent="0.25">
      <c r="AB38297" s="3" t="e">
        <v>#N/A</v>
      </c>
    </row>
    <row r="38298" spans="28:28" x14ac:dyDescent="0.25">
      <c r="AB38298" s="3" t="e">
        <v>#N/A</v>
      </c>
    </row>
    <row r="38299" spans="28:28" x14ac:dyDescent="0.25">
      <c r="AB38299" s="3" t="e">
        <v>#N/A</v>
      </c>
    </row>
    <row r="38300" spans="28:28" x14ac:dyDescent="0.25">
      <c r="AB38300" s="3" t="e">
        <v>#N/A</v>
      </c>
    </row>
    <row r="38301" spans="28:28" x14ac:dyDescent="0.25">
      <c r="AB38301" s="3" t="e">
        <v>#N/A</v>
      </c>
    </row>
    <row r="38302" spans="28:28" x14ac:dyDescent="0.25">
      <c r="AB38302" s="3" t="e">
        <v>#N/A</v>
      </c>
    </row>
    <row r="38303" spans="28:28" x14ac:dyDescent="0.25">
      <c r="AB38303" s="3" t="e">
        <v>#N/A</v>
      </c>
    </row>
    <row r="38304" spans="28:28" x14ac:dyDescent="0.25">
      <c r="AB38304" s="3" t="e">
        <v>#N/A</v>
      </c>
    </row>
    <row r="38305" spans="28:28" x14ac:dyDescent="0.25">
      <c r="AB38305" s="3" t="e">
        <v>#N/A</v>
      </c>
    </row>
    <row r="38306" spans="28:28" x14ac:dyDescent="0.25">
      <c r="AB38306" s="3" t="e">
        <v>#N/A</v>
      </c>
    </row>
    <row r="38307" spans="28:28" x14ac:dyDescent="0.25">
      <c r="AB38307" s="3" t="e">
        <v>#N/A</v>
      </c>
    </row>
    <row r="38308" spans="28:28" x14ac:dyDescent="0.25">
      <c r="AB38308" s="3" t="e">
        <v>#N/A</v>
      </c>
    </row>
    <row r="38309" spans="28:28" x14ac:dyDescent="0.25">
      <c r="AB38309" s="3" t="e">
        <v>#N/A</v>
      </c>
    </row>
    <row r="38310" spans="28:28" x14ac:dyDescent="0.25">
      <c r="AB38310" s="3" t="e">
        <v>#N/A</v>
      </c>
    </row>
    <row r="38311" spans="28:28" x14ac:dyDescent="0.25">
      <c r="AB38311" s="3" t="e">
        <v>#N/A</v>
      </c>
    </row>
    <row r="38312" spans="28:28" x14ac:dyDescent="0.25">
      <c r="AB38312" s="3" t="e">
        <v>#N/A</v>
      </c>
    </row>
    <row r="38313" spans="28:28" x14ac:dyDescent="0.25">
      <c r="AB38313" s="3" t="e">
        <v>#N/A</v>
      </c>
    </row>
    <row r="38314" spans="28:28" x14ac:dyDescent="0.25">
      <c r="AB38314" s="3" t="e">
        <v>#N/A</v>
      </c>
    </row>
    <row r="38315" spans="28:28" x14ac:dyDescent="0.25">
      <c r="AB38315" s="3" t="e">
        <v>#N/A</v>
      </c>
    </row>
    <row r="38316" spans="28:28" x14ac:dyDescent="0.25">
      <c r="AB38316" s="3" t="e">
        <v>#N/A</v>
      </c>
    </row>
    <row r="38317" spans="28:28" x14ac:dyDescent="0.25">
      <c r="AB38317" s="3" t="e">
        <v>#N/A</v>
      </c>
    </row>
    <row r="38318" spans="28:28" x14ac:dyDescent="0.25">
      <c r="AB38318" s="3" t="e">
        <v>#N/A</v>
      </c>
    </row>
    <row r="38319" spans="28:28" x14ac:dyDescent="0.25">
      <c r="AB38319" s="3" t="e">
        <v>#N/A</v>
      </c>
    </row>
    <row r="38320" spans="28:28" x14ac:dyDescent="0.25">
      <c r="AB38320" s="3" t="e">
        <v>#N/A</v>
      </c>
    </row>
    <row r="38321" spans="28:28" x14ac:dyDescent="0.25">
      <c r="AB38321" s="3" t="e">
        <v>#N/A</v>
      </c>
    </row>
    <row r="38322" spans="28:28" x14ac:dyDescent="0.25">
      <c r="AB38322" s="3" t="e">
        <v>#N/A</v>
      </c>
    </row>
    <row r="38323" spans="28:28" x14ac:dyDescent="0.25">
      <c r="AB38323" s="3" t="e">
        <v>#N/A</v>
      </c>
    </row>
    <row r="38324" spans="28:28" x14ac:dyDescent="0.25">
      <c r="AB38324" s="3" t="e">
        <v>#N/A</v>
      </c>
    </row>
    <row r="38325" spans="28:28" x14ac:dyDescent="0.25">
      <c r="AB38325" s="3" t="e">
        <v>#N/A</v>
      </c>
    </row>
    <row r="38326" spans="28:28" x14ac:dyDescent="0.25">
      <c r="AB38326" s="3" t="e">
        <v>#N/A</v>
      </c>
    </row>
    <row r="38327" spans="28:28" x14ac:dyDescent="0.25">
      <c r="AB38327" s="3" t="e">
        <v>#N/A</v>
      </c>
    </row>
    <row r="38328" spans="28:28" x14ac:dyDescent="0.25">
      <c r="AB38328" s="3" t="e">
        <v>#N/A</v>
      </c>
    </row>
    <row r="38329" spans="28:28" x14ac:dyDescent="0.25">
      <c r="AB38329" s="3" t="e">
        <v>#N/A</v>
      </c>
    </row>
    <row r="38330" spans="28:28" x14ac:dyDescent="0.25">
      <c r="AB38330" s="3" t="e">
        <v>#N/A</v>
      </c>
    </row>
    <row r="38331" spans="28:28" x14ac:dyDescent="0.25">
      <c r="AB38331" s="3" t="e">
        <v>#N/A</v>
      </c>
    </row>
    <row r="38332" spans="28:28" x14ac:dyDescent="0.25">
      <c r="AB38332" s="3" t="e">
        <v>#N/A</v>
      </c>
    </row>
    <row r="38333" spans="28:28" x14ac:dyDescent="0.25">
      <c r="AB38333" s="3" t="e">
        <v>#N/A</v>
      </c>
    </row>
    <row r="38334" spans="28:28" x14ac:dyDescent="0.25">
      <c r="AB38334" s="3" t="e">
        <v>#N/A</v>
      </c>
    </row>
    <row r="38335" spans="28:28" x14ac:dyDescent="0.25">
      <c r="AB38335" s="3" t="e">
        <v>#N/A</v>
      </c>
    </row>
    <row r="38336" spans="28:28" x14ac:dyDescent="0.25">
      <c r="AB38336" s="3" t="e">
        <v>#N/A</v>
      </c>
    </row>
    <row r="38337" spans="28:28" x14ac:dyDescent="0.25">
      <c r="AB38337" s="3" t="e">
        <v>#N/A</v>
      </c>
    </row>
    <row r="38338" spans="28:28" x14ac:dyDescent="0.25">
      <c r="AB38338" s="3" t="e">
        <v>#N/A</v>
      </c>
    </row>
    <row r="38339" spans="28:28" x14ac:dyDescent="0.25">
      <c r="AB38339" s="3" t="e">
        <v>#N/A</v>
      </c>
    </row>
    <row r="38340" spans="28:28" x14ac:dyDescent="0.25">
      <c r="AB38340" s="3" t="e">
        <v>#N/A</v>
      </c>
    </row>
    <row r="38341" spans="28:28" x14ac:dyDescent="0.25">
      <c r="AB38341" s="3" t="e">
        <v>#N/A</v>
      </c>
    </row>
    <row r="38342" spans="28:28" x14ac:dyDescent="0.25">
      <c r="AB38342" s="3" t="e">
        <v>#N/A</v>
      </c>
    </row>
    <row r="38343" spans="28:28" x14ac:dyDescent="0.25">
      <c r="AB38343" s="3" t="e">
        <v>#N/A</v>
      </c>
    </row>
    <row r="38344" spans="28:28" x14ac:dyDescent="0.25">
      <c r="AB38344" s="3" t="e">
        <v>#N/A</v>
      </c>
    </row>
    <row r="38345" spans="28:28" x14ac:dyDescent="0.25">
      <c r="AB38345" s="3" t="e">
        <v>#N/A</v>
      </c>
    </row>
    <row r="38346" spans="28:28" x14ac:dyDescent="0.25">
      <c r="AB38346" s="3" t="e">
        <v>#N/A</v>
      </c>
    </row>
    <row r="38347" spans="28:28" x14ac:dyDescent="0.25">
      <c r="AB38347" s="3" t="e">
        <v>#N/A</v>
      </c>
    </row>
    <row r="38348" spans="28:28" x14ac:dyDescent="0.25">
      <c r="AB38348" s="3" t="e">
        <v>#N/A</v>
      </c>
    </row>
    <row r="38349" spans="28:28" x14ac:dyDescent="0.25">
      <c r="AB38349" s="3" t="e">
        <v>#N/A</v>
      </c>
    </row>
    <row r="38350" spans="28:28" x14ac:dyDescent="0.25">
      <c r="AB38350" s="3" t="e">
        <v>#N/A</v>
      </c>
    </row>
    <row r="38351" spans="28:28" x14ac:dyDescent="0.25">
      <c r="AB38351" s="3" t="e">
        <v>#N/A</v>
      </c>
    </row>
    <row r="38352" spans="28:28" x14ac:dyDescent="0.25">
      <c r="AB38352" s="3" t="e">
        <v>#N/A</v>
      </c>
    </row>
    <row r="38353" spans="28:28" x14ac:dyDescent="0.25">
      <c r="AB38353" s="3" t="e">
        <v>#N/A</v>
      </c>
    </row>
    <row r="38354" spans="28:28" x14ac:dyDescent="0.25">
      <c r="AB38354" s="3" t="e">
        <v>#N/A</v>
      </c>
    </row>
    <row r="38355" spans="28:28" x14ac:dyDescent="0.25">
      <c r="AB38355" s="3" t="e">
        <v>#N/A</v>
      </c>
    </row>
    <row r="38356" spans="28:28" x14ac:dyDescent="0.25">
      <c r="AB38356" s="3" t="e">
        <v>#N/A</v>
      </c>
    </row>
    <row r="38357" spans="28:28" x14ac:dyDescent="0.25">
      <c r="AB38357" s="3" t="e">
        <v>#N/A</v>
      </c>
    </row>
    <row r="38358" spans="28:28" x14ac:dyDescent="0.25">
      <c r="AB38358" s="3" t="e">
        <v>#N/A</v>
      </c>
    </row>
    <row r="38359" spans="28:28" x14ac:dyDescent="0.25">
      <c r="AB38359" s="3" t="e">
        <v>#N/A</v>
      </c>
    </row>
    <row r="38360" spans="28:28" x14ac:dyDescent="0.25">
      <c r="AB38360" s="3" t="e">
        <v>#N/A</v>
      </c>
    </row>
    <row r="38361" spans="28:28" x14ac:dyDescent="0.25">
      <c r="AB38361" s="3" t="e">
        <v>#N/A</v>
      </c>
    </row>
    <row r="38362" spans="28:28" x14ac:dyDescent="0.25">
      <c r="AB38362" s="3" t="e">
        <v>#N/A</v>
      </c>
    </row>
    <row r="38363" spans="28:28" x14ac:dyDescent="0.25">
      <c r="AB38363" s="3" t="e">
        <v>#N/A</v>
      </c>
    </row>
    <row r="38364" spans="28:28" x14ac:dyDescent="0.25">
      <c r="AB38364" s="3" t="e">
        <v>#N/A</v>
      </c>
    </row>
    <row r="38365" spans="28:28" x14ac:dyDescent="0.25">
      <c r="AB38365" s="3" t="e">
        <v>#N/A</v>
      </c>
    </row>
    <row r="38366" spans="28:28" x14ac:dyDescent="0.25">
      <c r="AB38366" s="3" t="e">
        <v>#N/A</v>
      </c>
    </row>
    <row r="38367" spans="28:28" x14ac:dyDescent="0.25">
      <c r="AB38367" s="3" t="e">
        <v>#N/A</v>
      </c>
    </row>
    <row r="38368" spans="28:28" x14ac:dyDescent="0.25">
      <c r="AB38368" s="3" t="e">
        <v>#N/A</v>
      </c>
    </row>
    <row r="38369" spans="28:28" x14ac:dyDescent="0.25">
      <c r="AB38369" s="3" t="e">
        <v>#N/A</v>
      </c>
    </row>
    <row r="38370" spans="28:28" x14ac:dyDescent="0.25">
      <c r="AB38370" s="3" t="e">
        <v>#N/A</v>
      </c>
    </row>
    <row r="38371" spans="28:28" x14ac:dyDescent="0.25">
      <c r="AB38371" s="3" t="e">
        <v>#N/A</v>
      </c>
    </row>
    <row r="38372" spans="28:28" x14ac:dyDescent="0.25">
      <c r="AB38372" s="3" t="e">
        <v>#N/A</v>
      </c>
    </row>
    <row r="38373" spans="28:28" x14ac:dyDescent="0.25">
      <c r="AB38373" s="3" t="e">
        <v>#N/A</v>
      </c>
    </row>
    <row r="38374" spans="28:28" x14ac:dyDescent="0.25">
      <c r="AB38374" s="3" t="e">
        <v>#N/A</v>
      </c>
    </row>
    <row r="38375" spans="28:28" x14ac:dyDescent="0.25">
      <c r="AB38375" s="3" t="e">
        <v>#N/A</v>
      </c>
    </row>
    <row r="38376" spans="28:28" x14ac:dyDescent="0.25">
      <c r="AB38376" s="3" t="e">
        <v>#N/A</v>
      </c>
    </row>
    <row r="38377" spans="28:28" x14ac:dyDescent="0.25">
      <c r="AB38377" s="3" t="e">
        <v>#N/A</v>
      </c>
    </row>
    <row r="38378" spans="28:28" x14ac:dyDescent="0.25">
      <c r="AB38378" s="3" t="e">
        <v>#N/A</v>
      </c>
    </row>
    <row r="38379" spans="28:28" x14ac:dyDescent="0.25">
      <c r="AB38379" s="3" t="e">
        <v>#N/A</v>
      </c>
    </row>
    <row r="38380" spans="28:28" x14ac:dyDescent="0.25">
      <c r="AB38380" s="3" t="e">
        <v>#N/A</v>
      </c>
    </row>
    <row r="38381" spans="28:28" x14ac:dyDescent="0.25">
      <c r="AB38381" s="3" t="e">
        <v>#N/A</v>
      </c>
    </row>
    <row r="38382" spans="28:28" x14ac:dyDescent="0.25">
      <c r="AB38382" s="3" t="e">
        <v>#N/A</v>
      </c>
    </row>
    <row r="38383" spans="28:28" x14ac:dyDescent="0.25">
      <c r="AB38383" s="3" t="e">
        <v>#N/A</v>
      </c>
    </row>
    <row r="38384" spans="28:28" x14ac:dyDescent="0.25">
      <c r="AB38384" s="3" t="e">
        <v>#N/A</v>
      </c>
    </row>
    <row r="38385" spans="28:28" x14ac:dyDescent="0.25">
      <c r="AB38385" s="3" t="e">
        <v>#N/A</v>
      </c>
    </row>
    <row r="38386" spans="28:28" x14ac:dyDescent="0.25">
      <c r="AB38386" s="3" t="e">
        <v>#N/A</v>
      </c>
    </row>
    <row r="38387" spans="28:28" x14ac:dyDescent="0.25">
      <c r="AB38387" s="3" t="e">
        <v>#N/A</v>
      </c>
    </row>
    <row r="38388" spans="28:28" x14ac:dyDescent="0.25">
      <c r="AB38388" s="3" t="e">
        <v>#N/A</v>
      </c>
    </row>
    <row r="38389" spans="28:28" x14ac:dyDescent="0.25">
      <c r="AB38389" s="3" t="e">
        <v>#N/A</v>
      </c>
    </row>
    <row r="38390" spans="28:28" x14ac:dyDescent="0.25">
      <c r="AB38390" s="3" t="e">
        <v>#N/A</v>
      </c>
    </row>
    <row r="38391" spans="28:28" x14ac:dyDescent="0.25">
      <c r="AB38391" s="3" t="e">
        <v>#N/A</v>
      </c>
    </row>
    <row r="38392" spans="28:28" x14ac:dyDescent="0.25">
      <c r="AB38392" s="3" t="e">
        <v>#N/A</v>
      </c>
    </row>
    <row r="38393" spans="28:28" x14ac:dyDescent="0.25">
      <c r="AB38393" s="3" t="e">
        <v>#N/A</v>
      </c>
    </row>
    <row r="38394" spans="28:28" x14ac:dyDescent="0.25">
      <c r="AB38394" s="3" t="e">
        <v>#N/A</v>
      </c>
    </row>
    <row r="38395" spans="28:28" x14ac:dyDescent="0.25">
      <c r="AB38395" s="3" t="e">
        <v>#N/A</v>
      </c>
    </row>
    <row r="38396" spans="28:28" x14ac:dyDescent="0.25">
      <c r="AB38396" s="3" t="e">
        <v>#N/A</v>
      </c>
    </row>
    <row r="38397" spans="28:28" x14ac:dyDescent="0.25">
      <c r="AB38397" s="3" t="e">
        <v>#N/A</v>
      </c>
    </row>
    <row r="38398" spans="28:28" x14ac:dyDescent="0.25">
      <c r="AB38398" s="3" t="e">
        <v>#N/A</v>
      </c>
    </row>
    <row r="38399" spans="28:28" x14ac:dyDescent="0.25">
      <c r="AB38399" s="3" t="e">
        <v>#N/A</v>
      </c>
    </row>
    <row r="38400" spans="28:28" x14ac:dyDescent="0.25">
      <c r="AB38400" s="3" t="e">
        <v>#N/A</v>
      </c>
    </row>
    <row r="38401" spans="28:28" x14ac:dyDescent="0.25">
      <c r="AB38401" s="3" t="e">
        <v>#N/A</v>
      </c>
    </row>
    <row r="38402" spans="28:28" x14ac:dyDescent="0.25">
      <c r="AB38402" s="3" t="e">
        <v>#N/A</v>
      </c>
    </row>
    <row r="38403" spans="28:28" x14ac:dyDescent="0.25">
      <c r="AB38403" s="3" t="e">
        <v>#N/A</v>
      </c>
    </row>
    <row r="38404" spans="28:28" x14ac:dyDescent="0.25">
      <c r="AB38404" s="3" t="e">
        <v>#N/A</v>
      </c>
    </row>
    <row r="38405" spans="28:28" x14ac:dyDescent="0.25">
      <c r="AB38405" s="3" t="e">
        <v>#N/A</v>
      </c>
    </row>
    <row r="38406" spans="28:28" x14ac:dyDescent="0.25">
      <c r="AB38406" s="3" t="e">
        <v>#N/A</v>
      </c>
    </row>
    <row r="38407" spans="28:28" x14ac:dyDescent="0.25">
      <c r="AB38407" s="3" t="e">
        <v>#N/A</v>
      </c>
    </row>
    <row r="38408" spans="28:28" x14ac:dyDescent="0.25">
      <c r="AB38408" s="3" t="e">
        <v>#N/A</v>
      </c>
    </row>
    <row r="38409" spans="28:28" x14ac:dyDescent="0.25">
      <c r="AB38409" s="3" t="e">
        <v>#N/A</v>
      </c>
    </row>
    <row r="38410" spans="28:28" x14ac:dyDescent="0.25">
      <c r="AB38410" s="3" t="e">
        <v>#N/A</v>
      </c>
    </row>
    <row r="38411" spans="28:28" x14ac:dyDescent="0.25">
      <c r="AB38411" s="3" t="e">
        <v>#N/A</v>
      </c>
    </row>
    <row r="38412" spans="28:28" x14ac:dyDescent="0.25">
      <c r="AB38412" s="3" t="e">
        <v>#N/A</v>
      </c>
    </row>
    <row r="38413" spans="28:28" x14ac:dyDescent="0.25">
      <c r="AB38413" s="3" t="e">
        <v>#N/A</v>
      </c>
    </row>
    <row r="38414" spans="28:28" x14ac:dyDescent="0.25">
      <c r="AB38414" s="3" t="e">
        <v>#N/A</v>
      </c>
    </row>
    <row r="38415" spans="28:28" x14ac:dyDescent="0.25">
      <c r="AB38415" s="3" t="e">
        <v>#N/A</v>
      </c>
    </row>
    <row r="38416" spans="28:28" x14ac:dyDescent="0.25">
      <c r="AB38416" s="3" t="e">
        <v>#N/A</v>
      </c>
    </row>
    <row r="38417" spans="28:28" x14ac:dyDescent="0.25">
      <c r="AB38417" s="3" t="e">
        <v>#N/A</v>
      </c>
    </row>
    <row r="38418" spans="28:28" x14ac:dyDescent="0.25">
      <c r="AB38418" s="3" t="e">
        <v>#N/A</v>
      </c>
    </row>
    <row r="38419" spans="28:28" x14ac:dyDescent="0.25">
      <c r="AB38419" s="3" t="e">
        <v>#N/A</v>
      </c>
    </row>
    <row r="38420" spans="28:28" x14ac:dyDescent="0.25">
      <c r="AB38420" s="3" t="e">
        <v>#N/A</v>
      </c>
    </row>
    <row r="38421" spans="28:28" x14ac:dyDescent="0.25">
      <c r="AB38421" s="3" t="e">
        <v>#N/A</v>
      </c>
    </row>
    <row r="38422" spans="28:28" x14ac:dyDescent="0.25">
      <c r="AB38422" s="3" t="e">
        <v>#N/A</v>
      </c>
    </row>
    <row r="38423" spans="28:28" x14ac:dyDescent="0.25">
      <c r="AB38423" s="3" t="e">
        <v>#N/A</v>
      </c>
    </row>
    <row r="38424" spans="28:28" x14ac:dyDescent="0.25">
      <c r="AB38424" s="3" t="e">
        <v>#N/A</v>
      </c>
    </row>
    <row r="38425" spans="28:28" x14ac:dyDescent="0.25">
      <c r="AB38425" s="3" t="e">
        <v>#N/A</v>
      </c>
    </row>
    <row r="38426" spans="28:28" x14ac:dyDescent="0.25">
      <c r="AB38426" s="3" t="e">
        <v>#N/A</v>
      </c>
    </row>
    <row r="38427" spans="28:28" x14ac:dyDescent="0.25">
      <c r="AB38427" s="3" t="e">
        <v>#N/A</v>
      </c>
    </row>
    <row r="38428" spans="28:28" x14ac:dyDescent="0.25">
      <c r="AB38428" s="3" t="e">
        <v>#N/A</v>
      </c>
    </row>
    <row r="38429" spans="28:28" x14ac:dyDescent="0.25">
      <c r="AB38429" s="3" t="e">
        <v>#N/A</v>
      </c>
    </row>
    <row r="38430" spans="28:28" x14ac:dyDescent="0.25">
      <c r="AB38430" s="3" t="e">
        <v>#N/A</v>
      </c>
    </row>
    <row r="38431" spans="28:28" x14ac:dyDescent="0.25">
      <c r="AB38431" s="3" t="e">
        <v>#N/A</v>
      </c>
    </row>
    <row r="38432" spans="28:28" x14ac:dyDescent="0.25">
      <c r="AB38432" s="3" t="e">
        <v>#N/A</v>
      </c>
    </row>
    <row r="38433" spans="28:28" x14ac:dyDescent="0.25">
      <c r="AB38433" s="3" t="e">
        <v>#N/A</v>
      </c>
    </row>
    <row r="38434" spans="28:28" x14ac:dyDescent="0.25">
      <c r="AB38434" s="3" t="e">
        <v>#N/A</v>
      </c>
    </row>
    <row r="38435" spans="28:28" x14ac:dyDescent="0.25">
      <c r="AB38435" s="3" t="e">
        <v>#N/A</v>
      </c>
    </row>
    <row r="38436" spans="28:28" x14ac:dyDescent="0.25">
      <c r="AB38436" s="3" t="e">
        <v>#N/A</v>
      </c>
    </row>
    <row r="38437" spans="28:28" x14ac:dyDescent="0.25">
      <c r="AB38437" s="3" t="e">
        <v>#N/A</v>
      </c>
    </row>
    <row r="38438" spans="28:28" x14ac:dyDescent="0.25">
      <c r="AB38438" s="3" t="e">
        <v>#N/A</v>
      </c>
    </row>
    <row r="38439" spans="28:28" x14ac:dyDescent="0.25">
      <c r="AB38439" s="3" t="e">
        <v>#N/A</v>
      </c>
    </row>
    <row r="38440" spans="28:28" x14ac:dyDescent="0.25">
      <c r="AB38440" s="3" t="e">
        <v>#N/A</v>
      </c>
    </row>
    <row r="38441" spans="28:28" x14ac:dyDescent="0.25">
      <c r="AB38441" s="3" t="e">
        <v>#N/A</v>
      </c>
    </row>
    <row r="38442" spans="28:28" x14ac:dyDescent="0.25">
      <c r="AB38442" s="3" t="e">
        <v>#N/A</v>
      </c>
    </row>
    <row r="38443" spans="28:28" x14ac:dyDescent="0.25">
      <c r="AB38443" s="3" t="e">
        <v>#N/A</v>
      </c>
    </row>
    <row r="38444" spans="28:28" x14ac:dyDescent="0.25">
      <c r="AB38444" s="3" t="e">
        <v>#N/A</v>
      </c>
    </row>
    <row r="38445" spans="28:28" x14ac:dyDescent="0.25">
      <c r="AB38445" s="3" t="e">
        <v>#N/A</v>
      </c>
    </row>
    <row r="38446" spans="28:28" x14ac:dyDescent="0.25">
      <c r="AB38446" s="3" t="e">
        <v>#N/A</v>
      </c>
    </row>
    <row r="38447" spans="28:28" x14ac:dyDescent="0.25">
      <c r="AB38447" s="3" t="e">
        <v>#N/A</v>
      </c>
    </row>
    <row r="38448" spans="28:28" x14ac:dyDescent="0.25">
      <c r="AB38448" s="3" t="e">
        <v>#N/A</v>
      </c>
    </row>
    <row r="38449" spans="28:28" x14ac:dyDescent="0.25">
      <c r="AB38449" s="3" t="e">
        <v>#N/A</v>
      </c>
    </row>
    <row r="38450" spans="28:28" x14ac:dyDescent="0.25">
      <c r="AB38450" s="3" t="e">
        <v>#N/A</v>
      </c>
    </row>
    <row r="38451" spans="28:28" x14ac:dyDescent="0.25">
      <c r="AB38451" s="3" t="e">
        <v>#N/A</v>
      </c>
    </row>
    <row r="38452" spans="28:28" x14ac:dyDescent="0.25">
      <c r="AB38452" s="3" t="e">
        <v>#N/A</v>
      </c>
    </row>
    <row r="38453" spans="28:28" x14ac:dyDescent="0.25">
      <c r="AB38453" s="3" t="e">
        <v>#N/A</v>
      </c>
    </row>
    <row r="38454" spans="28:28" x14ac:dyDescent="0.25">
      <c r="AB38454" s="3" t="e">
        <v>#N/A</v>
      </c>
    </row>
    <row r="38455" spans="28:28" x14ac:dyDescent="0.25">
      <c r="AB38455" s="3" t="e">
        <v>#N/A</v>
      </c>
    </row>
    <row r="38456" spans="28:28" x14ac:dyDescent="0.25">
      <c r="AB38456" s="3" t="e">
        <v>#N/A</v>
      </c>
    </row>
    <row r="38457" spans="28:28" x14ac:dyDescent="0.25">
      <c r="AB38457" s="3" t="e">
        <v>#N/A</v>
      </c>
    </row>
    <row r="38458" spans="28:28" x14ac:dyDescent="0.25">
      <c r="AB38458" s="3" t="e">
        <v>#N/A</v>
      </c>
    </row>
    <row r="38459" spans="28:28" x14ac:dyDescent="0.25">
      <c r="AB38459" s="3" t="e">
        <v>#N/A</v>
      </c>
    </row>
    <row r="38460" spans="28:28" x14ac:dyDescent="0.25">
      <c r="AB38460" s="3" t="e">
        <v>#N/A</v>
      </c>
    </row>
    <row r="38461" spans="28:28" x14ac:dyDescent="0.25">
      <c r="AB38461" s="3" t="e">
        <v>#N/A</v>
      </c>
    </row>
    <row r="38462" spans="28:28" x14ac:dyDescent="0.25">
      <c r="AB38462" s="3" t="e">
        <v>#N/A</v>
      </c>
    </row>
    <row r="38463" spans="28:28" x14ac:dyDescent="0.25">
      <c r="AB38463" s="3" t="e">
        <v>#N/A</v>
      </c>
    </row>
    <row r="38464" spans="28:28" x14ac:dyDescent="0.25">
      <c r="AB38464" s="3" t="e">
        <v>#N/A</v>
      </c>
    </row>
    <row r="38465" spans="28:28" x14ac:dyDescent="0.25">
      <c r="AB38465" s="3" t="e">
        <v>#N/A</v>
      </c>
    </row>
    <row r="38466" spans="28:28" x14ac:dyDescent="0.25">
      <c r="AB38466" s="3" t="e">
        <v>#N/A</v>
      </c>
    </row>
    <row r="38467" spans="28:28" x14ac:dyDescent="0.25">
      <c r="AB38467" s="3" t="e">
        <v>#N/A</v>
      </c>
    </row>
    <row r="38468" spans="28:28" x14ac:dyDescent="0.25">
      <c r="AB38468" s="3" t="e">
        <v>#N/A</v>
      </c>
    </row>
    <row r="38469" spans="28:28" x14ac:dyDescent="0.25">
      <c r="AB38469" s="3" t="e">
        <v>#N/A</v>
      </c>
    </row>
    <row r="38470" spans="28:28" x14ac:dyDescent="0.25">
      <c r="AB38470" s="3" t="e">
        <v>#N/A</v>
      </c>
    </row>
    <row r="38471" spans="28:28" x14ac:dyDescent="0.25">
      <c r="AB38471" s="3" t="e">
        <v>#N/A</v>
      </c>
    </row>
    <row r="38472" spans="28:28" x14ac:dyDescent="0.25">
      <c r="AB38472" s="3" t="e">
        <v>#N/A</v>
      </c>
    </row>
    <row r="38473" spans="28:28" x14ac:dyDescent="0.25">
      <c r="AB38473" s="3" t="e">
        <v>#N/A</v>
      </c>
    </row>
    <row r="38474" spans="28:28" x14ac:dyDescent="0.25">
      <c r="AB38474" s="3" t="e">
        <v>#N/A</v>
      </c>
    </row>
    <row r="38475" spans="28:28" x14ac:dyDescent="0.25">
      <c r="AB38475" s="3" t="e">
        <v>#N/A</v>
      </c>
    </row>
    <row r="38476" spans="28:28" x14ac:dyDescent="0.25">
      <c r="AB38476" s="3" t="e">
        <v>#N/A</v>
      </c>
    </row>
    <row r="38477" spans="28:28" x14ac:dyDescent="0.25">
      <c r="AB38477" s="3" t="e">
        <v>#N/A</v>
      </c>
    </row>
    <row r="38478" spans="28:28" x14ac:dyDescent="0.25">
      <c r="AB38478" s="3" t="e">
        <v>#N/A</v>
      </c>
    </row>
    <row r="38479" spans="28:28" x14ac:dyDescent="0.25">
      <c r="AB38479" s="3" t="e">
        <v>#N/A</v>
      </c>
    </row>
    <row r="38480" spans="28:28" x14ac:dyDescent="0.25">
      <c r="AB38480" s="3" t="e">
        <v>#N/A</v>
      </c>
    </row>
    <row r="38481" spans="28:28" x14ac:dyDescent="0.25">
      <c r="AB38481" s="3" t="e">
        <v>#N/A</v>
      </c>
    </row>
    <row r="38482" spans="28:28" x14ac:dyDescent="0.25">
      <c r="AB38482" s="3" t="e">
        <v>#N/A</v>
      </c>
    </row>
    <row r="38483" spans="28:28" x14ac:dyDescent="0.25">
      <c r="AB38483" s="3" t="e">
        <v>#N/A</v>
      </c>
    </row>
    <row r="38484" spans="28:28" x14ac:dyDescent="0.25">
      <c r="AB38484" s="3" t="e">
        <v>#N/A</v>
      </c>
    </row>
    <row r="38485" spans="28:28" x14ac:dyDescent="0.25">
      <c r="AB38485" s="3" t="e">
        <v>#N/A</v>
      </c>
    </row>
    <row r="38486" spans="28:28" x14ac:dyDescent="0.25">
      <c r="AB38486" s="3" t="e">
        <v>#N/A</v>
      </c>
    </row>
    <row r="38487" spans="28:28" x14ac:dyDescent="0.25">
      <c r="AB38487" s="3" t="e">
        <v>#N/A</v>
      </c>
    </row>
    <row r="38488" spans="28:28" x14ac:dyDescent="0.25">
      <c r="AB38488" s="3" t="e">
        <v>#N/A</v>
      </c>
    </row>
    <row r="38489" spans="28:28" x14ac:dyDescent="0.25">
      <c r="AB38489" s="3" t="e">
        <v>#N/A</v>
      </c>
    </row>
    <row r="38490" spans="28:28" x14ac:dyDescent="0.25">
      <c r="AB38490" s="3" t="e">
        <v>#N/A</v>
      </c>
    </row>
    <row r="38491" spans="28:28" x14ac:dyDescent="0.25">
      <c r="AB38491" s="3" t="e">
        <v>#N/A</v>
      </c>
    </row>
    <row r="38492" spans="28:28" x14ac:dyDescent="0.25">
      <c r="AB38492" s="3" t="e">
        <v>#N/A</v>
      </c>
    </row>
    <row r="38493" spans="28:28" x14ac:dyDescent="0.25">
      <c r="AB38493" s="3" t="e">
        <v>#N/A</v>
      </c>
    </row>
    <row r="38494" spans="28:28" x14ac:dyDescent="0.25">
      <c r="AB38494" s="3" t="e">
        <v>#N/A</v>
      </c>
    </row>
    <row r="38495" spans="28:28" x14ac:dyDescent="0.25">
      <c r="AB38495" s="3" t="e">
        <v>#N/A</v>
      </c>
    </row>
    <row r="38496" spans="28:28" x14ac:dyDescent="0.25">
      <c r="AB38496" s="3" t="e">
        <v>#N/A</v>
      </c>
    </row>
    <row r="38497" spans="28:28" x14ac:dyDescent="0.25">
      <c r="AB38497" s="3" t="e">
        <v>#N/A</v>
      </c>
    </row>
    <row r="38498" spans="28:28" x14ac:dyDescent="0.25">
      <c r="AB38498" s="3" t="e">
        <v>#N/A</v>
      </c>
    </row>
    <row r="38499" spans="28:28" x14ac:dyDescent="0.25">
      <c r="AB38499" s="3" t="e">
        <v>#N/A</v>
      </c>
    </row>
    <row r="38500" spans="28:28" x14ac:dyDescent="0.25">
      <c r="AB38500" s="3" t="e">
        <v>#N/A</v>
      </c>
    </row>
    <row r="38501" spans="28:28" x14ac:dyDescent="0.25">
      <c r="AB38501" s="3" t="e">
        <v>#N/A</v>
      </c>
    </row>
    <row r="38502" spans="28:28" x14ac:dyDescent="0.25">
      <c r="AB38502" s="3" t="e">
        <v>#N/A</v>
      </c>
    </row>
    <row r="38503" spans="28:28" x14ac:dyDescent="0.25">
      <c r="AB38503" s="3" t="e">
        <v>#N/A</v>
      </c>
    </row>
    <row r="38504" spans="28:28" x14ac:dyDescent="0.25">
      <c r="AB38504" s="3" t="e">
        <v>#N/A</v>
      </c>
    </row>
    <row r="38505" spans="28:28" x14ac:dyDescent="0.25">
      <c r="AB38505" s="3" t="e">
        <v>#N/A</v>
      </c>
    </row>
    <row r="38506" spans="28:28" x14ac:dyDescent="0.25">
      <c r="AB38506" s="3" t="e">
        <v>#N/A</v>
      </c>
    </row>
    <row r="38507" spans="28:28" x14ac:dyDescent="0.25">
      <c r="AB38507" s="3" t="e">
        <v>#N/A</v>
      </c>
    </row>
    <row r="38508" spans="28:28" x14ac:dyDescent="0.25">
      <c r="AB38508" s="3" t="e">
        <v>#N/A</v>
      </c>
    </row>
    <row r="38509" spans="28:28" x14ac:dyDescent="0.25">
      <c r="AB38509" s="3" t="e">
        <v>#N/A</v>
      </c>
    </row>
    <row r="38510" spans="28:28" x14ac:dyDescent="0.25">
      <c r="AB38510" s="3" t="e">
        <v>#N/A</v>
      </c>
    </row>
    <row r="38511" spans="28:28" x14ac:dyDescent="0.25">
      <c r="AB38511" s="3" t="e">
        <v>#N/A</v>
      </c>
    </row>
    <row r="38512" spans="28:28" x14ac:dyDescent="0.25">
      <c r="AB38512" s="3" t="e">
        <v>#N/A</v>
      </c>
    </row>
    <row r="38513" spans="28:28" x14ac:dyDescent="0.25">
      <c r="AB38513" s="3" t="e">
        <v>#N/A</v>
      </c>
    </row>
    <row r="38514" spans="28:28" x14ac:dyDescent="0.25">
      <c r="AB38514" s="3" t="e">
        <v>#N/A</v>
      </c>
    </row>
    <row r="38515" spans="28:28" x14ac:dyDescent="0.25">
      <c r="AB38515" s="3" t="e">
        <v>#N/A</v>
      </c>
    </row>
    <row r="38516" spans="28:28" x14ac:dyDescent="0.25">
      <c r="AB38516" s="3" t="e">
        <v>#N/A</v>
      </c>
    </row>
    <row r="38517" spans="28:28" x14ac:dyDescent="0.25">
      <c r="AB38517" s="3" t="e">
        <v>#N/A</v>
      </c>
    </row>
    <row r="38518" spans="28:28" x14ac:dyDescent="0.25">
      <c r="AB38518" s="3" t="e">
        <v>#N/A</v>
      </c>
    </row>
    <row r="38519" spans="28:28" x14ac:dyDescent="0.25">
      <c r="AB38519" s="3" t="e">
        <v>#N/A</v>
      </c>
    </row>
    <row r="38520" spans="28:28" x14ac:dyDescent="0.25">
      <c r="AB38520" s="3" t="e">
        <v>#N/A</v>
      </c>
    </row>
    <row r="38521" spans="28:28" x14ac:dyDescent="0.25">
      <c r="AB38521" s="3" t="e">
        <v>#N/A</v>
      </c>
    </row>
    <row r="38522" spans="28:28" x14ac:dyDescent="0.25">
      <c r="AB38522" s="3" t="e">
        <v>#N/A</v>
      </c>
    </row>
    <row r="38523" spans="28:28" x14ac:dyDescent="0.25">
      <c r="AB38523" s="3" t="e">
        <v>#N/A</v>
      </c>
    </row>
    <row r="38524" spans="28:28" x14ac:dyDescent="0.25">
      <c r="AB38524" s="3" t="e">
        <v>#N/A</v>
      </c>
    </row>
    <row r="38525" spans="28:28" x14ac:dyDescent="0.25">
      <c r="AB38525" s="3" t="e">
        <v>#N/A</v>
      </c>
    </row>
    <row r="38526" spans="28:28" x14ac:dyDescent="0.25">
      <c r="AB38526" s="3" t="e">
        <v>#N/A</v>
      </c>
    </row>
    <row r="38527" spans="28:28" x14ac:dyDescent="0.25">
      <c r="AB38527" s="3" t="e">
        <v>#N/A</v>
      </c>
    </row>
    <row r="38528" spans="28:28" x14ac:dyDescent="0.25">
      <c r="AB38528" s="3" t="e">
        <v>#N/A</v>
      </c>
    </row>
    <row r="38529" spans="28:28" x14ac:dyDescent="0.25">
      <c r="AB38529" s="3" t="e">
        <v>#N/A</v>
      </c>
    </row>
    <row r="38530" spans="28:28" x14ac:dyDescent="0.25">
      <c r="AB38530" s="3" t="e">
        <v>#N/A</v>
      </c>
    </row>
    <row r="38531" spans="28:28" x14ac:dyDescent="0.25">
      <c r="AB38531" s="3" t="e">
        <v>#N/A</v>
      </c>
    </row>
    <row r="38532" spans="28:28" x14ac:dyDescent="0.25">
      <c r="AB38532" s="3" t="e">
        <v>#N/A</v>
      </c>
    </row>
    <row r="38533" spans="28:28" x14ac:dyDescent="0.25">
      <c r="AB38533" s="3" t="e">
        <v>#N/A</v>
      </c>
    </row>
    <row r="38534" spans="28:28" x14ac:dyDescent="0.25">
      <c r="AB38534" s="3" t="e">
        <v>#N/A</v>
      </c>
    </row>
    <row r="38535" spans="28:28" x14ac:dyDescent="0.25">
      <c r="AB38535" s="3" t="e">
        <v>#N/A</v>
      </c>
    </row>
    <row r="38536" spans="28:28" x14ac:dyDescent="0.25">
      <c r="AB38536" s="3" t="e">
        <v>#N/A</v>
      </c>
    </row>
    <row r="38537" spans="28:28" x14ac:dyDescent="0.25">
      <c r="AB38537" s="3" t="e">
        <v>#N/A</v>
      </c>
    </row>
    <row r="38538" spans="28:28" x14ac:dyDescent="0.25">
      <c r="AB38538" s="3" t="e">
        <v>#N/A</v>
      </c>
    </row>
    <row r="38539" spans="28:28" x14ac:dyDescent="0.25">
      <c r="AB38539" s="3" t="e">
        <v>#N/A</v>
      </c>
    </row>
    <row r="38540" spans="28:28" x14ac:dyDescent="0.25">
      <c r="AB38540" s="3" t="e">
        <v>#N/A</v>
      </c>
    </row>
    <row r="38541" spans="28:28" x14ac:dyDescent="0.25">
      <c r="AB38541" s="3" t="e">
        <v>#N/A</v>
      </c>
    </row>
    <row r="38542" spans="28:28" x14ac:dyDescent="0.25">
      <c r="AB38542" s="3" t="e">
        <v>#N/A</v>
      </c>
    </row>
    <row r="38543" spans="28:28" x14ac:dyDescent="0.25">
      <c r="AB38543" s="3" t="e">
        <v>#N/A</v>
      </c>
    </row>
    <row r="38544" spans="28:28" x14ac:dyDescent="0.25">
      <c r="AB38544" s="3" t="e">
        <v>#N/A</v>
      </c>
    </row>
    <row r="38545" spans="28:28" x14ac:dyDescent="0.25">
      <c r="AB38545" s="3" t="e">
        <v>#N/A</v>
      </c>
    </row>
    <row r="38546" spans="28:28" x14ac:dyDescent="0.25">
      <c r="AB38546" s="3" t="e">
        <v>#N/A</v>
      </c>
    </row>
    <row r="38547" spans="28:28" x14ac:dyDescent="0.25">
      <c r="AB38547" s="3" t="e">
        <v>#N/A</v>
      </c>
    </row>
    <row r="38548" spans="28:28" x14ac:dyDescent="0.25">
      <c r="AB38548" s="3" t="e">
        <v>#N/A</v>
      </c>
    </row>
    <row r="38549" spans="28:28" x14ac:dyDescent="0.25">
      <c r="AB38549" s="3" t="e">
        <v>#N/A</v>
      </c>
    </row>
    <row r="38550" spans="28:28" x14ac:dyDescent="0.25">
      <c r="AB38550" s="3" t="e">
        <v>#N/A</v>
      </c>
    </row>
    <row r="38551" spans="28:28" x14ac:dyDescent="0.25">
      <c r="AB38551" s="3" t="e">
        <v>#N/A</v>
      </c>
    </row>
    <row r="38552" spans="28:28" x14ac:dyDescent="0.25">
      <c r="AB38552" s="3" t="e">
        <v>#N/A</v>
      </c>
    </row>
    <row r="38553" spans="28:28" x14ac:dyDescent="0.25">
      <c r="AB38553" s="3" t="e">
        <v>#N/A</v>
      </c>
    </row>
    <row r="38554" spans="28:28" x14ac:dyDescent="0.25">
      <c r="AB38554" s="3" t="e">
        <v>#N/A</v>
      </c>
    </row>
    <row r="38555" spans="28:28" x14ac:dyDescent="0.25">
      <c r="AB38555" s="3" t="e">
        <v>#N/A</v>
      </c>
    </row>
    <row r="38556" spans="28:28" x14ac:dyDescent="0.25">
      <c r="AB38556" s="3" t="e">
        <v>#N/A</v>
      </c>
    </row>
    <row r="38557" spans="28:28" x14ac:dyDescent="0.25">
      <c r="AB38557" s="3" t="e">
        <v>#N/A</v>
      </c>
    </row>
    <row r="38558" spans="28:28" x14ac:dyDescent="0.25">
      <c r="AB38558" s="3" t="e">
        <v>#N/A</v>
      </c>
    </row>
    <row r="38559" spans="28:28" x14ac:dyDescent="0.25">
      <c r="AB38559" s="3" t="e">
        <v>#N/A</v>
      </c>
    </row>
    <row r="38560" spans="28:28" x14ac:dyDescent="0.25">
      <c r="AB38560" s="3" t="e">
        <v>#N/A</v>
      </c>
    </row>
    <row r="38561" spans="28:28" x14ac:dyDescent="0.25">
      <c r="AB38561" s="3" t="e">
        <v>#N/A</v>
      </c>
    </row>
    <row r="38562" spans="28:28" x14ac:dyDescent="0.25">
      <c r="AB38562" s="3" t="e">
        <v>#N/A</v>
      </c>
    </row>
    <row r="38563" spans="28:28" x14ac:dyDescent="0.25">
      <c r="AB38563" s="3" t="e">
        <v>#N/A</v>
      </c>
    </row>
    <row r="38564" spans="28:28" x14ac:dyDescent="0.25">
      <c r="AB38564" s="3" t="e">
        <v>#N/A</v>
      </c>
    </row>
    <row r="38565" spans="28:28" x14ac:dyDescent="0.25">
      <c r="AB38565" s="3" t="e">
        <v>#N/A</v>
      </c>
    </row>
    <row r="38566" spans="28:28" x14ac:dyDescent="0.25">
      <c r="AB38566" s="3" t="e">
        <v>#N/A</v>
      </c>
    </row>
    <row r="38567" spans="28:28" x14ac:dyDescent="0.25">
      <c r="AB38567" s="3" t="e">
        <v>#N/A</v>
      </c>
    </row>
    <row r="38568" spans="28:28" x14ac:dyDescent="0.25">
      <c r="AB38568" s="3" t="e">
        <v>#N/A</v>
      </c>
    </row>
    <row r="38569" spans="28:28" x14ac:dyDescent="0.25">
      <c r="AB38569" s="3" t="e">
        <v>#N/A</v>
      </c>
    </row>
    <row r="38570" spans="28:28" x14ac:dyDescent="0.25">
      <c r="AB38570" s="3" t="e">
        <v>#N/A</v>
      </c>
    </row>
    <row r="38571" spans="28:28" x14ac:dyDescent="0.25">
      <c r="AB38571" s="3" t="e">
        <v>#N/A</v>
      </c>
    </row>
    <row r="38572" spans="28:28" x14ac:dyDescent="0.25">
      <c r="AB38572" s="3" t="e">
        <v>#N/A</v>
      </c>
    </row>
    <row r="38573" spans="28:28" x14ac:dyDescent="0.25">
      <c r="AB38573" s="3" t="e">
        <v>#N/A</v>
      </c>
    </row>
    <row r="38574" spans="28:28" x14ac:dyDescent="0.25">
      <c r="AB38574" s="3" t="e">
        <v>#N/A</v>
      </c>
    </row>
    <row r="38575" spans="28:28" x14ac:dyDescent="0.25">
      <c r="AB38575" s="3" t="e">
        <v>#N/A</v>
      </c>
    </row>
    <row r="38576" spans="28:28" x14ac:dyDescent="0.25">
      <c r="AB38576" s="3" t="e">
        <v>#N/A</v>
      </c>
    </row>
    <row r="38577" spans="28:28" x14ac:dyDescent="0.25">
      <c r="AB38577" s="3" t="e">
        <v>#N/A</v>
      </c>
    </row>
    <row r="38578" spans="28:28" x14ac:dyDescent="0.25">
      <c r="AB38578" s="3" t="e">
        <v>#N/A</v>
      </c>
    </row>
    <row r="38579" spans="28:28" x14ac:dyDescent="0.25">
      <c r="AB38579" s="3" t="e">
        <v>#N/A</v>
      </c>
    </row>
    <row r="38580" spans="28:28" x14ac:dyDescent="0.25">
      <c r="AB38580" s="3" t="e">
        <v>#N/A</v>
      </c>
    </row>
    <row r="38581" spans="28:28" x14ac:dyDescent="0.25">
      <c r="AB38581" s="3" t="e">
        <v>#N/A</v>
      </c>
    </row>
    <row r="38582" spans="28:28" x14ac:dyDescent="0.25">
      <c r="AB38582" s="3" t="e">
        <v>#N/A</v>
      </c>
    </row>
    <row r="38583" spans="28:28" x14ac:dyDescent="0.25">
      <c r="AB38583" s="3" t="e">
        <v>#N/A</v>
      </c>
    </row>
    <row r="38584" spans="28:28" x14ac:dyDescent="0.25">
      <c r="AB38584" s="3" t="e">
        <v>#N/A</v>
      </c>
    </row>
    <row r="38585" spans="28:28" x14ac:dyDescent="0.25">
      <c r="AB38585" s="3" t="e">
        <v>#N/A</v>
      </c>
    </row>
    <row r="38586" spans="28:28" x14ac:dyDescent="0.25">
      <c r="AB38586" s="3" t="e">
        <v>#N/A</v>
      </c>
    </row>
    <row r="38587" spans="28:28" x14ac:dyDescent="0.25">
      <c r="AB38587" s="3" t="e">
        <v>#N/A</v>
      </c>
    </row>
    <row r="38588" spans="28:28" x14ac:dyDescent="0.25">
      <c r="AB38588" s="3" t="e">
        <v>#N/A</v>
      </c>
    </row>
    <row r="38589" spans="28:28" x14ac:dyDescent="0.25">
      <c r="AB38589" s="3" t="e">
        <v>#N/A</v>
      </c>
    </row>
    <row r="38590" spans="28:28" x14ac:dyDescent="0.25">
      <c r="AB38590" s="3" t="e">
        <v>#N/A</v>
      </c>
    </row>
    <row r="38591" spans="28:28" x14ac:dyDescent="0.25">
      <c r="AB38591" s="3" t="e">
        <v>#N/A</v>
      </c>
    </row>
    <row r="38592" spans="28:28" x14ac:dyDescent="0.25">
      <c r="AB38592" s="3" t="e">
        <v>#N/A</v>
      </c>
    </row>
    <row r="38593" spans="28:28" x14ac:dyDescent="0.25">
      <c r="AB38593" s="3" t="e">
        <v>#N/A</v>
      </c>
    </row>
    <row r="38594" spans="28:28" x14ac:dyDescent="0.25">
      <c r="AB38594" s="3" t="e">
        <v>#N/A</v>
      </c>
    </row>
    <row r="38595" spans="28:28" x14ac:dyDescent="0.25">
      <c r="AB38595" s="3" t="e">
        <v>#N/A</v>
      </c>
    </row>
    <row r="38596" spans="28:28" x14ac:dyDescent="0.25">
      <c r="AB38596" s="3" t="e">
        <v>#N/A</v>
      </c>
    </row>
    <row r="38597" spans="28:28" x14ac:dyDescent="0.25">
      <c r="AB38597" s="3" t="e">
        <v>#N/A</v>
      </c>
    </row>
    <row r="38598" spans="28:28" x14ac:dyDescent="0.25">
      <c r="AB38598" s="3" t="e">
        <v>#N/A</v>
      </c>
    </row>
    <row r="38599" spans="28:28" x14ac:dyDescent="0.25">
      <c r="AB38599" s="3" t="e">
        <v>#N/A</v>
      </c>
    </row>
    <row r="38600" spans="28:28" x14ac:dyDescent="0.25">
      <c r="AB38600" s="3" t="e">
        <v>#N/A</v>
      </c>
    </row>
    <row r="38601" spans="28:28" x14ac:dyDescent="0.25">
      <c r="AB38601" s="3" t="e">
        <v>#N/A</v>
      </c>
    </row>
    <row r="38602" spans="28:28" x14ac:dyDescent="0.25">
      <c r="AB38602" s="3" t="e">
        <v>#N/A</v>
      </c>
    </row>
    <row r="38603" spans="28:28" x14ac:dyDescent="0.25">
      <c r="AB38603" s="3" t="e">
        <v>#N/A</v>
      </c>
    </row>
    <row r="38604" spans="28:28" x14ac:dyDescent="0.25">
      <c r="AB38604" s="3" t="e">
        <v>#N/A</v>
      </c>
    </row>
    <row r="38605" spans="28:28" x14ac:dyDescent="0.25">
      <c r="AB38605" s="3" t="e">
        <v>#N/A</v>
      </c>
    </row>
    <row r="38606" spans="28:28" x14ac:dyDescent="0.25">
      <c r="AB38606" s="3" t="e">
        <v>#N/A</v>
      </c>
    </row>
    <row r="38607" spans="28:28" x14ac:dyDescent="0.25">
      <c r="AB38607" s="3" t="e">
        <v>#N/A</v>
      </c>
    </row>
    <row r="38608" spans="28:28" x14ac:dyDescent="0.25">
      <c r="AB38608" s="3" t="e">
        <v>#N/A</v>
      </c>
    </row>
    <row r="38609" spans="28:28" x14ac:dyDescent="0.25">
      <c r="AB38609" s="3" t="e">
        <v>#N/A</v>
      </c>
    </row>
    <row r="38610" spans="28:28" x14ac:dyDescent="0.25">
      <c r="AB38610" s="3" t="e">
        <v>#N/A</v>
      </c>
    </row>
    <row r="38611" spans="28:28" x14ac:dyDescent="0.25">
      <c r="AB38611" s="3" t="e">
        <v>#N/A</v>
      </c>
    </row>
    <row r="38612" spans="28:28" x14ac:dyDescent="0.25">
      <c r="AB38612" s="3" t="e">
        <v>#N/A</v>
      </c>
    </row>
    <row r="38613" spans="28:28" x14ac:dyDescent="0.25">
      <c r="AB38613" s="3" t="e">
        <v>#N/A</v>
      </c>
    </row>
    <row r="38614" spans="28:28" x14ac:dyDescent="0.25">
      <c r="AB38614" s="3" t="e">
        <v>#N/A</v>
      </c>
    </row>
    <row r="38615" spans="28:28" x14ac:dyDescent="0.25">
      <c r="AB38615" s="3" t="e">
        <v>#N/A</v>
      </c>
    </row>
    <row r="38616" spans="28:28" x14ac:dyDescent="0.25">
      <c r="AB38616" s="3" t="e">
        <v>#N/A</v>
      </c>
    </row>
    <row r="38617" spans="28:28" x14ac:dyDescent="0.25">
      <c r="AB38617" s="3" t="e">
        <v>#N/A</v>
      </c>
    </row>
    <row r="38618" spans="28:28" x14ac:dyDescent="0.25">
      <c r="AB38618" s="3" t="e">
        <v>#N/A</v>
      </c>
    </row>
    <row r="38619" spans="28:28" x14ac:dyDescent="0.25">
      <c r="AB38619" s="3" t="e">
        <v>#N/A</v>
      </c>
    </row>
    <row r="38620" spans="28:28" x14ac:dyDescent="0.25">
      <c r="AB38620" s="3" t="e">
        <v>#N/A</v>
      </c>
    </row>
    <row r="38621" spans="28:28" x14ac:dyDescent="0.25">
      <c r="AB38621" s="3" t="e">
        <v>#N/A</v>
      </c>
    </row>
    <row r="38622" spans="28:28" x14ac:dyDescent="0.25">
      <c r="AB38622" s="3" t="e">
        <v>#N/A</v>
      </c>
    </row>
    <row r="38623" spans="28:28" x14ac:dyDescent="0.25">
      <c r="AB38623" s="3" t="e">
        <v>#N/A</v>
      </c>
    </row>
    <row r="38624" spans="28:28" x14ac:dyDescent="0.25">
      <c r="AB38624" s="3" t="e">
        <v>#N/A</v>
      </c>
    </row>
    <row r="38625" spans="28:28" x14ac:dyDescent="0.25">
      <c r="AB38625" s="3" t="e">
        <v>#N/A</v>
      </c>
    </row>
    <row r="38626" spans="28:28" x14ac:dyDescent="0.25">
      <c r="AB38626" s="3" t="e">
        <v>#N/A</v>
      </c>
    </row>
    <row r="38627" spans="28:28" x14ac:dyDescent="0.25">
      <c r="AB38627" s="3" t="e">
        <v>#N/A</v>
      </c>
    </row>
    <row r="38628" spans="28:28" x14ac:dyDescent="0.25">
      <c r="AB38628" s="3" t="e">
        <v>#N/A</v>
      </c>
    </row>
    <row r="38629" spans="28:28" x14ac:dyDescent="0.25">
      <c r="AB38629" s="3" t="e">
        <v>#N/A</v>
      </c>
    </row>
    <row r="38630" spans="28:28" x14ac:dyDescent="0.25">
      <c r="AB38630" s="3" t="e">
        <v>#N/A</v>
      </c>
    </row>
    <row r="38631" spans="28:28" x14ac:dyDescent="0.25">
      <c r="AB38631" s="3" t="e">
        <v>#N/A</v>
      </c>
    </row>
    <row r="38632" spans="28:28" x14ac:dyDescent="0.25">
      <c r="AB38632" s="3" t="e">
        <v>#N/A</v>
      </c>
    </row>
    <row r="38633" spans="28:28" x14ac:dyDescent="0.25">
      <c r="AB38633" s="3" t="e">
        <v>#N/A</v>
      </c>
    </row>
    <row r="38634" spans="28:28" x14ac:dyDescent="0.25">
      <c r="AB38634" s="3" t="e">
        <v>#N/A</v>
      </c>
    </row>
    <row r="38635" spans="28:28" x14ac:dyDescent="0.25">
      <c r="AB38635" s="3" t="e">
        <v>#N/A</v>
      </c>
    </row>
    <row r="38636" spans="28:28" x14ac:dyDescent="0.25">
      <c r="AB38636" s="3" t="e">
        <v>#N/A</v>
      </c>
    </row>
    <row r="38637" spans="28:28" x14ac:dyDescent="0.25">
      <c r="AB38637" s="3" t="e">
        <v>#N/A</v>
      </c>
    </row>
    <row r="38638" spans="28:28" x14ac:dyDescent="0.25">
      <c r="AB38638" s="3" t="e">
        <v>#N/A</v>
      </c>
    </row>
    <row r="38639" spans="28:28" x14ac:dyDescent="0.25">
      <c r="AB38639" s="3" t="e">
        <v>#N/A</v>
      </c>
    </row>
    <row r="38640" spans="28:28" x14ac:dyDescent="0.25">
      <c r="AB38640" s="3" t="e">
        <v>#N/A</v>
      </c>
    </row>
    <row r="38641" spans="28:28" x14ac:dyDescent="0.25">
      <c r="AB38641" s="3" t="e">
        <v>#N/A</v>
      </c>
    </row>
    <row r="38642" spans="28:28" x14ac:dyDescent="0.25">
      <c r="AB38642" s="3" t="e">
        <v>#N/A</v>
      </c>
    </row>
    <row r="38643" spans="28:28" x14ac:dyDescent="0.25">
      <c r="AB38643" s="3" t="e">
        <v>#N/A</v>
      </c>
    </row>
    <row r="38644" spans="28:28" x14ac:dyDescent="0.25">
      <c r="AB38644" s="3" t="e">
        <v>#N/A</v>
      </c>
    </row>
    <row r="38645" spans="28:28" x14ac:dyDescent="0.25">
      <c r="AB38645" s="3" t="e">
        <v>#N/A</v>
      </c>
    </row>
    <row r="38646" spans="28:28" x14ac:dyDescent="0.25">
      <c r="AB38646" s="3" t="e">
        <v>#N/A</v>
      </c>
    </row>
    <row r="38647" spans="28:28" x14ac:dyDescent="0.25">
      <c r="AB38647" s="3" t="e">
        <v>#N/A</v>
      </c>
    </row>
    <row r="38648" spans="28:28" x14ac:dyDescent="0.25">
      <c r="AB38648" s="3" t="e">
        <v>#N/A</v>
      </c>
    </row>
    <row r="38649" spans="28:28" x14ac:dyDescent="0.25">
      <c r="AB38649" s="3" t="e">
        <v>#N/A</v>
      </c>
    </row>
    <row r="38650" spans="28:28" x14ac:dyDescent="0.25">
      <c r="AB38650" s="3" t="e">
        <v>#N/A</v>
      </c>
    </row>
    <row r="38651" spans="28:28" x14ac:dyDescent="0.25">
      <c r="AB38651" s="3" t="e">
        <v>#N/A</v>
      </c>
    </row>
    <row r="38652" spans="28:28" x14ac:dyDescent="0.25">
      <c r="AB38652" s="3" t="e">
        <v>#N/A</v>
      </c>
    </row>
    <row r="38653" spans="28:28" x14ac:dyDescent="0.25">
      <c r="AB38653" s="3" t="e">
        <v>#N/A</v>
      </c>
    </row>
    <row r="38654" spans="28:28" x14ac:dyDescent="0.25">
      <c r="AB38654" s="3" t="e">
        <v>#N/A</v>
      </c>
    </row>
    <row r="38655" spans="28:28" x14ac:dyDescent="0.25">
      <c r="AB38655" s="3" t="e">
        <v>#N/A</v>
      </c>
    </row>
    <row r="38656" spans="28:28" x14ac:dyDescent="0.25">
      <c r="AB38656" s="3" t="e">
        <v>#N/A</v>
      </c>
    </row>
    <row r="38657" spans="28:28" x14ac:dyDescent="0.25">
      <c r="AB38657" s="3" t="e">
        <v>#N/A</v>
      </c>
    </row>
    <row r="38658" spans="28:28" x14ac:dyDescent="0.25">
      <c r="AB38658" s="3" t="e">
        <v>#N/A</v>
      </c>
    </row>
    <row r="38659" spans="28:28" x14ac:dyDescent="0.25">
      <c r="AB38659" s="3" t="e">
        <v>#N/A</v>
      </c>
    </row>
    <row r="38660" spans="28:28" x14ac:dyDescent="0.25">
      <c r="AB38660" s="3" t="e">
        <v>#N/A</v>
      </c>
    </row>
    <row r="38661" spans="28:28" x14ac:dyDescent="0.25">
      <c r="AB38661" s="3" t="e">
        <v>#N/A</v>
      </c>
    </row>
    <row r="38662" spans="28:28" x14ac:dyDescent="0.25">
      <c r="AB38662" s="3" t="e">
        <v>#N/A</v>
      </c>
    </row>
    <row r="38663" spans="28:28" x14ac:dyDescent="0.25">
      <c r="AB38663" s="3" t="e">
        <v>#N/A</v>
      </c>
    </row>
    <row r="38664" spans="28:28" x14ac:dyDescent="0.25">
      <c r="AB38664" s="3" t="e">
        <v>#N/A</v>
      </c>
    </row>
    <row r="38665" spans="28:28" x14ac:dyDescent="0.25">
      <c r="AB38665" s="3" t="e">
        <v>#N/A</v>
      </c>
    </row>
    <row r="38666" spans="28:28" x14ac:dyDescent="0.25">
      <c r="AB38666" s="3" t="e">
        <v>#N/A</v>
      </c>
    </row>
    <row r="38667" spans="28:28" x14ac:dyDescent="0.25">
      <c r="AB38667" s="3" t="e">
        <v>#N/A</v>
      </c>
    </row>
    <row r="38668" spans="28:28" x14ac:dyDescent="0.25">
      <c r="AB38668" s="3" t="e">
        <v>#N/A</v>
      </c>
    </row>
    <row r="38669" spans="28:28" x14ac:dyDescent="0.25">
      <c r="AB38669" s="3" t="e">
        <v>#N/A</v>
      </c>
    </row>
    <row r="38670" spans="28:28" x14ac:dyDescent="0.25">
      <c r="AB38670" s="3" t="e">
        <v>#N/A</v>
      </c>
    </row>
    <row r="38671" spans="28:28" x14ac:dyDescent="0.25">
      <c r="AB38671" s="3" t="e">
        <v>#N/A</v>
      </c>
    </row>
    <row r="38672" spans="28:28" x14ac:dyDescent="0.25">
      <c r="AB38672" s="3" t="e">
        <v>#N/A</v>
      </c>
    </row>
    <row r="38673" spans="28:28" x14ac:dyDescent="0.25">
      <c r="AB38673" s="3" t="e">
        <v>#N/A</v>
      </c>
    </row>
    <row r="38674" spans="28:28" x14ac:dyDescent="0.25">
      <c r="AB38674" s="3" t="e">
        <v>#N/A</v>
      </c>
    </row>
    <row r="38675" spans="28:28" x14ac:dyDescent="0.25">
      <c r="AB38675" s="3" t="e">
        <v>#N/A</v>
      </c>
    </row>
    <row r="38676" spans="28:28" x14ac:dyDescent="0.25">
      <c r="AB38676" s="3" t="e">
        <v>#N/A</v>
      </c>
    </row>
    <row r="38677" spans="28:28" x14ac:dyDescent="0.25">
      <c r="AB38677" s="3" t="e">
        <v>#N/A</v>
      </c>
    </row>
    <row r="38678" spans="28:28" x14ac:dyDescent="0.25">
      <c r="AB38678" s="3" t="e">
        <v>#N/A</v>
      </c>
    </row>
    <row r="38679" spans="28:28" x14ac:dyDescent="0.25">
      <c r="AB38679" s="3" t="e">
        <v>#N/A</v>
      </c>
    </row>
    <row r="38680" spans="28:28" x14ac:dyDescent="0.25">
      <c r="AB38680" s="3" t="e">
        <v>#N/A</v>
      </c>
    </row>
    <row r="38681" spans="28:28" x14ac:dyDescent="0.25">
      <c r="AB38681" s="3" t="e">
        <v>#N/A</v>
      </c>
    </row>
    <row r="38682" spans="28:28" x14ac:dyDescent="0.25">
      <c r="AB38682" s="3" t="e">
        <v>#N/A</v>
      </c>
    </row>
    <row r="38683" spans="28:28" x14ac:dyDescent="0.25">
      <c r="AB38683" s="3" t="e">
        <v>#N/A</v>
      </c>
    </row>
    <row r="38684" spans="28:28" x14ac:dyDescent="0.25">
      <c r="AB38684" s="3" t="e">
        <v>#N/A</v>
      </c>
    </row>
    <row r="38685" spans="28:28" x14ac:dyDescent="0.25">
      <c r="AB38685" s="3" t="e">
        <v>#N/A</v>
      </c>
    </row>
    <row r="38686" spans="28:28" x14ac:dyDescent="0.25">
      <c r="AB38686" s="3" t="e">
        <v>#N/A</v>
      </c>
    </row>
    <row r="38687" spans="28:28" x14ac:dyDescent="0.25">
      <c r="AB38687" s="3" t="e">
        <v>#N/A</v>
      </c>
    </row>
    <row r="38688" spans="28:28" x14ac:dyDescent="0.25">
      <c r="AB38688" s="3" t="e">
        <v>#N/A</v>
      </c>
    </row>
    <row r="38689" spans="28:28" x14ac:dyDescent="0.25">
      <c r="AB38689" s="3" t="e">
        <v>#N/A</v>
      </c>
    </row>
    <row r="38690" spans="28:28" x14ac:dyDescent="0.25">
      <c r="AB38690" s="3" t="e">
        <v>#N/A</v>
      </c>
    </row>
    <row r="38691" spans="28:28" x14ac:dyDescent="0.25">
      <c r="AB38691" s="3" t="e">
        <v>#N/A</v>
      </c>
    </row>
    <row r="38692" spans="28:28" x14ac:dyDescent="0.25">
      <c r="AB38692" s="3" t="e">
        <v>#N/A</v>
      </c>
    </row>
    <row r="38693" spans="28:28" x14ac:dyDescent="0.25">
      <c r="AB38693" s="3" t="e">
        <v>#N/A</v>
      </c>
    </row>
    <row r="38694" spans="28:28" x14ac:dyDescent="0.25">
      <c r="AB38694" s="3" t="e">
        <v>#N/A</v>
      </c>
    </row>
    <row r="38695" spans="28:28" x14ac:dyDescent="0.25">
      <c r="AB38695" s="3" t="e">
        <v>#N/A</v>
      </c>
    </row>
    <row r="38696" spans="28:28" x14ac:dyDescent="0.25">
      <c r="AB38696" s="3" t="e">
        <v>#N/A</v>
      </c>
    </row>
    <row r="38697" spans="28:28" x14ac:dyDescent="0.25">
      <c r="AB38697" s="3" t="e">
        <v>#N/A</v>
      </c>
    </row>
    <row r="38698" spans="28:28" x14ac:dyDescent="0.25">
      <c r="AB38698" s="3" t="e">
        <v>#N/A</v>
      </c>
    </row>
    <row r="38699" spans="28:28" x14ac:dyDescent="0.25">
      <c r="AB38699" s="3" t="e">
        <v>#N/A</v>
      </c>
    </row>
    <row r="38700" spans="28:28" x14ac:dyDescent="0.25">
      <c r="AB38700" s="3" t="e">
        <v>#N/A</v>
      </c>
    </row>
    <row r="38701" spans="28:28" x14ac:dyDescent="0.25">
      <c r="AB38701" s="3" t="e">
        <v>#N/A</v>
      </c>
    </row>
    <row r="38702" spans="28:28" x14ac:dyDescent="0.25">
      <c r="AB38702" s="3" t="e">
        <v>#N/A</v>
      </c>
    </row>
    <row r="38703" spans="28:28" x14ac:dyDescent="0.25">
      <c r="AB38703" s="3" t="e">
        <v>#N/A</v>
      </c>
    </row>
    <row r="38704" spans="28:28" x14ac:dyDescent="0.25">
      <c r="AB38704" s="3" t="e">
        <v>#N/A</v>
      </c>
    </row>
    <row r="38705" spans="28:28" x14ac:dyDescent="0.25">
      <c r="AB38705" s="3" t="e">
        <v>#N/A</v>
      </c>
    </row>
    <row r="38706" spans="28:28" x14ac:dyDescent="0.25">
      <c r="AB38706" s="3" t="e">
        <v>#N/A</v>
      </c>
    </row>
    <row r="38707" spans="28:28" x14ac:dyDescent="0.25">
      <c r="AB38707" s="3" t="e">
        <v>#N/A</v>
      </c>
    </row>
    <row r="38708" spans="28:28" x14ac:dyDescent="0.25">
      <c r="AB38708" s="3" t="e">
        <v>#N/A</v>
      </c>
    </row>
    <row r="38709" spans="28:28" x14ac:dyDescent="0.25">
      <c r="AB38709" s="3" t="e">
        <v>#N/A</v>
      </c>
    </row>
    <row r="38710" spans="28:28" x14ac:dyDescent="0.25">
      <c r="AB38710" s="3" t="e">
        <v>#N/A</v>
      </c>
    </row>
    <row r="38711" spans="28:28" x14ac:dyDescent="0.25">
      <c r="AB38711" s="3" t="e">
        <v>#N/A</v>
      </c>
    </row>
    <row r="38712" spans="28:28" x14ac:dyDescent="0.25">
      <c r="AB38712" s="3" t="e">
        <v>#N/A</v>
      </c>
    </row>
    <row r="38713" spans="28:28" x14ac:dyDescent="0.25">
      <c r="AB38713" s="3" t="e">
        <v>#N/A</v>
      </c>
    </row>
    <row r="38714" spans="28:28" x14ac:dyDescent="0.25">
      <c r="AB38714" s="3" t="e">
        <v>#N/A</v>
      </c>
    </row>
    <row r="38715" spans="28:28" x14ac:dyDescent="0.25">
      <c r="AB38715" s="3" t="e">
        <v>#N/A</v>
      </c>
    </row>
    <row r="38716" spans="28:28" x14ac:dyDescent="0.25">
      <c r="AB38716" s="3" t="e">
        <v>#N/A</v>
      </c>
    </row>
    <row r="38717" spans="28:28" x14ac:dyDescent="0.25">
      <c r="AB38717" s="3" t="e">
        <v>#N/A</v>
      </c>
    </row>
    <row r="38718" spans="28:28" x14ac:dyDescent="0.25">
      <c r="AB38718" s="3" t="e">
        <v>#N/A</v>
      </c>
    </row>
    <row r="38719" spans="28:28" x14ac:dyDescent="0.25">
      <c r="AB38719" s="3" t="e">
        <v>#N/A</v>
      </c>
    </row>
    <row r="38720" spans="28:28" x14ac:dyDescent="0.25">
      <c r="AB38720" s="3" t="e">
        <v>#N/A</v>
      </c>
    </row>
    <row r="38721" spans="28:28" x14ac:dyDescent="0.25">
      <c r="AB38721" s="3" t="e">
        <v>#N/A</v>
      </c>
    </row>
    <row r="38722" spans="28:28" x14ac:dyDescent="0.25">
      <c r="AB38722" s="3" t="e">
        <v>#N/A</v>
      </c>
    </row>
    <row r="38723" spans="28:28" x14ac:dyDescent="0.25">
      <c r="AB38723" s="3" t="e">
        <v>#N/A</v>
      </c>
    </row>
    <row r="38724" spans="28:28" x14ac:dyDescent="0.25">
      <c r="AB38724" s="3" t="e">
        <v>#N/A</v>
      </c>
    </row>
    <row r="38725" spans="28:28" x14ac:dyDescent="0.25">
      <c r="AB38725" s="3" t="e">
        <v>#N/A</v>
      </c>
    </row>
    <row r="38726" spans="28:28" x14ac:dyDescent="0.25">
      <c r="AB38726" s="3" t="e">
        <v>#N/A</v>
      </c>
    </row>
    <row r="38727" spans="28:28" x14ac:dyDescent="0.25">
      <c r="AB38727" s="3" t="e">
        <v>#N/A</v>
      </c>
    </row>
    <row r="38728" spans="28:28" x14ac:dyDescent="0.25">
      <c r="AB38728" s="3" t="e">
        <v>#N/A</v>
      </c>
    </row>
    <row r="38729" spans="28:28" x14ac:dyDescent="0.25">
      <c r="AB38729" s="3" t="e">
        <v>#N/A</v>
      </c>
    </row>
    <row r="38730" spans="28:28" x14ac:dyDescent="0.25">
      <c r="AB38730" s="3" t="e">
        <v>#N/A</v>
      </c>
    </row>
    <row r="38731" spans="28:28" x14ac:dyDescent="0.25">
      <c r="AB38731" s="3" t="e">
        <v>#N/A</v>
      </c>
    </row>
    <row r="38732" spans="28:28" x14ac:dyDescent="0.25">
      <c r="AB38732" s="3" t="e">
        <v>#N/A</v>
      </c>
    </row>
    <row r="38733" spans="28:28" x14ac:dyDescent="0.25">
      <c r="AB38733" s="3" t="e">
        <v>#N/A</v>
      </c>
    </row>
    <row r="38734" spans="28:28" x14ac:dyDescent="0.25">
      <c r="AB38734" s="3" t="e">
        <v>#N/A</v>
      </c>
    </row>
    <row r="38735" spans="28:28" x14ac:dyDescent="0.25">
      <c r="AB38735" s="3" t="e">
        <v>#N/A</v>
      </c>
    </row>
    <row r="38736" spans="28:28" x14ac:dyDescent="0.25">
      <c r="AB38736" s="3" t="e">
        <v>#N/A</v>
      </c>
    </row>
    <row r="38737" spans="28:28" x14ac:dyDescent="0.25">
      <c r="AB38737" s="3" t="e">
        <v>#N/A</v>
      </c>
    </row>
    <row r="38738" spans="28:28" x14ac:dyDescent="0.25">
      <c r="AB38738" s="3" t="e">
        <v>#N/A</v>
      </c>
    </row>
    <row r="38739" spans="28:28" x14ac:dyDescent="0.25">
      <c r="AB38739" s="3" t="e">
        <v>#N/A</v>
      </c>
    </row>
    <row r="38740" spans="28:28" x14ac:dyDescent="0.25">
      <c r="AB38740" s="3" t="e">
        <v>#N/A</v>
      </c>
    </row>
    <row r="38741" spans="28:28" x14ac:dyDescent="0.25">
      <c r="AB38741" s="3" t="e">
        <v>#N/A</v>
      </c>
    </row>
    <row r="38742" spans="28:28" x14ac:dyDescent="0.25">
      <c r="AB38742" s="3" t="e">
        <v>#N/A</v>
      </c>
    </row>
    <row r="38743" spans="28:28" x14ac:dyDescent="0.25">
      <c r="AB38743" s="3" t="e">
        <v>#N/A</v>
      </c>
    </row>
    <row r="38744" spans="28:28" x14ac:dyDescent="0.25">
      <c r="AB38744" s="3" t="e">
        <v>#N/A</v>
      </c>
    </row>
    <row r="38745" spans="28:28" x14ac:dyDescent="0.25">
      <c r="AB38745" s="3" t="e">
        <v>#N/A</v>
      </c>
    </row>
    <row r="38746" spans="28:28" x14ac:dyDescent="0.25">
      <c r="AB38746" s="3" t="e">
        <v>#N/A</v>
      </c>
    </row>
    <row r="38747" spans="28:28" x14ac:dyDescent="0.25">
      <c r="AB38747" s="3" t="e">
        <v>#N/A</v>
      </c>
    </row>
    <row r="38748" spans="28:28" x14ac:dyDescent="0.25">
      <c r="AB38748" s="3" t="e">
        <v>#N/A</v>
      </c>
    </row>
    <row r="38749" spans="28:28" x14ac:dyDescent="0.25">
      <c r="AB38749" s="3" t="e">
        <v>#N/A</v>
      </c>
    </row>
    <row r="38750" spans="28:28" x14ac:dyDescent="0.25">
      <c r="AB38750" s="3" t="e">
        <v>#N/A</v>
      </c>
    </row>
    <row r="38751" spans="28:28" x14ac:dyDescent="0.25">
      <c r="AB38751" s="3" t="e">
        <v>#N/A</v>
      </c>
    </row>
    <row r="38752" spans="28:28" x14ac:dyDescent="0.25">
      <c r="AB38752" s="3" t="e">
        <v>#N/A</v>
      </c>
    </row>
    <row r="38753" spans="28:28" x14ac:dyDescent="0.25">
      <c r="AB38753" s="3" t="e">
        <v>#N/A</v>
      </c>
    </row>
    <row r="38754" spans="28:28" x14ac:dyDescent="0.25">
      <c r="AB38754" s="3" t="e">
        <v>#N/A</v>
      </c>
    </row>
    <row r="38755" spans="28:28" x14ac:dyDescent="0.25">
      <c r="AB38755" s="3" t="e">
        <v>#N/A</v>
      </c>
    </row>
    <row r="38756" spans="28:28" x14ac:dyDescent="0.25">
      <c r="AB38756" s="3" t="e">
        <v>#N/A</v>
      </c>
    </row>
    <row r="38757" spans="28:28" x14ac:dyDescent="0.25">
      <c r="AB38757" s="3" t="e">
        <v>#N/A</v>
      </c>
    </row>
    <row r="38758" spans="28:28" x14ac:dyDescent="0.25">
      <c r="AB38758" s="3" t="e">
        <v>#N/A</v>
      </c>
    </row>
    <row r="38759" spans="28:28" x14ac:dyDescent="0.25">
      <c r="AB38759" s="3" t="e">
        <v>#N/A</v>
      </c>
    </row>
    <row r="38760" spans="28:28" x14ac:dyDescent="0.25">
      <c r="AB38760" s="3" t="e">
        <v>#N/A</v>
      </c>
    </row>
    <row r="38761" spans="28:28" x14ac:dyDescent="0.25">
      <c r="AB38761" s="3" t="e">
        <v>#N/A</v>
      </c>
    </row>
    <row r="38762" spans="28:28" x14ac:dyDescent="0.25">
      <c r="AB38762" s="3" t="e">
        <v>#N/A</v>
      </c>
    </row>
    <row r="38763" spans="28:28" x14ac:dyDescent="0.25">
      <c r="AB38763" s="3" t="e">
        <v>#N/A</v>
      </c>
    </row>
    <row r="38764" spans="28:28" x14ac:dyDescent="0.25">
      <c r="AB38764" s="3" t="e">
        <v>#N/A</v>
      </c>
    </row>
    <row r="38765" spans="28:28" x14ac:dyDescent="0.25">
      <c r="AB38765" s="3" t="e">
        <v>#N/A</v>
      </c>
    </row>
    <row r="38766" spans="28:28" x14ac:dyDescent="0.25">
      <c r="AB38766" s="3" t="e">
        <v>#N/A</v>
      </c>
    </row>
    <row r="38767" spans="28:28" x14ac:dyDescent="0.25">
      <c r="AB38767" s="3" t="e">
        <v>#N/A</v>
      </c>
    </row>
    <row r="38768" spans="28:28" x14ac:dyDescent="0.25">
      <c r="AB38768" s="3" t="e">
        <v>#N/A</v>
      </c>
    </row>
    <row r="38769" spans="28:28" x14ac:dyDescent="0.25">
      <c r="AB38769" s="3" t="e">
        <v>#N/A</v>
      </c>
    </row>
    <row r="38770" spans="28:28" x14ac:dyDescent="0.25">
      <c r="AB38770" s="3" t="e">
        <v>#N/A</v>
      </c>
    </row>
    <row r="38771" spans="28:28" x14ac:dyDescent="0.25">
      <c r="AB38771" s="3" t="e">
        <v>#N/A</v>
      </c>
    </row>
    <row r="38772" spans="28:28" x14ac:dyDescent="0.25">
      <c r="AB38772" s="3" t="e">
        <v>#N/A</v>
      </c>
    </row>
    <row r="38773" spans="28:28" x14ac:dyDescent="0.25">
      <c r="AB38773" s="3" t="e">
        <v>#N/A</v>
      </c>
    </row>
    <row r="38774" spans="28:28" x14ac:dyDescent="0.25">
      <c r="AB38774" s="3" t="e">
        <v>#N/A</v>
      </c>
    </row>
    <row r="38775" spans="28:28" x14ac:dyDescent="0.25">
      <c r="AB38775" s="3" t="e">
        <v>#N/A</v>
      </c>
    </row>
    <row r="38776" spans="28:28" x14ac:dyDescent="0.25">
      <c r="AB38776" s="3" t="e">
        <v>#N/A</v>
      </c>
    </row>
    <row r="38777" spans="28:28" x14ac:dyDescent="0.25">
      <c r="AB38777" s="3" t="e">
        <v>#N/A</v>
      </c>
    </row>
    <row r="38778" spans="28:28" x14ac:dyDescent="0.25">
      <c r="AB38778" s="3" t="e">
        <v>#N/A</v>
      </c>
    </row>
    <row r="38779" spans="28:28" x14ac:dyDescent="0.25">
      <c r="AB38779" s="3" t="e">
        <v>#N/A</v>
      </c>
    </row>
    <row r="38780" spans="28:28" x14ac:dyDescent="0.25">
      <c r="AB38780" s="3" t="e">
        <v>#N/A</v>
      </c>
    </row>
    <row r="38781" spans="28:28" x14ac:dyDescent="0.25">
      <c r="AB38781" s="3" t="e">
        <v>#N/A</v>
      </c>
    </row>
    <row r="38782" spans="28:28" x14ac:dyDescent="0.25">
      <c r="AB38782" s="3" t="e">
        <v>#N/A</v>
      </c>
    </row>
    <row r="38783" spans="28:28" x14ac:dyDescent="0.25">
      <c r="AB38783" s="3" t="e">
        <v>#N/A</v>
      </c>
    </row>
    <row r="38784" spans="28:28" x14ac:dyDescent="0.25">
      <c r="AB38784" s="3" t="e">
        <v>#N/A</v>
      </c>
    </row>
    <row r="38785" spans="28:28" x14ac:dyDescent="0.25">
      <c r="AB38785" s="3" t="e">
        <v>#N/A</v>
      </c>
    </row>
    <row r="38786" spans="28:28" x14ac:dyDescent="0.25">
      <c r="AB38786" s="3" t="e">
        <v>#N/A</v>
      </c>
    </row>
    <row r="38787" spans="28:28" x14ac:dyDescent="0.25">
      <c r="AB38787" s="3" t="e">
        <v>#N/A</v>
      </c>
    </row>
    <row r="38788" spans="28:28" x14ac:dyDescent="0.25">
      <c r="AB38788" s="3" t="e">
        <v>#N/A</v>
      </c>
    </row>
    <row r="38789" spans="28:28" x14ac:dyDescent="0.25">
      <c r="AB38789" s="3" t="e">
        <v>#N/A</v>
      </c>
    </row>
    <row r="38790" spans="28:28" x14ac:dyDescent="0.25">
      <c r="AB38790" s="3" t="e">
        <v>#N/A</v>
      </c>
    </row>
    <row r="38791" spans="28:28" x14ac:dyDescent="0.25">
      <c r="AB38791" s="3" t="e">
        <v>#N/A</v>
      </c>
    </row>
    <row r="38792" spans="28:28" x14ac:dyDescent="0.25">
      <c r="AB38792" s="3" t="e">
        <v>#N/A</v>
      </c>
    </row>
    <row r="38793" spans="28:28" x14ac:dyDescent="0.25">
      <c r="AB38793" s="3" t="e">
        <v>#N/A</v>
      </c>
    </row>
    <row r="38794" spans="28:28" x14ac:dyDescent="0.25">
      <c r="AB38794" s="3" t="e">
        <v>#N/A</v>
      </c>
    </row>
    <row r="38795" spans="28:28" x14ac:dyDescent="0.25">
      <c r="AB38795" s="3" t="e">
        <v>#N/A</v>
      </c>
    </row>
    <row r="38796" spans="28:28" x14ac:dyDescent="0.25">
      <c r="AB38796" s="3" t="e">
        <v>#N/A</v>
      </c>
    </row>
    <row r="38797" spans="28:28" x14ac:dyDescent="0.25">
      <c r="AB38797" s="3" t="e">
        <v>#N/A</v>
      </c>
    </row>
    <row r="38798" spans="28:28" x14ac:dyDescent="0.25">
      <c r="AB38798" s="3" t="e">
        <v>#N/A</v>
      </c>
    </row>
    <row r="38799" spans="28:28" x14ac:dyDescent="0.25">
      <c r="AB38799" s="3" t="e">
        <v>#N/A</v>
      </c>
    </row>
    <row r="38800" spans="28:28" x14ac:dyDescent="0.25">
      <c r="AB38800" s="3" t="e">
        <v>#N/A</v>
      </c>
    </row>
    <row r="38801" spans="28:28" x14ac:dyDescent="0.25">
      <c r="AB38801" s="3" t="e">
        <v>#N/A</v>
      </c>
    </row>
    <row r="38802" spans="28:28" x14ac:dyDescent="0.25">
      <c r="AB38802" s="3" t="e">
        <v>#N/A</v>
      </c>
    </row>
    <row r="38803" spans="28:28" x14ac:dyDescent="0.25">
      <c r="AB38803" s="3" t="e">
        <v>#N/A</v>
      </c>
    </row>
    <row r="38804" spans="28:28" x14ac:dyDescent="0.25">
      <c r="AB38804" s="3" t="e">
        <v>#N/A</v>
      </c>
    </row>
    <row r="38805" spans="28:28" x14ac:dyDescent="0.25">
      <c r="AB38805" s="3" t="e">
        <v>#N/A</v>
      </c>
    </row>
    <row r="38806" spans="28:28" x14ac:dyDescent="0.25">
      <c r="AB38806" s="3" t="e">
        <v>#N/A</v>
      </c>
    </row>
    <row r="38807" spans="28:28" x14ac:dyDescent="0.25">
      <c r="AB38807" s="3" t="e">
        <v>#N/A</v>
      </c>
    </row>
    <row r="38808" spans="28:28" x14ac:dyDescent="0.25">
      <c r="AB38808" s="3" t="e">
        <v>#N/A</v>
      </c>
    </row>
    <row r="38809" spans="28:28" x14ac:dyDescent="0.25">
      <c r="AB38809" s="3" t="e">
        <v>#N/A</v>
      </c>
    </row>
    <row r="38810" spans="28:28" x14ac:dyDescent="0.25">
      <c r="AB38810" s="3" t="e">
        <v>#N/A</v>
      </c>
    </row>
    <row r="38811" spans="28:28" x14ac:dyDescent="0.25">
      <c r="AB38811" s="3" t="e">
        <v>#N/A</v>
      </c>
    </row>
    <row r="38812" spans="28:28" x14ac:dyDescent="0.25">
      <c r="AB38812" s="3" t="e">
        <v>#N/A</v>
      </c>
    </row>
    <row r="38813" spans="28:28" x14ac:dyDescent="0.25">
      <c r="AB38813" s="3" t="e">
        <v>#N/A</v>
      </c>
    </row>
    <row r="38814" spans="28:28" x14ac:dyDescent="0.25">
      <c r="AB38814" s="3" t="e">
        <v>#N/A</v>
      </c>
    </row>
    <row r="38815" spans="28:28" x14ac:dyDescent="0.25">
      <c r="AB38815" s="3" t="e">
        <v>#N/A</v>
      </c>
    </row>
    <row r="38816" spans="28:28" x14ac:dyDescent="0.25">
      <c r="AB38816" s="3" t="e">
        <v>#N/A</v>
      </c>
    </row>
    <row r="38817" spans="28:28" x14ac:dyDescent="0.25">
      <c r="AB38817" s="3" t="e">
        <v>#N/A</v>
      </c>
    </row>
    <row r="38818" spans="28:28" x14ac:dyDescent="0.25">
      <c r="AB38818" s="3" t="e">
        <v>#N/A</v>
      </c>
    </row>
    <row r="38819" spans="28:28" x14ac:dyDescent="0.25">
      <c r="AB38819" s="3" t="e">
        <v>#N/A</v>
      </c>
    </row>
    <row r="38820" spans="28:28" x14ac:dyDescent="0.25">
      <c r="AB38820" s="3" t="e">
        <v>#N/A</v>
      </c>
    </row>
    <row r="38821" spans="28:28" x14ac:dyDescent="0.25">
      <c r="AB38821" s="3" t="e">
        <v>#N/A</v>
      </c>
    </row>
    <row r="38822" spans="28:28" x14ac:dyDescent="0.25">
      <c r="AB38822" s="3" t="e">
        <v>#N/A</v>
      </c>
    </row>
    <row r="38823" spans="28:28" x14ac:dyDescent="0.25">
      <c r="AB38823" s="3" t="e">
        <v>#N/A</v>
      </c>
    </row>
    <row r="38824" spans="28:28" x14ac:dyDescent="0.25">
      <c r="AB38824" s="3" t="e">
        <v>#N/A</v>
      </c>
    </row>
    <row r="38825" spans="28:28" x14ac:dyDescent="0.25">
      <c r="AB38825" s="3" t="e">
        <v>#N/A</v>
      </c>
    </row>
    <row r="38826" spans="28:28" x14ac:dyDescent="0.25">
      <c r="AB38826" s="3" t="e">
        <v>#N/A</v>
      </c>
    </row>
    <row r="38827" spans="28:28" x14ac:dyDescent="0.25">
      <c r="AB38827" s="3" t="e">
        <v>#N/A</v>
      </c>
    </row>
    <row r="38828" spans="28:28" x14ac:dyDescent="0.25">
      <c r="AB38828" s="3" t="e">
        <v>#N/A</v>
      </c>
    </row>
    <row r="38829" spans="28:28" x14ac:dyDescent="0.25">
      <c r="AB38829" s="3" t="e">
        <v>#N/A</v>
      </c>
    </row>
    <row r="38830" spans="28:28" x14ac:dyDescent="0.25">
      <c r="AB38830" s="3" t="e">
        <v>#N/A</v>
      </c>
    </row>
    <row r="38831" spans="28:28" x14ac:dyDescent="0.25">
      <c r="AB38831" s="3" t="e">
        <v>#N/A</v>
      </c>
    </row>
    <row r="38832" spans="28:28" x14ac:dyDescent="0.25">
      <c r="AB38832" s="3" t="e">
        <v>#N/A</v>
      </c>
    </row>
    <row r="38833" spans="28:28" x14ac:dyDescent="0.25">
      <c r="AB38833" s="3" t="e">
        <v>#N/A</v>
      </c>
    </row>
    <row r="38834" spans="28:28" x14ac:dyDescent="0.25">
      <c r="AB38834" s="3" t="e">
        <v>#N/A</v>
      </c>
    </row>
    <row r="38835" spans="28:28" x14ac:dyDescent="0.25">
      <c r="AB38835" s="3" t="e">
        <v>#N/A</v>
      </c>
    </row>
    <row r="38836" spans="28:28" x14ac:dyDescent="0.25">
      <c r="AB38836" s="3" t="e">
        <v>#N/A</v>
      </c>
    </row>
    <row r="38837" spans="28:28" x14ac:dyDescent="0.25">
      <c r="AB38837" s="3" t="e">
        <v>#N/A</v>
      </c>
    </row>
    <row r="38838" spans="28:28" x14ac:dyDescent="0.25">
      <c r="AB38838" s="3" t="e">
        <v>#N/A</v>
      </c>
    </row>
    <row r="38839" spans="28:28" x14ac:dyDescent="0.25">
      <c r="AB38839" s="3" t="e">
        <v>#N/A</v>
      </c>
    </row>
    <row r="38840" spans="28:28" x14ac:dyDescent="0.25">
      <c r="AB38840" s="3" t="e">
        <v>#N/A</v>
      </c>
    </row>
    <row r="38841" spans="28:28" x14ac:dyDescent="0.25">
      <c r="AB38841" s="3" t="e">
        <v>#N/A</v>
      </c>
    </row>
    <row r="38842" spans="28:28" x14ac:dyDescent="0.25">
      <c r="AB38842" s="3" t="e">
        <v>#N/A</v>
      </c>
    </row>
    <row r="38843" spans="28:28" x14ac:dyDescent="0.25">
      <c r="AB38843" s="3" t="e">
        <v>#N/A</v>
      </c>
    </row>
    <row r="38844" spans="28:28" x14ac:dyDescent="0.25">
      <c r="AB38844" s="3" t="e">
        <v>#N/A</v>
      </c>
    </row>
    <row r="38845" spans="28:28" x14ac:dyDescent="0.25">
      <c r="AB38845" s="3" t="e">
        <v>#N/A</v>
      </c>
    </row>
    <row r="38846" spans="28:28" x14ac:dyDescent="0.25">
      <c r="AB38846" s="3" t="e">
        <v>#N/A</v>
      </c>
    </row>
    <row r="38847" spans="28:28" x14ac:dyDescent="0.25">
      <c r="AB38847" s="3" t="e">
        <v>#N/A</v>
      </c>
    </row>
    <row r="38848" spans="28:28" x14ac:dyDescent="0.25">
      <c r="AB38848" s="3" t="e">
        <v>#N/A</v>
      </c>
    </row>
    <row r="38849" spans="28:28" x14ac:dyDescent="0.25">
      <c r="AB38849" s="3" t="e">
        <v>#N/A</v>
      </c>
    </row>
    <row r="38850" spans="28:28" x14ac:dyDescent="0.25">
      <c r="AB38850" s="3" t="e">
        <v>#N/A</v>
      </c>
    </row>
    <row r="38851" spans="28:28" x14ac:dyDescent="0.25">
      <c r="AB38851" s="3" t="e">
        <v>#N/A</v>
      </c>
    </row>
    <row r="38852" spans="28:28" x14ac:dyDescent="0.25">
      <c r="AB38852" s="3" t="e">
        <v>#N/A</v>
      </c>
    </row>
    <row r="38853" spans="28:28" x14ac:dyDescent="0.25">
      <c r="AB38853" s="3" t="e">
        <v>#N/A</v>
      </c>
    </row>
    <row r="38854" spans="28:28" x14ac:dyDescent="0.25">
      <c r="AB38854" s="3" t="e">
        <v>#N/A</v>
      </c>
    </row>
    <row r="38855" spans="28:28" x14ac:dyDescent="0.25">
      <c r="AB38855" s="3" t="e">
        <v>#N/A</v>
      </c>
    </row>
    <row r="38856" spans="28:28" x14ac:dyDescent="0.25">
      <c r="AB38856" s="3" t="e">
        <v>#N/A</v>
      </c>
    </row>
    <row r="38857" spans="28:28" x14ac:dyDescent="0.25">
      <c r="AB38857" s="3" t="e">
        <v>#N/A</v>
      </c>
    </row>
    <row r="38858" spans="28:28" x14ac:dyDescent="0.25">
      <c r="AB38858" s="3" t="e">
        <v>#N/A</v>
      </c>
    </row>
    <row r="38859" spans="28:28" x14ac:dyDescent="0.25">
      <c r="AB38859" s="3" t="e">
        <v>#N/A</v>
      </c>
    </row>
    <row r="38860" spans="28:28" x14ac:dyDescent="0.25">
      <c r="AB38860" s="3" t="e">
        <v>#N/A</v>
      </c>
    </row>
    <row r="38861" spans="28:28" x14ac:dyDescent="0.25">
      <c r="AB38861" s="3" t="e">
        <v>#N/A</v>
      </c>
    </row>
    <row r="38862" spans="28:28" x14ac:dyDescent="0.25">
      <c r="AB38862" s="3" t="e">
        <v>#N/A</v>
      </c>
    </row>
    <row r="38863" spans="28:28" x14ac:dyDescent="0.25">
      <c r="AB38863" s="3" t="e">
        <v>#N/A</v>
      </c>
    </row>
    <row r="38864" spans="28:28" x14ac:dyDescent="0.25">
      <c r="AB38864" s="3" t="e">
        <v>#N/A</v>
      </c>
    </row>
    <row r="38865" spans="28:28" x14ac:dyDescent="0.25">
      <c r="AB38865" s="3" t="e">
        <v>#N/A</v>
      </c>
    </row>
    <row r="38866" spans="28:28" x14ac:dyDescent="0.25">
      <c r="AB38866" s="3" t="e">
        <v>#N/A</v>
      </c>
    </row>
    <row r="38867" spans="28:28" x14ac:dyDescent="0.25">
      <c r="AB38867" s="3" t="e">
        <v>#N/A</v>
      </c>
    </row>
    <row r="38868" spans="28:28" x14ac:dyDescent="0.25">
      <c r="AB38868" s="3" t="e">
        <v>#N/A</v>
      </c>
    </row>
    <row r="38869" spans="28:28" x14ac:dyDescent="0.25">
      <c r="AB38869" s="3" t="e">
        <v>#N/A</v>
      </c>
    </row>
    <row r="38870" spans="28:28" x14ac:dyDescent="0.25">
      <c r="AB38870" s="3" t="e">
        <v>#N/A</v>
      </c>
    </row>
    <row r="38871" spans="28:28" x14ac:dyDescent="0.25">
      <c r="AB38871" s="3" t="e">
        <v>#N/A</v>
      </c>
    </row>
    <row r="38872" spans="28:28" x14ac:dyDescent="0.25">
      <c r="AB38872" s="3" t="e">
        <v>#N/A</v>
      </c>
    </row>
    <row r="38873" spans="28:28" x14ac:dyDescent="0.25">
      <c r="AB38873" s="3" t="e">
        <v>#N/A</v>
      </c>
    </row>
    <row r="38874" spans="28:28" x14ac:dyDescent="0.25">
      <c r="AB38874" s="3" t="e">
        <v>#N/A</v>
      </c>
    </row>
    <row r="38875" spans="28:28" x14ac:dyDescent="0.25">
      <c r="AB38875" s="3" t="e">
        <v>#N/A</v>
      </c>
    </row>
    <row r="38876" spans="28:28" x14ac:dyDescent="0.25">
      <c r="AB38876" s="3" t="e">
        <v>#N/A</v>
      </c>
    </row>
    <row r="38877" spans="28:28" x14ac:dyDescent="0.25">
      <c r="AB38877" s="3" t="e">
        <v>#N/A</v>
      </c>
    </row>
    <row r="38878" spans="28:28" x14ac:dyDescent="0.25">
      <c r="AB38878" s="3" t="e">
        <v>#N/A</v>
      </c>
    </row>
    <row r="38879" spans="28:28" x14ac:dyDescent="0.25">
      <c r="AB38879" s="3" t="e">
        <v>#N/A</v>
      </c>
    </row>
    <row r="38880" spans="28:28" x14ac:dyDescent="0.25">
      <c r="AB38880" s="3" t="e">
        <v>#N/A</v>
      </c>
    </row>
    <row r="38881" spans="28:28" x14ac:dyDescent="0.25">
      <c r="AB38881" s="3" t="e">
        <v>#N/A</v>
      </c>
    </row>
    <row r="38882" spans="28:28" x14ac:dyDescent="0.25">
      <c r="AB38882" s="3" t="e">
        <v>#N/A</v>
      </c>
    </row>
    <row r="38883" spans="28:28" x14ac:dyDescent="0.25">
      <c r="AB38883" s="3" t="e">
        <v>#N/A</v>
      </c>
    </row>
    <row r="38884" spans="28:28" x14ac:dyDescent="0.25">
      <c r="AB38884" s="3" t="e">
        <v>#N/A</v>
      </c>
    </row>
    <row r="38885" spans="28:28" x14ac:dyDescent="0.25">
      <c r="AB38885" s="3" t="e">
        <v>#N/A</v>
      </c>
    </row>
    <row r="38886" spans="28:28" x14ac:dyDescent="0.25">
      <c r="AB38886" s="3" t="e">
        <v>#N/A</v>
      </c>
    </row>
    <row r="38887" spans="28:28" x14ac:dyDescent="0.25">
      <c r="AB38887" s="3" t="e">
        <v>#N/A</v>
      </c>
    </row>
    <row r="38888" spans="28:28" x14ac:dyDescent="0.25">
      <c r="AB38888" s="3" t="e">
        <v>#N/A</v>
      </c>
    </row>
    <row r="38889" spans="28:28" x14ac:dyDescent="0.25">
      <c r="AB38889" s="3" t="e">
        <v>#N/A</v>
      </c>
    </row>
    <row r="38890" spans="28:28" x14ac:dyDescent="0.25">
      <c r="AB38890" s="3" t="e">
        <v>#N/A</v>
      </c>
    </row>
    <row r="38891" spans="28:28" x14ac:dyDescent="0.25">
      <c r="AB38891" s="3" t="e">
        <v>#N/A</v>
      </c>
    </row>
    <row r="38892" spans="28:28" x14ac:dyDescent="0.25">
      <c r="AB38892" s="3" t="e">
        <v>#N/A</v>
      </c>
    </row>
    <row r="38893" spans="28:28" x14ac:dyDescent="0.25">
      <c r="AB38893" s="3" t="e">
        <v>#N/A</v>
      </c>
    </row>
    <row r="38894" spans="28:28" x14ac:dyDescent="0.25">
      <c r="AB38894" s="3" t="e">
        <v>#N/A</v>
      </c>
    </row>
    <row r="38895" spans="28:28" x14ac:dyDescent="0.25">
      <c r="AB38895" s="3" t="e">
        <v>#N/A</v>
      </c>
    </row>
    <row r="38896" spans="28:28" x14ac:dyDescent="0.25">
      <c r="AB38896" s="3" t="e">
        <v>#N/A</v>
      </c>
    </row>
    <row r="38897" spans="28:28" x14ac:dyDescent="0.25">
      <c r="AB38897" s="3" t="e">
        <v>#N/A</v>
      </c>
    </row>
    <row r="38898" spans="28:28" x14ac:dyDescent="0.25">
      <c r="AB38898" s="3" t="e">
        <v>#N/A</v>
      </c>
    </row>
    <row r="38899" spans="28:28" x14ac:dyDescent="0.25">
      <c r="AB38899" s="3" t="e">
        <v>#N/A</v>
      </c>
    </row>
    <row r="38900" spans="28:28" x14ac:dyDescent="0.25">
      <c r="AB38900" s="3" t="e">
        <v>#N/A</v>
      </c>
    </row>
    <row r="38901" spans="28:28" x14ac:dyDescent="0.25">
      <c r="AB38901" s="3" t="e">
        <v>#N/A</v>
      </c>
    </row>
    <row r="38902" spans="28:28" x14ac:dyDescent="0.25">
      <c r="AB38902" s="3" t="e">
        <v>#N/A</v>
      </c>
    </row>
    <row r="38903" spans="28:28" x14ac:dyDescent="0.25">
      <c r="AB38903" s="3" t="e">
        <v>#N/A</v>
      </c>
    </row>
    <row r="38904" spans="28:28" x14ac:dyDescent="0.25">
      <c r="AB38904" s="3" t="e">
        <v>#N/A</v>
      </c>
    </row>
    <row r="38905" spans="28:28" x14ac:dyDescent="0.25">
      <c r="AB38905" s="3" t="e">
        <v>#N/A</v>
      </c>
    </row>
    <row r="38906" spans="28:28" x14ac:dyDescent="0.25">
      <c r="AB38906" s="3" t="e">
        <v>#N/A</v>
      </c>
    </row>
    <row r="38907" spans="28:28" x14ac:dyDescent="0.25">
      <c r="AB38907" s="3" t="e">
        <v>#N/A</v>
      </c>
    </row>
    <row r="38908" spans="28:28" x14ac:dyDescent="0.25">
      <c r="AB38908" s="3" t="e">
        <v>#N/A</v>
      </c>
    </row>
    <row r="38909" spans="28:28" x14ac:dyDescent="0.25">
      <c r="AB38909" s="3" t="e">
        <v>#N/A</v>
      </c>
    </row>
    <row r="38910" spans="28:28" x14ac:dyDescent="0.25">
      <c r="AB38910" s="3" t="e">
        <v>#N/A</v>
      </c>
    </row>
    <row r="38911" spans="28:28" x14ac:dyDescent="0.25">
      <c r="AB38911" s="3" t="e">
        <v>#N/A</v>
      </c>
    </row>
    <row r="38912" spans="28:28" x14ac:dyDescent="0.25">
      <c r="AB38912" s="3" t="e">
        <v>#N/A</v>
      </c>
    </row>
    <row r="38913" spans="28:28" x14ac:dyDescent="0.25">
      <c r="AB38913" s="3" t="e">
        <v>#N/A</v>
      </c>
    </row>
    <row r="38914" spans="28:28" x14ac:dyDescent="0.25">
      <c r="AB38914" s="3" t="e">
        <v>#N/A</v>
      </c>
    </row>
    <row r="38915" spans="28:28" x14ac:dyDescent="0.25">
      <c r="AB38915" s="3" t="e">
        <v>#N/A</v>
      </c>
    </row>
    <row r="38916" spans="28:28" x14ac:dyDescent="0.25">
      <c r="AB38916" s="3" t="e">
        <v>#N/A</v>
      </c>
    </row>
    <row r="38917" spans="28:28" x14ac:dyDescent="0.25">
      <c r="AB38917" s="3" t="e">
        <v>#N/A</v>
      </c>
    </row>
    <row r="38918" spans="28:28" x14ac:dyDescent="0.25">
      <c r="AB38918" s="3" t="e">
        <v>#N/A</v>
      </c>
    </row>
    <row r="38919" spans="28:28" x14ac:dyDescent="0.25">
      <c r="AB38919" s="3" t="e">
        <v>#N/A</v>
      </c>
    </row>
    <row r="38920" spans="28:28" x14ac:dyDescent="0.25">
      <c r="AB38920" s="3" t="e">
        <v>#N/A</v>
      </c>
    </row>
    <row r="38921" spans="28:28" x14ac:dyDescent="0.25">
      <c r="AB38921" s="3" t="e">
        <v>#N/A</v>
      </c>
    </row>
    <row r="38922" spans="28:28" x14ac:dyDescent="0.25">
      <c r="AB38922" s="3" t="e">
        <v>#N/A</v>
      </c>
    </row>
    <row r="38923" spans="28:28" x14ac:dyDescent="0.25">
      <c r="AB38923" s="3" t="e">
        <v>#N/A</v>
      </c>
    </row>
    <row r="38924" spans="28:28" x14ac:dyDescent="0.25">
      <c r="AB38924" s="3" t="e">
        <v>#N/A</v>
      </c>
    </row>
    <row r="38925" spans="28:28" x14ac:dyDescent="0.25">
      <c r="AB38925" s="3" t="e">
        <v>#N/A</v>
      </c>
    </row>
    <row r="38926" spans="28:28" x14ac:dyDescent="0.25">
      <c r="AB38926" s="3" t="e">
        <v>#N/A</v>
      </c>
    </row>
    <row r="38927" spans="28:28" x14ac:dyDescent="0.25">
      <c r="AB38927" s="3" t="e">
        <v>#N/A</v>
      </c>
    </row>
    <row r="38928" spans="28:28" x14ac:dyDescent="0.25">
      <c r="AB38928" s="3" t="e">
        <v>#N/A</v>
      </c>
    </row>
    <row r="38929" spans="28:28" x14ac:dyDescent="0.25">
      <c r="AB38929" s="3" t="e">
        <v>#N/A</v>
      </c>
    </row>
    <row r="38930" spans="28:28" x14ac:dyDescent="0.25">
      <c r="AB38930" s="3" t="e">
        <v>#N/A</v>
      </c>
    </row>
    <row r="38931" spans="28:28" x14ac:dyDescent="0.25">
      <c r="AB38931" s="3" t="e">
        <v>#N/A</v>
      </c>
    </row>
    <row r="38932" spans="28:28" x14ac:dyDescent="0.25">
      <c r="AB38932" s="3" t="e">
        <v>#N/A</v>
      </c>
    </row>
    <row r="38933" spans="28:28" x14ac:dyDescent="0.25">
      <c r="AB38933" s="3" t="e">
        <v>#N/A</v>
      </c>
    </row>
    <row r="38934" spans="28:28" x14ac:dyDescent="0.25">
      <c r="AB38934" s="3" t="e">
        <v>#N/A</v>
      </c>
    </row>
    <row r="38935" spans="28:28" x14ac:dyDescent="0.25">
      <c r="AB38935" s="3" t="e">
        <v>#N/A</v>
      </c>
    </row>
    <row r="38936" spans="28:28" x14ac:dyDescent="0.25">
      <c r="AB38936" s="3" t="e">
        <v>#N/A</v>
      </c>
    </row>
    <row r="38937" spans="28:28" x14ac:dyDescent="0.25">
      <c r="AB38937" s="3" t="e">
        <v>#N/A</v>
      </c>
    </row>
    <row r="38938" spans="28:28" x14ac:dyDescent="0.25">
      <c r="AB38938" s="3" t="e">
        <v>#N/A</v>
      </c>
    </row>
    <row r="38939" spans="28:28" x14ac:dyDescent="0.25">
      <c r="AB38939" s="3" t="e">
        <v>#N/A</v>
      </c>
    </row>
    <row r="38940" spans="28:28" x14ac:dyDescent="0.25">
      <c r="AB38940" s="3" t="e">
        <v>#N/A</v>
      </c>
    </row>
    <row r="38941" spans="28:28" x14ac:dyDescent="0.25">
      <c r="AB38941" s="3" t="e">
        <v>#N/A</v>
      </c>
    </row>
    <row r="38942" spans="28:28" x14ac:dyDescent="0.25">
      <c r="AB38942" s="3" t="e">
        <v>#N/A</v>
      </c>
    </row>
    <row r="38943" spans="28:28" x14ac:dyDescent="0.25">
      <c r="AB38943" s="3" t="e">
        <v>#N/A</v>
      </c>
    </row>
    <row r="38944" spans="28:28" x14ac:dyDescent="0.25">
      <c r="AB38944" s="3" t="e">
        <v>#N/A</v>
      </c>
    </row>
    <row r="38945" spans="28:28" x14ac:dyDescent="0.25">
      <c r="AB38945" s="3" t="e">
        <v>#N/A</v>
      </c>
    </row>
    <row r="38946" spans="28:28" x14ac:dyDescent="0.25">
      <c r="AB38946" s="3" t="e">
        <v>#N/A</v>
      </c>
    </row>
    <row r="38947" spans="28:28" x14ac:dyDescent="0.25">
      <c r="AB38947" s="3" t="e">
        <v>#N/A</v>
      </c>
    </row>
    <row r="38948" spans="28:28" x14ac:dyDescent="0.25">
      <c r="AB38948" s="3" t="e">
        <v>#N/A</v>
      </c>
    </row>
    <row r="38949" spans="28:28" x14ac:dyDescent="0.25">
      <c r="AB38949" s="3" t="e">
        <v>#N/A</v>
      </c>
    </row>
    <row r="38950" spans="28:28" x14ac:dyDescent="0.25">
      <c r="AB38950" s="3" t="e">
        <v>#N/A</v>
      </c>
    </row>
    <row r="38951" spans="28:28" x14ac:dyDescent="0.25">
      <c r="AB38951" s="3" t="e">
        <v>#N/A</v>
      </c>
    </row>
    <row r="38952" spans="28:28" x14ac:dyDescent="0.25">
      <c r="AB38952" s="3" t="e">
        <v>#N/A</v>
      </c>
    </row>
    <row r="38953" spans="28:28" x14ac:dyDescent="0.25">
      <c r="AB38953" s="3" t="e">
        <v>#N/A</v>
      </c>
    </row>
    <row r="38954" spans="28:28" x14ac:dyDescent="0.25">
      <c r="AB38954" s="3" t="e">
        <v>#N/A</v>
      </c>
    </row>
    <row r="38955" spans="28:28" x14ac:dyDescent="0.25">
      <c r="AB38955" s="3" t="e">
        <v>#N/A</v>
      </c>
    </row>
    <row r="38956" spans="28:28" x14ac:dyDescent="0.25">
      <c r="AB38956" s="3" t="e">
        <v>#N/A</v>
      </c>
    </row>
    <row r="38957" spans="28:28" x14ac:dyDescent="0.25">
      <c r="AB38957" s="3" t="e">
        <v>#N/A</v>
      </c>
    </row>
    <row r="38958" spans="28:28" x14ac:dyDescent="0.25">
      <c r="AB38958" s="3" t="e">
        <v>#N/A</v>
      </c>
    </row>
    <row r="38959" spans="28:28" x14ac:dyDescent="0.25">
      <c r="AB38959" s="3" t="e">
        <v>#N/A</v>
      </c>
    </row>
    <row r="38960" spans="28:28" x14ac:dyDescent="0.25">
      <c r="AB38960" s="3" t="e">
        <v>#N/A</v>
      </c>
    </row>
    <row r="38961" spans="28:28" x14ac:dyDescent="0.25">
      <c r="AB38961" s="3" t="e">
        <v>#N/A</v>
      </c>
    </row>
    <row r="38962" spans="28:28" x14ac:dyDescent="0.25">
      <c r="AB38962" s="3" t="e">
        <v>#N/A</v>
      </c>
    </row>
    <row r="38963" spans="28:28" x14ac:dyDescent="0.25">
      <c r="AB38963" s="3" t="e">
        <v>#N/A</v>
      </c>
    </row>
    <row r="38964" spans="28:28" x14ac:dyDescent="0.25">
      <c r="AB38964" s="3" t="e">
        <v>#N/A</v>
      </c>
    </row>
    <row r="38965" spans="28:28" x14ac:dyDescent="0.25">
      <c r="AB38965" s="3" t="e">
        <v>#N/A</v>
      </c>
    </row>
    <row r="38966" spans="28:28" x14ac:dyDescent="0.25">
      <c r="AB38966" s="3" t="e">
        <v>#N/A</v>
      </c>
    </row>
    <row r="38967" spans="28:28" x14ac:dyDescent="0.25">
      <c r="AB38967" s="3" t="e">
        <v>#N/A</v>
      </c>
    </row>
    <row r="38968" spans="28:28" x14ac:dyDescent="0.25">
      <c r="AB38968" s="3" t="e">
        <v>#N/A</v>
      </c>
    </row>
    <row r="38969" spans="28:28" x14ac:dyDescent="0.25">
      <c r="AB38969" s="3" t="e">
        <v>#N/A</v>
      </c>
    </row>
    <row r="38970" spans="28:28" x14ac:dyDescent="0.25">
      <c r="AB38970" s="3" t="e">
        <v>#N/A</v>
      </c>
    </row>
    <row r="38971" spans="28:28" x14ac:dyDescent="0.25">
      <c r="AB38971" s="3" t="e">
        <v>#N/A</v>
      </c>
    </row>
    <row r="38972" spans="28:28" x14ac:dyDescent="0.25">
      <c r="AB38972" s="3" t="e">
        <v>#N/A</v>
      </c>
    </row>
    <row r="38973" spans="28:28" x14ac:dyDescent="0.25">
      <c r="AB38973" s="3" t="e">
        <v>#N/A</v>
      </c>
    </row>
    <row r="38974" spans="28:28" x14ac:dyDescent="0.25">
      <c r="AB38974" s="3" t="e">
        <v>#N/A</v>
      </c>
    </row>
    <row r="38975" spans="28:28" x14ac:dyDescent="0.25">
      <c r="AB38975" s="3" t="e">
        <v>#N/A</v>
      </c>
    </row>
    <row r="38976" spans="28:28" x14ac:dyDescent="0.25">
      <c r="AB38976" s="3" t="e">
        <v>#N/A</v>
      </c>
    </row>
    <row r="38977" spans="28:28" x14ac:dyDescent="0.25">
      <c r="AB38977" s="3" t="e">
        <v>#N/A</v>
      </c>
    </row>
    <row r="38978" spans="28:28" x14ac:dyDescent="0.25">
      <c r="AB38978" s="3" t="e">
        <v>#N/A</v>
      </c>
    </row>
    <row r="38979" spans="28:28" x14ac:dyDescent="0.25">
      <c r="AB38979" s="3" t="e">
        <v>#N/A</v>
      </c>
    </row>
    <row r="38980" spans="28:28" x14ac:dyDescent="0.25">
      <c r="AB38980" s="3" t="e">
        <v>#N/A</v>
      </c>
    </row>
    <row r="38981" spans="28:28" x14ac:dyDescent="0.25">
      <c r="AB38981" s="3" t="e">
        <v>#N/A</v>
      </c>
    </row>
    <row r="38982" spans="28:28" x14ac:dyDescent="0.25">
      <c r="AB38982" s="3" t="e">
        <v>#N/A</v>
      </c>
    </row>
    <row r="38983" spans="28:28" x14ac:dyDescent="0.25">
      <c r="AB38983" s="3" t="e">
        <v>#N/A</v>
      </c>
    </row>
    <row r="38984" spans="28:28" x14ac:dyDescent="0.25">
      <c r="AB38984" s="3" t="e">
        <v>#N/A</v>
      </c>
    </row>
    <row r="38985" spans="28:28" x14ac:dyDescent="0.25">
      <c r="AB38985" s="3" t="e">
        <v>#N/A</v>
      </c>
    </row>
    <row r="38986" spans="28:28" x14ac:dyDescent="0.25">
      <c r="AB38986" s="3" t="e">
        <v>#N/A</v>
      </c>
    </row>
    <row r="38987" spans="28:28" x14ac:dyDescent="0.25">
      <c r="AB38987" s="3" t="e">
        <v>#N/A</v>
      </c>
    </row>
    <row r="38988" spans="28:28" x14ac:dyDescent="0.25">
      <c r="AB38988" s="3" t="e">
        <v>#N/A</v>
      </c>
    </row>
    <row r="38989" spans="28:28" x14ac:dyDescent="0.25">
      <c r="AB38989" s="3" t="e">
        <v>#N/A</v>
      </c>
    </row>
    <row r="38990" spans="28:28" x14ac:dyDescent="0.25">
      <c r="AB38990" s="3" t="e">
        <v>#N/A</v>
      </c>
    </row>
    <row r="38991" spans="28:28" x14ac:dyDescent="0.25">
      <c r="AB38991" s="3" t="e">
        <v>#N/A</v>
      </c>
    </row>
    <row r="38992" spans="28:28" x14ac:dyDescent="0.25">
      <c r="AB38992" s="3" t="e">
        <v>#N/A</v>
      </c>
    </row>
    <row r="38993" spans="28:28" x14ac:dyDescent="0.25">
      <c r="AB38993" s="3" t="e">
        <v>#N/A</v>
      </c>
    </row>
    <row r="38994" spans="28:28" x14ac:dyDescent="0.25">
      <c r="AB38994" s="3" t="e">
        <v>#N/A</v>
      </c>
    </row>
    <row r="38995" spans="28:28" x14ac:dyDescent="0.25">
      <c r="AB38995" s="3" t="e">
        <v>#N/A</v>
      </c>
    </row>
    <row r="38996" spans="28:28" x14ac:dyDescent="0.25">
      <c r="AB38996" s="3" t="e">
        <v>#N/A</v>
      </c>
    </row>
    <row r="38997" spans="28:28" x14ac:dyDescent="0.25">
      <c r="AB38997" s="3" t="e">
        <v>#N/A</v>
      </c>
    </row>
    <row r="38998" spans="28:28" x14ac:dyDescent="0.25">
      <c r="AB38998" s="3" t="e">
        <v>#N/A</v>
      </c>
    </row>
    <row r="38999" spans="28:28" x14ac:dyDescent="0.25">
      <c r="AB38999" s="3" t="e">
        <v>#N/A</v>
      </c>
    </row>
    <row r="39000" spans="28:28" x14ac:dyDescent="0.25">
      <c r="AB39000" s="3" t="e">
        <v>#N/A</v>
      </c>
    </row>
    <row r="39001" spans="28:28" x14ac:dyDescent="0.25">
      <c r="AB39001" s="3" t="e">
        <v>#N/A</v>
      </c>
    </row>
    <row r="39002" spans="28:28" x14ac:dyDescent="0.25">
      <c r="AB39002" s="3" t="e">
        <v>#N/A</v>
      </c>
    </row>
    <row r="39003" spans="28:28" x14ac:dyDescent="0.25">
      <c r="AB39003" s="3" t="e">
        <v>#N/A</v>
      </c>
    </row>
    <row r="39004" spans="28:28" x14ac:dyDescent="0.25">
      <c r="AB39004" s="3" t="e">
        <v>#N/A</v>
      </c>
    </row>
    <row r="39005" spans="28:28" x14ac:dyDescent="0.25">
      <c r="AB39005" s="3" t="e">
        <v>#N/A</v>
      </c>
    </row>
    <row r="39006" spans="28:28" x14ac:dyDescent="0.25">
      <c r="AB39006" s="3" t="e">
        <v>#N/A</v>
      </c>
    </row>
    <row r="39007" spans="28:28" x14ac:dyDescent="0.25">
      <c r="AB39007" s="3" t="e">
        <v>#N/A</v>
      </c>
    </row>
    <row r="39008" spans="28:28" x14ac:dyDescent="0.25">
      <c r="AB39008" s="3" t="e">
        <v>#N/A</v>
      </c>
    </row>
    <row r="39009" spans="28:28" x14ac:dyDescent="0.25">
      <c r="AB39009" s="3" t="e">
        <v>#N/A</v>
      </c>
    </row>
    <row r="39010" spans="28:28" x14ac:dyDescent="0.25">
      <c r="AB39010" s="3" t="e">
        <v>#N/A</v>
      </c>
    </row>
    <row r="39011" spans="28:28" x14ac:dyDescent="0.25">
      <c r="AB39011" s="3" t="e">
        <v>#N/A</v>
      </c>
    </row>
    <row r="39012" spans="28:28" x14ac:dyDescent="0.25">
      <c r="AB39012" s="3" t="e">
        <v>#N/A</v>
      </c>
    </row>
    <row r="39013" spans="28:28" x14ac:dyDescent="0.25">
      <c r="AB39013" s="3" t="e">
        <v>#N/A</v>
      </c>
    </row>
    <row r="39014" spans="28:28" x14ac:dyDescent="0.25">
      <c r="AB39014" s="3" t="e">
        <v>#N/A</v>
      </c>
    </row>
    <row r="39015" spans="28:28" x14ac:dyDescent="0.25">
      <c r="AB39015" s="3" t="e">
        <v>#N/A</v>
      </c>
    </row>
    <row r="39016" spans="28:28" x14ac:dyDescent="0.25">
      <c r="AB39016" s="3" t="e">
        <v>#N/A</v>
      </c>
    </row>
    <row r="39017" spans="28:28" x14ac:dyDescent="0.25">
      <c r="AB39017" s="3" t="e">
        <v>#N/A</v>
      </c>
    </row>
    <row r="39018" spans="28:28" x14ac:dyDescent="0.25">
      <c r="AB39018" s="3" t="e">
        <v>#N/A</v>
      </c>
    </row>
    <row r="39019" spans="28:28" x14ac:dyDescent="0.25">
      <c r="AB39019" s="3" t="e">
        <v>#N/A</v>
      </c>
    </row>
    <row r="39020" spans="28:28" x14ac:dyDescent="0.25">
      <c r="AB39020" s="3" t="e">
        <v>#N/A</v>
      </c>
    </row>
    <row r="39021" spans="28:28" x14ac:dyDescent="0.25">
      <c r="AB39021" s="3" t="e">
        <v>#N/A</v>
      </c>
    </row>
    <row r="39022" spans="28:28" x14ac:dyDescent="0.25">
      <c r="AB39022" s="3" t="e">
        <v>#N/A</v>
      </c>
    </row>
    <row r="39023" spans="28:28" x14ac:dyDescent="0.25">
      <c r="AB39023" s="3" t="e">
        <v>#N/A</v>
      </c>
    </row>
    <row r="39024" spans="28:28" x14ac:dyDescent="0.25">
      <c r="AB39024" s="3" t="e">
        <v>#N/A</v>
      </c>
    </row>
    <row r="39025" spans="28:28" x14ac:dyDescent="0.25">
      <c r="AB39025" s="3" t="e">
        <v>#N/A</v>
      </c>
    </row>
    <row r="39026" spans="28:28" x14ac:dyDescent="0.25">
      <c r="AB39026" s="3" t="e">
        <v>#N/A</v>
      </c>
    </row>
    <row r="39027" spans="28:28" x14ac:dyDescent="0.25">
      <c r="AB39027" s="3" t="e">
        <v>#N/A</v>
      </c>
    </row>
    <row r="39028" spans="28:28" x14ac:dyDescent="0.25">
      <c r="AB39028" s="3" t="e">
        <v>#N/A</v>
      </c>
    </row>
    <row r="39029" spans="28:28" x14ac:dyDescent="0.25">
      <c r="AB39029" s="3" t="e">
        <v>#N/A</v>
      </c>
    </row>
    <row r="39030" spans="28:28" x14ac:dyDescent="0.25">
      <c r="AB39030" s="3" t="e">
        <v>#N/A</v>
      </c>
    </row>
    <row r="39031" spans="28:28" x14ac:dyDescent="0.25">
      <c r="AB39031" s="3" t="e">
        <v>#N/A</v>
      </c>
    </row>
    <row r="39032" spans="28:28" x14ac:dyDescent="0.25">
      <c r="AB39032" s="3" t="e">
        <v>#N/A</v>
      </c>
    </row>
    <row r="39033" spans="28:28" x14ac:dyDescent="0.25">
      <c r="AB39033" s="3" t="e">
        <v>#N/A</v>
      </c>
    </row>
    <row r="39034" spans="28:28" x14ac:dyDescent="0.25">
      <c r="AB39034" s="3" t="e">
        <v>#N/A</v>
      </c>
    </row>
    <row r="39035" spans="28:28" x14ac:dyDescent="0.25">
      <c r="AB39035" s="3" t="e">
        <v>#N/A</v>
      </c>
    </row>
    <row r="39036" spans="28:28" x14ac:dyDescent="0.25">
      <c r="AB39036" s="3" t="e">
        <v>#N/A</v>
      </c>
    </row>
    <row r="39037" spans="28:28" x14ac:dyDescent="0.25">
      <c r="AB39037" s="3" t="e">
        <v>#N/A</v>
      </c>
    </row>
    <row r="39038" spans="28:28" x14ac:dyDescent="0.25">
      <c r="AB39038" s="3" t="e">
        <v>#N/A</v>
      </c>
    </row>
    <row r="39039" spans="28:28" x14ac:dyDescent="0.25">
      <c r="AB39039" s="3" t="e">
        <v>#N/A</v>
      </c>
    </row>
    <row r="39040" spans="28:28" x14ac:dyDescent="0.25">
      <c r="AB39040" s="3" t="e">
        <v>#N/A</v>
      </c>
    </row>
    <row r="39041" spans="28:28" x14ac:dyDescent="0.25">
      <c r="AB39041" s="3" t="e">
        <v>#N/A</v>
      </c>
    </row>
    <row r="39042" spans="28:28" x14ac:dyDescent="0.25">
      <c r="AB39042" s="3" t="e">
        <v>#N/A</v>
      </c>
    </row>
    <row r="39043" spans="28:28" x14ac:dyDescent="0.25">
      <c r="AB39043" s="3" t="e">
        <v>#N/A</v>
      </c>
    </row>
    <row r="39044" spans="28:28" x14ac:dyDescent="0.25">
      <c r="AB39044" s="3" t="e">
        <v>#N/A</v>
      </c>
    </row>
    <row r="39045" spans="28:28" x14ac:dyDescent="0.25">
      <c r="AB39045" s="3" t="e">
        <v>#N/A</v>
      </c>
    </row>
    <row r="39046" spans="28:28" x14ac:dyDescent="0.25">
      <c r="AB39046" s="3" t="e">
        <v>#N/A</v>
      </c>
    </row>
    <row r="39047" spans="28:28" x14ac:dyDescent="0.25">
      <c r="AB39047" s="3" t="e">
        <v>#N/A</v>
      </c>
    </row>
    <row r="39048" spans="28:28" x14ac:dyDescent="0.25">
      <c r="AB39048" s="3" t="e">
        <v>#N/A</v>
      </c>
    </row>
    <row r="39049" spans="28:28" x14ac:dyDescent="0.25">
      <c r="AB39049" s="3" t="e">
        <v>#N/A</v>
      </c>
    </row>
    <row r="39050" spans="28:28" x14ac:dyDescent="0.25">
      <c r="AB39050" s="3" t="e">
        <v>#N/A</v>
      </c>
    </row>
    <row r="39051" spans="28:28" x14ac:dyDescent="0.25">
      <c r="AB39051" s="3" t="e">
        <v>#N/A</v>
      </c>
    </row>
    <row r="39052" spans="28:28" x14ac:dyDescent="0.25">
      <c r="AB39052" s="3" t="e">
        <v>#N/A</v>
      </c>
    </row>
    <row r="39053" spans="28:28" x14ac:dyDescent="0.25">
      <c r="AB39053" s="3" t="e">
        <v>#N/A</v>
      </c>
    </row>
    <row r="39054" spans="28:28" x14ac:dyDescent="0.25">
      <c r="AB39054" s="3" t="e">
        <v>#N/A</v>
      </c>
    </row>
    <row r="39055" spans="28:28" x14ac:dyDescent="0.25">
      <c r="AB39055" s="3" t="e">
        <v>#N/A</v>
      </c>
    </row>
    <row r="39056" spans="28:28" x14ac:dyDescent="0.25">
      <c r="AB39056" s="3" t="e">
        <v>#N/A</v>
      </c>
    </row>
    <row r="39057" spans="28:28" x14ac:dyDescent="0.25">
      <c r="AB39057" s="3" t="e">
        <v>#N/A</v>
      </c>
    </row>
    <row r="39058" spans="28:28" x14ac:dyDescent="0.25">
      <c r="AB39058" s="3" t="e">
        <v>#N/A</v>
      </c>
    </row>
    <row r="39059" spans="28:28" x14ac:dyDescent="0.25">
      <c r="AB39059" s="3" t="e">
        <v>#N/A</v>
      </c>
    </row>
    <row r="39060" spans="28:28" x14ac:dyDescent="0.25">
      <c r="AB39060" s="3" t="e">
        <v>#N/A</v>
      </c>
    </row>
    <row r="39061" spans="28:28" x14ac:dyDescent="0.25">
      <c r="AB39061" s="3" t="e">
        <v>#N/A</v>
      </c>
    </row>
    <row r="39062" spans="28:28" x14ac:dyDescent="0.25">
      <c r="AB39062" s="3" t="e">
        <v>#N/A</v>
      </c>
    </row>
    <row r="39063" spans="28:28" x14ac:dyDescent="0.25">
      <c r="AB39063" s="3" t="e">
        <v>#N/A</v>
      </c>
    </row>
    <row r="39064" spans="28:28" x14ac:dyDescent="0.25">
      <c r="AB39064" s="3" t="e">
        <v>#N/A</v>
      </c>
    </row>
    <row r="39065" spans="28:28" x14ac:dyDescent="0.25">
      <c r="AB39065" s="3" t="e">
        <v>#N/A</v>
      </c>
    </row>
    <row r="39066" spans="28:28" x14ac:dyDescent="0.25">
      <c r="AB39066" s="3" t="e">
        <v>#N/A</v>
      </c>
    </row>
    <row r="39067" spans="28:28" x14ac:dyDescent="0.25">
      <c r="AB39067" s="3" t="e">
        <v>#N/A</v>
      </c>
    </row>
    <row r="39068" spans="28:28" x14ac:dyDescent="0.25">
      <c r="AB39068" s="3" t="e">
        <v>#N/A</v>
      </c>
    </row>
    <row r="39069" spans="28:28" x14ac:dyDescent="0.25">
      <c r="AB39069" s="3" t="e">
        <v>#N/A</v>
      </c>
    </row>
    <row r="39070" spans="28:28" x14ac:dyDescent="0.25">
      <c r="AB39070" s="3" t="e">
        <v>#N/A</v>
      </c>
    </row>
    <row r="39071" spans="28:28" x14ac:dyDescent="0.25">
      <c r="AB39071" s="3" t="e">
        <v>#N/A</v>
      </c>
    </row>
    <row r="39072" spans="28:28" x14ac:dyDescent="0.25">
      <c r="AB39072" s="3" t="e">
        <v>#N/A</v>
      </c>
    </row>
    <row r="39073" spans="28:28" x14ac:dyDescent="0.25">
      <c r="AB39073" s="3" t="e">
        <v>#N/A</v>
      </c>
    </row>
    <row r="39074" spans="28:28" x14ac:dyDescent="0.25">
      <c r="AB39074" s="3" t="e">
        <v>#N/A</v>
      </c>
    </row>
    <row r="39075" spans="28:28" x14ac:dyDescent="0.25">
      <c r="AB39075" s="3" t="e">
        <v>#N/A</v>
      </c>
    </row>
    <row r="39076" spans="28:28" x14ac:dyDescent="0.25">
      <c r="AB39076" s="3" t="e">
        <v>#N/A</v>
      </c>
    </row>
    <row r="39077" spans="28:28" x14ac:dyDescent="0.25">
      <c r="AB39077" s="3" t="e">
        <v>#N/A</v>
      </c>
    </row>
    <row r="39078" spans="28:28" x14ac:dyDescent="0.25">
      <c r="AB39078" s="3" t="e">
        <v>#N/A</v>
      </c>
    </row>
    <row r="39079" spans="28:28" x14ac:dyDescent="0.25">
      <c r="AB39079" s="3" t="e">
        <v>#N/A</v>
      </c>
    </row>
    <row r="39080" spans="28:28" x14ac:dyDescent="0.25">
      <c r="AB39080" s="3" t="e">
        <v>#N/A</v>
      </c>
    </row>
    <row r="39081" spans="28:28" x14ac:dyDescent="0.25">
      <c r="AB39081" s="3" t="e">
        <v>#N/A</v>
      </c>
    </row>
    <row r="39082" spans="28:28" x14ac:dyDescent="0.25">
      <c r="AB39082" s="3" t="e">
        <v>#N/A</v>
      </c>
    </row>
    <row r="39083" spans="28:28" x14ac:dyDescent="0.25">
      <c r="AB39083" s="3" t="e">
        <v>#N/A</v>
      </c>
    </row>
    <row r="39084" spans="28:28" x14ac:dyDescent="0.25">
      <c r="AB39084" s="3" t="e">
        <v>#N/A</v>
      </c>
    </row>
    <row r="39085" spans="28:28" x14ac:dyDescent="0.25">
      <c r="AB39085" s="3" t="e">
        <v>#N/A</v>
      </c>
    </row>
    <row r="39086" spans="28:28" x14ac:dyDescent="0.25">
      <c r="AB39086" s="3" t="e">
        <v>#N/A</v>
      </c>
    </row>
    <row r="39087" spans="28:28" x14ac:dyDescent="0.25">
      <c r="AB39087" s="3" t="e">
        <v>#N/A</v>
      </c>
    </row>
    <row r="39088" spans="28:28" x14ac:dyDescent="0.25">
      <c r="AB39088" s="3" t="e">
        <v>#N/A</v>
      </c>
    </row>
    <row r="39089" spans="28:28" x14ac:dyDescent="0.25">
      <c r="AB39089" s="3" t="e">
        <v>#N/A</v>
      </c>
    </row>
    <row r="39090" spans="28:28" x14ac:dyDescent="0.25">
      <c r="AB39090" s="3" t="e">
        <v>#N/A</v>
      </c>
    </row>
    <row r="39091" spans="28:28" x14ac:dyDescent="0.25">
      <c r="AB39091" s="3" t="e">
        <v>#N/A</v>
      </c>
    </row>
    <row r="39092" spans="28:28" x14ac:dyDescent="0.25">
      <c r="AB39092" s="3" t="e">
        <v>#N/A</v>
      </c>
    </row>
    <row r="39093" spans="28:28" x14ac:dyDescent="0.25">
      <c r="AB39093" s="3" t="e">
        <v>#N/A</v>
      </c>
    </row>
    <row r="39094" spans="28:28" x14ac:dyDescent="0.25">
      <c r="AB39094" s="3" t="e">
        <v>#N/A</v>
      </c>
    </row>
    <row r="39095" spans="28:28" x14ac:dyDescent="0.25">
      <c r="AB39095" s="3" t="e">
        <v>#N/A</v>
      </c>
    </row>
    <row r="39096" spans="28:28" x14ac:dyDescent="0.25">
      <c r="AB39096" s="3" t="e">
        <v>#N/A</v>
      </c>
    </row>
    <row r="39097" spans="28:28" x14ac:dyDescent="0.25">
      <c r="AB39097" s="3" t="e">
        <v>#N/A</v>
      </c>
    </row>
    <row r="39098" spans="28:28" x14ac:dyDescent="0.25">
      <c r="AB39098" s="3" t="e">
        <v>#N/A</v>
      </c>
    </row>
    <row r="39099" spans="28:28" x14ac:dyDescent="0.25">
      <c r="AB39099" s="3" t="e">
        <v>#N/A</v>
      </c>
    </row>
    <row r="39100" spans="28:28" x14ac:dyDescent="0.25">
      <c r="AB39100" s="3" t="e">
        <v>#N/A</v>
      </c>
    </row>
    <row r="39101" spans="28:28" x14ac:dyDescent="0.25">
      <c r="AB39101" s="3" t="e">
        <v>#N/A</v>
      </c>
    </row>
    <row r="39102" spans="28:28" x14ac:dyDescent="0.25">
      <c r="AB39102" s="3" t="e">
        <v>#N/A</v>
      </c>
    </row>
    <row r="39103" spans="28:28" x14ac:dyDescent="0.25">
      <c r="AB39103" s="3" t="e">
        <v>#N/A</v>
      </c>
    </row>
    <row r="39104" spans="28:28" x14ac:dyDescent="0.25">
      <c r="AB39104" s="3" t="e">
        <v>#N/A</v>
      </c>
    </row>
    <row r="39105" spans="28:28" x14ac:dyDescent="0.25">
      <c r="AB39105" s="3" t="e">
        <v>#N/A</v>
      </c>
    </row>
    <row r="39106" spans="28:28" x14ac:dyDescent="0.25">
      <c r="AB39106" s="3" t="e">
        <v>#N/A</v>
      </c>
    </row>
    <row r="39107" spans="28:28" x14ac:dyDescent="0.25">
      <c r="AB39107" s="3" t="e">
        <v>#N/A</v>
      </c>
    </row>
    <row r="39108" spans="28:28" x14ac:dyDescent="0.25">
      <c r="AB39108" s="3" t="e">
        <v>#N/A</v>
      </c>
    </row>
    <row r="39109" spans="28:28" x14ac:dyDescent="0.25">
      <c r="AB39109" s="3" t="e">
        <v>#N/A</v>
      </c>
    </row>
    <row r="39110" spans="28:28" x14ac:dyDescent="0.25">
      <c r="AB39110" s="3" t="e">
        <v>#N/A</v>
      </c>
    </row>
    <row r="39111" spans="28:28" x14ac:dyDescent="0.25">
      <c r="AB39111" s="3" t="e">
        <v>#N/A</v>
      </c>
    </row>
    <row r="39112" spans="28:28" x14ac:dyDescent="0.25">
      <c r="AB39112" s="3" t="e">
        <v>#N/A</v>
      </c>
    </row>
    <row r="39113" spans="28:28" x14ac:dyDescent="0.25">
      <c r="AB39113" s="3" t="e">
        <v>#N/A</v>
      </c>
    </row>
    <row r="39114" spans="28:28" x14ac:dyDescent="0.25">
      <c r="AB39114" s="3" t="e">
        <v>#N/A</v>
      </c>
    </row>
    <row r="39115" spans="28:28" x14ac:dyDescent="0.25">
      <c r="AB39115" s="3" t="e">
        <v>#N/A</v>
      </c>
    </row>
    <row r="39116" spans="28:28" x14ac:dyDescent="0.25">
      <c r="AB39116" s="3" t="e">
        <v>#N/A</v>
      </c>
    </row>
    <row r="39117" spans="28:28" x14ac:dyDescent="0.25">
      <c r="AB39117" s="3" t="e">
        <v>#N/A</v>
      </c>
    </row>
    <row r="39118" spans="28:28" x14ac:dyDescent="0.25">
      <c r="AB39118" s="3" t="e">
        <v>#N/A</v>
      </c>
    </row>
    <row r="39119" spans="28:28" x14ac:dyDescent="0.25">
      <c r="AB39119" s="3" t="e">
        <v>#N/A</v>
      </c>
    </row>
    <row r="39120" spans="28:28" x14ac:dyDescent="0.25">
      <c r="AB39120" s="3" t="e">
        <v>#N/A</v>
      </c>
    </row>
    <row r="39121" spans="28:28" x14ac:dyDescent="0.25">
      <c r="AB39121" s="3" t="e">
        <v>#N/A</v>
      </c>
    </row>
    <row r="39122" spans="28:28" x14ac:dyDescent="0.25">
      <c r="AB39122" s="3" t="e">
        <v>#N/A</v>
      </c>
    </row>
    <row r="39123" spans="28:28" x14ac:dyDescent="0.25">
      <c r="AB39123" s="3" t="e">
        <v>#N/A</v>
      </c>
    </row>
    <row r="39124" spans="28:28" x14ac:dyDescent="0.25">
      <c r="AB39124" s="3" t="e">
        <v>#N/A</v>
      </c>
    </row>
    <row r="39125" spans="28:28" x14ac:dyDescent="0.25">
      <c r="AB39125" s="3" t="e">
        <v>#N/A</v>
      </c>
    </row>
    <row r="39126" spans="28:28" x14ac:dyDescent="0.25">
      <c r="AB39126" s="3" t="e">
        <v>#N/A</v>
      </c>
    </row>
    <row r="39127" spans="28:28" x14ac:dyDescent="0.25">
      <c r="AB39127" s="3" t="e">
        <v>#N/A</v>
      </c>
    </row>
    <row r="39128" spans="28:28" x14ac:dyDescent="0.25">
      <c r="AB39128" s="3" t="e">
        <v>#N/A</v>
      </c>
    </row>
    <row r="39129" spans="28:28" x14ac:dyDescent="0.25">
      <c r="AB39129" s="3" t="e">
        <v>#N/A</v>
      </c>
    </row>
    <row r="39130" spans="28:28" x14ac:dyDescent="0.25">
      <c r="AB39130" s="3" t="e">
        <v>#N/A</v>
      </c>
    </row>
    <row r="39131" spans="28:28" x14ac:dyDescent="0.25">
      <c r="AB39131" s="3" t="e">
        <v>#N/A</v>
      </c>
    </row>
    <row r="39132" spans="28:28" x14ac:dyDescent="0.25">
      <c r="AB39132" s="3" t="e">
        <v>#N/A</v>
      </c>
    </row>
    <row r="39133" spans="28:28" x14ac:dyDescent="0.25">
      <c r="AB39133" s="3" t="e">
        <v>#N/A</v>
      </c>
    </row>
    <row r="39134" spans="28:28" x14ac:dyDescent="0.25">
      <c r="AB39134" s="3" t="e">
        <v>#N/A</v>
      </c>
    </row>
    <row r="39135" spans="28:28" x14ac:dyDescent="0.25">
      <c r="AB39135" s="3" t="e">
        <v>#N/A</v>
      </c>
    </row>
    <row r="39136" spans="28:28" x14ac:dyDescent="0.25">
      <c r="AB39136" s="3" t="e">
        <v>#N/A</v>
      </c>
    </row>
    <row r="39137" spans="28:28" x14ac:dyDescent="0.25">
      <c r="AB39137" s="3" t="e">
        <v>#N/A</v>
      </c>
    </row>
    <row r="39138" spans="28:28" x14ac:dyDescent="0.25">
      <c r="AB39138" s="3" t="e">
        <v>#N/A</v>
      </c>
    </row>
    <row r="39139" spans="28:28" x14ac:dyDescent="0.25">
      <c r="AB39139" s="3" t="e">
        <v>#N/A</v>
      </c>
    </row>
    <row r="39140" spans="28:28" x14ac:dyDescent="0.25">
      <c r="AB39140" s="3" t="e">
        <v>#N/A</v>
      </c>
    </row>
    <row r="39141" spans="28:28" x14ac:dyDescent="0.25">
      <c r="AB39141" s="3" t="e">
        <v>#N/A</v>
      </c>
    </row>
    <row r="39142" spans="28:28" x14ac:dyDescent="0.25">
      <c r="AB39142" s="3" t="e">
        <v>#N/A</v>
      </c>
    </row>
    <row r="39143" spans="28:28" x14ac:dyDescent="0.25">
      <c r="AB39143" s="3" t="e">
        <v>#N/A</v>
      </c>
    </row>
    <row r="39144" spans="28:28" x14ac:dyDescent="0.25">
      <c r="AB39144" s="3" t="e">
        <v>#N/A</v>
      </c>
    </row>
    <row r="39145" spans="28:28" x14ac:dyDescent="0.25">
      <c r="AB39145" s="3" t="e">
        <v>#N/A</v>
      </c>
    </row>
    <row r="39146" spans="28:28" x14ac:dyDescent="0.25">
      <c r="AB39146" s="3" t="e">
        <v>#N/A</v>
      </c>
    </row>
    <row r="39147" spans="28:28" x14ac:dyDescent="0.25">
      <c r="AB39147" s="3" t="e">
        <v>#N/A</v>
      </c>
    </row>
    <row r="39148" spans="28:28" x14ac:dyDescent="0.25">
      <c r="AB39148" s="3" t="e">
        <v>#N/A</v>
      </c>
    </row>
    <row r="39149" spans="28:28" x14ac:dyDescent="0.25">
      <c r="AB39149" s="3" t="e">
        <v>#N/A</v>
      </c>
    </row>
    <row r="39150" spans="28:28" x14ac:dyDescent="0.25">
      <c r="AB39150" s="3" t="e">
        <v>#N/A</v>
      </c>
    </row>
    <row r="39151" spans="28:28" x14ac:dyDescent="0.25">
      <c r="AB39151" s="3" t="e">
        <v>#N/A</v>
      </c>
    </row>
    <row r="39152" spans="28:28" x14ac:dyDescent="0.25">
      <c r="AB39152" s="3" t="e">
        <v>#N/A</v>
      </c>
    </row>
    <row r="39153" spans="28:28" x14ac:dyDescent="0.25">
      <c r="AB39153" s="3" t="e">
        <v>#N/A</v>
      </c>
    </row>
    <row r="39154" spans="28:28" x14ac:dyDescent="0.25">
      <c r="AB39154" s="3" t="e">
        <v>#N/A</v>
      </c>
    </row>
    <row r="39155" spans="28:28" x14ac:dyDescent="0.25">
      <c r="AB39155" s="3" t="e">
        <v>#N/A</v>
      </c>
    </row>
    <row r="39156" spans="28:28" x14ac:dyDescent="0.25">
      <c r="AB39156" s="3" t="e">
        <v>#N/A</v>
      </c>
    </row>
    <row r="39157" spans="28:28" x14ac:dyDescent="0.25">
      <c r="AB39157" s="3" t="e">
        <v>#N/A</v>
      </c>
    </row>
    <row r="39158" spans="28:28" x14ac:dyDescent="0.25">
      <c r="AB39158" s="3" t="e">
        <v>#N/A</v>
      </c>
    </row>
    <row r="39159" spans="28:28" x14ac:dyDescent="0.25">
      <c r="AB39159" s="3" t="e">
        <v>#N/A</v>
      </c>
    </row>
    <row r="39160" spans="28:28" x14ac:dyDescent="0.25">
      <c r="AB39160" s="3" t="e">
        <v>#N/A</v>
      </c>
    </row>
    <row r="39161" spans="28:28" x14ac:dyDescent="0.25">
      <c r="AB39161" s="3" t="e">
        <v>#N/A</v>
      </c>
    </row>
    <row r="39162" spans="28:28" x14ac:dyDescent="0.25">
      <c r="AB39162" s="3" t="e">
        <v>#N/A</v>
      </c>
    </row>
    <row r="39163" spans="28:28" x14ac:dyDescent="0.25">
      <c r="AB39163" s="3" t="e">
        <v>#N/A</v>
      </c>
    </row>
    <row r="39164" spans="28:28" x14ac:dyDescent="0.25">
      <c r="AB39164" s="3" t="e">
        <v>#N/A</v>
      </c>
    </row>
    <row r="39165" spans="28:28" x14ac:dyDescent="0.25">
      <c r="AB39165" s="3" t="e">
        <v>#N/A</v>
      </c>
    </row>
    <row r="39166" spans="28:28" x14ac:dyDescent="0.25">
      <c r="AB39166" s="3" t="e">
        <v>#N/A</v>
      </c>
    </row>
    <row r="39167" spans="28:28" x14ac:dyDescent="0.25">
      <c r="AB39167" s="3" t="e">
        <v>#N/A</v>
      </c>
    </row>
    <row r="39168" spans="28:28" x14ac:dyDescent="0.25">
      <c r="AB39168" s="3" t="e">
        <v>#N/A</v>
      </c>
    </row>
    <row r="39169" spans="28:28" x14ac:dyDescent="0.25">
      <c r="AB39169" s="3" t="e">
        <v>#N/A</v>
      </c>
    </row>
    <row r="39170" spans="28:28" x14ac:dyDescent="0.25">
      <c r="AB39170" s="3" t="e">
        <v>#N/A</v>
      </c>
    </row>
    <row r="39171" spans="28:28" x14ac:dyDescent="0.25">
      <c r="AB39171" s="3" t="e">
        <v>#N/A</v>
      </c>
    </row>
    <row r="39172" spans="28:28" x14ac:dyDescent="0.25">
      <c r="AB39172" s="3" t="e">
        <v>#N/A</v>
      </c>
    </row>
    <row r="39173" spans="28:28" x14ac:dyDescent="0.25">
      <c r="AB39173" s="3" t="e">
        <v>#N/A</v>
      </c>
    </row>
    <row r="39174" spans="28:28" x14ac:dyDescent="0.25">
      <c r="AB39174" s="3" t="e">
        <v>#N/A</v>
      </c>
    </row>
    <row r="39175" spans="28:28" x14ac:dyDescent="0.25">
      <c r="AB39175" s="3" t="e">
        <v>#N/A</v>
      </c>
    </row>
    <row r="39176" spans="28:28" x14ac:dyDescent="0.25">
      <c r="AB39176" s="3" t="e">
        <v>#N/A</v>
      </c>
    </row>
    <row r="39177" spans="28:28" x14ac:dyDescent="0.25">
      <c r="AB39177" s="3" t="e">
        <v>#N/A</v>
      </c>
    </row>
    <row r="39178" spans="28:28" x14ac:dyDescent="0.25">
      <c r="AB39178" s="3" t="e">
        <v>#N/A</v>
      </c>
    </row>
    <row r="39179" spans="28:28" x14ac:dyDescent="0.25">
      <c r="AB39179" s="3" t="e">
        <v>#N/A</v>
      </c>
    </row>
    <row r="39180" spans="28:28" x14ac:dyDescent="0.25">
      <c r="AB39180" s="3" t="e">
        <v>#N/A</v>
      </c>
    </row>
    <row r="39181" spans="28:28" x14ac:dyDescent="0.25">
      <c r="AB39181" s="3" t="e">
        <v>#N/A</v>
      </c>
    </row>
    <row r="39182" spans="28:28" x14ac:dyDescent="0.25">
      <c r="AB39182" s="3" t="e">
        <v>#N/A</v>
      </c>
    </row>
    <row r="39183" spans="28:28" x14ac:dyDescent="0.25">
      <c r="AB39183" s="3" t="e">
        <v>#N/A</v>
      </c>
    </row>
    <row r="39184" spans="28:28" x14ac:dyDescent="0.25">
      <c r="AB39184" s="3" t="e">
        <v>#N/A</v>
      </c>
    </row>
    <row r="39185" spans="28:28" x14ac:dyDescent="0.25">
      <c r="AB39185" s="3" t="e">
        <v>#N/A</v>
      </c>
    </row>
    <row r="39186" spans="28:28" x14ac:dyDescent="0.25">
      <c r="AB39186" s="3" t="e">
        <v>#N/A</v>
      </c>
    </row>
    <row r="39187" spans="28:28" x14ac:dyDescent="0.25">
      <c r="AB39187" s="3" t="e">
        <v>#N/A</v>
      </c>
    </row>
    <row r="39188" spans="28:28" x14ac:dyDescent="0.25">
      <c r="AB39188" s="3" t="e">
        <v>#N/A</v>
      </c>
    </row>
    <row r="39189" spans="28:28" x14ac:dyDescent="0.25">
      <c r="AB39189" s="3" t="e">
        <v>#N/A</v>
      </c>
    </row>
    <row r="39190" spans="28:28" x14ac:dyDescent="0.25">
      <c r="AB39190" s="3" t="e">
        <v>#N/A</v>
      </c>
    </row>
    <row r="39191" spans="28:28" x14ac:dyDescent="0.25">
      <c r="AB39191" s="3" t="e">
        <v>#N/A</v>
      </c>
    </row>
    <row r="39192" spans="28:28" x14ac:dyDescent="0.25">
      <c r="AB39192" s="3" t="e">
        <v>#N/A</v>
      </c>
    </row>
    <row r="39193" spans="28:28" x14ac:dyDescent="0.25">
      <c r="AB39193" s="3" t="e">
        <v>#N/A</v>
      </c>
    </row>
    <row r="39194" spans="28:28" x14ac:dyDescent="0.25">
      <c r="AB39194" s="3" t="e">
        <v>#N/A</v>
      </c>
    </row>
    <row r="39195" spans="28:28" x14ac:dyDescent="0.25">
      <c r="AB39195" s="3" t="e">
        <v>#N/A</v>
      </c>
    </row>
    <row r="39196" spans="28:28" x14ac:dyDescent="0.25">
      <c r="AB39196" s="3" t="e">
        <v>#N/A</v>
      </c>
    </row>
    <row r="39197" spans="28:28" x14ac:dyDescent="0.25">
      <c r="AB39197" s="3" t="e">
        <v>#N/A</v>
      </c>
    </row>
    <row r="39198" spans="28:28" x14ac:dyDescent="0.25">
      <c r="AB39198" s="3" t="e">
        <v>#N/A</v>
      </c>
    </row>
    <row r="39199" spans="28:28" x14ac:dyDescent="0.25">
      <c r="AB39199" s="3" t="e">
        <v>#N/A</v>
      </c>
    </row>
    <row r="39200" spans="28:28" x14ac:dyDescent="0.25">
      <c r="AB39200" s="3" t="e">
        <v>#N/A</v>
      </c>
    </row>
    <row r="39201" spans="28:28" x14ac:dyDescent="0.25">
      <c r="AB39201" s="3" t="e">
        <v>#N/A</v>
      </c>
    </row>
    <row r="39202" spans="28:28" x14ac:dyDescent="0.25">
      <c r="AB39202" s="3" t="e">
        <v>#N/A</v>
      </c>
    </row>
    <row r="39203" spans="28:28" x14ac:dyDescent="0.25">
      <c r="AB39203" s="3" t="e">
        <v>#N/A</v>
      </c>
    </row>
    <row r="39204" spans="28:28" x14ac:dyDescent="0.25">
      <c r="AB39204" s="3" t="e">
        <v>#N/A</v>
      </c>
    </row>
    <row r="39205" spans="28:28" x14ac:dyDescent="0.25">
      <c r="AB39205" s="3" t="e">
        <v>#N/A</v>
      </c>
    </row>
    <row r="39206" spans="28:28" x14ac:dyDescent="0.25">
      <c r="AB39206" s="3" t="e">
        <v>#N/A</v>
      </c>
    </row>
    <row r="39207" spans="28:28" x14ac:dyDescent="0.25">
      <c r="AB39207" s="3" t="e">
        <v>#N/A</v>
      </c>
    </row>
    <row r="39208" spans="28:28" x14ac:dyDescent="0.25">
      <c r="AB39208" s="3" t="e">
        <v>#N/A</v>
      </c>
    </row>
    <row r="39209" spans="28:28" x14ac:dyDescent="0.25">
      <c r="AB39209" s="3" t="e">
        <v>#N/A</v>
      </c>
    </row>
    <row r="39210" spans="28:28" x14ac:dyDescent="0.25">
      <c r="AB39210" s="3" t="e">
        <v>#N/A</v>
      </c>
    </row>
    <row r="39211" spans="28:28" x14ac:dyDescent="0.25">
      <c r="AB39211" s="3" t="e">
        <v>#N/A</v>
      </c>
    </row>
    <row r="39212" spans="28:28" x14ac:dyDescent="0.25">
      <c r="AB39212" s="3" t="e">
        <v>#N/A</v>
      </c>
    </row>
    <row r="39213" spans="28:28" x14ac:dyDescent="0.25">
      <c r="AB39213" s="3" t="e">
        <v>#N/A</v>
      </c>
    </row>
    <row r="39214" spans="28:28" x14ac:dyDescent="0.25">
      <c r="AB39214" s="3" t="e">
        <v>#N/A</v>
      </c>
    </row>
    <row r="39215" spans="28:28" x14ac:dyDescent="0.25">
      <c r="AB39215" s="3" t="e">
        <v>#N/A</v>
      </c>
    </row>
    <row r="39216" spans="28:28" x14ac:dyDescent="0.25">
      <c r="AB39216" s="3" t="e">
        <v>#N/A</v>
      </c>
    </row>
    <row r="39217" spans="28:28" x14ac:dyDescent="0.25">
      <c r="AB39217" s="3" t="e">
        <v>#N/A</v>
      </c>
    </row>
    <row r="39218" spans="28:28" x14ac:dyDescent="0.25">
      <c r="AB39218" s="3" t="e">
        <v>#N/A</v>
      </c>
    </row>
    <row r="39219" spans="28:28" x14ac:dyDescent="0.25">
      <c r="AB39219" s="3" t="e">
        <v>#N/A</v>
      </c>
    </row>
    <row r="39220" spans="28:28" x14ac:dyDescent="0.25">
      <c r="AB39220" s="3" t="e">
        <v>#N/A</v>
      </c>
    </row>
    <row r="39221" spans="28:28" x14ac:dyDescent="0.25">
      <c r="AB39221" s="3" t="e">
        <v>#N/A</v>
      </c>
    </row>
    <row r="39222" spans="28:28" x14ac:dyDescent="0.25">
      <c r="AB39222" s="3" t="e">
        <v>#N/A</v>
      </c>
    </row>
    <row r="39223" spans="28:28" x14ac:dyDescent="0.25">
      <c r="AB39223" s="3" t="e">
        <v>#N/A</v>
      </c>
    </row>
    <row r="39224" spans="28:28" x14ac:dyDescent="0.25">
      <c r="AB39224" s="3" t="e">
        <v>#N/A</v>
      </c>
    </row>
    <row r="39225" spans="28:28" x14ac:dyDescent="0.25">
      <c r="AB39225" s="3" t="e">
        <v>#N/A</v>
      </c>
    </row>
    <row r="39226" spans="28:28" x14ac:dyDescent="0.25">
      <c r="AB39226" s="3" t="e">
        <v>#N/A</v>
      </c>
    </row>
    <row r="39227" spans="28:28" x14ac:dyDescent="0.25">
      <c r="AB39227" s="3" t="e">
        <v>#N/A</v>
      </c>
    </row>
    <row r="39228" spans="28:28" x14ac:dyDescent="0.25">
      <c r="AB39228" s="3" t="e">
        <v>#N/A</v>
      </c>
    </row>
    <row r="39229" spans="28:28" x14ac:dyDescent="0.25">
      <c r="AB39229" s="3" t="e">
        <v>#N/A</v>
      </c>
    </row>
    <row r="39230" spans="28:28" x14ac:dyDescent="0.25">
      <c r="AB39230" s="3" t="e">
        <v>#N/A</v>
      </c>
    </row>
    <row r="39231" spans="28:28" x14ac:dyDescent="0.25">
      <c r="AB39231" s="3" t="e">
        <v>#N/A</v>
      </c>
    </row>
    <row r="39232" spans="28:28" x14ac:dyDescent="0.25">
      <c r="AB39232" s="3" t="e">
        <v>#N/A</v>
      </c>
    </row>
    <row r="39233" spans="28:28" x14ac:dyDescent="0.25">
      <c r="AB39233" s="3" t="e">
        <v>#N/A</v>
      </c>
    </row>
    <row r="39234" spans="28:28" x14ac:dyDescent="0.25">
      <c r="AB39234" s="3" t="e">
        <v>#N/A</v>
      </c>
    </row>
    <row r="39235" spans="28:28" x14ac:dyDescent="0.25">
      <c r="AB39235" s="3" t="e">
        <v>#N/A</v>
      </c>
    </row>
    <row r="39236" spans="28:28" x14ac:dyDescent="0.25">
      <c r="AB39236" s="3" t="e">
        <v>#N/A</v>
      </c>
    </row>
    <row r="39237" spans="28:28" x14ac:dyDescent="0.25">
      <c r="AB39237" s="3" t="e">
        <v>#N/A</v>
      </c>
    </row>
    <row r="39238" spans="28:28" x14ac:dyDescent="0.25">
      <c r="AB39238" s="3" t="e">
        <v>#N/A</v>
      </c>
    </row>
    <row r="39239" spans="28:28" x14ac:dyDescent="0.25">
      <c r="AB39239" s="3" t="e">
        <v>#N/A</v>
      </c>
    </row>
    <row r="39240" spans="28:28" x14ac:dyDescent="0.25">
      <c r="AB39240" s="3" t="e">
        <v>#N/A</v>
      </c>
    </row>
    <row r="39241" spans="28:28" x14ac:dyDescent="0.25">
      <c r="AB39241" s="3" t="e">
        <v>#N/A</v>
      </c>
    </row>
    <row r="39242" spans="28:28" x14ac:dyDescent="0.25">
      <c r="AB39242" s="3" t="e">
        <v>#N/A</v>
      </c>
    </row>
    <row r="39243" spans="28:28" x14ac:dyDescent="0.25">
      <c r="AB39243" s="3" t="e">
        <v>#N/A</v>
      </c>
    </row>
    <row r="39244" spans="28:28" x14ac:dyDescent="0.25">
      <c r="AB39244" s="3" t="e">
        <v>#N/A</v>
      </c>
    </row>
    <row r="39245" spans="28:28" x14ac:dyDescent="0.25">
      <c r="AB39245" s="3" t="e">
        <v>#N/A</v>
      </c>
    </row>
    <row r="39246" spans="28:28" x14ac:dyDescent="0.25">
      <c r="AB39246" s="3" t="e">
        <v>#N/A</v>
      </c>
    </row>
    <row r="39247" spans="28:28" x14ac:dyDescent="0.25">
      <c r="AB39247" s="3" t="e">
        <v>#N/A</v>
      </c>
    </row>
    <row r="39248" spans="28:28" x14ac:dyDescent="0.25">
      <c r="AB39248" s="3" t="e">
        <v>#N/A</v>
      </c>
    </row>
    <row r="39249" spans="28:28" x14ac:dyDescent="0.25">
      <c r="AB39249" s="3" t="e">
        <v>#N/A</v>
      </c>
    </row>
    <row r="39250" spans="28:28" x14ac:dyDescent="0.25">
      <c r="AB39250" s="3" t="e">
        <v>#N/A</v>
      </c>
    </row>
    <row r="39251" spans="28:28" x14ac:dyDescent="0.25">
      <c r="AB39251" s="3" t="e">
        <v>#N/A</v>
      </c>
    </row>
    <row r="39252" spans="28:28" x14ac:dyDescent="0.25">
      <c r="AB39252" s="3" t="e">
        <v>#N/A</v>
      </c>
    </row>
    <row r="39253" spans="28:28" x14ac:dyDescent="0.25">
      <c r="AB39253" s="3" t="e">
        <v>#N/A</v>
      </c>
    </row>
    <row r="39254" spans="28:28" x14ac:dyDescent="0.25">
      <c r="AB39254" s="3" t="e">
        <v>#N/A</v>
      </c>
    </row>
    <row r="39255" spans="28:28" x14ac:dyDescent="0.25">
      <c r="AB39255" s="3" t="e">
        <v>#N/A</v>
      </c>
    </row>
    <row r="39256" spans="28:28" x14ac:dyDescent="0.25">
      <c r="AB39256" s="3" t="e">
        <v>#N/A</v>
      </c>
    </row>
    <row r="39257" spans="28:28" x14ac:dyDescent="0.25">
      <c r="AB39257" s="3" t="e">
        <v>#N/A</v>
      </c>
    </row>
    <row r="39258" spans="28:28" x14ac:dyDescent="0.25">
      <c r="AB39258" s="3" t="e">
        <v>#N/A</v>
      </c>
    </row>
    <row r="39259" spans="28:28" x14ac:dyDescent="0.25">
      <c r="AB39259" s="3" t="e">
        <v>#N/A</v>
      </c>
    </row>
    <row r="39260" spans="28:28" x14ac:dyDescent="0.25">
      <c r="AB39260" s="3" t="e">
        <v>#N/A</v>
      </c>
    </row>
    <row r="39261" spans="28:28" x14ac:dyDescent="0.25">
      <c r="AB39261" s="3" t="e">
        <v>#N/A</v>
      </c>
    </row>
    <row r="39262" spans="28:28" x14ac:dyDescent="0.25">
      <c r="AB39262" s="3" t="e">
        <v>#N/A</v>
      </c>
    </row>
    <row r="39263" spans="28:28" x14ac:dyDescent="0.25">
      <c r="AB39263" s="3" t="e">
        <v>#N/A</v>
      </c>
    </row>
    <row r="39264" spans="28:28" x14ac:dyDescent="0.25">
      <c r="AB39264" s="3" t="e">
        <v>#N/A</v>
      </c>
    </row>
    <row r="39265" spans="28:28" x14ac:dyDescent="0.25">
      <c r="AB39265" s="3" t="e">
        <v>#N/A</v>
      </c>
    </row>
    <row r="39266" spans="28:28" x14ac:dyDescent="0.25">
      <c r="AB39266" s="3" t="e">
        <v>#N/A</v>
      </c>
    </row>
    <row r="39267" spans="28:28" x14ac:dyDescent="0.25">
      <c r="AB39267" s="3" t="e">
        <v>#N/A</v>
      </c>
    </row>
    <row r="39268" spans="28:28" x14ac:dyDescent="0.25">
      <c r="AB39268" s="3" t="e">
        <v>#N/A</v>
      </c>
    </row>
    <row r="39269" spans="28:28" x14ac:dyDescent="0.25">
      <c r="AB39269" s="3" t="e">
        <v>#N/A</v>
      </c>
    </row>
    <row r="39270" spans="28:28" x14ac:dyDescent="0.25">
      <c r="AB39270" s="3" t="e">
        <v>#N/A</v>
      </c>
    </row>
    <row r="39271" spans="28:28" x14ac:dyDescent="0.25">
      <c r="AB39271" s="3" t="e">
        <v>#N/A</v>
      </c>
    </row>
    <row r="39272" spans="28:28" x14ac:dyDescent="0.25">
      <c r="AB39272" s="3" t="e">
        <v>#N/A</v>
      </c>
    </row>
    <row r="39273" spans="28:28" x14ac:dyDescent="0.25">
      <c r="AB39273" s="3" t="e">
        <v>#N/A</v>
      </c>
    </row>
    <row r="39274" spans="28:28" x14ac:dyDescent="0.25">
      <c r="AB39274" s="3" t="e">
        <v>#N/A</v>
      </c>
    </row>
    <row r="39275" spans="28:28" x14ac:dyDescent="0.25">
      <c r="AB39275" s="3" t="e">
        <v>#N/A</v>
      </c>
    </row>
    <row r="39276" spans="28:28" x14ac:dyDescent="0.25">
      <c r="AB39276" s="3" t="e">
        <v>#N/A</v>
      </c>
    </row>
    <row r="39277" spans="28:28" x14ac:dyDescent="0.25">
      <c r="AB39277" s="3" t="e">
        <v>#N/A</v>
      </c>
    </row>
    <row r="39278" spans="28:28" x14ac:dyDescent="0.25">
      <c r="AB39278" s="3" t="e">
        <v>#N/A</v>
      </c>
    </row>
    <row r="39279" spans="28:28" x14ac:dyDescent="0.25">
      <c r="AB39279" s="3" t="e">
        <v>#N/A</v>
      </c>
    </row>
    <row r="39280" spans="28:28" x14ac:dyDescent="0.25">
      <c r="AB39280" s="3" t="e">
        <v>#N/A</v>
      </c>
    </row>
    <row r="39281" spans="28:28" x14ac:dyDescent="0.25">
      <c r="AB39281" s="3" t="e">
        <v>#N/A</v>
      </c>
    </row>
    <row r="39282" spans="28:28" x14ac:dyDescent="0.25">
      <c r="AB39282" s="3" t="e">
        <v>#N/A</v>
      </c>
    </row>
    <row r="39283" spans="28:28" x14ac:dyDescent="0.25">
      <c r="AB39283" s="3" t="e">
        <v>#N/A</v>
      </c>
    </row>
    <row r="39284" spans="28:28" x14ac:dyDescent="0.25">
      <c r="AB39284" s="3" t="e">
        <v>#N/A</v>
      </c>
    </row>
    <row r="39285" spans="28:28" x14ac:dyDescent="0.25">
      <c r="AB39285" s="3" t="e">
        <v>#N/A</v>
      </c>
    </row>
    <row r="39286" spans="28:28" x14ac:dyDescent="0.25">
      <c r="AB39286" s="3" t="e">
        <v>#N/A</v>
      </c>
    </row>
    <row r="39287" spans="28:28" x14ac:dyDescent="0.25">
      <c r="AB39287" s="3" t="e">
        <v>#N/A</v>
      </c>
    </row>
    <row r="39288" spans="28:28" x14ac:dyDescent="0.25">
      <c r="AB39288" s="3" t="e">
        <v>#N/A</v>
      </c>
    </row>
    <row r="39289" spans="28:28" x14ac:dyDescent="0.25">
      <c r="AB39289" s="3" t="e">
        <v>#N/A</v>
      </c>
    </row>
    <row r="39290" spans="28:28" x14ac:dyDescent="0.25">
      <c r="AB39290" s="3" t="e">
        <v>#N/A</v>
      </c>
    </row>
    <row r="39291" spans="28:28" x14ac:dyDescent="0.25">
      <c r="AB39291" s="3" t="e">
        <v>#N/A</v>
      </c>
    </row>
    <row r="39292" spans="28:28" x14ac:dyDescent="0.25">
      <c r="AB39292" s="3" t="e">
        <v>#N/A</v>
      </c>
    </row>
    <row r="39293" spans="28:28" x14ac:dyDescent="0.25">
      <c r="AB39293" s="3" t="e">
        <v>#N/A</v>
      </c>
    </row>
    <row r="39294" spans="28:28" x14ac:dyDescent="0.25">
      <c r="AB39294" s="3" t="e">
        <v>#N/A</v>
      </c>
    </row>
    <row r="39295" spans="28:28" x14ac:dyDescent="0.25">
      <c r="AB39295" s="3" t="e">
        <v>#N/A</v>
      </c>
    </row>
    <row r="39296" spans="28:28" x14ac:dyDescent="0.25">
      <c r="AB39296" s="3" t="e">
        <v>#N/A</v>
      </c>
    </row>
    <row r="39297" spans="28:28" x14ac:dyDescent="0.25">
      <c r="AB39297" s="3" t="e">
        <v>#N/A</v>
      </c>
    </row>
    <row r="39298" spans="28:28" x14ac:dyDescent="0.25">
      <c r="AB39298" s="3" t="e">
        <v>#N/A</v>
      </c>
    </row>
    <row r="39299" spans="28:28" x14ac:dyDescent="0.25">
      <c r="AB39299" s="3" t="e">
        <v>#N/A</v>
      </c>
    </row>
    <row r="39300" spans="28:28" x14ac:dyDescent="0.25">
      <c r="AB39300" s="3" t="e">
        <v>#N/A</v>
      </c>
    </row>
    <row r="39301" spans="28:28" x14ac:dyDescent="0.25">
      <c r="AB39301" s="3" t="e">
        <v>#N/A</v>
      </c>
    </row>
    <row r="39302" spans="28:28" x14ac:dyDescent="0.25">
      <c r="AB39302" s="3" t="e">
        <v>#N/A</v>
      </c>
    </row>
    <row r="39303" spans="28:28" x14ac:dyDescent="0.25">
      <c r="AB39303" s="3" t="e">
        <v>#N/A</v>
      </c>
    </row>
    <row r="39304" spans="28:28" x14ac:dyDescent="0.25">
      <c r="AB39304" s="3" t="e">
        <v>#N/A</v>
      </c>
    </row>
    <row r="39305" spans="28:28" x14ac:dyDescent="0.25">
      <c r="AB39305" s="3" t="e">
        <v>#N/A</v>
      </c>
    </row>
    <row r="39306" spans="28:28" x14ac:dyDescent="0.25">
      <c r="AB39306" s="3" t="e">
        <v>#N/A</v>
      </c>
    </row>
    <row r="39307" spans="28:28" x14ac:dyDescent="0.25">
      <c r="AB39307" s="3" t="e">
        <v>#N/A</v>
      </c>
    </row>
    <row r="39308" spans="28:28" x14ac:dyDescent="0.25">
      <c r="AB39308" s="3" t="e">
        <v>#N/A</v>
      </c>
    </row>
    <row r="39309" spans="28:28" x14ac:dyDescent="0.25">
      <c r="AB39309" s="3" t="e">
        <v>#N/A</v>
      </c>
    </row>
    <row r="39310" spans="28:28" x14ac:dyDescent="0.25">
      <c r="AB39310" s="3" t="e">
        <v>#N/A</v>
      </c>
    </row>
    <row r="39311" spans="28:28" x14ac:dyDescent="0.25">
      <c r="AB39311" s="3" t="e">
        <v>#N/A</v>
      </c>
    </row>
    <row r="39312" spans="28:28" x14ac:dyDescent="0.25">
      <c r="AB39312" s="3" t="e">
        <v>#N/A</v>
      </c>
    </row>
    <row r="39313" spans="28:28" x14ac:dyDescent="0.25">
      <c r="AB39313" s="3" t="e">
        <v>#N/A</v>
      </c>
    </row>
    <row r="39314" spans="28:28" x14ac:dyDescent="0.25">
      <c r="AB39314" s="3" t="e">
        <v>#N/A</v>
      </c>
    </row>
    <row r="39315" spans="28:28" x14ac:dyDescent="0.25">
      <c r="AB39315" s="3" t="e">
        <v>#N/A</v>
      </c>
    </row>
    <row r="39316" spans="28:28" x14ac:dyDescent="0.25">
      <c r="AB39316" s="3" t="e">
        <v>#N/A</v>
      </c>
    </row>
    <row r="39317" spans="28:28" x14ac:dyDescent="0.25">
      <c r="AB39317" s="3" t="e">
        <v>#N/A</v>
      </c>
    </row>
    <row r="39318" spans="28:28" x14ac:dyDescent="0.25">
      <c r="AB39318" s="3" t="e">
        <v>#N/A</v>
      </c>
    </row>
    <row r="39319" spans="28:28" x14ac:dyDescent="0.25">
      <c r="AB39319" s="3" t="e">
        <v>#N/A</v>
      </c>
    </row>
    <row r="39320" spans="28:28" x14ac:dyDescent="0.25">
      <c r="AB39320" s="3" t="e">
        <v>#N/A</v>
      </c>
    </row>
    <row r="39321" spans="28:28" x14ac:dyDescent="0.25">
      <c r="AB39321" s="3" t="e">
        <v>#N/A</v>
      </c>
    </row>
    <row r="39322" spans="28:28" x14ac:dyDescent="0.25">
      <c r="AB39322" s="3" t="e">
        <v>#N/A</v>
      </c>
    </row>
    <row r="39323" spans="28:28" x14ac:dyDescent="0.25">
      <c r="AB39323" s="3" t="e">
        <v>#N/A</v>
      </c>
    </row>
    <row r="39324" spans="28:28" x14ac:dyDescent="0.25">
      <c r="AB39324" s="3" t="e">
        <v>#N/A</v>
      </c>
    </row>
    <row r="39325" spans="28:28" x14ac:dyDescent="0.25">
      <c r="AB39325" s="3" t="e">
        <v>#N/A</v>
      </c>
    </row>
    <row r="39326" spans="28:28" x14ac:dyDescent="0.25">
      <c r="AB39326" s="3" t="e">
        <v>#N/A</v>
      </c>
    </row>
    <row r="39327" spans="28:28" x14ac:dyDescent="0.25">
      <c r="AB39327" s="3" t="e">
        <v>#N/A</v>
      </c>
    </row>
    <row r="39328" spans="28:28" x14ac:dyDescent="0.25">
      <c r="AB39328" s="3" t="e">
        <v>#N/A</v>
      </c>
    </row>
    <row r="39329" spans="28:28" x14ac:dyDescent="0.25">
      <c r="AB39329" s="3" t="e">
        <v>#N/A</v>
      </c>
    </row>
    <row r="39330" spans="28:28" x14ac:dyDescent="0.25">
      <c r="AB39330" s="3" t="e">
        <v>#N/A</v>
      </c>
    </row>
    <row r="39331" spans="28:28" x14ac:dyDescent="0.25">
      <c r="AB39331" s="3" t="e">
        <v>#N/A</v>
      </c>
    </row>
    <row r="39332" spans="28:28" x14ac:dyDescent="0.25">
      <c r="AB39332" s="3" t="e">
        <v>#N/A</v>
      </c>
    </row>
    <row r="39333" spans="28:28" x14ac:dyDescent="0.25">
      <c r="AB39333" s="3" t="e">
        <v>#N/A</v>
      </c>
    </row>
    <row r="39334" spans="28:28" x14ac:dyDescent="0.25">
      <c r="AB39334" s="3" t="e">
        <v>#N/A</v>
      </c>
    </row>
    <row r="39335" spans="28:28" x14ac:dyDescent="0.25">
      <c r="AB39335" s="3" t="e">
        <v>#N/A</v>
      </c>
    </row>
    <row r="39336" spans="28:28" x14ac:dyDescent="0.25">
      <c r="AB39336" s="3" t="e">
        <v>#N/A</v>
      </c>
    </row>
    <row r="39337" spans="28:28" x14ac:dyDescent="0.25">
      <c r="AB39337" s="3" t="e">
        <v>#N/A</v>
      </c>
    </row>
    <row r="39338" spans="28:28" x14ac:dyDescent="0.25">
      <c r="AB39338" s="3" t="e">
        <v>#N/A</v>
      </c>
    </row>
    <row r="39339" spans="28:28" x14ac:dyDescent="0.25">
      <c r="AB39339" s="3" t="e">
        <v>#N/A</v>
      </c>
    </row>
    <row r="39340" spans="28:28" x14ac:dyDescent="0.25">
      <c r="AB39340" s="3" t="e">
        <v>#N/A</v>
      </c>
    </row>
    <row r="39341" spans="28:28" x14ac:dyDescent="0.25">
      <c r="AB39341" s="3" t="e">
        <v>#N/A</v>
      </c>
    </row>
    <row r="39342" spans="28:28" x14ac:dyDescent="0.25">
      <c r="AB39342" s="3" t="e">
        <v>#N/A</v>
      </c>
    </row>
    <row r="39343" spans="28:28" x14ac:dyDescent="0.25">
      <c r="AB39343" s="3" t="e">
        <v>#N/A</v>
      </c>
    </row>
    <row r="39344" spans="28:28" x14ac:dyDescent="0.25">
      <c r="AB39344" s="3" t="e">
        <v>#N/A</v>
      </c>
    </row>
    <row r="39345" spans="28:28" x14ac:dyDescent="0.25">
      <c r="AB39345" s="3" t="e">
        <v>#N/A</v>
      </c>
    </row>
    <row r="39346" spans="28:28" x14ac:dyDescent="0.25">
      <c r="AB39346" s="3" t="e">
        <v>#N/A</v>
      </c>
    </row>
    <row r="39347" spans="28:28" x14ac:dyDescent="0.25">
      <c r="AB39347" s="3" t="e">
        <v>#N/A</v>
      </c>
    </row>
    <row r="39348" spans="28:28" x14ac:dyDescent="0.25">
      <c r="AB39348" s="3" t="e">
        <v>#N/A</v>
      </c>
    </row>
    <row r="39349" spans="28:28" x14ac:dyDescent="0.25">
      <c r="AB39349" s="3" t="e">
        <v>#N/A</v>
      </c>
    </row>
    <row r="39350" spans="28:28" x14ac:dyDescent="0.25">
      <c r="AB39350" s="3" t="e">
        <v>#N/A</v>
      </c>
    </row>
    <row r="39351" spans="28:28" x14ac:dyDescent="0.25">
      <c r="AB39351" s="3" t="e">
        <v>#N/A</v>
      </c>
    </row>
    <row r="39352" spans="28:28" x14ac:dyDescent="0.25">
      <c r="AB39352" s="3" t="e">
        <v>#N/A</v>
      </c>
    </row>
    <row r="39353" spans="28:28" x14ac:dyDescent="0.25">
      <c r="AB39353" s="3" t="e">
        <v>#N/A</v>
      </c>
    </row>
    <row r="39354" spans="28:28" x14ac:dyDescent="0.25">
      <c r="AB39354" s="3" t="e">
        <v>#N/A</v>
      </c>
    </row>
    <row r="39355" spans="28:28" x14ac:dyDescent="0.25">
      <c r="AB39355" s="3" t="e">
        <v>#N/A</v>
      </c>
    </row>
    <row r="39356" spans="28:28" x14ac:dyDescent="0.25">
      <c r="AB39356" s="3" t="e">
        <v>#N/A</v>
      </c>
    </row>
    <row r="39357" spans="28:28" x14ac:dyDescent="0.25">
      <c r="AB39357" s="3" t="e">
        <v>#N/A</v>
      </c>
    </row>
    <row r="39358" spans="28:28" x14ac:dyDescent="0.25">
      <c r="AB39358" s="3" t="e">
        <v>#N/A</v>
      </c>
    </row>
    <row r="39359" spans="28:28" x14ac:dyDescent="0.25">
      <c r="AB39359" s="3" t="e">
        <v>#N/A</v>
      </c>
    </row>
    <row r="39360" spans="28:28" x14ac:dyDescent="0.25">
      <c r="AB39360" s="3" t="e">
        <v>#N/A</v>
      </c>
    </row>
    <row r="39361" spans="28:28" x14ac:dyDescent="0.25">
      <c r="AB39361" s="3" t="e">
        <v>#N/A</v>
      </c>
    </row>
    <row r="39362" spans="28:28" x14ac:dyDescent="0.25">
      <c r="AB39362" s="3" t="e">
        <v>#N/A</v>
      </c>
    </row>
    <row r="39363" spans="28:28" x14ac:dyDescent="0.25">
      <c r="AB39363" s="3" t="e">
        <v>#N/A</v>
      </c>
    </row>
    <row r="39364" spans="28:28" x14ac:dyDescent="0.25">
      <c r="AB39364" s="3" t="e">
        <v>#N/A</v>
      </c>
    </row>
    <row r="39365" spans="28:28" x14ac:dyDescent="0.25">
      <c r="AB39365" s="3" t="e">
        <v>#N/A</v>
      </c>
    </row>
    <row r="39366" spans="28:28" x14ac:dyDescent="0.25">
      <c r="AB39366" s="3" t="e">
        <v>#N/A</v>
      </c>
    </row>
    <row r="39367" spans="28:28" x14ac:dyDescent="0.25">
      <c r="AB39367" s="3" t="e">
        <v>#N/A</v>
      </c>
    </row>
    <row r="39368" spans="28:28" x14ac:dyDescent="0.25">
      <c r="AB39368" s="3" t="e">
        <v>#N/A</v>
      </c>
    </row>
    <row r="39369" spans="28:28" x14ac:dyDescent="0.25">
      <c r="AB39369" s="3" t="e">
        <v>#N/A</v>
      </c>
    </row>
    <row r="39370" spans="28:28" x14ac:dyDescent="0.25">
      <c r="AB39370" s="3" t="e">
        <v>#N/A</v>
      </c>
    </row>
    <row r="39371" spans="28:28" x14ac:dyDescent="0.25">
      <c r="AB39371" s="3" t="e">
        <v>#N/A</v>
      </c>
    </row>
    <row r="39372" spans="28:28" x14ac:dyDescent="0.25">
      <c r="AB39372" s="3" t="e">
        <v>#N/A</v>
      </c>
    </row>
    <row r="39373" spans="28:28" x14ac:dyDescent="0.25">
      <c r="AB39373" s="3" t="e">
        <v>#N/A</v>
      </c>
    </row>
    <row r="39374" spans="28:28" x14ac:dyDescent="0.25">
      <c r="AB39374" s="3" t="e">
        <v>#N/A</v>
      </c>
    </row>
    <row r="39375" spans="28:28" x14ac:dyDescent="0.25">
      <c r="AB39375" s="3" t="e">
        <v>#N/A</v>
      </c>
    </row>
    <row r="39376" spans="28:28" x14ac:dyDescent="0.25">
      <c r="AB39376" s="3" t="e">
        <v>#N/A</v>
      </c>
    </row>
    <row r="39377" spans="28:28" x14ac:dyDescent="0.25">
      <c r="AB39377" s="3" t="e">
        <v>#N/A</v>
      </c>
    </row>
    <row r="39378" spans="28:28" x14ac:dyDescent="0.25">
      <c r="AB39378" s="3" t="e">
        <v>#N/A</v>
      </c>
    </row>
    <row r="39379" spans="28:28" x14ac:dyDescent="0.25">
      <c r="AB39379" s="3" t="e">
        <v>#N/A</v>
      </c>
    </row>
    <row r="39380" spans="28:28" x14ac:dyDescent="0.25">
      <c r="AB39380" s="3" t="e">
        <v>#N/A</v>
      </c>
    </row>
    <row r="39381" spans="28:28" x14ac:dyDescent="0.25">
      <c r="AB39381" s="3" t="e">
        <v>#N/A</v>
      </c>
    </row>
    <row r="39382" spans="28:28" x14ac:dyDescent="0.25">
      <c r="AB39382" s="3" t="e">
        <v>#N/A</v>
      </c>
    </row>
    <row r="39383" spans="28:28" x14ac:dyDescent="0.25">
      <c r="AB39383" s="3" t="e">
        <v>#N/A</v>
      </c>
    </row>
    <row r="39384" spans="28:28" x14ac:dyDescent="0.25">
      <c r="AB39384" s="3" t="e">
        <v>#N/A</v>
      </c>
    </row>
    <row r="39385" spans="28:28" x14ac:dyDescent="0.25">
      <c r="AB39385" s="3" t="e">
        <v>#N/A</v>
      </c>
    </row>
    <row r="39386" spans="28:28" x14ac:dyDescent="0.25">
      <c r="AB39386" s="3" t="e">
        <v>#N/A</v>
      </c>
    </row>
    <row r="39387" spans="28:28" x14ac:dyDescent="0.25">
      <c r="AB39387" s="3" t="e">
        <v>#N/A</v>
      </c>
    </row>
    <row r="39388" spans="28:28" x14ac:dyDescent="0.25">
      <c r="AB39388" s="3" t="e">
        <v>#N/A</v>
      </c>
    </row>
    <row r="39389" spans="28:28" x14ac:dyDescent="0.25">
      <c r="AB39389" s="3" t="e">
        <v>#N/A</v>
      </c>
    </row>
    <row r="39390" spans="28:28" x14ac:dyDescent="0.25">
      <c r="AB39390" s="3" t="e">
        <v>#N/A</v>
      </c>
    </row>
    <row r="39391" spans="28:28" x14ac:dyDescent="0.25">
      <c r="AB39391" s="3" t="e">
        <v>#N/A</v>
      </c>
    </row>
    <row r="39392" spans="28:28" x14ac:dyDescent="0.25">
      <c r="AB39392" s="3" t="e">
        <v>#N/A</v>
      </c>
    </row>
    <row r="39393" spans="28:28" x14ac:dyDescent="0.25">
      <c r="AB39393" s="3" t="e">
        <v>#N/A</v>
      </c>
    </row>
    <row r="39394" spans="28:28" x14ac:dyDescent="0.25">
      <c r="AB39394" s="3" t="e">
        <v>#N/A</v>
      </c>
    </row>
    <row r="39395" spans="28:28" x14ac:dyDescent="0.25">
      <c r="AB39395" s="3" t="e">
        <v>#N/A</v>
      </c>
    </row>
    <row r="39396" spans="28:28" x14ac:dyDescent="0.25">
      <c r="AB39396" s="3" t="e">
        <v>#N/A</v>
      </c>
    </row>
    <row r="39397" spans="28:28" x14ac:dyDescent="0.25">
      <c r="AB39397" s="3" t="e">
        <v>#N/A</v>
      </c>
    </row>
    <row r="39398" spans="28:28" x14ac:dyDescent="0.25">
      <c r="AB39398" s="3" t="e">
        <v>#N/A</v>
      </c>
    </row>
    <row r="39399" spans="28:28" x14ac:dyDescent="0.25">
      <c r="AB39399" s="3" t="e">
        <v>#N/A</v>
      </c>
    </row>
    <row r="39400" spans="28:28" x14ac:dyDescent="0.25">
      <c r="AB39400" s="3" t="e">
        <v>#N/A</v>
      </c>
    </row>
    <row r="39401" spans="28:28" x14ac:dyDescent="0.25">
      <c r="AB39401" s="3" t="e">
        <v>#N/A</v>
      </c>
    </row>
    <row r="39402" spans="28:28" x14ac:dyDescent="0.25">
      <c r="AB39402" s="3" t="e">
        <v>#N/A</v>
      </c>
    </row>
    <row r="39403" spans="28:28" x14ac:dyDescent="0.25">
      <c r="AB39403" s="3" t="e">
        <v>#N/A</v>
      </c>
    </row>
    <row r="39404" spans="28:28" x14ac:dyDescent="0.25">
      <c r="AB39404" s="3" t="e">
        <v>#N/A</v>
      </c>
    </row>
    <row r="39405" spans="28:28" x14ac:dyDescent="0.25">
      <c r="AB39405" s="3" t="e">
        <v>#N/A</v>
      </c>
    </row>
    <row r="39406" spans="28:28" x14ac:dyDescent="0.25">
      <c r="AB39406" s="3" t="e">
        <v>#N/A</v>
      </c>
    </row>
    <row r="39407" spans="28:28" x14ac:dyDescent="0.25">
      <c r="AB39407" s="3" t="e">
        <v>#N/A</v>
      </c>
    </row>
    <row r="39408" spans="28:28" x14ac:dyDescent="0.25">
      <c r="AB39408" s="3" t="e">
        <v>#N/A</v>
      </c>
    </row>
    <row r="39409" spans="28:28" x14ac:dyDescent="0.25">
      <c r="AB39409" s="3" t="e">
        <v>#N/A</v>
      </c>
    </row>
    <row r="39410" spans="28:28" x14ac:dyDescent="0.25">
      <c r="AB39410" s="3" t="e">
        <v>#N/A</v>
      </c>
    </row>
    <row r="39411" spans="28:28" x14ac:dyDescent="0.25">
      <c r="AB39411" s="3" t="e">
        <v>#N/A</v>
      </c>
    </row>
    <row r="39412" spans="28:28" x14ac:dyDescent="0.25">
      <c r="AB39412" s="3" t="e">
        <v>#N/A</v>
      </c>
    </row>
    <row r="39413" spans="28:28" x14ac:dyDescent="0.25">
      <c r="AB39413" s="3" t="e">
        <v>#N/A</v>
      </c>
    </row>
    <row r="39414" spans="28:28" x14ac:dyDescent="0.25">
      <c r="AB39414" s="3" t="e">
        <v>#N/A</v>
      </c>
    </row>
    <row r="39415" spans="28:28" x14ac:dyDescent="0.25">
      <c r="AB39415" s="3" t="e">
        <v>#N/A</v>
      </c>
    </row>
    <row r="39416" spans="28:28" x14ac:dyDescent="0.25">
      <c r="AB39416" s="3" t="e">
        <v>#N/A</v>
      </c>
    </row>
    <row r="39417" spans="28:28" x14ac:dyDescent="0.25">
      <c r="AB39417" s="3" t="e">
        <v>#N/A</v>
      </c>
    </row>
    <row r="39418" spans="28:28" x14ac:dyDescent="0.25">
      <c r="AB39418" s="3" t="e">
        <v>#N/A</v>
      </c>
    </row>
    <row r="39419" spans="28:28" x14ac:dyDescent="0.25">
      <c r="AB39419" s="3" t="e">
        <v>#N/A</v>
      </c>
    </row>
    <row r="39420" spans="28:28" x14ac:dyDescent="0.25">
      <c r="AB39420" s="3" t="e">
        <v>#N/A</v>
      </c>
    </row>
    <row r="39421" spans="28:28" x14ac:dyDescent="0.25">
      <c r="AB39421" s="3" t="e">
        <v>#N/A</v>
      </c>
    </row>
    <row r="39422" spans="28:28" x14ac:dyDescent="0.25">
      <c r="AB39422" s="3" t="e">
        <v>#N/A</v>
      </c>
    </row>
    <row r="39423" spans="28:28" x14ac:dyDescent="0.25">
      <c r="AB39423" s="3" t="e">
        <v>#N/A</v>
      </c>
    </row>
    <row r="39424" spans="28:28" x14ac:dyDescent="0.25">
      <c r="AB39424" s="3" t="e">
        <v>#N/A</v>
      </c>
    </row>
    <row r="39425" spans="28:28" x14ac:dyDescent="0.25">
      <c r="AB39425" s="3" t="e">
        <v>#N/A</v>
      </c>
    </row>
    <row r="39426" spans="28:28" x14ac:dyDescent="0.25">
      <c r="AB39426" s="3" t="e">
        <v>#N/A</v>
      </c>
    </row>
    <row r="39427" spans="28:28" x14ac:dyDescent="0.25">
      <c r="AB39427" s="3" t="e">
        <v>#N/A</v>
      </c>
    </row>
    <row r="39428" spans="28:28" x14ac:dyDescent="0.25">
      <c r="AB39428" s="3" t="e">
        <v>#N/A</v>
      </c>
    </row>
    <row r="39429" spans="28:28" x14ac:dyDescent="0.25">
      <c r="AB39429" s="3" t="e">
        <v>#N/A</v>
      </c>
    </row>
    <row r="39430" spans="28:28" x14ac:dyDescent="0.25">
      <c r="AB39430" s="3" t="e">
        <v>#N/A</v>
      </c>
    </row>
    <row r="39431" spans="28:28" x14ac:dyDescent="0.25">
      <c r="AB39431" s="3" t="e">
        <v>#N/A</v>
      </c>
    </row>
    <row r="39432" spans="28:28" x14ac:dyDescent="0.25">
      <c r="AB39432" s="3" t="e">
        <v>#N/A</v>
      </c>
    </row>
    <row r="39433" spans="28:28" x14ac:dyDescent="0.25">
      <c r="AB39433" s="3" t="e">
        <v>#N/A</v>
      </c>
    </row>
    <row r="39434" spans="28:28" x14ac:dyDescent="0.25">
      <c r="AB39434" s="3" t="e">
        <v>#N/A</v>
      </c>
    </row>
    <row r="39435" spans="28:28" x14ac:dyDescent="0.25">
      <c r="AB39435" s="3" t="e">
        <v>#N/A</v>
      </c>
    </row>
    <row r="39436" spans="28:28" x14ac:dyDescent="0.25">
      <c r="AB39436" s="3" t="e">
        <v>#N/A</v>
      </c>
    </row>
    <row r="39437" spans="28:28" x14ac:dyDescent="0.25">
      <c r="AB39437" s="3" t="e">
        <v>#N/A</v>
      </c>
    </row>
    <row r="39438" spans="28:28" x14ac:dyDescent="0.25">
      <c r="AB39438" s="3" t="e">
        <v>#N/A</v>
      </c>
    </row>
    <row r="39439" spans="28:28" x14ac:dyDescent="0.25">
      <c r="AB39439" s="3" t="e">
        <v>#N/A</v>
      </c>
    </row>
    <row r="39440" spans="28:28" x14ac:dyDescent="0.25">
      <c r="AB39440" s="3" t="e">
        <v>#N/A</v>
      </c>
    </row>
    <row r="39441" spans="28:28" x14ac:dyDescent="0.25">
      <c r="AB39441" s="3" t="e">
        <v>#N/A</v>
      </c>
    </row>
    <row r="39442" spans="28:28" x14ac:dyDescent="0.25">
      <c r="AB39442" s="3" t="e">
        <v>#N/A</v>
      </c>
    </row>
    <row r="39443" spans="28:28" x14ac:dyDescent="0.25">
      <c r="AB39443" s="3" t="e">
        <v>#N/A</v>
      </c>
    </row>
    <row r="39444" spans="28:28" x14ac:dyDescent="0.25">
      <c r="AB39444" s="3" t="e">
        <v>#N/A</v>
      </c>
    </row>
    <row r="39445" spans="28:28" x14ac:dyDescent="0.25">
      <c r="AB39445" s="3" t="e">
        <v>#N/A</v>
      </c>
    </row>
    <row r="39446" spans="28:28" x14ac:dyDescent="0.25">
      <c r="AB39446" s="3" t="e">
        <v>#N/A</v>
      </c>
    </row>
    <row r="39447" spans="28:28" x14ac:dyDescent="0.25">
      <c r="AB39447" s="3" t="e">
        <v>#N/A</v>
      </c>
    </row>
    <row r="39448" spans="28:28" x14ac:dyDescent="0.25">
      <c r="AB39448" s="3" t="e">
        <v>#N/A</v>
      </c>
    </row>
    <row r="39449" spans="28:28" x14ac:dyDescent="0.25">
      <c r="AB39449" s="3" t="e">
        <v>#N/A</v>
      </c>
    </row>
    <row r="39450" spans="28:28" x14ac:dyDescent="0.25">
      <c r="AB39450" s="3" t="e">
        <v>#N/A</v>
      </c>
    </row>
    <row r="39451" spans="28:28" x14ac:dyDescent="0.25">
      <c r="AB39451" s="3" t="e">
        <v>#N/A</v>
      </c>
    </row>
    <row r="39452" spans="28:28" x14ac:dyDescent="0.25">
      <c r="AB39452" s="3" t="e">
        <v>#N/A</v>
      </c>
    </row>
    <row r="39453" spans="28:28" x14ac:dyDescent="0.25">
      <c r="AB39453" s="3" t="e">
        <v>#N/A</v>
      </c>
    </row>
    <row r="39454" spans="28:28" x14ac:dyDescent="0.25">
      <c r="AB39454" s="3" t="e">
        <v>#N/A</v>
      </c>
    </row>
    <row r="39455" spans="28:28" x14ac:dyDescent="0.25">
      <c r="AB39455" s="3" t="e">
        <v>#N/A</v>
      </c>
    </row>
    <row r="39456" spans="28:28" x14ac:dyDescent="0.25">
      <c r="AB39456" s="3" t="e">
        <v>#N/A</v>
      </c>
    </row>
    <row r="39457" spans="28:28" x14ac:dyDescent="0.25">
      <c r="AB39457" s="3" t="e">
        <v>#N/A</v>
      </c>
    </row>
    <row r="39458" spans="28:28" x14ac:dyDescent="0.25">
      <c r="AB39458" s="3" t="e">
        <v>#N/A</v>
      </c>
    </row>
    <row r="39459" spans="28:28" x14ac:dyDescent="0.25">
      <c r="AB39459" s="3" t="e">
        <v>#N/A</v>
      </c>
    </row>
    <row r="39460" spans="28:28" x14ac:dyDescent="0.25">
      <c r="AB39460" s="3" t="e">
        <v>#N/A</v>
      </c>
    </row>
    <row r="39461" spans="28:28" x14ac:dyDescent="0.25">
      <c r="AB39461" s="3" t="e">
        <v>#N/A</v>
      </c>
    </row>
    <row r="39462" spans="28:28" x14ac:dyDescent="0.25">
      <c r="AB39462" s="3" t="e">
        <v>#N/A</v>
      </c>
    </row>
    <row r="39463" spans="28:28" x14ac:dyDescent="0.25">
      <c r="AB39463" s="3" t="e">
        <v>#N/A</v>
      </c>
    </row>
    <row r="39464" spans="28:28" x14ac:dyDescent="0.25">
      <c r="AB39464" s="3" t="e">
        <v>#N/A</v>
      </c>
    </row>
    <row r="39465" spans="28:28" x14ac:dyDescent="0.25">
      <c r="AB39465" s="3" t="e">
        <v>#N/A</v>
      </c>
    </row>
    <row r="39466" spans="28:28" x14ac:dyDescent="0.25">
      <c r="AB39466" s="3" t="e">
        <v>#N/A</v>
      </c>
    </row>
    <row r="39467" spans="28:28" x14ac:dyDescent="0.25">
      <c r="AB39467" s="3" t="e">
        <v>#N/A</v>
      </c>
    </row>
    <row r="39468" spans="28:28" x14ac:dyDescent="0.25">
      <c r="AB39468" s="3" t="e">
        <v>#N/A</v>
      </c>
    </row>
    <row r="39469" spans="28:28" x14ac:dyDescent="0.25">
      <c r="AB39469" s="3" t="e">
        <v>#N/A</v>
      </c>
    </row>
    <row r="39470" spans="28:28" x14ac:dyDescent="0.25">
      <c r="AB39470" s="3" t="e">
        <v>#N/A</v>
      </c>
    </row>
    <row r="39471" spans="28:28" x14ac:dyDescent="0.25">
      <c r="AB39471" s="3" t="e">
        <v>#N/A</v>
      </c>
    </row>
    <row r="39472" spans="28:28" x14ac:dyDescent="0.25">
      <c r="AB39472" s="3" t="e">
        <v>#N/A</v>
      </c>
    </row>
    <row r="39473" spans="28:28" x14ac:dyDescent="0.25">
      <c r="AB39473" s="3" t="e">
        <v>#N/A</v>
      </c>
    </row>
    <row r="39474" spans="28:28" x14ac:dyDescent="0.25">
      <c r="AB39474" s="3" t="e">
        <v>#N/A</v>
      </c>
    </row>
    <row r="39475" spans="28:28" x14ac:dyDescent="0.25">
      <c r="AB39475" s="3" t="e">
        <v>#N/A</v>
      </c>
    </row>
    <row r="39476" spans="28:28" x14ac:dyDescent="0.25">
      <c r="AB39476" s="3" t="e">
        <v>#N/A</v>
      </c>
    </row>
    <row r="39477" spans="28:28" x14ac:dyDescent="0.25">
      <c r="AB39477" s="3" t="e">
        <v>#N/A</v>
      </c>
    </row>
    <row r="39478" spans="28:28" x14ac:dyDescent="0.25">
      <c r="AB39478" s="3" t="e">
        <v>#N/A</v>
      </c>
    </row>
    <row r="39479" spans="28:28" x14ac:dyDescent="0.25">
      <c r="AB39479" s="3" t="e">
        <v>#N/A</v>
      </c>
    </row>
    <row r="39480" spans="28:28" x14ac:dyDescent="0.25">
      <c r="AB39480" s="3" t="e">
        <v>#N/A</v>
      </c>
    </row>
    <row r="39481" spans="28:28" x14ac:dyDescent="0.25">
      <c r="AB39481" s="3" t="e">
        <v>#N/A</v>
      </c>
    </row>
    <row r="39482" spans="28:28" x14ac:dyDescent="0.25">
      <c r="AB39482" s="3" t="e">
        <v>#N/A</v>
      </c>
    </row>
    <row r="39483" spans="28:28" x14ac:dyDescent="0.25">
      <c r="AB39483" s="3" t="e">
        <v>#N/A</v>
      </c>
    </row>
    <row r="39484" spans="28:28" x14ac:dyDescent="0.25">
      <c r="AB39484" s="3" t="e">
        <v>#N/A</v>
      </c>
    </row>
    <row r="39485" spans="28:28" x14ac:dyDescent="0.25">
      <c r="AB39485" s="3" t="e">
        <v>#N/A</v>
      </c>
    </row>
    <row r="39486" spans="28:28" x14ac:dyDescent="0.25">
      <c r="AB39486" s="3" t="e">
        <v>#N/A</v>
      </c>
    </row>
    <row r="39487" spans="28:28" x14ac:dyDescent="0.25">
      <c r="AB39487" s="3" t="e">
        <v>#N/A</v>
      </c>
    </row>
    <row r="39488" spans="28:28" x14ac:dyDescent="0.25">
      <c r="AB39488" s="3" t="e">
        <v>#N/A</v>
      </c>
    </row>
    <row r="39489" spans="28:28" x14ac:dyDescent="0.25">
      <c r="AB39489" s="3" t="e">
        <v>#N/A</v>
      </c>
    </row>
    <row r="39490" spans="28:28" x14ac:dyDescent="0.25">
      <c r="AB39490" s="3" t="e">
        <v>#N/A</v>
      </c>
    </row>
    <row r="39491" spans="28:28" x14ac:dyDescent="0.25">
      <c r="AB39491" s="3" t="e">
        <v>#N/A</v>
      </c>
    </row>
    <row r="39492" spans="28:28" x14ac:dyDescent="0.25">
      <c r="AB39492" s="3" t="e">
        <v>#N/A</v>
      </c>
    </row>
    <row r="39493" spans="28:28" x14ac:dyDescent="0.25">
      <c r="AB39493" s="3" t="e">
        <v>#N/A</v>
      </c>
    </row>
    <row r="39494" spans="28:28" x14ac:dyDescent="0.25">
      <c r="AB39494" s="3" t="e">
        <v>#N/A</v>
      </c>
    </row>
    <row r="39495" spans="28:28" x14ac:dyDescent="0.25">
      <c r="AB39495" s="3" t="e">
        <v>#N/A</v>
      </c>
    </row>
    <row r="39496" spans="28:28" x14ac:dyDescent="0.25">
      <c r="AB39496" s="3" t="e">
        <v>#N/A</v>
      </c>
    </row>
    <row r="39497" spans="28:28" x14ac:dyDescent="0.25">
      <c r="AB39497" s="3" t="e">
        <v>#N/A</v>
      </c>
    </row>
    <row r="39498" spans="28:28" x14ac:dyDescent="0.25">
      <c r="AB39498" s="3" t="e">
        <v>#N/A</v>
      </c>
    </row>
    <row r="39499" spans="28:28" x14ac:dyDescent="0.25">
      <c r="AB39499" s="3" t="e">
        <v>#N/A</v>
      </c>
    </row>
    <row r="39500" spans="28:28" x14ac:dyDescent="0.25">
      <c r="AB39500" s="3" t="e">
        <v>#N/A</v>
      </c>
    </row>
    <row r="39501" spans="28:28" x14ac:dyDescent="0.25">
      <c r="AB39501" s="3" t="e">
        <v>#N/A</v>
      </c>
    </row>
    <row r="39502" spans="28:28" x14ac:dyDescent="0.25">
      <c r="AB39502" s="3" t="e">
        <v>#N/A</v>
      </c>
    </row>
    <row r="39503" spans="28:28" x14ac:dyDescent="0.25">
      <c r="AB39503" s="3" t="e">
        <v>#N/A</v>
      </c>
    </row>
    <row r="39504" spans="28:28" x14ac:dyDescent="0.25">
      <c r="AB39504" s="3" t="e">
        <v>#N/A</v>
      </c>
    </row>
    <row r="39505" spans="28:28" x14ac:dyDescent="0.25">
      <c r="AB39505" s="3" t="e">
        <v>#N/A</v>
      </c>
    </row>
    <row r="39506" spans="28:28" x14ac:dyDescent="0.25">
      <c r="AB39506" s="3" t="e">
        <v>#N/A</v>
      </c>
    </row>
    <row r="39507" spans="28:28" x14ac:dyDescent="0.25">
      <c r="AB39507" s="3" t="e">
        <v>#N/A</v>
      </c>
    </row>
    <row r="39508" spans="28:28" x14ac:dyDescent="0.25">
      <c r="AB39508" s="3" t="e">
        <v>#N/A</v>
      </c>
    </row>
    <row r="39509" spans="28:28" x14ac:dyDescent="0.25">
      <c r="AB39509" s="3" t="e">
        <v>#N/A</v>
      </c>
    </row>
    <row r="39510" spans="28:28" x14ac:dyDescent="0.25">
      <c r="AB39510" s="3" t="e">
        <v>#N/A</v>
      </c>
    </row>
    <row r="39511" spans="28:28" x14ac:dyDescent="0.25">
      <c r="AB39511" s="3" t="e">
        <v>#N/A</v>
      </c>
    </row>
    <row r="39512" spans="28:28" x14ac:dyDescent="0.25">
      <c r="AB39512" s="3" t="e">
        <v>#N/A</v>
      </c>
    </row>
    <row r="39513" spans="28:28" x14ac:dyDescent="0.25">
      <c r="AB39513" s="3" t="e">
        <v>#N/A</v>
      </c>
    </row>
    <row r="39514" spans="28:28" x14ac:dyDescent="0.25">
      <c r="AB39514" s="3" t="e">
        <v>#N/A</v>
      </c>
    </row>
    <row r="39515" spans="28:28" x14ac:dyDescent="0.25">
      <c r="AB39515" s="3" t="e">
        <v>#N/A</v>
      </c>
    </row>
    <row r="39516" spans="28:28" x14ac:dyDescent="0.25">
      <c r="AB39516" s="3" t="e">
        <v>#N/A</v>
      </c>
    </row>
    <row r="39517" spans="28:28" x14ac:dyDescent="0.25">
      <c r="AB39517" s="3" t="e">
        <v>#N/A</v>
      </c>
    </row>
    <row r="39518" spans="28:28" x14ac:dyDescent="0.25">
      <c r="AB39518" s="3" t="e">
        <v>#N/A</v>
      </c>
    </row>
    <row r="39519" spans="28:28" x14ac:dyDescent="0.25">
      <c r="AB39519" s="3" t="e">
        <v>#N/A</v>
      </c>
    </row>
    <row r="39520" spans="28:28" x14ac:dyDescent="0.25">
      <c r="AB39520" s="3" t="e">
        <v>#N/A</v>
      </c>
    </row>
    <row r="39521" spans="28:28" x14ac:dyDescent="0.25">
      <c r="AB39521" s="3" t="e">
        <v>#N/A</v>
      </c>
    </row>
    <row r="39522" spans="28:28" x14ac:dyDescent="0.25">
      <c r="AB39522" s="3" t="e">
        <v>#N/A</v>
      </c>
    </row>
    <row r="39523" spans="28:28" x14ac:dyDescent="0.25">
      <c r="AB39523" s="3" t="e">
        <v>#N/A</v>
      </c>
    </row>
    <row r="39524" spans="28:28" x14ac:dyDescent="0.25">
      <c r="AB39524" s="3" t="e">
        <v>#N/A</v>
      </c>
    </row>
    <row r="39525" spans="28:28" x14ac:dyDescent="0.25">
      <c r="AB39525" s="3" t="e">
        <v>#N/A</v>
      </c>
    </row>
    <row r="39526" spans="28:28" x14ac:dyDescent="0.25">
      <c r="AB39526" s="3" t="e">
        <v>#N/A</v>
      </c>
    </row>
    <row r="39527" spans="28:28" x14ac:dyDescent="0.25">
      <c r="AB39527" s="3" t="e">
        <v>#N/A</v>
      </c>
    </row>
    <row r="39528" spans="28:28" x14ac:dyDescent="0.25">
      <c r="AB39528" s="3" t="e">
        <v>#N/A</v>
      </c>
    </row>
    <row r="39529" spans="28:28" x14ac:dyDescent="0.25">
      <c r="AB39529" s="3" t="e">
        <v>#N/A</v>
      </c>
    </row>
    <row r="39530" spans="28:28" x14ac:dyDescent="0.25">
      <c r="AB39530" s="3" t="e">
        <v>#N/A</v>
      </c>
    </row>
    <row r="39531" spans="28:28" x14ac:dyDescent="0.25">
      <c r="AB39531" s="3" t="e">
        <v>#N/A</v>
      </c>
    </row>
    <row r="39532" spans="28:28" x14ac:dyDescent="0.25">
      <c r="AB39532" s="3" t="e">
        <v>#N/A</v>
      </c>
    </row>
    <row r="39533" spans="28:28" x14ac:dyDescent="0.25">
      <c r="AB39533" s="3" t="e">
        <v>#N/A</v>
      </c>
    </row>
    <row r="39534" spans="28:28" x14ac:dyDescent="0.25">
      <c r="AB39534" s="3" t="e">
        <v>#N/A</v>
      </c>
    </row>
    <row r="39535" spans="28:28" x14ac:dyDescent="0.25">
      <c r="AB39535" s="3" t="e">
        <v>#N/A</v>
      </c>
    </row>
    <row r="39536" spans="28:28" x14ac:dyDescent="0.25">
      <c r="AB39536" s="3" t="e">
        <v>#N/A</v>
      </c>
    </row>
    <row r="39537" spans="28:28" x14ac:dyDescent="0.25">
      <c r="AB39537" s="3" t="e">
        <v>#N/A</v>
      </c>
    </row>
    <row r="39538" spans="28:28" x14ac:dyDescent="0.25">
      <c r="AB39538" s="3" t="e">
        <v>#N/A</v>
      </c>
    </row>
    <row r="39539" spans="28:28" x14ac:dyDescent="0.25">
      <c r="AB39539" s="3" t="e">
        <v>#N/A</v>
      </c>
    </row>
    <row r="39540" spans="28:28" x14ac:dyDescent="0.25">
      <c r="AB39540" s="3" t="e">
        <v>#N/A</v>
      </c>
    </row>
    <row r="39541" spans="28:28" x14ac:dyDescent="0.25">
      <c r="AB39541" s="3" t="e">
        <v>#N/A</v>
      </c>
    </row>
    <row r="39542" spans="28:28" x14ac:dyDescent="0.25">
      <c r="AB39542" s="3" t="e">
        <v>#N/A</v>
      </c>
    </row>
    <row r="39543" spans="28:28" x14ac:dyDescent="0.25">
      <c r="AB39543" s="3" t="e">
        <v>#N/A</v>
      </c>
    </row>
    <row r="39544" spans="28:28" x14ac:dyDescent="0.25">
      <c r="AB39544" s="3" t="e">
        <v>#N/A</v>
      </c>
    </row>
    <row r="39545" spans="28:28" x14ac:dyDescent="0.25">
      <c r="AB39545" s="3" t="e">
        <v>#N/A</v>
      </c>
    </row>
    <row r="39546" spans="28:28" x14ac:dyDescent="0.25">
      <c r="AB39546" s="3" t="e">
        <v>#N/A</v>
      </c>
    </row>
    <row r="39547" spans="28:28" x14ac:dyDescent="0.25">
      <c r="AB39547" s="3" t="e">
        <v>#N/A</v>
      </c>
    </row>
    <row r="39548" spans="28:28" x14ac:dyDescent="0.25">
      <c r="AB39548" s="3" t="e">
        <v>#N/A</v>
      </c>
    </row>
    <row r="39549" spans="28:28" x14ac:dyDescent="0.25">
      <c r="AB39549" s="3" t="e">
        <v>#N/A</v>
      </c>
    </row>
    <row r="39550" spans="28:28" x14ac:dyDescent="0.25">
      <c r="AB39550" s="3" t="e">
        <v>#N/A</v>
      </c>
    </row>
    <row r="39551" spans="28:28" x14ac:dyDescent="0.25">
      <c r="AB39551" s="3" t="e">
        <v>#N/A</v>
      </c>
    </row>
    <row r="39552" spans="28:28" x14ac:dyDescent="0.25">
      <c r="AB39552" s="3" t="e">
        <v>#N/A</v>
      </c>
    </row>
    <row r="39553" spans="28:28" x14ac:dyDescent="0.25">
      <c r="AB39553" s="3" t="e">
        <v>#N/A</v>
      </c>
    </row>
    <row r="39554" spans="28:28" x14ac:dyDescent="0.25">
      <c r="AB39554" s="3" t="e">
        <v>#N/A</v>
      </c>
    </row>
    <row r="39555" spans="28:28" x14ac:dyDescent="0.25">
      <c r="AB39555" s="3" t="e">
        <v>#N/A</v>
      </c>
    </row>
    <row r="39556" spans="28:28" x14ac:dyDescent="0.25">
      <c r="AB39556" s="3" t="e">
        <v>#N/A</v>
      </c>
    </row>
    <row r="39557" spans="28:28" x14ac:dyDescent="0.25">
      <c r="AB39557" s="3" t="e">
        <v>#N/A</v>
      </c>
    </row>
    <row r="39558" spans="28:28" x14ac:dyDescent="0.25">
      <c r="AB39558" s="3" t="e">
        <v>#N/A</v>
      </c>
    </row>
    <row r="39559" spans="28:28" x14ac:dyDescent="0.25">
      <c r="AB39559" s="3" t="e">
        <v>#N/A</v>
      </c>
    </row>
    <row r="39560" spans="28:28" x14ac:dyDescent="0.25">
      <c r="AB39560" s="3" t="e">
        <v>#N/A</v>
      </c>
    </row>
    <row r="39561" spans="28:28" x14ac:dyDescent="0.25">
      <c r="AB39561" s="3" t="e">
        <v>#N/A</v>
      </c>
    </row>
    <row r="39562" spans="28:28" x14ac:dyDescent="0.25">
      <c r="AB39562" s="3" t="e">
        <v>#N/A</v>
      </c>
    </row>
    <row r="39563" spans="28:28" x14ac:dyDescent="0.25">
      <c r="AB39563" s="3" t="e">
        <v>#N/A</v>
      </c>
    </row>
    <row r="39564" spans="28:28" x14ac:dyDescent="0.25">
      <c r="AB39564" s="3" t="e">
        <v>#N/A</v>
      </c>
    </row>
    <row r="39565" spans="28:28" x14ac:dyDescent="0.25">
      <c r="AB39565" s="3" t="e">
        <v>#N/A</v>
      </c>
    </row>
    <row r="39566" spans="28:28" x14ac:dyDescent="0.25">
      <c r="AB39566" s="3" t="e">
        <v>#N/A</v>
      </c>
    </row>
    <row r="39567" spans="28:28" x14ac:dyDescent="0.25">
      <c r="AB39567" s="3" t="e">
        <v>#N/A</v>
      </c>
    </row>
    <row r="39568" spans="28:28" x14ac:dyDescent="0.25">
      <c r="AB39568" s="3" t="e">
        <v>#N/A</v>
      </c>
    </row>
    <row r="39569" spans="28:28" x14ac:dyDescent="0.25">
      <c r="AB39569" s="3" t="e">
        <v>#N/A</v>
      </c>
    </row>
    <row r="39570" spans="28:28" x14ac:dyDescent="0.25">
      <c r="AB39570" s="3" t="e">
        <v>#N/A</v>
      </c>
    </row>
    <row r="39571" spans="28:28" x14ac:dyDescent="0.25">
      <c r="AB39571" s="3" t="e">
        <v>#N/A</v>
      </c>
    </row>
    <row r="39572" spans="28:28" x14ac:dyDescent="0.25">
      <c r="AB39572" s="3" t="e">
        <v>#N/A</v>
      </c>
    </row>
    <row r="39573" spans="28:28" x14ac:dyDescent="0.25">
      <c r="AB39573" s="3" t="e">
        <v>#N/A</v>
      </c>
    </row>
    <row r="39574" spans="28:28" x14ac:dyDescent="0.25">
      <c r="AB39574" s="3" t="e">
        <v>#N/A</v>
      </c>
    </row>
    <row r="39575" spans="28:28" x14ac:dyDescent="0.25">
      <c r="AB39575" s="3" t="e">
        <v>#N/A</v>
      </c>
    </row>
    <row r="39576" spans="28:28" x14ac:dyDescent="0.25">
      <c r="AB39576" s="3" t="e">
        <v>#N/A</v>
      </c>
    </row>
    <row r="39577" spans="28:28" x14ac:dyDescent="0.25">
      <c r="AB39577" s="3" t="e">
        <v>#N/A</v>
      </c>
    </row>
    <row r="39578" spans="28:28" x14ac:dyDescent="0.25">
      <c r="AB39578" s="3" t="e">
        <v>#N/A</v>
      </c>
    </row>
    <row r="39579" spans="28:28" x14ac:dyDescent="0.25">
      <c r="AB39579" s="3" t="e">
        <v>#N/A</v>
      </c>
    </row>
    <row r="39580" spans="28:28" x14ac:dyDescent="0.25">
      <c r="AB39580" s="3" t="e">
        <v>#N/A</v>
      </c>
    </row>
    <row r="39581" spans="28:28" x14ac:dyDescent="0.25">
      <c r="AB39581" s="3" t="e">
        <v>#N/A</v>
      </c>
    </row>
    <row r="39582" spans="28:28" x14ac:dyDescent="0.25">
      <c r="AB39582" s="3" t="e">
        <v>#N/A</v>
      </c>
    </row>
    <row r="39583" spans="28:28" x14ac:dyDescent="0.25">
      <c r="AB39583" s="3" t="e">
        <v>#N/A</v>
      </c>
    </row>
    <row r="39584" spans="28:28" x14ac:dyDescent="0.25">
      <c r="AB39584" s="3" t="e">
        <v>#N/A</v>
      </c>
    </row>
    <row r="39585" spans="28:28" x14ac:dyDescent="0.25">
      <c r="AB39585" s="3" t="e">
        <v>#N/A</v>
      </c>
    </row>
    <row r="39586" spans="28:28" x14ac:dyDescent="0.25">
      <c r="AB39586" s="3" t="e">
        <v>#N/A</v>
      </c>
    </row>
    <row r="39587" spans="28:28" x14ac:dyDescent="0.25">
      <c r="AB39587" s="3" t="e">
        <v>#N/A</v>
      </c>
    </row>
    <row r="39588" spans="28:28" x14ac:dyDescent="0.25">
      <c r="AB39588" s="3" t="e">
        <v>#N/A</v>
      </c>
    </row>
    <row r="39589" spans="28:28" x14ac:dyDescent="0.25">
      <c r="AB39589" s="3" t="e">
        <v>#N/A</v>
      </c>
    </row>
    <row r="39590" spans="28:28" x14ac:dyDescent="0.25">
      <c r="AB39590" s="3" t="e">
        <v>#N/A</v>
      </c>
    </row>
    <row r="39591" spans="28:28" x14ac:dyDescent="0.25">
      <c r="AB39591" s="3" t="e">
        <v>#N/A</v>
      </c>
    </row>
    <row r="39592" spans="28:28" x14ac:dyDescent="0.25">
      <c r="AB39592" s="3" t="e">
        <v>#N/A</v>
      </c>
    </row>
    <row r="39593" spans="28:28" x14ac:dyDescent="0.25">
      <c r="AB39593" s="3" t="e">
        <v>#N/A</v>
      </c>
    </row>
    <row r="39594" spans="28:28" x14ac:dyDescent="0.25">
      <c r="AB39594" s="3" t="e">
        <v>#N/A</v>
      </c>
    </row>
    <row r="39595" spans="28:28" x14ac:dyDescent="0.25">
      <c r="AB39595" s="3" t="e">
        <v>#N/A</v>
      </c>
    </row>
    <row r="39596" spans="28:28" x14ac:dyDescent="0.25">
      <c r="AB39596" s="3" t="e">
        <v>#N/A</v>
      </c>
    </row>
    <row r="39597" spans="28:28" x14ac:dyDescent="0.25">
      <c r="AB39597" s="3" t="e">
        <v>#N/A</v>
      </c>
    </row>
    <row r="39598" spans="28:28" x14ac:dyDescent="0.25">
      <c r="AB39598" s="3" t="e">
        <v>#N/A</v>
      </c>
    </row>
    <row r="39599" spans="28:28" x14ac:dyDescent="0.25">
      <c r="AB39599" s="3" t="e">
        <v>#N/A</v>
      </c>
    </row>
    <row r="39600" spans="28:28" x14ac:dyDescent="0.25">
      <c r="AB39600" s="3" t="e">
        <v>#N/A</v>
      </c>
    </row>
    <row r="39601" spans="28:28" x14ac:dyDescent="0.25">
      <c r="AB39601" s="3" t="e">
        <v>#N/A</v>
      </c>
    </row>
    <row r="39602" spans="28:28" x14ac:dyDescent="0.25">
      <c r="AB39602" s="3" t="e">
        <v>#N/A</v>
      </c>
    </row>
    <row r="39603" spans="28:28" x14ac:dyDescent="0.25">
      <c r="AB39603" s="3" t="e">
        <v>#N/A</v>
      </c>
    </row>
    <row r="39604" spans="28:28" x14ac:dyDescent="0.25">
      <c r="AB39604" s="3" t="e">
        <v>#N/A</v>
      </c>
    </row>
    <row r="39605" spans="28:28" x14ac:dyDescent="0.25">
      <c r="AB39605" s="3" t="e">
        <v>#N/A</v>
      </c>
    </row>
    <row r="39606" spans="28:28" x14ac:dyDescent="0.25">
      <c r="AB39606" s="3" t="e">
        <v>#N/A</v>
      </c>
    </row>
    <row r="39607" spans="28:28" x14ac:dyDescent="0.25">
      <c r="AB39607" s="3" t="e">
        <v>#N/A</v>
      </c>
    </row>
    <row r="39608" spans="28:28" x14ac:dyDescent="0.25">
      <c r="AB39608" s="3" t="e">
        <v>#N/A</v>
      </c>
    </row>
    <row r="39609" spans="28:28" x14ac:dyDescent="0.25">
      <c r="AB39609" s="3" t="e">
        <v>#N/A</v>
      </c>
    </row>
    <row r="39610" spans="28:28" x14ac:dyDescent="0.25">
      <c r="AB39610" s="3" t="e">
        <v>#N/A</v>
      </c>
    </row>
    <row r="39611" spans="28:28" x14ac:dyDescent="0.25">
      <c r="AB39611" s="3" t="e">
        <v>#N/A</v>
      </c>
    </row>
    <row r="39612" spans="28:28" x14ac:dyDescent="0.25">
      <c r="AB39612" s="3" t="e">
        <v>#N/A</v>
      </c>
    </row>
    <row r="39613" spans="28:28" x14ac:dyDescent="0.25">
      <c r="AB39613" s="3" t="e">
        <v>#N/A</v>
      </c>
    </row>
    <row r="39614" spans="28:28" x14ac:dyDescent="0.25">
      <c r="AB39614" s="3" t="e">
        <v>#N/A</v>
      </c>
    </row>
    <row r="39615" spans="28:28" x14ac:dyDescent="0.25">
      <c r="AB39615" s="3" t="e">
        <v>#N/A</v>
      </c>
    </row>
    <row r="39616" spans="28:28" x14ac:dyDescent="0.25">
      <c r="AB39616" s="3" t="e">
        <v>#N/A</v>
      </c>
    </row>
    <row r="39617" spans="28:28" x14ac:dyDescent="0.25">
      <c r="AB39617" s="3" t="e">
        <v>#N/A</v>
      </c>
    </row>
    <row r="39618" spans="28:28" x14ac:dyDescent="0.25">
      <c r="AB39618" s="3" t="e">
        <v>#N/A</v>
      </c>
    </row>
    <row r="39619" spans="28:28" x14ac:dyDescent="0.25">
      <c r="AB39619" s="3" t="e">
        <v>#N/A</v>
      </c>
    </row>
    <row r="39620" spans="28:28" x14ac:dyDescent="0.25">
      <c r="AB39620" s="3" t="e">
        <v>#N/A</v>
      </c>
    </row>
    <row r="39621" spans="28:28" x14ac:dyDescent="0.25">
      <c r="AB39621" s="3" t="e">
        <v>#N/A</v>
      </c>
    </row>
    <row r="39622" spans="28:28" x14ac:dyDescent="0.25">
      <c r="AB39622" s="3" t="e">
        <v>#N/A</v>
      </c>
    </row>
    <row r="39623" spans="28:28" x14ac:dyDescent="0.25">
      <c r="AB39623" s="3" t="e">
        <v>#N/A</v>
      </c>
    </row>
    <row r="39624" spans="28:28" x14ac:dyDescent="0.25">
      <c r="AB39624" s="3" t="e">
        <v>#N/A</v>
      </c>
    </row>
    <row r="39625" spans="28:28" x14ac:dyDescent="0.25">
      <c r="AB39625" s="3" t="e">
        <v>#N/A</v>
      </c>
    </row>
    <row r="39626" spans="28:28" x14ac:dyDescent="0.25">
      <c r="AB39626" s="3" t="e">
        <v>#N/A</v>
      </c>
    </row>
    <row r="39627" spans="28:28" x14ac:dyDescent="0.25">
      <c r="AB39627" s="3" t="e">
        <v>#N/A</v>
      </c>
    </row>
    <row r="39628" spans="28:28" x14ac:dyDescent="0.25">
      <c r="AB39628" s="3" t="e">
        <v>#N/A</v>
      </c>
    </row>
    <row r="39629" spans="28:28" x14ac:dyDescent="0.25">
      <c r="AB39629" s="3" t="e">
        <v>#N/A</v>
      </c>
    </row>
    <row r="39630" spans="28:28" x14ac:dyDescent="0.25">
      <c r="AB39630" s="3" t="e">
        <v>#N/A</v>
      </c>
    </row>
    <row r="39631" spans="28:28" x14ac:dyDescent="0.25">
      <c r="AB39631" s="3" t="e">
        <v>#N/A</v>
      </c>
    </row>
    <row r="39632" spans="28:28" x14ac:dyDescent="0.25">
      <c r="AB39632" s="3" t="e">
        <v>#N/A</v>
      </c>
    </row>
    <row r="39633" spans="28:28" x14ac:dyDescent="0.25">
      <c r="AB39633" s="3" t="e">
        <v>#N/A</v>
      </c>
    </row>
    <row r="39634" spans="28:28" x14ac:dyDescent="0.25">
      <c r="AB39634" s="3" t="e">
        <v>#N/A</v>
      </c>
    </row>
    <row r="39635" spans="28:28" x14ac:dyDescent="0.25">
      <c r="AB39635" s="3" t="e">
        <v>#N/A</v>
      </c>
    </row>
    <row r="39636" spans="28:28" x14ac:dyDescent="0.25">
      <c r="AB39636" s="3" t="e">
        <v>#N/A</v>
      </c>
    </row>
    <row r="39637" spans="28:28" x14ac:dyDescent="0.25">
      <c r="AB39637" s="3" t="e">
        <v>#N/A</v>
      </c>
    </row>
    <row r="39638" spans="28:28" x14ac:dyDescent="0.25">
      <c r="AB39638" s="3" t="e">
        <v>#N/A</v>
      </c>
    </row>
    <row r="39639" spans="28:28" x14ac:dyDescent="0.25">
      <c r="AB39639" s="3" t="e">
        <v>#N/A</v>
      </c>
    </row>
    <row r="39640" spans="28:28" x14ac:dyDescent="0.25">
      <c r="AB39640" s="3" t="e">
        <v>#N/A</v>
      </c>
    </row>
    <row r="39641" spans="28:28" x14ac:dyDescent="0.25">
      <c r="AB39641" s="3" t="e">
        <v>#N/A</v>
      </c>
    </row>
    <row r="39642" spans="28:28" x14ac:dyDescent="0.25">
      <c r="AB39642" s="3" t="e">
        <v>#N/A</v>
      </c>
    </row>
    <row r="39643" spans="28:28" x14ac:dyDescent="0.25">
      <c r="AB39643" s="3" t="e">
        <v>#N/A</v>
      </c>
    </row>
    <row r="39644" spans="28:28" x14ac:dyDescent="0.25">
      <c r="AB39644" s="3" t="e">
        <v>#N/A</v>
      </c>
    </row>
    <row r="39645" spans="28:28" x14ac:dyDescent="0.25">
      <c r="AB39645" s="3" t="e">
        <v>#N/A</v>
      </c>
    </row>
    <row r="39646" spans="28:28" x14ac:dyDescent="0.25">
      <c r="AB39646" s="3" t="e">
        <v>#N/A</v>
      </c>
    </row>
    <row r="39647" spans="28:28" x14ac:dyDescent="0.25">
      <c r="AB39647" s="3" t="e">
        <v>#N/A</v>
      </c>
    </row>
    <row r="39648" spans="28:28" x14ac:dyDescent="0.25">
      <c r="AB39648" s="3" t="e">
        <v>#N/A</v>
      </c>
    </row>
    <row r="39649" spans="28:28" x14ac:dyDescent="0.25">
      <c r="AB39649" s="3" t="e">
        <v>#N/A</v>
      </c>
    </row>
    <row r="39650" spans="28:28" x14ac:dyDescent="0.25">
      <c r="AB39650" s="3" t="e">
        <v>#N/A</v>
      </c>
    </row>
    <row r="39651" spans="28:28" x14ac:dyDescent="0.25">
      <c r="AB39651" s="3" t="e">
        <v>#N/A</v>
      </c>
    </row>
    <row r="39652" spans="28:28" x14ac:dyDescent="0.25">
      <c r="AB39652" s="3" t="e">
        <v>#N/A</v>
      </c>
    </row>
    <row r="39653" spans="28:28" x14ac:dyDescent="0.25">
      <c r="AB39653" s="3" t="e">
        <v>#N/A</v>
      </c>
    </row>
    <row r="39654" spans="28:28" x14ac:dyDescent="0.25">
      <c r="AB39654" s="3" t="e">
        <v>#N/A</v>
      </c>
    </row>
    <row r="39655" spans="28:28" x14ac:dyDescent="0.25">
      <c r="AB39655" s="3" t="e">
        <v>#N/A</v>
      </c>
    </row>
    <row r="39656" spans="28:28" x14ac:dyDescent="0.25">
      <c r="AB39656" s="3" t="e">
        <v>#N/A</v>
      </c>
    </row>
    <row r="39657" spans="28:28" x14ac:dyDescent="0.25">
      <c r="AB39657" s="3" t="e">
        <v>#N/A</v>
      </c>
    </row>
    <row r="39658" spans="28:28" x14ac:dyDescent="0.25">
      <c r="AB39658" s="3" t="e">
        <v>#N/A</v>
      </c>
    </row>
    <row r="39659" spans="28:28" x14ac:dyDescent="0.25">
      <c r="AB39659" s="3" t="e">
        <v>#N/A</v>
      </c>
    </row>
    <row r="39660" spans="28:28" x14ac:dyDescent="0.25">
      <c r="AB39660" s="3" t="e">
        <v>#N/A</v>
      </c>
    </row>
    <row r="39661" spans="28:28" x14ac:dyDescent="0.25">
      <c r="AB39661" s="3" t="e">
        <v>#N/A</v>
      </c>
    </row>
    <row r="39662" spans="28:28" x14ac:dyDescent="0.25">
      <c r="AB39662" s="3" t="e">
        <v>#N/A</v>
      </c>
    </row>
    <row r="39663" spans="28:28" x14ac:dyDescent="0.25">
      <c r="AB39663" s="3" t="e">
        <v>#N/A</v>
      </c>
    </row>
    <row r="39664" spans="28:28" x14ac:dyDescent="0.25">
      <c r="AB39664" s="3" t="e">
        <v>#N/A</v>
      </c>
    </row>
    <row r="39665" spans="28:28" x14ac:dyDescent="0.25">
      <c r="AB39665" s="3" t="e">
        <v>#N/A</v>
      </c>
    </row>
    <row r="39666" spans="28:28" x14ac:dyDescent="0.25">
      <c r="AB39666" s="3" t="e">
        <v>#N/A</v>
      </c>
    </row>
    <row r="39667" spans="28:28" x14ac:dyDescent="0.25">
      <c r="AB39667" s="3" t="e">
        <v>#N/A</v>
      </c>
    </row>
    <row r="39668" spans="28:28" x14ac:dyDescent="0.25">
      <c r="AB39668" s="3" t="e">
        <v>#N/A</v>
      </c>
    </row>
    <row r="39669" spans="28:28" x14ac:dyDescent="0.25">
      <c r="AB39669" s="3" t="e">
        <v>#N/A</v>
      </c>
    </row>
    <row r="39670" spans="28:28" x14ac:dyDescent="0.25">
      <c r="AB39670" s="3" t="e">
        <v>#N/A</v>
      </c>
    </row>
    <row r="39671" spans="28:28" x14ac:dyDescent="0.25">
      <c r="AB39671" s="3" t="e">
        <v>#N/A</v>
      </c>
    </row>
    <row r="39672" spans="28:28" x14ac:dyDescent="0.25">
      <c r="AB39672" s="3" t="e">
        <v>#N/A</v>
      </c>
    </row>
    <row r="39673" spans="28:28" x14ac:dyDescent="0.25">
      <c r="AB39673" s="3" t="e">
        <v>#N/A</v>
      </c>
    </row>
    <row r="39674" spans="28:28" x14ac:dyDescent="0.25">
      <c r="AB39674" s="3" t="e">
        <v>#N/A</v>
      </c>
    </row>
    <row r="39675" spans="28:28" x14ac:dyDescent="0.25">
      <c r="AB39675" s="3" t="e">
        <v>#N/A</v>
      </c>
    </row>
    <row r="39676" spans="28:28" x14ac:dyDescent="0.25">
      <c r="AB39676" s="3" t="e">
        <v>#N/A</v>
      </c>
    </row>
    <row r="39677" spans="28:28" x14ac:dyDescent="0.25">
      <c r="AB39677" s="3" t="e">
        <v>#N/A</v>
      </c>
    </row>
    <row r="39678" spans="28:28" x14ac:dyDescent="0.25">
      <c r="AB39678" s="3" t="e">
        <v>#N/A</v>
      </c>
    </row>
    <row r="39679" spans="28:28" x14ac:dyDescent="0.25">
      <c r="AB39679" s="3" t="e">
        <v>#N/A</v>
      </c>
    </row>
    <row r="39680" spans="28:28" x14ac:dyDescent="0.25">
      <c r="AB39680" s="3" t="e">
        <v>#N/A</v>
      </c>
    </row>
    <row r="39681" spans="28:28" x14ac:dyDescent="0.25">
      <c r="AB39681" s="3" t="e">
        <v>#N/A</v>
      </c>
    </row>
    <row r="39682" spans="28:28" x14ac:dyDescent="0.25">
      <c r="AB39682" s="3" t="e">
        <v>#N/A</v>
      </c>
    </row>
    <row r="39683" spans="28:28" x14ac:dyDescent="0.25">
      <c r="AB39683" s="3" t="e">
        <v>#N/A</v>
      </c>
    </row>
    <row r="39684" spans="28:28" x14ac:dyDescent="0.25">
      <c r="AB39684" s="3" t="e">
        <v>#N/A</v>
      </c>
    </row>
    <row r="39685" spans="28:28" x14ac:dyDescent="0.25">
      <c r="AB39685" s="3" t="e">
        <v>#N/A</v>
      </c>
    </row>
    <row r="39686" spans="28:28" x14ac:dyDescent="0.25">
      <c r="AB39686" s="3" t="e">
        <v>#N/A</v>
      </c>
    </row>
    <row r="39687" spans="28:28" x14ac:dyDescent="0.25">
      <c r="AB39687" s="3" t="e">
        <v>#N/A</v>
      </c>
    </row>
    <row r="39688" spans="28:28" x14ac:dyDescent="0.25">
      <c r="AB39688" s="3" t="e">
        <v>#N/A</v>
      </c>
    </row>
    <row r="39689" spans="28:28" x14ac:dyDescent="0.25">
      <c r="AB39689" s="3" t="e">
        <v>#N/A</v>
      </c>
    </row>
    <row r="39690" spans="28:28" x14ac:dyDescent="0.25">
      <c r="AB39690" s="3" t="e">
        <v>#N/A</v>
      </c>
    </row>
    <row r="39691" spans="28:28" x14ac:dyDescent="0.25">
      <c r="AB39691" s="3" t="e">
        <v>#N/A</v>
      </c>
    </row>
    <row r="39692" spans="28:28" x14ac:dyDescent="0.25">
      <c r="AB39692" s="3" t="e">
        <v>#N/A</v>
      </c>
    </row>
    <row r="39693" spans="28:28" x14ac:dyDescent="0.25">
      <c r="AB39693" s="3" t="e">
        <v>#N/A</v>
      </c>
    </row>
    <row r="39694" spans="28:28" x14ac:dyDescent="0.25">
      <c r="AB39694" s="3" t="e">
        <v>#N/A</v>
      </c>
    </row>
    <row r="39695" spans="28:28" x14ac:dyDescent="0.25">
      <c r="AB39695" s="3" t="e">
        <v>#N/A</v>
      </c>
    </row>
    <row r="39696" spans="28:28" x14ac:dyDescent="0.25">
      <c r="AB39696" s="3" t="e">
        <v>#N/A</v>
      </c>
    </row>
    <row r="39697" spans="28:28" x14ac:dyDescent="0.25">
      <c r="AB39697" s="3" t="e">
        <v>#N/A</v>
      </c>
    </row>
    <row r="39698" spans="28:28" x14ac:dyDescent="0.25">
      <c r="AB39698" s="3" t="e">
        <v>#N/A</v>
      </c>
    </row>
    <row r="39699" spans="28:28" x14ac:dyDescent="0.25">
      <c r="AB39699" s="3" t="e">
        <v>#N/A</v>
      </c>
    </row>
    <row r="39700" spans="28:28" x14ac:dyDescent="0.25">
      <c r="AB39700" s="3" t="e">
        <v>#N/A</v>
      </c>
    </row>
    <row r="39701" spans="28:28" x14ac:dyDescent="0.25">
      <c r="AB39701" s="3" t="e">
        <v>#N/A</v>
      </c>
    </row>
    <row r="39702" spans="28:28" x14ac:dyDescent="0.25">
      <c r="AB39702" s="3" t="e">
        <v>#N/A</v>
      </c>
    </row>
    <row r="39703" spans="28:28" x14ac:dyDescent="0.25">
      <c r="AB39703" s="3" t="e">
        <v>#N/A</v>
      </c>
    </row>
    <row r="39704" spans="28:28" x14ac:dyDescent="0.25">
      <c r="AB39704" s="3" t="e">
        <v>#N/A</v>
      </c>
    </row>
    <row r="39705" spans="28:28" x14ac:dyDescent="0.25">
      <c r="AB39705" s="3" t="e">
        <v>#N/A</v>
      </c>
    </row>
    <row r="39706" spans="28:28" x14ac:dyDescent="0.25">
      <c r="AB39706" s="3" t="e">
        <v>#N/A</v>
      </c>
    </row>
    <row r="39707" spans="28:28" x14ac:dyDescent="0.25">
      <c r="AB39707" s="3" t="e">
        <v>#N/A</v>
      </c>
    </row>
    <row r="39708" spans="28:28" x14ac:dyDescent="0.25">
      <c r="AB39708" s="3" t="e">
        <v>#N/A</v>
      </c>
    </row>
    <row r="39709" spans="28:28" x14ac:dyDescent="0.25">
      <c r="AB39709" s="3" t="e">
        <v>#N/A</v>
      </c>
    </row>
    <row r="39710" spans="28:28" x14ac:dyDescent="0.25">
      <c r="AB39710" s="3" t="e">
        <v>#N/A</v>
      </c>
    </row>
    <row r="39711" spans="28:28" x14ac:dyDescent="0.25">
      <c r="AB39711" s="3" t="e">
        <v>#N/A</v>
      </c>
    </row>
    <row r="39712" spans="28:28" x14ac:dyDescent="0.25">
      <c r="AB39712" s="3" t="e">
        <v>#N/A</v>
      </c>
    </row>
    <row r="39713" spans="28:28" x14ac:dyDescent="0.25">
      <c r="AB39713" s="3" t="e">
        <v>#N/A</v>
      </c>
    </row>
    <row r="39714" spans="28:28" x14ac:dyDescent="0.25">
      <c r="AB39714" s="3" t="e">
        <v>#N/A</v>
      </c>
    </row>
    <row r="39715" spans="28:28" x14ac:dyDescent="0.25">
      <c r="AB39715" s="3" t="e">
        <v>#N/A</v>
      </c>
    </row>
    <row r="39716" spans="28:28" x14ac:dyDescent="0.25">
      <c r="AB39716" s="3" t="e">
        <v>#N/A</v>
      </c>
    </row>
    <row r="39717" spans="28:28" x14ac:dyDescent="0.25">
      <c r="AB39717" s="3" t="e">
        <v>#N/A</v>
      </c>
    </row>
    <row r="39718" spans="28:28" x14ac:dyDescent="0.25">
      <c r="AB39718" s="3" t="e">
        <v>#N/A</v>
      </c>
    </row>
    <row r="39719" spans="28:28" x14ac:dyDescent="0.25">
      <c r="AB39719" s="3" t="e">
        <v>#N/A</v>
      </c>
    </row>
    <row r="39720" spans="28:28" x14ac:dyDescent="0.25">
      <c r="AB39720" s="3" t="e">
        <v>#N/A</v>
      </c>
    </row>
    <row r="39721" spans="28:28" x14ac:dyDescent="0.25">
      <c r="AB39721" s="3" t="e">
        <v>#N/A</v>
      </c>
    </row>
    <row r="39722" spans="28:28" x14ac:dyDescent="0.25">
      <c r="AB39722" s="3" t="e">
        <v>#N/A</v>
      </c>
    </row>
    <row r="39723" spans="28:28" x14ac:dyDescent="0.25">
      <c r="AB39723" s="3" t="e">
        <v>#N/A</v>
      </c>
    </row>
    <row r="39724" spans="28:28" x14ac:dyDescent="0.25">
      <c r="AB39724" s="3" t="e">
        <v>#N/A</v>
      </c>
    </row>
    <row r="39725" spans="28:28" x14ac:dyDescent="0.25">
      <c r="AB39725" s="3" t="e">
        <v>#N/A</v>
      </c>
    </row>
    <row r="39726" spans="28:28" x14ac:dyDescent="0.25">
      <c r="AB39726" s="3" t="e">
        <v>#N/A</v>
      </c>
    </row>
    <row r="39727" spans="28:28" x14ac:dyDescent="0.25">
      <c r="AB39727" s="3" t="e">
        <v>#N/A</v>
      </c>
    </row>
    <row r="39728" spans="28:28" x14ac:dyDescent="0.25">
      <c r="AB39728" s="3" t="e">
        <v>#N/A</v>
      </c>
    </row>
    <row r="39729" spans="28:28" x14ac:dyDescent="0.25">
      <c r="AB39729" s="3" t="e">
        <v>#N/A</v>
      </c>
    </row>
    <row r="39730" spans="28:28" x14ac:dyDescent="0.25">
      <c r="AB39730" s="3" t="e">
        <v>#N/A</v>
      </c>
    </row>
    <row r="39731" spans="28:28" x14ac:dyDescent="0.25">
      <c r="AB39731" s="3" t="e">
        <v>#N/A</v>
      </c>
    </row>
    <row r="39732" spans="28:28" x14ac:dyDescent="0.25">
      <c r="AB39732" s="3" t="e">
        <v>#N/A</v>
      </c>
    </row>
    <row r="39733" spans="28:28" x14ac:dyDescent="0.25">
      <c r="AB39733" s="3" t="e">
        <v>#N/A</v>
      </c>
    </row>
    <row r="39734" spans="28:28" x14ac:dyDescent="0.25">
      <c r="AB39734" s="3" t="e">
        <v>#N/A</v>
      </c>
    </row>
    <row r="39735" spans="28:28" x14ac:dyDescent="0.25">
      <c r="AB39735" s="3" t="e">
        <v>#N/A</v>
      </c>
    </row>
    <row r="39736" spans="28:28" x14ac:dyDescent="0.25">
      <c r="AB39736" s="3" t="e">
        <v>#N/A</v>
      </c>
    </row>
    <row r="39737" spans="28:28" x14ac:dyDescent="0.25">
      <c r="AB39737" s="3" t="e">
        <v>#N/A</v>
      </c>
    </row>
    <row r="39738" spans="28:28" x14ac:dyDescent="0.25">
      <c r="AB39738" s="3" t="e">
        <v>#N/A</v>
      </c>
    </row>
    <row r="39739" spans="28:28" x14ac:dyDescent="0.25">
      <c r="AB39739" s="3" t="e">
        <v>#N/A</v>
      </c>
    </row>
    <row r="39740" spans="28:28" x14ac:dyDescent="0.25">
      <c r="AB39740" s="3" t="e">
        <v>#N/A</v>
      </c>
    </row>
    <row r="39741" spans="28:28" x14ac:dyDescent="0.25">
      <c r="AB39741" s="3" t="e">
        <v>#N/A</v>
      </c>
    </row>
    <row r="39742" spans="28:28" x14ac:dyDescent="0.25">
      <c r="AB39742" s="3" t="e">
        <v>#N/A</v>
      </c>
    </row>
    <row r="39743" spans="28:28" x14ac:dyDescent="0.25">
      <c r="AB39743" s="3" t="e">
        <v>#N/A</v>
      </c>
    </row>
    <row r="39744" spans="28:28" x14ac:dyDescent="0.25">
      <c r="AB39744" s="3" t="e">
        <v>#N/A</v>
      </c>
    </row>
    <row r="39745" spans="28:28" x14ac:dyDescent="0.25">
      <c r="AB39745" s="3" t="e">
        <v>#N/A</v>
      </c>
    </row>
    <row r="39746" spans="28:28" x14ac:dyDescent="0.25">
      <c r="AB39746" s="3" t="e">
        <v>#N/A</v>
      </c>
    </row>
    <row r="39747" spans="28:28" x14ac:dyDescent="0.25">
      <c r="AB39747" s="3" t="e">
        <v>#N/A</v>
      </c>
    </row>
    <row r="39748" spans="28:28" x14ac:dyDescent="0.25">
      <c r="AB39748" s="3" t="e">
        <v>#N/A</v>
      </c>
    </row>
    <row r="39749" spans="28:28" x14ac:dyDescent="0.25">
      <c r="AB39749" s="3" t="e">
        <v>#N/A</v>
      </c>
    </row>
    <row r="39750" spans="28:28" x14ac:dyDescent="0.25">
      <c r="AB39750" s="3" t="e">
        <v>#N/A</v>
      </c>
    </row>
    <row r="39751" spans="28:28" x14ac:dyDescent="0.25">
      <c r="AB39751" s="3" t="e">
        <v>#N/A</v>
      </c>
    </row>
    <row r="39752" spans="28:28" x14ac:dyDescent="0.25">
      <c r="AB39752" s="3" t="e">
        <v>#N/A</v>
      </c>
    </row>
    <row r="39753" spans="28:28" x14ac:dyDescent="0.25">
      <c r="AB39753" s="3" t="e">
        <v>#N/A</v>
      </c>
    </row>
    <row r="39754" spans="28:28" x14ac:dyDescent="0.25">
      <c r="AB39754" s="3" t="e">
        <v>#N/A</v>
      </c>
    </row>
    <row r="39755" spans="28:28" x14ac:dyDescent="0.25">
      <c r="AB39755" s="3" t="e">
        <v>#N/A</v>
      </c>
    </row>
    <row r="39756" spans="28:28" x14ac:dyDescent="0.25">
      <c r="AB39756" s="3" t="e">
        <v>#N/A</v>
      </c>
    </row>
    <row r="39757" spans="28:28" x14ac:dyDescent="0.25">
      <c r="AB39757" s="3" t="e">
        <v>#N/A</v>
      </c>
    </row>
    <row r="39758" spans="28:28" x14ac:dyDescent="0.25">
      <c r="AB39758" s="3" t="e">
        <v>#N/A</v>
      </c>
    </row>
    <row r="39759" spans="28:28" x14ac:dyDescent="0.25">
      <c r="AB39759" s="3" t="e">
        <v>#N/A</v>
      </c>
    </row>
    <row r="39760" spans="28:28" x14ac:dyDescent="0.25">
      <c r="AB39760" s="3" t="e">
        <v>#N/A</v>
      </c>
    </row>
    <row r="39761" spans="28:28" x14ac:dyDescent="0.25">
      <c r="AB39761" s="3" t="e">
        <v>#N/A</v>
      </c>
    </row>
    <row r="39762" spans="28:28" x14ac:dyDescent="0.25">
      <c r="AB39762" s="3" t="e">
        <v>#N/A</v>
      </c>
    </row>
    <row r="39763" spans="28:28" x14ac:dyDescent="0.25">
      <c r="AB39763" s="3" t="e">
        <v>#N/A</v>
      </c>
    </row>
    <row r="39764" spans="28:28" x14ac:dyDescent="0.25">
      <c r="AB39764" s="3" t="e">
        <v>#N/A</v>
      </c>
    </row>
    <row r="39765" spans="28:28" x14ac:dyDescent="0.25">
      <c r="AB39765" s="3" t="e">
        <v>#N/A</v>
      </c>
    </row>
    <row r="39766" spans="28:28" x14ac:dyDescent="0.25">
      <c r="AB39766" s="3" t="e">
        <v>#N/A</v>
      </c>
    </row>
    <row r="39767" spans="28:28" x14ac:dyDescent="0.25">
      <c r="AB39767" s="3" t="e">
        <v>#N/A</v>
      </c>
    </row>
    <row r="39768" spans="28:28" x14ac:dyDescent="0.25">
      <c r="AB39768" s="3" t="e">
        <v>#N/A</v>
      </c>
    </row>
    <row r="39769" spans="28:28" x14ac:dyDescent="0.25">
      <c r="AB39769" s="3" t="e">
        <v>#N/A</v>
      </c>
    </row>
    <row r="39770" spans="28:28" x14ac:dyDescent="0.25">
      <c r="AB39770" s="3" t="e">
        <v>#N/A</v>
      </c>
    </row>
    <row r="39771" spans="28:28" x14ac:dyDescent="0.25">
      <c r="AB39771" s="3" t="e">
        <v>#N/A</v>
      </c>
    </row>
    <row r="39772" spans="28:28" x14ac:dyDescent="0.25">
      <c r="AB39772" s="3" t="e">
        <v>#N/A</v>
      </c>
    </row>
    <row r="39773" spans="28:28" x14ac:dyDescent="0.25">
      <c r="AB39773" s="3" t="e">
        <v>#N/A</v>
      </c>
    </row>
    <row r="39774" spans="28:28" x14ac:dyDescent="0.25">
      <c r="AB39774" s="3" t="e">
        <v>#N/A</v>
      </c>
    </row>
    <row r="39775" spans="28:28" x14ac:dyDescent="0.25">
      <c r="AB39775" s="3" t="e">
        <v>#N/A</v>
      </c>
    </row>
    <row r="39776" spans="28:28" x14ac:dyDescent="0.25">
      <c r="AB39776" s="3" t="e">
        <v>#N/A</v>
      </c>
    </row>
    <row r="39777" spans="28:28" x14ac:dyDescent="0.25">
      <c r="AB39777" s="3" t="e">
        <v>#N/A</v>
      </c>
    </row>
    <row r="39778" spans="28:28" x14ac:dyDescent="0.25">
      <c r="AB39778" s="3" t="e">
        <v>#N/A</v>
      </c>
    </row>
    <row r="39779" spans="28:28" x14ac:dyDescent="0.25">
      <c r="AB39779" s="3" t="e">
        <v>#N/A</v>
      </c>
    </row>
    <row r="39780" spans="28:28" x14ac:dyDescent="0.25">
      <c r="AB39780" s="3" t="e">
        <v>#N/A</v>
      </c>
    </row>
    <row r="39781" spans="28:28" x14ac:dyDescent="0.25">
      <c r="AB39781" s="3" t="e">
        <v>#N/A</v>
      </c>
    </row>
    <row r="39782" spans="28:28" x14ac:dyDescent="0.25">
      <c r="AB39782" s="3" t="e">
        <v>#N/A</v>
      </c>
    </row>
    <row r="39783" spans="28:28" x14ac:dyDescent="0.25">
      <c r="AB39783" s="3" t="e">
        <v>#N/A</v>
      </c>
    </row>
    <row r="39784" spans="28:28" x14ac:dyDescent="0.25">
      <c r="AB39784" s="3" t="e">
        <v>#N/A</v>
      </c>
    </row>
    <row r="39785" spans="28:28" x14ac:dyDescent="0.25">
      <c r="AB39785" s="3" t="e">
        <v>#N/A</v>
      </c>
    </row>
    <row r="39786" spans="28:28" x14ac:dyDescent="0.25">
      <c r="AB39786" s="3" t="e">
        <v>#N/A</v>
      </c>
    </row>
    <row r="39787" spans="28:28" x14ac:dyDescent="0.25">
      <c r="AB39787" s="3" t="e">
        <v>#N/A</v>
      </c>
    </row>
    <row r="39788" spans="28:28" x14ac:dyDescent="0.25">
      <c r="AB39788" s="3" t="e">
        <v>#N/A</v>
      </c>
    </row>
    <row r="39789" spans="28:28" x14ac:dyDescent="0.25">
      <c r="AB39789" s="3" t="e">
        <v>#N/A</v>
      </c>
    </row>
    <row r="39790" spans="28:28" x14ac:dyDescent="0.25">
      <c r="AB39790" s="3" t="e">
        <v>#N/A</v>
      </c>
    </row>
    <row r="39791" spans="28:28" x14ac:dyDescent="0.25">
      <c r="AB39791" s="3" t="e">
        <v>#N/A</v>
      </c>
    </row>
    <row r="39792" spans="28:28" x14ac:dyDescent="0.25">
      <c r="AB39792" s="3" t="e">
        <v>#N/A</v>
      </c>
    </row>
    <row r="39793" spans="28:28" x14ac:dyDescent="0.25">
      <c r="AB39793" s="3" t="e">
        <v>#N/A</v>
      </c>
    </row>
    <row r="39794" spans="28:28" x14ac:dyDescent="0.25">
      <c r="AB39794" s="3" t="e">
        <v>#N/A</v>
      </c>
    </row>
    <row r="39795" spans="28:28" x14ac:dyDescent="0.25">
      <c r="AB39795" s="3" t="e">
        <v>#N/A</v>
      </c>
    </row>
    <row r="39796" spans="28:28" x14ac:dyDescent="0.25">
      <c r="AB39796" s="3" t="e">
        <v>#N/A</v>
      </c>
    </row>
    <row r="39797" spans="28:28" x14ac:dyDescent="0.25">
      <c r="AB39797" s="3" t="e">
        <v>#N/A</v>
      </c>
    </row>
    <row r="39798" spans="28:28" x14ac:dyDescent="0.25">
      <c r="AB39798" s="3" t="e">
        <v>#N/A</v>
      </c>
    </row>
    <row r="39799" spans="28:28" x14ac:dyDescent="0.25">
      <c r="AB39799" s="3" t="e">
        <v>#N/A</v>
      </c>
    </row>
    <row r="39800" spans="28:28" x14ac:dyDescent="0.25">
      <c r="AB39800" s="3" t="e">
        <v>#N/A</v>
      </c>
    </row>
    <row r="39801" spans="28:28" x14ac:dyDescent="0.25">
      <c r="AB39801" s="3" t="e">
        <v>#N/A</v>
      </c>
    </row>
    <row r="39802" spans="28:28" x14ac:dyDescent="0.25">
      <c r="AB39802" s="3" t="e">
        <v>#N/A</v>
      </c>
    </row>
    <row r="39803" spans="28:28" x14ac:dyDescent="0.25">
      <c r="AB39803" s="3" t="e">
        <v>#N/A</v>
      </c>
    </row>
    <row r="39804" spans="28:28" x14ac:dyDescent="0.25">
      <c r="AB39804" s="3" t="e">
        <v>#N/A</v>
      </c>
    </row>
    <row r="39805" spans="28:28" x14ac:dyDescent="0.25">
      <c r="AB39805" s="3" t="e">
        <v>#N/A</v>
      </c>
    </row>
    <row r="39806" spans="28:28" x14ac:dyDescent="0.25">
      <c r="AB39806" s="3" t="e">
        <v>#N/A</v>
      </c>
    </row>
    <row r="39807" spans="28:28" x14ac:dyDescent="0.25">
      <c r="AB39807" s="3" t="e">
        <v>#N/A</v>
      </c>
    </row>
    <row r="39808" spans="28:28" x14ac:dyDescent="0.25">
      <c r="AB39808" s="3" t="e">
        <v>#N/A</v>
      </c>
    </row>
    <row r="39809" spans="28:28" x14ac:dyDescent="0.25">
      <c r="AB39809" s="3" t="e">
        <v>#N/A</v>
      </c>
    </row>
    <row r="39810" spans="28:28" x14ac:dyDescent="0.25">
      <c r="AB39810" s="3" t="e">
        <v>#N/A</v>
      </c>
    </row>
    <row r="39811" spans="28:28" x14ac:dyDescent="0.25">
      <c r="AB39811" s="3" t="e">
        <v>#N/A</v>
      </c>
    </row>
    <row r="39812" spans="28:28" x14ac:dyDescent="0.25">
      <c r="AB39812" s="3" t="e">
        <v>#N/A</v>
      </c>
    </row>
    <row r="39813" spans="28:28" x14ac:dyDescent="0.25">
      <c r="AB39813" s="3" t="e">
        <v>#N/A</v>
      </c>
    </row>
    <row r="39814" spans="28:28" x14ac:dyDescent="0.25">
      <c r="AB39814" s="3" t="e">
        <v>#N/A</v>
      </c>
    </row>
    <row r="39815" spans="28:28" x14ac:dyDescent="0.25">
      <c r="AB39815" s="3" t="e">
        <v>#N/A</v>
      </c>
    </row>
    <row r="39816" spans="28:28" x14ac:dyDescent="0.25">
      <c r="AB39816" s="3" t="e">
        <v>#N/A</v>
      </c>
    </row>
    <row r="39817" spans="28:28" x14ac:dyDescent="0.25">
      <c r="AB39817" s="3" t="e">
        <v>#N/A</v>
      </c>
    </row>
    <row r="39818" spans="28:28" x14ac:dyDescent="0.25">
      <c r="AB39818" s="3" t="e">
        <v>#N/A</v>
      </c>
    </row>
    <row r="39819" spans="28:28" x14ac:dyDescent="0.25">
      <c r="AB39819" s="3" t="e">
        <v>#N/A</v>
      </c>
    </row>
    <row r="39820" spans="28:28" x14ac:dyDescent="0.25">
      <c r="AB39820" s="3" t="e">
        <v>#N/A</v>
      </c>
    </row>
    <row r="39821" spans="28:28" x14ac:dyDescent="0.25">
      <c r="AB39821" s="3" t="e">
        <v>#N/A</v>
      </c>
    </row>
    <row r="39822" spans="28:28" x14ac:dyDescent="0.25">
      <c r="AB39822" s="3" t="e">
        <v>#N/A</v>
      </c>
    </row>
    <row r="39823" spans="28:28" x14ac:dyDescent="0.25">
      <c r="AB39823" s="3" t="e">
        <v>#N/A</v>
      </c>
    </row>
    <row r="39824" spans="28:28" x14ac:dyDescent="0.25">
      <c r="AB39824" s="3" t="e">
        <v>#N/A</v>
      </c>
    </row>
    <row r="39825" spans="28:28" x14ac:dyDescent="0.25">
      <c r="AB39825" s="3" t="e">
        <v>#N/A</v>
      </c>
    </row>
    <row r="39826" spans="28:28" x14ac:dyDescent="0.25">
      <c r="AB39826" s="3" t="e">
        <v>#N/A</v>
      </c>
    </row>
    <row r="39827" spans="28:28" x14ac:dyDescent="0.25">
      <c r="AB39827" s="3" t="e">
        <v>#N/A</v>
      </c>
    </row>
    <row r="39828" spans="28:28" x14ac:dyDescent="0.25">
      <c r="AB39828" s="3" t="e">
        <v>#N/A</v>
      </c>
    </row>
    <row r="39829" spans="28:28" x14ac:dyDescent="0.25">
      <c r="AB39829" s="3" t="e">
        <v>#N/A</v>
      </c>
    </row>
    <row r="39830" spans="28:28" x14ac:dyDescent="0.25">
      <c r="AB39830" s="3" t="e">
        <v>#N/A</v>
      </c>
    </row>
    <row r="39831" spans="28:28" x14ac:dyDescent="0.25">
      <c r="AB39831" s="3" t="e">
        <v>#N/A</v>
      </c>
    </row>
    <row r="39832" spans="28:28" x14ac:dyDescent="0.25">
      <c r="AB39832" s="3" t="e">
        <v>#N/A</v>
      </c>
    </row>
    <row r="39833" spans="28:28" x14ac:dyDescent="0.25">
      <c r="AB39833" s="3" t="e">
        <v>#N/A</v>
      </c>
    </row>
    <row r="39834" spans="28:28" x14ac:dyDescent="0.25">
      <c r="AB39834" s="3" t="e">
        <v>#N/A</v>
      </c>
    </row>
    <row r="39835" spans="28:28" x14ac:dyDescent="0.25">
      <c r="AB39835" s="3" t="e">
        <v>#N/A</v>
      </c>
    </row>
    <row r="39836" spans="28:28" x14ac:dyDescent="0.25">
      <c r="AB39836" s="3" t="e">
        <v>#N/A</v>
      </c>
    </row>
    <row r="39837" spans="28:28" x14ac:dyDescent="0.25">
      <c r="AB39837" s="3" t="e">
        <v>#N/A</v>
      </c>
    </row>
    <row r="39838" spans="28:28" x14ac:dyDescent="0.25">
      <c r="AB39838" s="3" t="e">
        <v>#N/A</v>
      </c>
    </row>
    <row r="39839" spans="28:28" x14ac:dyDescent="0.25">
      <c r="AB39839" s="3" t="e">
        <v>#N/A</v>
      </c>
    </row>
    <row r="39840" spans="28:28" x14ac:dyDescent="0.25">
      <c r="AB39840" s="3" t="e">
        <v>#N/A</v>
      </c>
    </row>
    <row r="39841" spans="28:28" x14ac:dyDescent="0.25">
      <c r="AB39841" s="3" t="e">
        <v>#N/A</v>
      </c>
    </row>
    <row r="39842" spans="28:28" x14ac:dyDescent="0.25">
      <c r="AB39842" s="3" t="e">
        <v>#N/A</v>
      </c>
    </row>
    <row r="39843" spans="28:28" x14ac:dyDescent="0.25">
      <c r="AB39843" s="3" t="e">
        <v>#N/A</v>
      </c>
    </row>
    <row r="39844" spans="28:28" x14ac:dyDescent="0.25">
      <c r="AB39844" s="3" t="e">
        <v>#N/A</v>
      </c>
    </row>
    <row r="39845" spans="28:28" x14ac:dyDescent="0.25">
      <c r="AB39845" s="3" t="e">
        <v>#N/A</v>
      </c>
    </row>
    <row r="39846" spans="28:28" x14ac:dyDescent="0.25">
      <c r="AB39846" s="3" t="e">
        <v>#N/A</v>
      </c>
    </row>
    <row r="39847" spans="28:28" x14ac:dyDescent="0.25">
      <c r="AB39847" s="3" t="e">
        <v>#N/A</v>
      </c>
    </row>
    <row r="39848" spans="28:28" x14ac:dyDescent="0.25">
      <c r="AB39848" s="3" t="e">
        <v>#N/A</v>
      </c>
    </row>
    <row r="39849" spans="28:28" x14ac:dyDescent="0.25">
      <c r="AB39849" s="3" t="e">
        <v>#N/A</v>
      </c>
    </row>
    <row r="39850" spans="28:28" x14ac:dyDescent="0.25">
      <c r="AB39850" s="3" t="e">
        <v>#N/A</v>
      </c>
    </row>
    <row r="39851" spans="28:28" x14ac:dyDescent="0.25">
      <c r="AB39851" s="3" t="e">
        <v>#N/A</v>
      </c>
    </row>
    <row r="39852" spans="28:28" x14ac:dyDescent="0.25">
      <c r="AB39852" s="3" t="e">
        <v>#N/A</v>
      </c>
    </row>
    <row r="39853" spans="28:28" x14ac:dyDescent="0.25">
      <c r="AB39853" s="3" t="e">
        <v>#N/A</v>
      </c>
    </row>
    <row r="39854" spans="28:28" x14ac:dyDescent="0.25">
      <c r="AB39854" s="3" t="e">
        <v>#N/A</v>
      </c>
    </row>
    <row r="39855" spans="28:28" x14ac:dyDescent="0.25">
      <c r="AB39855" s="3" t="e">
        <v>#N/A</v>
      </c>
    </row>
    <row r="39856" spans="28:28" x14ac:dyDescent="0.25">
      <c r="AB39856" s="3" t="e">
        <v>#N/A</v>
      </c>
    </row>
    <row r="39857" spans="28:28" x14ac:dyDescent="0.25">
      <c r="AB39857" s="3" t="e">
        <v>#N/A</v>
      </c>
    </row>
    <row r="39858" spans="28:28" x14ac:dyDescent="0.25">
      <c r="AB39858" s="3" t="e">
        <v>#N/A</v>
      </c>
    </row>
    <row r="39859" spans="28:28" x14ac:dyDescent="0.25">
      <c r="AB39859" s="3" t="e">
        <v>#N/A</v>
      </c>
    </row>
    <row r="39860" spans="28:28" x14ac:dyDescent="0.25">
      <c r="AB39860" s="3" t="e">
        <v>#N/A</v>
      </c>
    </row>
    <row r="39861" spans="28:28" x14ac:dyDescent="0.25">
      <c r="AB39861" s="3" t="e">
        <v>#N/A</v>
      </c>
    </row>
    <row r="39862" spans="28:28" x14ac:dyDescent="0.25">
      <c r="AB39862" s="3" t="e">
        <v>#N/A</v>
      </c>
    </row>
    <row r="39863" spans="28:28" x14ac:dyDescent="0.25">
      <c r="AB39863" s="3" t="e">
        <v>#N/A</v>
      </c>
    </row>
    <row r="39864" spans="28:28" x14ac:dyDescent="0.25">
      <c r="AB39864" s="3" t="e">
        <v>#N/A</v>
      </c>
    </row>
    <row r="39865" spans="28:28" x14ac:dyDescent="0.25">
      <c r="AB39865" s="3" t="e">
        <v>#N/A</v>
      </c>
    </row>
    <row r="39866" spans="28:28" x14ac:dyDescent="0.25">
      <c r="AB39866" s="3" t="e">
        <v>#N/A</v>
      </c>
    </row>
    <row r="39867" spans="28:28" x14ac:dyDescent="0.25">
      <c r="AB39867" s="3" t="e">
        <v>#N/A</v>
      </c>
    </row>
    <row r="39868" spans="28:28" x14ac:dyDescent="0.25">
      <c r="AB39868" s="3" t="e">
        <v>#N/A</v>
      </c>
    </row>
    <row r="39869" spans="28:28" x14ac:dyDescent="0.25">
      <c r="AB39869" s="3" t="e">
        <v>#N/A</v>
      </c>
    </row>
    <row r="39870" spans="28:28" x14ac:dyDescent="0.25">
      <c r="AB39870" s="3" t="e">
        <v>#N/A</v>
      </c>
    </row>
    <row r="39871" spans="28:28" x14ac:dyDescent="0.25">
      <c r="AB39871" s="3" t="e">
        <v>#N/A</v>
      </c>
    </row>
    <row r="39872" spans="28:28" x14ac:dyDescent="0.25">
      <c r="AB39872" s="3" t="e">
        <v>#N/A</v>
      </c>
    </row>
    <row r="39873" spans="28:28" x14ac:dyDescent="0.25">
      <c r="AB39873" s="3" t="e">
        <v>#N/A</v>
      </c>
    </row>
    <row r="39874" spans="28:28" x14ac:dyDescent="0.25">
      <c r="AB39874" s="3" t="e">
        <v>#N/A</v>
      </c>
    </row>
    <row r="39875" spans="28:28" x14ac:dyDescent="0.25">
      <c r="AB39875" s="3" t="e">
        <v>#N/A</v>
      </c>
    </row>
    <row r="39876" spans="28:28" x14ac:dyDescent="0.25">
      <c r="AB39876" s="3" t="e">
        <v>#N/A</v>
      </c>
    </row>
    <row r="39877" spans="28:28" x14ac:dyDescent="0.25">
      <c r="AB39877" s="3" t="e">
        <v>#N/A</v>
      </c>
    </row>
    <row r="39878" spans="28:28" x14ac:dyDescent="0.25">
      <c r="AB39878" s="3" t="e">
        <v>#N/A</v>
      </c>
    </row>
    <row r="39879" spans="28:28" x14ac:dyDescent="0.25">
      <c r="AB39879" s="3" t="e">
        <v>#N/A</v>
      </c>
    </row>
    <row r="39880" spans="28:28" x14ac:dyDescent="0.25">
      <c r="AB39880" s="3" t="e">
        <v>#N/A</v>
      </c>
    </row>
    <row r="39881" spans="28:28" x14ac:dyDescent="0.25">
      <c r="AB39881" s="3" t="e">
        <v>#N/A</v>
      </c>
    </row>
    <row r="39882" spans="28:28" x14ac:dyDescent="0.25">
      <c r="AB39882" s="3" t="e">
        <v>#N/A</v>
      </c>
    </row>
    <row r="39883" spans="28:28" x14ac:dyDescent="0.25">
      <c r="AB39883" s="3" t="e">
        <v>#N/A</v>
      </c>
    </row>
    <row r="39884" spans="28:28" x14ac:dyDescent="0.25">
      <c r="AB39884" s="3" t="e">
        <v>#N/A</v>
      </c>
    </row>
    <row r="39885" spans="28:28" x14ac:dyDescent="0.25">
      <c r="AB39885" s="3" t="e">
        <v>#N/A</v>
      </c>
    </row>
    <row r="39886" spans="28:28" x14ac:dyDescent="0.25">
      <c r="AB39886" s="3" t="e">
        <v>#N/A</v>
      </c>
    </row>
    <row r="39887" spans="28:28" x14ac:dyDescent="0.25">
      <c r="AB39887" s="3" t="e">
        <v>#N/A</v>
      </c>
    </row>
    <row r="39888" spans="28:28" x14ac:dyDescent="0.25">
      <c r="AB39888" s="3" t="e">
        <v>#N/A</v>
      </c>
    </row>
    <row r="39889" spans="28:28" x14ac:dyDescent="0.25">
      <c r="AB39889" s="3" t="e">
        <v>#N/A</v>
      </c>
    </row>
    <row r="39890" spans="28:28" x14ac:dyDescent="0.25">
      <c r="AB39890" s="3" t="e">
        <v>#N/A</v>
      </c>
    </row>
    <row r="39891" spans="28:28" x14ac:dyDescent="0.25">
      <c r="AB39891" s="3" t="e">
        <v>#N/A</v>
      </c>
    </row>
    <row r="39892" spans="28:28" x14ac:dyDescent="0.25">
      <c r="AB39892" s="3" t="e">
        <v>#N/A</v>
      </c>
    </row>
    <row r="39893" spans="28:28" x14ac:dyDescent="0.25">
      <c r="AB39893" s="3" t="e">
        <v>#N/A</v>
      </c>
    </row>
    <row r="39894" spans="28:28" x14ac:dyDescent="0.25">
      <c r="AB39894" s="3" t="e">
        <v>#N/A</v>
      </c>
    </row>
    <row r="39895" spans="28:28" x14ac:dyDescent="0.25">
      <c r="AB39895" s="3" t="e">
        <v>#N/A</v>
      </c>
    </row>
    <row r="39896" spans="28:28" x14ac:dyDescent="0.25">
      <c r="AB39896" s="3" t="e">
        <v>#N/A</v>
      </c>
    </row>
    <row r="39897" spans="28:28" x14ac:dyDescent="0.25">
      <c r="AB39897" s="3" t="e">
        <v>#N/A</v>
      </c>
    </row>
    <row r="39898" spans="28:28" x14ac:dyDescent="0.25">
      <c r="AB39898" s="3" t="e">
        <v>#N/A</v>
      </c>
    </row>
    <row r="39899" spans="28:28" x14ac:dyDescent="0.25">
      <c r="AB39899" s="3" t="e">
        <v>#N/A</v>
      </c>
    </row>
    <row r="39900" spans="28:28" x14ac:dyDescent="0.25">
      <c r="AB39900" s="3" t="e">
        <v>#N/A</v>
      </c>
    </row>
    <row r="39901" spans="28:28" x14ac:dyDescent="0.25">
      <c r="AB39901" s="3" t="e">
        <v>#N/A</v>
      </c>
    </row>
    <row r="39902" spans="28:28" x14ac:dyDescent="0.25">
      <c r="AB39902" s="3" t="e">
        <v>#N/A</v>
      </c>
    </row>
    <row r="39903" spans="28:28" x14ac:dyDescent="0.25">
      <c r="AB39903" s="3" t="e">
        <v>#N/A</v>
      </c>
    </row>
    <row r="39904" spans="28:28" x14ac:dyDescent="0.25">
      <c r="AB39904" s="3" t="e">
        <v>#N/A</v>
      </c>
    </row>
    <row r="39905" spans="28:28" x14ac:dyDescent="0.25">
      <c r="AB39905" s="3" t="e">
        <v>#N/A</v>
      </c>
    </row>
    <row r="39906" spans="28:28" x14ac:dyDescent="0.25">
      <c r="AB39906" s="3" t="e">
        <v>#N/A</v>
      </c>
    </row>
    <row r="39907" spans="28:28" x14ac:dyDescent="0.25">
      <c r="AB39907" s="3" t="e">
        <v>#N/A</v>
      </c>
    </row>
    <row r="39908" spans="28:28" x14ac:dyDescent="0.25">
      <c r="AB39908" s="3" t="e">
        <v>#N/A</v>
      </c>
    </row>
    <row r="39909" spans="28:28" x14ac:dyDescent="0.25">
      <c r="AB39909" s="3" t="e">
        <v>#N/A</v>
      </c>
    </row>
    <row r="39910" spans="28:28" x14ac:dyDescent="0.25">
      <c r="AB39910" s="3" t="e">
        <v>#N/A</v>
      </c>
    </row>
    <row r="39911" spans="28:28" x14ac:dyDescent="0.25">
      <c r="AB39911" s="3" t="e">
        <v>#N/A</v>
      </c>
    </row>
    <row r="39912" spans="28:28" x14ac:dyDescent="0.25">
      <c r="AB39912" s="3" t="e">
        <v>#N/A</v>
      </c>
    </row>
    <row r="39913" spans="28:28" x14ac:dyDescent="0.25">
      <c r="AB39913" s="3" t="e">
        <v>#N/A</v>
      </c>
    </row>
    <row r="39914" spans="28:28" x14ac:dyDescent="0.25">
      <c r="AB39914" s="3" t="e">
        <v>#N/A</v>
      </c>
    </row>
    <row r="39915" spans="28:28" x14ac:dyDescent="0.25">
      <c r="AB39915" s="3" t="e">
        <v>#N/A</v>
      </c>
    </row>
    <row r="39916" spans="28:28" x14ac:dyDescent="0.25">
      <c r="AB39916" s="3" t="e">
        <v>#N/A</v>
      </c>
    </row>
    <row r="39917" spans="28:28" x14ac:dyDescent="0.25">
      <c r="AB39917" s="3" t="e">
        <v>#N/A</v>
      </c>
    </row>
    <row r="39918" spans="28:28" x14ac:dyDescent="0.25">
      <c r="AB39918" s="3" t="e">
        <v>#N/A</v>
      </c>
    </row>
    <row r="39919" spans="28:28" x14ac:dyDescent="0.25">
      <c r="AB39919" s="3" t="e">
        <v>#N/A</v>
      </c>
    </row>
    <row r="39920" spans="28:28" x14ac:dyDescent="0.25">
      <c r="AB39920" s="3" t="e">
        <v>#N/A</v>
      </c>
    </row>
    <row r="39921" spans="28:28" x14ac:dyDescent="0.25">
      <c r="AB39921" s="3" t="e">
        <v>#N/A</v>
      </c>
    </row>
    <row r="39922" spans="28:28" x14ac:dyDescent="0.25">
      <c r="AB39922" s="3" t="e">
        <v>#N/A</v>
      </c>
    </row>
    <row r="39923" spans="28:28" x14ac:dyDescent="0.25">
      <c r="AB39923" s="3" t="e">
        <v>#N/A</v>
      </c>
    </row>
    <row r="39924" spans="28:28" x14ac:dyDescent="0.25">
      <c r="AB39924" s="3" t="e">
        <v>#N/A</v>
      </c>
    </row>
    <row r="39925" spans="28:28" x14ac:dyDescent="0.25">
      <c r="AB39925" s="3" t="e">
        <v>#N/A</v>
      </c>
    </row>
    <row r="39926" spans="28:28" x14ac:dyDescent="0.25">
      <c r="AB39926" s="3" t="e">
        <v>#N/A</v>
      </c>
    </row>
    <row r="39927" spans="28:28" x14ac:dyDescent="0.25">
      <c r="AB39927" s="3" t="e">
        <v>#N/A</v>
      </c>
    </row>
    <row r="39928" spans="28:28" x14ac:dyDescent="0.25">
      <c r="AB39928" s="3" t="e">
        <v>#N/A</v>
      </c>
    </row>
    <row r="39929" spans="28:28" x14ac:dyDescent="0.25">
      <c r="AB39929" s="3" t="e">
        <v>#N/A</v>
      </c>
    </row>
    <row r="39930" spans="28:28" x14ac:dyDescent="0.25">
      <c r="AB39930" s="3" t="e">
        <v>#N/A</v>
      </c>
    </row>
    <row r="39931" spans="28:28" x14ac:dyDescent="0.25">
      <c r="AB39931" s="3" t="e">
        <v>#N/A</v>
      </c>
    </row>
    <row r="39932" spans="28:28" x14ac:dyDescent="0.25">
      <c r="AB39932" s="3" t="e">
        <v>#N/A</v>
      </c>
    </row>
    <row r="39933" spans="28:28" x14ac:dyDescent="0.25">
      <c r="AB39933" s="3" t="e">
        <v>#N/A</v>
      </c>
    </row>
    <row r="39934" spans="28:28" x14ac:dyDescent="0.25">
      <c r="AB39934" s="3" t="e">
        <v>#N/A</v>
      </c>
    </row>
    <row r="39935" spans="28:28" x14ac:dyDescent="0.25">
      <c r="AB39935" s="3" t="e">
        <v>#N/A</v>
      </c>
    </row>
    <row r="39936" spans="28:28" x14ac:dyDescent="0.25">
      <c r="AB39936" s="3" t="e">
        <v>#N/A</v>
      </c>
    </row>
    <row r="39937" spans="28:28" x14ac:dyDescent="0.25">
      <c r="AB39937" s="3" t="e">
        <v>#N/A</v>
      </c>
    </row>
    <row r="39938" spans="28:28" x14ac:dyDescent="0.25">
      <c r="AB39938" s="3" t="e">
        <v>#N/A</v>
      </c>
    </row>
    <row r="39939" spans="28:28" x14ac:dyDescent="0.25">
      <c r="AB39939" s="3" t="e">
        <v>#N/A</v>
      </c>
    </row>
    <row r="39940" spans="28:28" x14ac:dyDescent="0.25">
      <c r="AB39940" s="3" t="e">
        <v>#N/A</v>
      </c>
    </row>
    <row r="39941" spans="28:28" x14ac:dyDescent="0.25">
      <c r="AB39941" s="3" t="e">
        <v>#N/A</v>
      </c>
    </row>
    <row r="39942" spans="28:28" x14ac:dyDescent="0.25">
      <c r="AB39942" s="3" t="e">
        <v>#N/A</v>
      </c>
    </row>
    <row r="39943" spans="28:28" x14ac:dyDescent="0.25">
      <c r="AB39943" s="3" t="e">
        <v>#N/A</v>
      </c>
    </row>
    <row r="39944" spans="28:28" x14ac:dyDescent="0.25">
      <c r="AB39944" s="3" t="e">
        <v>#N/A</v>
      </c>
    </row>
    <row r="39945" spans="28:28" x14ac:dyDescent="0.25">
      <c r="AB39945" s="3" t="e">
        <v>#N/A</v>
      </c>
    </row>
    <row r="39946" spans="28:28" x14ac:dyDescent="0.25">
      <c r="AB39946" s="3" t="e">
        <v>#N/A</v>
      </c>
    </row>
    <row r="39947" spans="28:28" x14ac:dyDescent="0.25">
      <c r="AB39947" s="3" t="e">
        <v>#N/A</v>
      </c>
    </row>
    <row r="39948" spans="28:28" x14ac:dyDescent="0.25">
      <c r="AB39948" s="3" t="e">
        <v>#N/A</v>
      </c>
    </row>
    <row r="39949" spans="28:28" x14ac:dyDescent="0.25">
      <c r="AB39949" s="3" t="e">
        <v>#N/A</v>
      </c>
    </row>
    <row r="39950" spans="28:28" x14ac:dyDescent="0.25">
      <c r="AB39950" s="3" t="e">
        <v>#N/A</v>
      </c>
    </row>
    <row r="39951" spans="28:28" x14ac:dyDescent="0.25">
      <c r="AB39951" s="3" t="e">
        <v>#N/A</v>
      </c>
    </row>
    <row r="39952" spans="28:28" x14ac:dyDescent="0.25">
      <c r="AB39952" s="3" t="e">
        <v>#N/A</v>
      </c>
    </row>
    <row r="39953" spans="28:28" x14ac:dyDescent="0.25">
      <c r="AB39953" s="3" t="e">
        <v>#N/A</v>
      </c>
    </row>
    <row r="39954" spans="28:28" x14ac:dyDescent="0.25">
      <c r="AB39954" s="3" t="e">
        <v>#N/A</v>
      </c>
    </row>
    <row r="39955" spans="28:28" x14ac:dyDescent="0.25">
      <c r="AB39955" s="3" t="e">
        <v>#N/A</v>
      </c>
    </row>
    <row r="39956" spans="28:28" x14ac:dyDescent="0.25">
      <c r="AB39956" s="3" t="e">
        <v>#N/A</v>
      </c>
    </row>
    <row r="39957" spans="28:28" x14ac:dyDescent="0.25">
      <c r="AB39957" s="3" t="e">
        <v>#N/A</v>
      </c>
    </row>
    <row r="39958" spans="28:28" x14ac:dyDescent="0.25">
      <c r="AB39958" s="3" t="e">
        <v>#N/A</v>
      </c>
    </row>
    <row r="39959" spans="28:28" x14ac:dyDescent="0.25">
      <c r="AB39959" s="3" t="e">
        <v>#N/A</v>
      </c>
    </row>
    <row r="39960" spans="28:28" x14ac:dyDescent="0.25">
      <c r="AB39960" s="3" t="e">
        <v>#N/A</v>
      </c>
    </row>
    <row r="39961" spans="28:28" x14ac:dyDescent="0.25">
      <c r="AB39961" s="3" t="e">
        <v>#N/A</v>
      </c>
    </row>
    <row r="39962" spans="28:28" x14ac:dyDescent="0.25">
      <c r="AB39962" s="3" t="e">
        <v>#N/A</v>
      </c>
    </row>
    <row r="39963" spans="28:28" x14ac:dyDescent="0.25">
      <c r="AB39963" s="3" t="e">
        <v>#N/A</v>
      </c>
    </row>
    <row r="39964" spans="28:28" x14ac:dyDescent="0.25">
      <c r="AB39964" s="3" t="e">
        <v>#N/A</v>
      </c>
    </row>
    <row r="39965" spans="28:28" x14ac:dyDescent="0.25">
      <c r="AB39965" s="3" t="e">
        <v>#N/A</v>
      </c>
    </row>
    <row r="39966" spans="28:28" x14ac:dyDescent="0.25">
      <c r="AB39966" s="3" t="e">
        <v>#N/A</v>
      </c>
    </row>
    <row r="39967" spans="28:28" x14ac:dyDescent="0.25">
      <c r="AB39967" s="3" t="e">
        <v>#N/A</v>
      </c>
    </row>
    <row r="39968" spans="28:28" x14ac:dyDescent="0.25">
      <c r="AB39968" s="3" t="e">
        <v>#N/A</v>
      </c>
    </row>
    <row r="39969" spans="28:28" x14ac:dyDescent="0.25">
      <c r="AB39969" s="3" t="e">
        <v>#N/A</v>
      </c>
    </row>
    <row r="39970" spans="28:28" x14ac:dyDescent="0.25">
      <c r="AB39970" s="3" t="e">
        <v>#N/A</v>
      </c>
    </row>
    <row r="39971" spans="28:28" x14ac:dyDescent="0.25">
      <c r="AB39971" s="3" t="e">
        <v>#N/A</v>
      </c>
    </row>
    <row r="39972" spans="28:28" x14ac:dyDescent="0.25">
      <c r="AB39972" s="3" t="e">
        <v>#N/A</v>
      </c>
    </row>
    <row r="39973" spans="28:28" x14ac:dyDescent="0.25">
      <c r="AB39973" s="3" t="e">
        <v>#N/A</v>
      </c>
    </row>
    <row r="39974" spans="28:28" x14ac:dyDescent="0.25">
      <c r="AB39974" s="3" t="e">
        <v>#N/A</v>
      </c>
    </row>
    <row r="39975" spans="28:28" x14ac:dyDescent="0.25">
      <c r="AB39975" s="3" t="e">
        <v>#N/A</v>
      </c>
    </row>
    <row r="39976" spans="28:28" x14ac:dyDescent="0.25">
      <c r="AB39976" s="3" t="e">
        <v>#N/A</v>
      </c>
    </row>
    <row r="39977" spans="28:28" x14ac:dyDescent="0.25">
      <c r="AB39977" s="3" t="e">
        <v>#N/A</v>
      </c>
    </row>
    <row r="39978" spans="28:28" x14ac:dyDescent="0.25">
      <c r="AB39978" s="3" t="e">
        <v>#N/A</v>
      </c>
    </row>
    <row r="39979" spans="28:28" x14ac:dyDescent="0.25">
      <c r="AB39979" s="3" t="e">
        <v>#N/A</v>
      </c>
    </row>
    <row r="39980" spans="28:28" x14ac:dyDescent="0.25">
      <c r="AB39980" s="3" t="e">
        <v>#N/A</v>
      </c>
    </row>
    <row r="39981" spans="28:28" x14ac:dyDescent="0.25">
      <c r="AB39981" s="3" t="e">
        <v>#N/A</v>
      </c>
    </row>
    <row r="39982" spans="28:28" x14ac:dyDescent="0.25">
      <c r="AB39982" s="3" t="e">
        <v>#N/A</v>
      </c>
    </row>
    <row r="39983" spans="28:28" x14ac:dyDescent="0.25">
      <c r="AB39983" s="3" t="e">
        <v>#N/A</v>
      </c>
    </row>
    <row r="39984" spans="28:28" x14ac:dyDescent="0.25">
      <c r="AB39984" s="3" t="e">
        <v>#N/A</v>
      </c>
    </row>
    <row r="39985" spans="28:28" x14ac:dyDescent="0.25">
      <c r="AB39985" s="3" t="e">
        <v>#N/A</v>
      </c>
    </row>
    <row r="39986" spans="28:28" x14ac:dyDescent="0.25">
      <c r="AB39986" s="3" t="e">
        <v>#N/A</v>
      </c>
    </row>
    <row r="39987" spans="28:28" x14ac:dyDescent="0.25">
      <c r="AB39987" s="3" t="e">
        <v>#N/A</v>
      </c>
    </row>
    <row r="39988" spans="28:28" x14ac:dyDescent="0.25">
      <c r="AB39988" s="3" t="e">
        <v>#N/A</v>
      </c>
    </row>
    <row r="39989" spans="28:28" x14ac:dyDescent="0.25">
      <c r="AB39989" s="3" t="e">
        <v>#N/A</v>
      </c>
    </row>
    <row r="39990" spans="28:28" x14ac:dyDescent="0.25">
      <c r="AB39990" s="3" t="e">
        <v>#N/A</v>
      </c>
    </row>
    <row r="39991" spans="28:28" x14ac:dyDescent="0.25">
      <c r="AB39991" s="3" t="e">
        <v>#N/A</v>
      </c>
    </row>
    <row r="39992" spans="28:28" x14ac:dyDescent="0.25">
      <c r="AB39992" s="3" t="e">
        <v>#N/A</v>
      </c>
    </row>
    <row r="39993" spans="28:28" x14ac:dyDescent="0.25">
      <c r="AB39993" s="3" t="e">
        <v>#N/A</v>
      </c>
    </row>
    <row r="39994" spans="28:28" x14ac:dyDescent="0.25">
      <c r="AB39994" s="3" t="e">
        <v>#N/A</v>
      </c>
    </row>
    <row r="39995" spans="28:28" x14ac:dyDescent="0.25">
      <c r="AB39995" s="3" t="e">
        <v>#N/A</v>
      </c>
    </row>
    <row r="39996" spans="28:28" x14ac:dyDescent="0.25">
      <c r="AB39996" s="3" t="e">
        <v>#N/A</v>
      </c>
    </row>
    <row r="39997" spans="28:28" x14ac:dyDescent="0.25">
      <c r="AB39997" s="3" t="e">
        <v>#N/A</v>
      </c>
    </row>
    <row r="39998" spans="28:28" x14ac:dyDescent="0.25">
      <c r="AB39998" s="3" t="e">
        <v>#N/A</v>
      </c>
    </row>
    <row r="39999" spans="28:28" x14ac:dyDescent="0.25">
      <c r="AB39999" s="3" t="e">
        <v>#N/A</v>
      </c>
    </row>
    <row r="40000" spans="28:28" x14ac:dyDescent="0.25">
      <c r="AB40000" s="3" t="e">
        <v>#N/A</v>
      </c>
    </row>
    <row r="40001" spans="28:28" x14ac:dyDescent="0.25">
      <c r="AB40001" s="3" t="e">
        <v>#N/A</v>
      </c>
    </row>
    <row r="40002" spans="28:28" x14ac:dyDescent="0.25">
      <c r="AB40002" s="3" t="e">
        <v>#N/A</v>
      </c>
    </row>
    <row r="40003" spans="28:28" x14ac:dyDescent="0.25">
      <c r="AB40003" s="3" t="e">
        <v>#N/A</v>
      </c>
    </row>
    <row r="40004" spans="28:28" x14ac:dyDescent="0.25">
      <c r="AB40004" s="3" t="e">
        <v>#N/A</v>
      </c>
    </row>
    <row r="40005" spans="28:28" x14ac:dyDescent="0.25">
      <c r="AB40005" s="3" t="e">
        <v>#N/A</v>
      </c>
    </row>
    <row r="40006" spans="28:28" x14ac:dyDescent="0.25">
      <c r="AB40006" s="3" t="e">
        <v>#N/A</v>
      </c>
    </row>
    <row r="40007" spans="28:28" x14ac:dyDescent="0.25">
      <c r="AB40007" s="3" t="e">
        <v>#N/A</v>
      </c>
    </row>
    <row r="40008" spans="28:28" x14ac:dyDescent="0.25">
      <c r="AB40008" s="3" t="e">
        <v>#N/A</v>
      </c>
    </row>
    <row r="40009" spans="28:28" x14ac:dyDescent="0.25">
      <c r="AB40009" s="3" t="e">
        <v>#N/A</v>
      </c>
    </row>
    <row r="40010" spans="28:28" x14ac:dyDescent="0.25">
      <c r="AB40010" s="3" t="e">
        <v>#N/A</v>
      </c>
    </row>
    <row r="40011" spans="28:28" x14ac:dyDescent="0.25">
      <c r="AB40011" s="3" t="e">
        <v>#N/A</v>
      </c>
    </row>
    <row r="40012" spans="28:28" x14ac:dyDescent="0.25">
      <c r="AB40012" s="3" t="e">
        <v>#N/A</v>
      </c>
    </row>
    <row r="40013" spans="28:28" x14ac:dyDescent="0.25">
      <c r="AB40013" s="3" t="e">
        <v>#N/A</v>
      </c>
    </row>
    <row r="40014" spans="28:28" x14ac:dyDescent="0.25">
      <c r="AB40014" s="3" t="e">
        <v>#N/A</v>
      </c>
    </row>
    <row r="40015" spans="28:28" x14ac:dyDescent="0.25">
      <c r="AB40015" s="3" t="e">
        <v>#N/A</v>
      </c>
    </row>
    <row r="40016" spans="28:28" x14ac:dyDescent="0.25">
      <c r="AB40016" s="3" t="e">
        <v>#N/A</v>
      </c>
    </row>
    <row r="40017" spans="28:28" x14ac:dyDescent="0.25">
      <c r="AB40017" s="3" t="e">
        <v>#N/A</v>
      </c>
    </row>
    <row r="40018" spans="28:28" x14ac:dyDescent="0.25">
      <c r="AB40018" s="3" t="e">
        <v>#N/A</v>
      </c>
    </row>
    <row r="40019" spans="28:28" x14ac:dyDescent="0.25">
      <c r="AB40019" s="3" t="e">
        <v>#N/A</v>
      </c>
    </row>
    <row r="40020" spans="28:28" x14ac:dyDescent="0.25">
      <c r="AB40020" s="3" t="e">
        <v>#N/A</v>
      </c>
    </row>
    <row r="40021" spans="28:28" x14ac:dyDescent="0.25">
      <c r="AB40021" s="3" t="e">
        <v>#N/A</v>
      </c>
    </row>
    <row r="40022" spans="28:28" x14ac:dyDescent="0.25">
      <c r="AB40022" s="3" t="e">
        <v>#N/A</v>
      </c>
    </row>
    <row r="40023" spans="28:28" x14ac:dyDescent="0.25">
      <c r="AB40023" s="3" t="e">
        <v>#N/A</v>
      </c>
    </row>
    <row r="40024" spans="28:28" x14ac:dyDescent="0.25">
      <c r="AB40024" s="3" t="e">
        <v>#N/A</v>
      </c>
    </row>
    <row r="40025" spans="28:28" x14ac:dyDescent="0.25">
      <c r="AB40025" s="3" t="e">
        <v>#N/A</v>
      </c>
    </row>
    <row r="40026" spans="28:28" x14ac:dyDescent="0.25">
      <c r="AB40026" s="3" t="e">
        <v>#N/A</v>
      </c>
    </row>
    <row r="40027" spans="28:28" x14ac:dyDescent="0.25">
      <c r="AB40027" s="3" t="e">
        <v>#N/A</v>
      </c>
    </row>
    <row r="40028" spans="28:28" x14ac:dyDescent="0.25">
      <c r="AB40028" s="3" t="e">
        <v>#N/A</v>
      </c>
    </row>
    <row r="40029" spans="28:28" x14ac:dyDescent="0.25">
      <c r="AB40029" s="3" t="e">
        <v>#N/A</v>
      </c>
    </row>
    <row r="40030" spans="28:28" x14ac:dyDescent="0.25">
      <c r="AB40030" s="3" t="e">
        <v>#N/A</v>
      </c>
    </row>
    <row r="40031" spans="28:28" x14ac:dyDescent="0.25">
      <c r="AB40031" s="3" t="e">
        <v>#N/A</v>
      </c>
    </row>
    <row r="40032" spans="28:28" x14ac:dyDescent="0.25">
      <c r="AB40032" s="3" t="e">
        <v>#N/A</v>
      </c>
    </row>
    <row r="40033" spans="28:28" x14ac:dyDescent="0.25">
      <c r="AB40033" s="3" t="e">
        <v>#N/A</v>
      </c>
    </row>
    <row r="40034" spans="28:28" x14ac:dyDescent="0.25">
      <c r="AB40034" s="3" t="e">
        <v>#N/A</v>
      </c>
    </row>
    <row r="40035" spans="28:28" x14ac:dyDescent="0.25">
      <c r="AB40035" s="3" t="e">
        <v>#N/A</v>
      </c>
    </row>
    <row r="40036" spans="28:28" x14ac:dyDescent="0.25">
      <c r="AB40036" s="3" t="e">
        <v>#N/A</v>
      </c>
    </row>
    <row r="40037" spans="28:28" x14ac:dyDescent="0.25">
      <c r="AB40037" s="3" t="e">
        <v>#N/A</v>
      </c>
    </row>
    <row r="40038" spans="28:28" x14ac:dyDescent="0.25">
      <c r="AB40038" s="3" t="e">
        <v>#N/A</v>
      </c>
    </row>
    <row r="40039" spans="28:28" x14ac:dyDescent="0.25">
      <c r="AB40039" s="3" t="e">
        <v>#N/A</v>
      </c>
    </row>
    <row r="40040" spans="28:28" x14ac:dyDescent="0.25">
      <c r="AB40040" s="3" t="e">
        <v>#N/A</v>
      </c>
    </row>
    <row r="40041" spans="28:28" x14ac:dyDescent="0.25">
      <c r="AB40041" s="3" t="e">
        <v>#N/A</v>
      </c>
    </row>
    <row r="40042" spans="28:28" x14ac:dyDescent="0.25">
      <c r="AB40042" s="3" t="e">
        <v>#N/A</v>
      </c>
    </row>
    <row r="40043" spans="28:28" x14ac:dyDescent="0.25">
      <c r="AB40043" s="3" t="e">
        <v>#N/A</v>
      </c>
    </row>
    <row r="40044" spans="28:28" x14ac:dyDescent="0.25">
      <c r="AB40044" s="3" t="e">
        <v>#N/A</v>
      </c>
    </row>
    <row r="40045" spans="28:28" x14ac:dyDescent="0.25">
      <c r="AB40045" s="3" t="e">
        <v>#N/A</v>
      </c>
    </row>
    <row r="40046" spans="28:28" x14ac:dyDescent="0.25">
      <c r="AB40046" s="3" t="e">
        <v>#N/A</v>
      </c>
    </row>
    <row r="40047" spans="28:28" x14ac:dyDescent="0.25">
      <c r="AB40047" s="3" t="e">
        <v>#N/A</v>
      </c>
    </row>
    <row r="40048" spans="28:28" x14ac:dyDescent="0.25">
      <c r="AB40048" s="3" t="e">
        <v>#N/A</v>
      </c>
    </row>
    <row r="40049" spans="28:28" x14ac:dyDescent="0.25">
      <c r="AB40049" s="3" t="e">
        <v>#N/A</v>
      </c>
    </row>
    <row r="40050" spans="28:28" x14ac:dyDescent="0.25">
      <c r="AB40050" s="3" t="e">
        <v>#N/A</v>
      </c>
    </row>
    <row r="40051" spans="28:28" x14ac:dyDescent="0.25">
      <c r="AB40051" s="3" t="e">
        <v>#N/A</v>
      </c>
    </row>
    <row r="40052" spans="28:28" x14ac:dyDescent="0.25">
      <c r="AB40052" s="3" t="e">
        <v>#N/A</v>
      </c>
    </row>
    <row r="40053" spans="28:28" x14ac:dyDescent="0.25">
      <c r="AB40053" s="3" t="e">
        <v>#N/A</v>
      </c>
    </row>
    <row r="40054" spans="28:28" x14ac:dyDescent="0.25">
      <c r="AB40054" s="3" t="e">
        <v>#N/A</v>
      </c>
    </row>
    <row r="40055" spans="28:28" x14ac:dyDescent="0.25">
      <c r="AB40055" s="3" t="e">
        <v>#N/A</v>
      </c>
    </row>
    <row r="40056" spans="28:28" x14ac:dyDescent="0.25">
      <c r="AB40056" s="3" t="e">
        <v>#N/A</v>
      </c>
    </row>
    <row r="40057" spans="28:28" x14ac:dyDescent="0.25">
      <c r="AB40057" s="3" t="e">
        <v>#N/A</v>
      </c>
    </row>
    <row r="40058" spans="28:28" x14ac:dyDescent="0.25">
      <c r="AB40058" s="3" t="e">
        <v>#N/A</v>
      </c>
    </row>
    <row r="40059" spans="28:28" x14ac:dyDescent="0.25">
      <c r="AB40059" s="3" t="e">
        <v>#N/A</v>
      </c>
    </row>
    <row r="40060" spans="28:28" x14ac:dyDescent="0.25">
      <c r="AB40060" s="3" t="e">
        <v>#N/A</v>
      </c>
    </row>
    <row r="40061" spans="28:28" x14ac:dyDescent="0.25">
      <c r="AB40061" s="3" t="e">
        <v>#N/A</v>
      </c>
    </row>
    <row r="40062" spans="28:28" x14ac:dyDescent="0.25">
      <c r="AB40062" s="3" t="e">
        <v>#N/A</v>
      </c>
    </row>
    <row r="40063" spans="28:28" x14ac:dyDescent="0.25">
      <c r="AB40063" s="3" t="e">
        <v>#N/A</v>
      </c>
    </row>
    <row r="40064" spans="28:28" x14ac:dyDescent="0.25">
      <c r="AB40064" s="3" t="e">
        <v>#N/A</v>
      </c>
    </row>
    <row r="40065" spans="28:28" x14ac:dyDescent="0.25">
      <c r="AB40065" s="3" t="e">
        <v>#N/A</v>
      </c>
    </row>
    <row r="40066" spans="28:28" x14ac:dyDescent="0.25">
      <c r="AB40066" s="3" t="e">
        <v>#N/A</v>
      </c>
    </row>
    <row r="40067" spans="28:28" x14ac:dyDescent="0.25">
      <c r="AB40067" s="3" t="e">
        <v>#N/A</v>
      </c>
    </row>
    <row r="40068" spans="28:28" x14ac:dyDescent="0.25">
      <c r="AB40068" s="3" t="e">
        <v>#N/A</v>
      </c>
    </row>
    <row r="40069" spans="28:28" x14ac:dyDescent="0.25">
      <c r="AB40069" s="3" t="e">
        <v>#N/A</v>
      </c>
    </row>
    <row r="40070" spans="28:28" x14ac:dyDescent="0.25">
      <c r="AB40070" s="3" t="e">
        <v>#N/A</v>
      </c>
    </row>
    <row r="40071" spans="28:28" x14ac:dyDescent="0.25">
      <c r="AB40071" s="3" t="e">
        <v>#N/A</v>
      </c>
    </row>
    <row r="40072" spans="28:28" x14ac:dyDescent="0.25">
      <c r="AB40072" s="3" t="e">
        <v>#N/A</v>
      </c>
    </row>
    <row r="40073" spans="28:28" x14ac:dyDescent="0.25">
      <c r="AB40073" s="3" t="e">
        <v>#N/A</v>
      </c>
    </row>
    <row r="40074" spans="28:28" x14ac:dyDescent="0.25">
      <c r="AB40074" s="3" t="e">
        <v>#N/A</v>
      </c>
    </row>
    <row r="40075" spans="28:28" x14ac:dyDescent="0.25">
      <c r="AB40075" s="3" t="e">
        <v>#N/A</v>
      </c>
    </row>
    <row r="40076" spans="28:28" x14ac:dyDescent="0.25">
      <c r="AB40076" s="3" t="e">
        <v>#N/A</v>
      </c>
    </row>
    <row r="40077" spans="28:28" x14ac:dyDescent="0.25">
      <c r="AB40077" s="3" t="e">
        <v>#N/A</v>
      </c>
    </row>
    <row r="40078" spans="28:28" x14ac:dyDescent="0.25">
      <c r="AB40078" s="3" t="e">
        <v>#N/A</v>
      </c>
    </row>
    <row r="40079" spans="28:28" x14ac:dyDescent="0.25">
      <c r="AB40079" s="3" t="e">
        <v>#N/A</v>
      </c>
    </row>
    <row r="40080" spans="28:28" x14ac:dyDescent="0.25">
      <c r="AB40080" s="3" t="e">
        <v>#N/A</v>
      </c>
    </row>
    <row r="40081" spans="28:28" x14ac:dyDescent="0.25">
      <c r="AB40081" s="3" t="e">
        <v>#N/A</v>
      </c>
    </row>
    <row r="40082" spans="28:28" x14ac:dyDescent="0.25">
      <c r="AB40082" s="3" t="e">
        <v>#N/A</v>
      </c>
    </row>
    <row r="40083" spans="28:28" x14ac:dyDescent="0.25">
      <c r="AB40083" s="3" t="e">
        <v>#N/A</v>
      </c>
    </row>
    <row r="40084" spans="28:28" x14ac:dyDescent="0.25">
      <c r="AB40084" s="3" t="e">
        <v>#N/A</v>
      </c>
    </row>
    <row r="40085" spans="28:28" x14ac:dyDescent="0.25">
      <c r="AB40085" s="3" t="e">
        <v>#N/A</v>
      </c>
    </row>
    <row r="40086" spans="28:28" x14ac:dyDescent="0.25">
      <c r="AB40086" s="3" t="e">
        <v>#N/A</v>
      </c>
    </row>
    <row r="40087" spans="28:28" x14ac:dyDescent="0.25">
      <c r="AB40087" s="3" t="e">
        <v>#N/A</v>
      </c>
    </row>
    <row r="40088" spans="28:28" x14ac:dyDescent="0.25">
      <c r="AB40088" s="3" t="e">
        <v>#N/A</v>
      </c>
    </row>
    <row r="40089" spans="28:28" x14ac:dyDescent="0.25">
      <c r="AB40089" s="3" t="e">
        <v>#N/A</v>
      </c>
    </row>
    <row r="40090" spans="28:28" x14ac:dyDescent="0.25">
      <c r="AB40090" s="3" t="e">
        <v>#N/A</v>
      </c>
    </row>
    <row r="40091" spans="28:28" x14ac:dyDescent="0.25">
      <c r="AB40091" s="3" t="e">
        <v>#N/A</v>
      </c>
    </row>
    <row r="40092" spans="28:28" x14ac:dyDescent="0.25">
      <c r="AB40092" s="3" t="e">
        <v>#N/A</v>
      </c>
    </row>
    <row r="40093" spans="28:28" x14ac:dyDescent="0.25">
      <c r="AB40093" s="3" t="e">
        <v>#N/A</v>
      </c>
    </row>
    <row r="40094" spans="28:28" x14ac:dyDescent="0.25">
      <c r="AB40094" s="3" t="e">
        <v>#N/A</v>
      </c>
    </row>
    <row r="40095" spans="28:28" x14ac:dyDescent="0.25">
      <c r="AB40095" s="3" t="e">
        <v>#N/A</v>
      </c>
    </row>
    <row r="40096" spans="28:28" x14ac:dyDescent="0.25">
      <c r="AB40096" s="3" t="e">
        <v>#N/A</v>
      </c>
    </row>
    <row r="40097" spans="28:28" x14ac:dyDescent="0.25">
      <c r="AB40097" s="3" t="e">
        <v>#N/A</v>
      </c>
    </row>
    <row r="40098" spans="28:28" x14ac:dyDescent="0.25">
      <c r="AB40098" s="3" t="e">
        <v>#N/A</v>
      </c>
    </row>
    <row r="40099" spans="28:28" x14ac:dyDescent="0.25">
      <c r="AB40099" s="3" t="e">
        <v>#N/A</v>
      </c>
    </row>
    <row r="40100" spans="28:28" x14ac:dyDescent="0.25">
      <c r="AB40100" s="3" t="e">
        <v>#N/A</v>
      </c>
    </row>
    <row r="40101" spans="28:28" x14ac:dyDescent="0.25">
      <c r="AB40101" s="3" t="e">
        <v>#N/A</v>
      </c>
    </row>
    <row r="40102" spans="28:28" x14ac:dyDescent="0.25">
      <c r="AB40102" s="3" t="e">
        <v>#N/A</v>
      </c>
    </row>
    <row r="40103" spans="28:28" x14ac:dyDescent="0.25">
      <c r="AB40103" s="3" t="e">
        <v>#N/A</v>
      </c>
    </row>
    <row r="40104" spans="28:28" x14ac:dyDescent="0.25">
      <c r="AB40104" s="3" t="e">
        <v>#N/A</v>
      </c>
    </row>
    <row r="40105" spans="28:28" x14ac:dyDescent="0.25">
      <c r="AB40105" s="3" t="e">
        <v>#N/A</v>
      </c>
    </row>
    <row r="40106" spans="28:28" x14ac:dyDescent="0.25">
      <c r="AB40106" s="3" t="e">
        <v>#N/A</v>
      </c>
    </row>
    <row r="40107" spans="28:28" x14ac:dyDescent="0.25">
      <c r="AB40107" s="3" t="e">
        <v>#N/A</v>
      </c>
    </row>
    <row r="40108" spans="28:28" x14ac:dyDescent="0.25">
      <c r="AB40108" s="3" t="e">
        <v>#N/A</v>
      </c>
    </row>
    <row r="40109" spans="28:28" x14ac:dyDescent="0.25">
      <c r="AB40109" s="3" t="e">
        <v>#N/A</v>
      </c>
    </row>
    <row r="40110" spans="28:28" x14ac:dyDescent="0.25">
      <c r="AB40110" s="3" t="e">
        <v>#N/A</v>
      </c>
    </row>
    <row r="40111" spans="28:28" x14ac:dyDescent="0.25">
      <c r="AB40111" s="3" t="e">
        <v>#N/A</v>
      </c>
    </row>
    <row r="40112" spans="28:28" x14ac:dyDescent="0.25">
      <c r="AB40112" s="3" t="e">
        <v>#N/A</v>
      </c>
    </row>
    <row r="40113" spans="28:28" x14ac:dyDescent="0.25">
      <c r="AB40113" s="3" t="e">
        <v>#N/A</v>
      </c>
    </row>
    <row r="40114" spans="28:28" x14ac:dyDescent="0.25">
      <c r="AB40114" s="3" t="e">
        <v>#N/A</v>
      </c>
    </row>
    <row r="40115" spans="28:28" x14ac:dyDescent="0.25">
      <c r="AB40115" s="3" t="e">
        <v>#N/A</v>
      </c>
    </row>
    <row r="40116" spans="28:28" x14ac:dyDescent="0.25">
      <c r="AB40116" s="3" t="e">
        <v>#N/A</v>
      </c>
    </row>
    <row r="40117" spans="28:28" x14ac:dyDescent="0.25">
      <c r="AB40117" s="3" t="e">
        <v>#N/A</v>
      </c>
    </row>
    <row r="40118" spans="28:28" x14ac:dyDescent="0.25">
      <c r="AB40118" s="3" t="e">
        <v>#N/A</v>
      </c>
    </row>
    <row r="40119" spans="28:28" x14ac:dyDescent="0.25">
      <c r="AB40119" s="3" t="e">
        <v>#N/A</v>
      </c>
    </row>
    <row r="40120" spans="28:28" x14ac:dyDescent="0.25">
      <c r="AB40120" s="3" t="e">
        <v>#N/A</v>
      </c>
    </row>
    <row r="40121" spans="28:28" x14ac:dyDescent="0.25">
      <c r="AB40121" s="3" t="e">
        <v>#N/A</v>
      </c>
    </row>
    <row r="40122" spans="28:28" x14ac:dyDescent="0.25">
      <c r="AB40122" s="3" t="e">
        <v>#N/A</v>
      </c>
    </row>
    <row r="40123" spans="28:28" x14ac:dyDescent="0.25">
      <c r="AB40123" s="3" t="e">
        <v>#N/A</v>
      </c>
    </row>
    <row r="40124" spans="28:28" x14ac:dyDescent="0.25">
      <c r="AB40124" s="3" t="e">
        <v>#N/A</v>
      </c>
    </row>
    <row r="40125" spans="28:28" x14ac:dyDescent="0.25">
      <c r="AB40125" s="3" t="e">
        <v>#N/A</v>
      </c>
    </row>
    <row r="40126" spans="28:28" x14ac:dyDescent="0.25">
      <c r="AB40126" s="3" t="e">
        <v>#N/A</v>
      </c>
    </row>
    <row r="40127" spans="28:28" x14ac:dyDescent="0.25">
      <c r="AB40127" s="3" t="e">
        <v>#N/A</v>
      </c>
    </row>
    <row r="40128" spans="28:28" x14ac:dyDescent="0.25">
      <c r="AB40128" s="3" t="e">
        <v>#N/A</v>
      </c>
    </row>
    <row r="40129" spans="28:28" x14ac:dyDescent="0.25">
      <c r="AB40129" s="3" t="e">
        <v>#N/A</v>
      </c>
    </row>
    <row r="40130" spans="28:28" x14ac:dyDescent="0.25">
      <c r="AB40130" s="3" t="e">
        <v>#N/A</v>
      </c>
    </row>
    <row r="40131" spans="28:28" x14ac:dyDescent="0.25">
      <c r="AB40131" s="3" t="e">
        <v>#N/A</v>
      </c>
    </row>
    <row r="40132" spans="28:28" x14ac:dyDescent="0.25">
      <c r="AB40132" s="3" t="e">
        <v>#N/A</v>
      </c>
    </row>
    <row r="40133" spans="28:28" x14ac:dyDescent="0.25">
      <c r="AB40133" s="3" t="e">
        <v>#N/A</v>
      </c>
    </row>
    <row r="40134" spans="28:28" x14ac:dyDescent="0.25">
      <c r="AB40134" s="3" t="e">
        <v>#N/A</v>
      </c>
    </row>
    <row r="40135" spans="28:28" x14ac:dyDescent="0.25">
      <c r="AB40135" s="3" t="e">
        <v>#N/A</v>
      </c>
    </row>
    <row r="40136" spans="28:28" x14ac:dyDescent="0.25">
      <c r="AB40136" s="3" t="e">
        <v>#N/A</v>
      </c>
    </row>
    <row r="40137" spans="28:28" x14ac:dyDescent="0.25">
      <c r="AB40137" s="3" t="e">
        <v>#N/A</v>
      </c>
    </row>
    <row r="40138" spans="28:28" x14ac:dyDescent="0.25">
      <c r="AB40138" s="3" t="e">
        <v>#N/A</v>
      </c>
    </row>
    <row r="40139" spans="28:28" x14ac:dyDescent="0.25">
      <c r="AB40139" s="3" t="e">
        <v>#N/A</v>
      </c>
    </row>
    <row r="40140" spans="28:28" x14ac:dyDescent="0.25">
      <c r="AB40140" s="3" t="e">
        <v>#N/A</v>
      </c>
    </row>
    <row r="40141" spans="28:28" x14ac:dyDescent="0.25">
      <c r="AB40141" s="3" t="e">
        <v>#N/A</v>
      </c>
    </row>
    <row r="40142" spans="28:28" x14ac:dyDescent="0.25">
      <c r="AB40142" s="3" t="e">
        <v>#N/A</v>
      </c>
    </row>
    <row r="40143" spans="28:28" x14ac:dyDescent="0.25">
      <c r="AB40143" s="3" t="e">
        <v>#N/A</v>
      </c>
    </row>
    <row r="40144" spans="28:28" x14ac:dyDescent="0.25">
      <c r="AB40144" s="3" t="e">
        <v>#N/A</v>
      </c>
    </row>
    <row r="40145" spans="28:28" x14ac:dyDescent="0.25">
      <c r="AB40145" s="3" t="e">
        <v>#N/A</v>
      </c>
    </row>
    <row r="40146" spans="28:28" x14ac:dyDescent="0.25">
      <c r="AB40146" s="3" t="e">
        <v>#N/A</v>
      </c>
    </row>
    <row r="40147" spans="28:28" x14ac:dyDescent="0.25">
      <c r="AB40147" s="3" t="e">
        <v>#N/A</v>
      </c>
    </row>
    <row r="40148" spans="28:28" x14ac:dyDescent="0.25">
      <c r="AB40148" s="3" t="e">
        <v>#N/A</v>
      </c>
    </row>
    <row r="40149" spans="28:28" x14ac:dyDescent="0.25">
      <c r="AB40149" s="3" t="e">
        <v>#N/A</v>
      </c>
    </row>
    <row r="40150" spans="28:28" x14ac:dyDescent="0.25">
      <c r="AB40150" s="3" t="e">
        <v>#N/A</v>
      </c>
    </row>
    <row r="40151" spans="28:28" x14ac:dyDescent="0.25">
      <c r="AB40151" s="3" t="e">
        <v>#N/A</v>
      </c>
    </row>
    <row r="40152" spans="28:28" x14ac:dyDescent="0.25">
      <c r="AB40152" s="3" t="e">
        <v>#N/A</v>
      </c>
    </row>
    <row r="40153" spans="28:28" x14ac:dyDescent="0.25">
      <c r="AB40153" s="3" t="e">
        <v>#N/A</v>
      </c>
    </row>
    <row r="40154" spans="28:28" x14ac:dyDescent="0.25">
      <c r="AB40154" s="3" t="e">
        <v>#N/A</v>
      </c>
    </row>
    <row r="40155" spans="28:28" x14ac:dyDescent="0.25">
      <c r="AB40155" s="3" t="e">
        <v>#N/A</v>
      </c>
    </row>
    <row r="40156" spans="28:28" x14ac:dyDescent="0.25">
      <c r="AB40156" s="3" t="e">
        <v>#N/A</v>
      </c>
    </row>
    <row r="40157" spans="28:28" x14ac:dyDescent="0.25">
      <c r="AB40157" s="3" t="e">
        <v>#N/A</v>
      </c>
    </row>
    <row r="40158" spans="28:28" x14ac:dyDescent="0.25">
      <c r="AB40158" s="3" t="e">
        <v>#N/A</v>
      </c>
    </row>
    <row r="40159" spans="28:28" x14ac:dyDescent="0.25">
      <c r="AB40159" s="3" t="e">
        <v>#N/A</v>
      </c>
    </row>
    <row r="40160" spans="28:28" x14ac:dyDescent="0.25">
      <c r="AB40160" s="3" t="e">
        <v>#N/A</v>
      </c>
    </row>
    <row r="40161" spans="28:28" x14ac:dyDescent="0.25">
      <c r="AB40161" s="3" t="e">
        <v>#N/A</v>
      </c>
    </row>
    <row r="40162" spans="28:28" x14ac:dyDescent="0.25">
      <c r="AB40162" s="3" t="e">
        <v>#N/A</v>
      </c>
    </row>
    <row r="40163" spans="28:28" x14ac:dyDescent="0.25">
      <c r="AB40163" s="3" t="e">
        <v>#N/A</v>
      </c>
    </row>
    <row r="40164" spans="28:28" x14ac:dyDescent="0.25">
      <c r="AB40164" s="3" t="e">
        <v>#N/A</v>
      </c>
    </row>
    <row r="40165" spans="28:28" x14ac:dyDescent="0.25">
      <c r="AB40165" s="3" t="e">
        <v>#N/A</v>
      </c>
    </row>
    <row r="40166" spans="28:28" x14ac:dyDescent="0.25">
      <c r="AB40166" s="3" t="e">
        <v>#N/A</v>
      </c>
    </row>
    <row r="40167" spans="28:28" x14ac:dyDescent="0.25">
      <c r="AB40167" s="3" t="e">
        <v>#N/A</v>
      </c>
    </row>
    <row r="40168" spans="28:28" x14ac:dyDescent="0.25">
      <c r="AB40168" s="3" t="e">
        <v>#N/A</v>
      </c>
    </row>
    <row r="40169" spans="28:28" x14ac:dyDescent="0.25">
      <c r="AB40169" s="3" t="e">
        <v>#N/A</v>
      </c>
    </row>
    <row r="40170" spans="28:28" x14ac:dyDescent="0.25">
      <c r="AB40170" s="3" t="e">
        <v>#N/A</v>
      </c>
    </row>
    <row r="40171" spans="28:28" x14ac:dyDescent="0.25">
      <c r="AB40171" s="3" t="e">
        <v>#N/A</v>
      </c>
    </row>
    <row r="40172" spans="28:28" x14ac:dyDescent="0.25">
      <c r="AB40172" s="3" t="e">
        <v>#N/A</v>
      </c>
    </row>
    <row r="40173" spans="28:28" x14ac:dyDescent="0.25">
      <c r="AB40173" s="3" t="e">
        <v>#N/A</v>
      </c>
    </row>
    <row r="40174" spans="28:28" x14ac:dyDescent="0.25">
      <c r="AB40174" s="3" t="e">
        <v>#N/A</v>
      </c>
    </row>
    <row r="40175" spans="28:28" x14ac:dyDescent="0.25">
      <c r="AB40175" s="3" t="e">
        <v>#N/A</v>
      </c>
    </row>
    <row r="40176" spans="28:28" x14ac:dyDescent="0.25">
      <c r="AB40176" s="3" t="e">
        <v>#N/A</v>
      </c>
    </row>
    <row r="40177" spans="28:28" x14ac:dyDescent="0.25">
      <c r="AB40177" s="3" t="e">
        <v>#N/A</v>
      </c>
    </row>
    <row r="40178" spans="28:28" x14ac:dyDescent="0.25">
      <c r="AB40178" s="3" t="e">
        <v>#N/A</v>
      </c>
    </row>
    <row r="40179" spans="28:28" x14ac:dyDescent="0.25">
      <c r="AB40179" s="3" t="e">
        <v>#N/A</v>
      </c>
    </row>
    <row r="40180" spans="28:28" x14ac:dyDescent="0.25">
      <c r="AB40180" s="3" t="e">
        <v>#N/A</v>
      </c>
    </row>
    <row r="40181" spans="28:28" x14ac:dyDescent="0.25">
      <c r="AB40181" s="3" t="e">
        <v>#N/A</v>
      </c>
    </row>
    <row r="40182" spans="28:28" x14ac:dyDescent="0.25">
      <c r="AB40182" s="3" t="e">
        <v>#N/A</v>
      </c>
    </row>
    <row r="40183" spans="28:28" x14ac:dyDescent="0.25">
      <c r="AB40183" s="3" t="e">
        <v>#N/A</v>
      </c>
    </row>
    <row r="40184" spans="28:28" x14ac:dyDescent="0.25">
      <c r="AB40184" s="3" t="e">
        <v>#N/A</v>
      </c>
    </row>
    <row r="40185" spans="28:28" x14ac:dyDescent="0.25">
      <c r="AB40185" s="3" t="e">
        <v>#N/A</v>
      </c>
    </row>
    <row r="40186" spans="28:28" x14ac:dyDescent="0.25">
      <c r="AB40186" s="3" t="e">
        <v>#N/A</v>
      </c>
    </row>
    <row r="40187" spans="28:28" x14ac:dyDescent="0.25">
      <c r="AB40187" s="3" t="e">
        <v>#N/A</v>
      </c>
    </row>
    <row r="40188" spans="28:28" x14ac:dyDescent="0.25">
      <c r="AB40188" s="3" t="e">
        <v>#N/A</v>
      </c>
    </row>
    <row r="40189" spans="28:28" x14ac:dyDescent="0.25">
      <c r="AB40189" s="3" t="e">
        <v>#N/A</v>
      </c>
    </row>
    <row r="40190" spans="28:28" x14ac:dyDescent="0.25">
      <c r="AB40190" s="3" t="e">
        <v>#N/A</v>
      </c>
    </row>
    <row r="40191" spans="28:28" x14ac:dyDescent="0.25">
      <c r="AB40191" s="3" t="e">
        <v>#N/A</v>
      </c>
    </row>
    <row r="40192" spans="28:28" x14ac:dyDescent="0.25">
      <c r="AB40192" s="3" t="e">
        <v>#N/A</v>
      </c>
    </row>
    <row r="40193" spans="28:28" x14ac:dyDescent="0.25">
      <c r="AB40193" s="3" t="e">
        <v>#N/A</v>
      </c>
    </row>
    <row r="40194" spans="28:28" x14ac:dyDescent="0.25">
      <c r="AB40194" s="3" t="e">
        <v>#N/A</v>
      </c>
    </row>
    <row r="40195" spans="28:28" x14ac:dyDescent="0.25">
      <c r="AB40195" s="3" t="e">
        <v>#N/A</v>
      </c>
    </row>
    <row r="40196" spans="28:28" x14ac:dyDescent="0.25">
      <c r="AB40196" s="3" t="e">
        <v>#N/A</v>
      </c>
    </row>
    <row r="40197" spans="28:28" x14ac:dyDescent="0.25">
      <c r="AB40197" s="3" t="e">
        <v>#N/A</v>
      </c>
    </row>
    <row r="40198" spans="28:28" x14ac:dyDescent="0.25">
      <c r="AB40198" s="3" t="e">
        <v>#N/A</v>
      </c>
    </row>
    <row r="40199" spans="28:28" x14ac:dyDescent="0.25">
      <c r="AB40199" s="3" t="e">
        <v>#N/A</v>
      </c>
    </row>
    <row r="40200" spans="28:28" x14ac:dyDescent="0.25">
      <c r="AB40200" s="3" t="e">
        <v>#N/A</v>
      </c>
    </row>
    <row r="40201" spans="28:28" x14ac:dyDescent="0.25">
      <c r="AB40201" s="3" t="e">
        <v>#N/A</v>
      </c>
    </row>
    <row r="40202" spans="28:28" x14ac:dyDescent="0.25">
      <c r="AB40202" s="3" t="e">
        <v>#N/A</v>
      </c>
    </row>
    <row r="40203" spans="28:28" x14ac:dyDescent="0.25">
      <c r="AB40203" s="3" t="e">
        <v>#N/A</v>
      </c>
    </row>
    <row r="40204" spans="28:28" x14ac:dyDescent="0.25">
      <c r="AB40204" s="3" t="e">
        <v>#N/A</v>
      </c>
    </row>
    <row r="40205" spans="28:28" x14ac:dyDescent="0.25">
      <c r="AB40205" s="3" t="e">
        <v>#N/A</v>
      </c>
    </row>
    <row r="40206" spans="28:28" x14ac:dyDescent="0.25">
      <c r="AB40206" s="3" t="e">
        <v>#N/A</v>
      </c>
    </row>
    <row r="40207" spans="28:28" x14ac:dyDescent="0.25">
      <c r="AB40207" s="3" t="e">
        <v>#N/A</v>
      </c>
    </row>
    <row r="40208" spans="28:28" x14ac:dyDescent="0.25">
      <c r="AB40208" s="3" t="e">
        <v>#N/A</v>
      </c>
    </row>
    <row r="40209" spans="28:28" x14ac:dyDescent="0.25">
      <c r="AB40209" s="3" t="e">
        <v>#N/A</v>
      </c>
    </row>
    <row r="40210" spans="28:28" x14ac:dyDescent="0.25">
      <c r="AB40210" s="3" t="e">
        <v>#N/A</v>
      </c>
    </row>
    <row r="40211" spans="28:28" x14ac:dyDescent="0.25">
      <c r="AB40211" s="3" t="e">
        <v>#N/A</v>
      </c>
    </row>
    <row r="40212" spans="28:28" x14ac:dyDescent="0.25">
      <c r="AB40212" s="3" t="e">
        <v>#N/A</v>
      </c>
    </row>
    <row r="40213" spans="28:28" x14ac:dyDescent="0.25">
      <c r="AB40213" s="3" t="e">
        <v>#N/A</v>
      </c>
    </row>
    <row r="40214" spans="28:28" x14ac:dyDescent="0.25">
      <c r="AB40214" s="3" t="e">
        <v>#N/A</v>
      </c>
    </row>
    <row r="40215" spans="28:28" x14ac:dyDescent="0.25">
      <c r="AB40215" s="3" t="e">
        <v>#N/A</v>
      </c>
    </row>
    <row r="40216" spans="28:28" x14ac:dyDescent="0.25">
      <c r="AB40216" s="3" t="e">
        <v>#N/A</v>
      </c>
    </row>
    <row r="40217" spans="28:28" x14ac:dyDescent="0.25">
      <c r="AB40217" s="3" t="e">
        <v>#N/A</v>
      </c>
    </row>
    <row r="40218" spans="28:28" x14ac:dyDescent="0.25">
      <c r="AB40218" s="3" t="e">
        <v>#N/A</v>
      </c>
    </row>
    <row r="40219" spans="28:28" x14ac:dyDescent="0.25">
      <c r="AB40219" s="3" t="e">
        <v>#N/A</v>
      </c>
    </row>
    <row r="40220" spans="28:28" x14ac:dyDescent="0.25">
      <c r="AB40220" s="3" t="e">
        <v>#N/A</v>
      </c>
    </row>
    <row r="40221" spans="28:28" x14ac:dyDescent="0.25">
      <c r="AB40221" s="3" t="e">
        <v>#N/A</v>
      </c>
    </row>
    <row r="40222" spans="28:28" x14ac:dyDescent="0.25">
      <c r="AB40222" s="3" t="e">
        <v>#N/A</v>
      </c>
    </row>
    <row r="40223" spans="28:28" x14ac:dyDescent="0.25">
      <c r="AB40223" s="3" t="e">
        <v>#N/A</v>
      </c>
    </row>
    <row r="40224" spans="28:28" x14ac:dyDescent="0.25">
      <c r="AB40224" s="3" t="e">
        <v>#N/A</v>
      </c>
    </row>
    <row r="40225" spans="28:28" x14ac:dyDescent="0.25">
      <c r="AB40225" s="3" t="e">
        <v>#N/A</v>
      </c>
    </row>
    <row r="40226" spans="28:28" x14ac:dyDescent="0.25">
      <c r="AB40226" s="3" t="e">
        <v>#N/A</v>
      </c>
    </row>
    <row r="40227" spans="28:28" x14ac:dyDescent="0.25">
      <c r="AB40227" s="3" t="e">
        <v>#N/A</v>
      </c>
    </row>
    <row r="40228" spans="28:28" x14ac:dyDescent="0.25">
      <c r="AB40228" s="3" t="e">
        <v>#N/A</v>
      </c>
    </row>
    <row r="40229" spans="28:28" x14ac:dyDescent="0.25">
      <c r="AB40229" s="3" t="e">
        <v>#N/A</v>
      </c>
    </row>
    <row r="40230" spans="28:28" x14ac:dyDescent="0.25">
      <c r="AB40230" s="3" t="e">
        <v>#N/A</v>
      </c>
    </row>
    <row r="40231" spans="28:28" x14ac:dyDescent="0.25">
      <c r="AB40231" s="3" t="e">
        <v>#N/A</v>
      </c>
    </row>
    <row r="40232" spans="28:28" x14ac:dyDescent="0.25">
      <c r="AB40232" s="3" t="e">
        <v>#N/A</v>
      </c>
    </row>
    <row r="40233" spans="28:28" x14ac:dyDescent="0.25">
      <c r="AB40233" s="3" t="e">
        <v>#N/A</v>
      </c>
    </row>
    <row r="40234" spans="28:28" x14ac:dyDescent="0.25">
      <c r="AB40234" s="3" t="e">
        <v>#N/A</v>
      </c>
    </row>
    <row r="40235" spans="28:28" x14ac:dyDescent="0.25">
      <c r="AB40235" s="3" t="e">
        <v>#N/A</v>
      </c>
    </row>
    <row r="40236" spans="28:28" x14ac:dyDescent="0.25">
      <c r="AB40236" s="3" t="e">
        <v>#N/A</v>
      </c>
    </row>
    <row r="40237" spans="28:28" x14ac:dyDescent="0.25">
      <c r="AB40237" s="3" t="e">
        <v>#N/A</v>
      </c>
    </row>
    <row r="40238" spans="28:28" x14ac:dyDescent="0.25">
      <c r="AB40238" s="3" t="e">
        <v>#N/A</v>
      </c>
    </row>
    <row r="40239" spans="28:28" x14ac:dyDescent="0.25">
      <c r="AB40239" s="3" t="e">
        <v>#N/A</v>
      </c>
    </row>
    <row r="40240" spans="28:28" x14ac:dyDescent="0.25">
      <c r="AB40240" s="3" t="e">
        <v>#N/A</v>
      </c>
    </row>
    <row r="40241" spans="28:28" x14ac:dyDescent="0.25">
      <c r="AB40241" s="3" t="e">
        <v>#N/A</v>
      </c>
    </row>
    <row r="40242" spans="28:28" x14ac:dyDescent="0.25">
      <c r="AB40242" s="3" t="e">
        <v>#N/A</v>
      </c>
    </row>
    <row r="40243" spans="28:28" x14ac:dyDescent="0.25">
      <c r="AB40243" s="3" t="e">
        <v>#N/A</v>
      </c>
    </row>
    <row r="40244" spans="28:28" x14ac:dyDescent="0.25">
      <c r="AB40244" s="3" t="e">
        <v>#N/A</v>
      </c>
    </row>
    <row r="40245" spans="28:28" x14ac:dyDescent="0.25">
      <c r="AB40245" s="3" t="e">
        <v>#N/A</v>
      </c>
    </row>
    <row r="40246" spans="28:28" x14ac:dyDescent="0.25">
      <c r="AB40246" s="3" t="e">
        <v>#N/A</v>
      </c>
    </row>
    <row r="40247" spans="28:28" x14ac:dyDescent="0.25">
      <c r="AB40247" s="3" t="e">
        <v>#N/A</v>
      </c>
    </row>
    <row r="40248" spans="28:28" x14ac:dyDescent="0.25">
      <c r="AB40248" s="3" t="e">
        <v>#N/A</v>
      </c>
    </row>
    <row r="40249" spans="28:28" x14ac:dyDescent="0.25">
      <c r="AB40249" s="3" t="e">
        <v>#N/A</v>
      </c>
    </row>
    <row r="40250" spans="28:28" x14ac:dyDescent="0.25">
      <c r="AB40250" s="3" t="e">
        <v>#N/A</v>
      </c>
    </row>
    <row r="40251" spans="28:28" x14ac:dyDescent="0.25">
      <c r="AB40251" s="3" t="e">
        <v>#N/A</v>
      </c>
    </row>
    <row r="40252" spans="28:28" x14ac:dyDescent="0.25">
      <c r="AB40252" s="3" t="e">
        <v>#N/A</v>
      </c>
    </row>
    <row r="40253" spans="28:28" x14ac:dyDescent="0.25">
      <c r="AB40253" s="3" t="e">
        <v>#N/A</v>
      </c>
    </row>
    <row r="40254" spans="28:28" x14ac:dyDescent="0.25">
      <c r="AB40254" s="3" t="e">
        <v>#N/A</v>
      </c>
    </row>
    <row r="40255" spans="28:28" x14ac:dyDescent="0.25">
      <c r="AB40255" s="3" t="e">
        <v>#N/A</v>
      </c>
    </row>
    <row r="40256" spans="28:28" x14ac:dyDescent="0.25">
      <c r="AB40256" s="3" t="e">
        <v>#N/A</v>
      </c>
    </row>
    <row r="40257" spans="28:28" x14ac:dyDescent="0.25">
      <c r="AB40257" s="3" t="e">
        <v>#N/A</v>
      </c>
    </row>
    <row r="40258" spans="28:28" x14ac:dyDescent="0.25">
      <c r="AB40258" s="3" t="e">
        <v>#N/A</v>
      </c>
    </row>
    <row r="40259" spans="28:28" x14ac:dyDescent="0.25">
      <c r="AB40259" s="3" t="e">
        <v>#N/A</v>
      </c>
    </row>
    <row r="40260" spans="28:28" x14ac:dyDescent="0.25">
      <c r="AB40260" s="3" t="e">
        <v>#N/A</v>
      </c>
    </row>
    <row r="40261" spans="28:28" x14ac:dyDescent="0.25">
      <c r="AB40261" s="3" t="e">
        <v>#N/A</v>
      </c>
    </row>
    <row r="40262" spans="28:28" x14ac:dyDescent="0.25">
      <c r="AB40262" s="3" t="e">
        <v>#N/A</v>
      </c>
    </row>
    <row r="40263" spans="28:28" x14ac:dyDescent="0.25">
      <c r="AB40263" s="3" t="e">
        <v>#N/A</v>
      </c>
    </row>
    <row r="40264" spans="28:28" x14ac:dyDescent="0.25">
      <c r="AB40264" s="3" t="e">
        <v>#N/A</v>
      </c>
    </row>
    <row r="40265" spans="28:28" x14ac:dyDescent="0.25">
      <c r="AB40265" s="3" t="e">
        <v>#N/A</v>
      </c>
    </row>
    <row r="40266" spans="28:28" x14ac:dyDescent="0.25">
      <c r="AB40266" s="3" t="e">
        <v>#N/A</v>
      </c>
    </row>
    <row r="40267" spans="28:28" x14ac:dyDescent="0.25">
      <c r="AB40267" s="3" t="e">
        <v>#N/A</v>
      </c>
    </row>
    <row r="40268" spans="28:28" x14ac:dyDescent="0.25">
      <c r="AB40268" s="3" t="e">
        <v>#N/A</v>
      </c>
    </row>
    <row r="40269" spans="28:28" x14ac:dyDescent="0.25">
      <c r="AB40269" s="3" t="e">
        <v>#N/A</v>
      </c>
    </row>
    <row r="40270" spans="28:28" x14ac:dyDescent="0.25">
      <c r="AB40270" s="3" t="e">
        <v>#N/A</v>
      </c>
    </row>
    <row r="40271" spans="28:28" x14ac:dyDescent="0.25">
      <c r="AB40271" s="3" t="e">
        <v>#N/A</v>
      </c>
    </row>
    <row r="40272" spans="28:28" x14ac:dyDescent="0.25">
      <c r="AB40272" s="3" t="e">
        <v>#N/A</v>
      </c>
    </row>
    <row r="40273" spans="28:28" x14ac:dyDescent="0.25">
      <c r="AB40273" s="3" t="e">
        <v>#N/A</v>
      </c>
    </row>
    <row r="40274" spans="28:28" x14ac:dyDescent="0.25">
      <c r="AB40274" s="3" t="e">
        <v>#N/A</v>
      </c>
    </row>
    <row r="40275" spans="28:28" x14ac:dyDescent="0.25">
      <c r="AB40275" s="3" t="e">
        <v>#N/A</v>
      </c>
    </row>
    <row r="40276" spans="28:28" x14ac:dyDescent="0.25">
      <c r="AB40276" s="3" t="e">
        <v>#N/A</v>
      </c>
    </row>
    <row r="40277" spans="28:28" x14ac:dyDescent="0.25">
      <c r="AB40277" s="3" t="e">
        <v>#N/A</v>
      </c>
    </row>
    <row r="40278" spans="28:28" x14ac:dyDescent="0.25">
      <c r="AB40278" s="3" t="e">
        <v>#N/A</v>
      </c>
    </row>
    <row r="40279" spans="28:28" x14ac:dyDescent="0.25">
      <c r="AB40279" s="3" t="e">
        <v>#N/A</v>
      </c>
    </row>
    <row r="40280" spans="28:28" x14ac:dyDescent="0.25">
      <c r="AB40280" s="3" t="e">
        <v>#N/A</v>
      </c>
    </row>
    <row r="40281" spans="28:28" x14ac:dyDescent="0.25">
      <c r="AB40281" s="3" t="e">
        <v>#N/A</v>
      </c>
    </row>
    <row r="40282" spans="28:28" x14ac:dyDescent="0.25">
      <c r="AB40282" s="3" t="e">
        <v>#N/A</v>
      </c>
    </row>
    <row r="40283" spans="28:28" x14ac:dyDescent="0.25">
      <c r="AB40283" s="3" t="e">
        <v>#N/A</v>
      </c>
    </row>
    <row r="40284" spans="28:28" x14ac:dyDescent="0.25">
      <c r="AB40284" s="3" t="e">
        <v>#N/A</v>
      </c>
    </row>
    <row r="40285" spans="28:28" x14ac:dyDescent="0.25">
      <c r="AB40285" s="3" t="e">
        <v>#N/A</v>
      </c>
    </row>
    <row r="40286" spans="28:28" x14ac:dyDescent="0.25">
      <c r="AB40286" s="3" t="e">
        <v>#N/A</v>
      </c>
    </row>
    <row r="40287" spans="28:28" x14ac:dyDescent="0.25">
      <c r="AB40287" s="3" t="e">
        <v>#N/A</v>
      </c>
    </row>
    <row r="40288" spans="28:28" x14ac:dyDescent="0.25">
      <c r="AB40288" s="3" t="e">
        <v>#N/A</v>
      </c>
    </row>
    <row r="40289" spans="28:28" x14ac:dyDescent="0.25">
      <c r="AB40289" s="3" t="e">
        <v>#N/A</v>
      </c>
    </row>
    <row r="40290" spans="28:28" x14ac:dyDescent="0.25">
      <c r="AB40290" s="3" t="e">
        <v>#N/A</v>
      </c>
    </row>
    <row r="40291" spans="28:28" x14ac:dyDescent="0.25">
      <c r="AB40291" s="3" t="e">
        <v>#N/A</v>
      </c>
    </row>
    <row r="40292" spans="28:28" x14ac:dyDescent="0.25">
      <c r="AB40292" s="3" t="e">
        <v>#N/A</v>
      </c>
    </row>
    <row r="40293" spans="28:28" x14ac:dyDescent="0.25">
      <c r="AB40293" s="3" t="e">
        <v>#N/A</v>
      </c>
    </row>
    <row r="40294" spans="28:28" x14ac:dyDescent="0.25">
      <c r="AB40294" s="3" t="e">
        <v>#N/A</v>
      </c>
    </row>
    <row r="40295" spans="28:28" x14ac:dyDescent="0.25">
      <c r="AB40295" s="3" t="e">
        <v>#N/A</v>
      </c>
    </row>
    <row r="40296" spans="28:28" x14ac:dyDescent="0.25">
      <c r="AB40296" s="3" t="e">
        <v>#N/A</v>
      </c>
    </row>
    <row r="40297" spans="28:28" x14ac:dyDescent="0.25">
      <c r="AB40297" s="3" t="e">
        <v>#N/A</v>
      </c>
    </row>
    <row r="40298" spans="28:28" x14ac:dyDescent="0.25">
      <c r="AB40298" s="3" t="e">
        <v>#N/A</v>
      </c>
    </row>
    <row r="40299" spans="28:28" x14ac:dyDescent="0.25">
      <c r="AB40299" s="3" t="e">
        <v>#N/A</v>
      </c>
    </row>
    <row r="40300" spans="28:28" x14ac:dyDescent="0.25">
      <c r="AB40300" s="3" t="e">
        <v>#N/A</v>
      </c>
    </row>
    <row r="40301" spans="28:28" x14ac:dyDescent="0.25">
      <c r="AB40301" s="3" t="e">
        <v>#N/A</v>
      </c>
    </row>
    <row r="40302" spans="28:28" x14ac:dyDescent="0.25">
      <c r="AB40302" s="3" t="e">
        <v>#N/A</v>
      </c>
    </row>
    <row r="40303" spans="28:28" x14ac:dyDescent="0.25">
      <c r="AB40303" s="3" t="e">
        <v>#N/A</v>
      </c>
    </row>
    <row r="40304" spans="28:28" x14ac:dyDescent="0.25">
      <c r="AB40304" s="3" t="e">
        <v>#N/A</v>
      </c>
    </row>
    <row r="40305" spans="28:28" x14ac:dyDescent="0.25">
      <c r="AB40305" s="3" t="e">
        <v>#N/A</v>
      </c>
    </row>
    <row r="40306" spans="28:28" x14ac:dyDescent="0.25">
      <c r="AB40306" s="3" t="e">
        <v>#N/A</v>
      </c>
    </row>
    <row r="40307" spans="28:28" x14ac:dyDescent="0.25">
      <c r="AB40307" s="3" t="e">
        <v>#N/A</v>
      </c>
    </row>
    <row r="40308" spans="28:28" x14ac:dyDescent="0.25">
      <c r="AB40308" s="3" t="e">
        <v>#N/A</v>
      </c>
    </row>
    <row r="40309" spans="28:28" x14ac:dyDescent="0.25">
      <c r="AB40309" s="3" t="e">
        <v>#N/A</v>
      </c>
    </row>
    <row r="40310" spans="28:28" x14ac:dyDescent="0.25">
      <c r="AB40310" s="3" t="e">
        <v>#N/A</v>
      </c>
    </row>
    <row r="40311" spans="28:28" x14ac:dyDescent="0.25">
      <c r="AB40311" s="3" t="e">
        <v>#N/A</v>
      </c>
    </row>
    <row r="40312" spans="28:28" x14ac:dyDescent="0.25">
      <c r="AB40312" s="3" t="e">
        <v>#N/A</v>
      </c>
    </row>
    <row r="40313" spans="28:28" x14ac:dyDescent="0.25">
      <c r="AB40313" s="3" t="e">
        <v>#N/A</v>
      </c>
    </row>
    <row r="40314" spans="28:28" x14ac:dyDescent="0.25">
      <c r="AB40314" s="3" t="e">
        <v>#N/A</v>
      </c>
    </row>
    <row r="40315" spans="28:28" x14ac:dyDescent="0.25">
      <c r="AB40315" s="3" t="e">
        <v>#N/A</v>
      </c>
    </row>
    <row r="40316" spans="28:28" x14ac:dyDescent="0.25">
      <c r="AB40316" s="3" t="e">
        <v>#N/A</v>
      </c>
    </row>
    <row r="40317" spans="28:28" x14ac:dyDescent="0.25">
      <c r="AB40317" s="3" t="e">
        <v>#N/A</v>
      </c>
    </row>
    <row r="40318" spans="28:28" x14ac:dyDescent="0.25">
      <c r="AB40318" s="3" t="e">
        <v>#N/A</v>
      </c>
    </row>
    <row r="40319" spans="28:28" x14ac:dyDescent="0.25">
      <c r="AB40319" s="3" t="e">
        <v>#N/A</v>
      </c>
    </row>
    <row r="40320" spans="28:28" x14ac:dyDescent="0.25">
      <c r="AB40320" s="3" t="e">
        <v>#N/A</v>
      </c>
    </row>
    <row r="40321" spans="28:28" x14ac:dyDescent="0.25">
      <c r="AB40321" s="3" t="e">
        <v>#N/A</v>
      </c>
    </row>
    <row r="40322" spans="28:28" x14ac:dyDescent="0.25">
      <c r="AB40322" s="3" t="e">
        <v>#N/A</v>
      </c>
    </row>
    <row r="40323" spans="28:28" x14ac:dyDescent="0.25">
      <c r="AB40323" s="3" t="e">
        <v>#N/A</v>
      </c>
    </row>
    <row r="40324" spans="28:28" x14ac:dyDescent="0.25">
      <c r="AB40324" s="3" t="e">
        <v>#N/A</v>
      </c>
    </row>
    <row r="40325" spans="28:28" x14ac:dyDescent="0.25">
      <c r="AB40325" s="3" t="e">
        <v>#N/A</v>
      </c>
    </row>
    <row r="40326" spans="28:28" x14ac:dyDescent="0.25">
      <c r="AB40326" s="3" t="e">
        <v>#N/A</v>
      </c>
    </row>
    <row r="40327" spans="28:28" x14ac:dyDescent="0.25">
      <c r="AB40327" s="3" t="e">
        <v>#N/A</v>
      </c>
    </row>
    <row r="40328" spans="28:28" x14ac:dyDescent="0.25">
      <c r="AB40328" s="3" t="e">
        <v>#N/A</v>
      </c>
    </row>
    <row r="40329" spans="28:28" x14ac:dyDescent="0.25">
      <c r="AB40329" s="3" t="e">
        <v>#N/A</v>
      </c>
    </row>
    <row r="40330" spans="28:28" x14ac:dyDescent="0.25">
      <c r="AB40330" s="3" t="e">
        <v>#N/A</v>
      </c>
    </row>
    <row r="40331" spans="28:28" x14ac:dyDescent="0.25">
      <c r="AB40331" s="3" t="e">
        <v>#N/A</v>
      </c>
    </row>
    <row r="40332" spans="28:28" x14ac:dyDescent="0.25">
      <c r="AB40332" s="3" t="e">
        <v>#N/A</v>
      </c>
    </row>
    <row r="40333" spans="28:28" x14ac:dyDescent="0.25">
      <c r="AB40333" s="3" t="e">
        <v>#N/A</v>
      </c>
    </row>
    <row r="40334" spans="28:28" x14ac:dyDescent="0.25">
      <c r="AB40334" s="3" t="e">
        <v>#N/A</v>
      </c>
    </row>
    <row r="40335" spans="28:28" x14ac:dyDescent="0.25">
      <c r="AB40335" s="3" t="e">
        <v>#N/A</v>
      </c>
    </row>
    <row r="40336" spans="28:28" x14ac:dyDescent="0.25">
      <c r="AB40336" s="3" t="e">
        <v>#N/A</v>
      </c>
    </row>
    <row r="40337" spans="28:28" x14ac:dyDescent="0.25">
      <c r="AB40337" s="3" t="e">
        <v>#N/A</v>
      </c>
    </row>
    <row r="40338" spans="28:28" x14ac:dyDescent="0.25">
      <c r="AB40338" s="3" t="e">
        <v>#N/A</v>
      </c>
    </row>
    <row r="40339" spans="28:28" x14ac:dyDescent="0.25">
      <c r="AB40339" s="3" t="e">
        <v>#N/A</v>
      </c>
    </row>
    <row r="40340" spans="28:28" x14ac:dyDescent="0.25">
      <c r="AB40340" s="3" t="e">
        <v>#N/A</v>
      </c>
    </row>
    <row r="40341" spans="28:28" x14ac:dyDescent="0.25">
      <c r="AB40341" s="3" t="e">
        <v>#N/A</v>
      </c>
    </row>
    <row r="40342" spans="28:28" x14ac:dyDescent="0.25">
      <c r="AB40342" s="3" t="e">
        <v>#N/A</v>
      </c>
    </row>
    <row r="40343" spans="28:28" x14ac:dyDescent="0.25">
      <c r="AB40343" s="3" t="e">
        <v>#N/A</v>
      </c>
    </row>
    <row r="40344" spans="28:28" x14ac:dyDescent="0.25">
      <c r="AB40344" s="3" t="e">
        <v>#N/A</v>
      </c>
    </row>
    <row r="40345" spans="28:28" x14ac:dyDescent="0.25">
      <c r="AB40345" s="3" t="e">
        <v>#N/A</v>
      </c>
    </row>
    <row r="40346" spans="28:28" x14ac:dyDescent="0.25">
      <c r="AB40346" s="3" t="e">
        <v>#N/A</v>
      </c>
    </row>
    <row r="40347" spans="28:28" x14ac:dyDescent="0.25">
      <c r="AB40347" s="3" t="e">
        <v>#N/A</v>
      </c>
    </row>
    <row r="40348" spans="28:28" x14ac:dyDescent="0.25">
      <c r="AB40348" s="3" t="e">
        <v>#N/A</v>
      </c>
    </row>
    <row r="40349" spans="28:28" x14ac:dyDescent="0.25">
      <c r="AB40349" s="3" t="e">
        <v>#N/A</v>
      </c>
    </row>
    <row r="40350" spans="28:28" x14ac:dyDescent="0.25">
      <c r="AB40350" s="3" t="e">
        <v>#N/A</v>
      </c>
    </row>
    <row r="40351" spans="28:28" x14ac:dyDescent="0.25">
      <c r="AB40351" s="3" t="e">
        <v>#N/A</v>
      </c>
    </row>
    <row r="40352" spans="28:28" x14ac:dyDescent="0.25">
      <c r="AB40352" s="3" t="e">
        <v>#N/A</v>
      </c>
    </row>
    <row r="40353" spans="28:28" x14ac:dyDescent="0.25">
      <c r="AB40353" s="3" t="e">
        <v>#N/A</v>
      </c>
    </row>
    <row r="40354" spans="28:28" x14ac:dyDescent="0.25">
      <c r="AB40354" s="3" t="e">
        <v>#N/A</v>
      </c>
    </row>
    <row r="40355" spans="28:28" x14ac:dyDescent="0.25">
      <c r="AB40355" s="3" t="e">
        <v>#N/A</v>
      </c>
    </row>
    <row r="40356" spans="28:28" x14ac:dyDescent="0.25">
      <c r="AB40356" s="3" t="e">
        <v>#N/A</v>
      </c>
    </row>
    <row r="40357" spans="28:28" x14ac:dyDescent="0.25">
      <c r="AB40357" s="3" t="e">
        <v>#N/A</v>
      </c>
    </row>
    <row r="40358" spans="28:28" x14ac:dyDescent="0.25">
      <c r="AB40358" s="3" t="e">
        <v>#N/A</v>
      </c>
    </row>
    <row r="40359" spans="28:28" x14ac:dyDescent="0.25">
      <c r="AB40359" s="3" t="e">
        <v>#N/A</v>
      </c>
    </row>
    <row r="40360" spans="28:28" x14ac:dyDescent="0.25">
      <c r="AB40360" s="3" t="e">
        <v>#N/A</v>
      </c>
    </row>
    <row r="40361" spans="28:28" x14ac:dyDescent="0.25">
      <c r="AB40361" s="3" t="e">
        <v>#N/A</v>
      </c>
    </row>
    <row r="40362" spans="28:28" x14ac:dyDescent="0.25">
      <c r="AB40362" s="3" t="e">
        <v>#N/A</v>
      </c>
    </row>
    <row r="40363" spans="28:28" x14ac:dyDescent="0.25">
      <c r="AB40363" s="3" t="e">
        <v>#N/A</v>
      </c>
    </row>
    <row r="40364" spans="28:28" x14ac:dyDescent="0.25">
      <c r="AB40364" s="3" t="e">
        <v>#N/A</v>
      </c>
    </row>
    <row r="40365" spans="28:28" x14ac:dyDescent="0.25">
      <c r="AB40365" s="3" t="e">
        <v>#N/A</v>
      </c>
    </row>
    <row r="40366" spans="28:28" x14ac:dyDescent="0.25">
      <c r="AB40366" s="3" t="e">
        <v>#N/A</v>
      </c>
    </row>
    <row r="40367" spans="28:28" x14ac:dyDescent="0.25">
      <c r="AB40367" s="3" t="e">
        <v>#N/A</v>
      </c>
    </row>
    <row r="40368" spans="28:28" x14ac:dyDescent="0.25">
      <c r="AB40368" s="3" t="e">
        <v>#N/A</v>
      </c>
    </row>
    <row r="40369" spans="28:28" x14ac:dyDescent="0.25">
      <c r="AB40369" s="3" t="e">
        <v>#N/A</v>
      </c>
    </row>
    <row r="40370" spans="28:28" x14ac:dyDescent="0.25">
      <c r="AB40370" s="3" t="e">
        <v>#N/A</v>
      </c>
    </row>
    <row r="40371" spans="28:28" x14ac:dyDescent="0.25">
      <c r="AB40371" s="3" t="e">
        <v>#N/A</v>
      </c>
    </row>
    <row r="40372" spans="28:28" x14ac:dyDescent="0.25">
      <c r="AB40372" s="3" t="e">
        <v>#N/A</v>
      </c>
    </row>
    <row r="40373" spans="28:28" x14ac:dyDescent="0.25">
      <c r="AB40373" s="3" t="e">
        <v>#N/A</v>
      </c>
    </row>
    <row r="40374" spans="28:28" x14ac:dyDescent="0.25">
      <c r="AB40374" s="3" t="e">
        <v>#N/A</v>
      </c>
    </row>
    <row r="40375" spans="28:28" x14ac:dyDescent="0.25">
      <c r="AB40375" s="3" t="e">
        <v>#N/A</v>
      </c>
    </row>
    <row r="40376" spans="28:28" x14ac:dyDescent="0.25">
      <c r="AB40376" s="3" t="e">
        <v>#N/A</v>
      </c>
    </row>
    <row r="40377" spans="28:28" x14ac:dyDescent="0.25">
      <c r="AB40377" s="3" t="e">
        <v>#N/A</v>
      </c>
    </row>
    <row r="40378" spans="28:28" x14ac:dyDescent="0.25">
      <c r="AB40378" s="3" t="e">
        <v>#N/A</v>
      </c>
    </row>
    <row r="40379" spans="28:28" x14ac:dyDescent="0.25">
      <c r="AB40379" s="3" t="e">
        <v>#N/A</v>
      </c>
    </row>
    <row r="40380" spans="28:28" x14ac:dyDescent="0.25">
      <c r="AB40380" s="3" t="e">
        <v>#N/A</v>
      </c>
    </row>
    <row r="40381" spans="28:28" x14ac:dyDescent="0.25">
      <c r="AB40381" s="3" t="e">
        <v>#N/A</v>
      </c>
    </row>
    <row r="40382" spans="28:28" x14ac:dyDescent="0.25">
      <c r="AB40382" s="3" t="e">
        <v>#N/A</v>
      </c>
    </row>
    <row r="40383" spans="28:28" x14ac:dyDescent="0.25">
      <c r="AB40383" s="3" t="e">
        <v>#N/A</v>
      </c>
    </row>
    <row r="40384" spans="28:28" x14ac:dyDescent="0.25">
      <c r="AB40384" s="3" t="e">
        <v>#N/A</v>
      </c>
    </row>
    <row r="40385" spans="28:28" x14ac:dyDescent="0.25">
      <c r="AB40385" s="3" t="e">
        <v>#N/A</v>
      </c>
    </row>
    <row r="40386" spans="28:28" x14ac:dyDescent="0.25">
      <c r="AB40386" s="3" t="e">
        <v>#N/A</v>
      </c>
    </row>
    <row r="40387" spans="28:28" x14ac:dyDescent="0.25">
      <c r="AB40387" s="3" t="e">
        <v>#N/A</v>
      </c>
    </row>
    <row r="40388" spans="28:28" x14ac:dyDescent="0.25">
      <c r="AB40388" s="3" t="e">
        <v>#N/A</v>
      </c>
    </row>
    <row r="40389" spans="28:28" x14ac:dyDescent="0.25">
      <c r="AB40389" s="3" t="e">
        <v>#N/A</v>
      </c>
    </row>
    <row r="40390" spans="28:28" x14ac:dyDescent="0.25">
      <c r="AB40390" s="3" t="e">
        <v>#N/A</v>
      </c>
    </row>
    <row r="40391" spans="28:28" x14ac:dyDescent="0.25">
      <c r="AB40391" s="3" t="e">
        <v>#N/A</v>
      </c>
    </row>
    <row r="40392" spans="28:28" x14ac:dyDescent="0.25">
      <c r="AB40392" s="3" t="e">
        <v>#N/A</v>
      </c>
    </row>
    <row r="40393" spans="28:28" x14ac:dyDescent="0.25">
      <c r="AB40393" s="3" t="e">
        <v>#N/A</v>
      </c>
    </row>
    <row r="40394" spans="28:28" x14ac:dyDescent="0.25">
      <c r="AB40394" s="3" t="e">
        <v>#N/A</v>
      </c>
    </row>
    <row r="40395" spans="28:28" x14ac:dyDescent="0.25">
      <c r="AB40395" s="3" t="e">
        <v>#N/A</v>
      </c>
    </row>
    <row r="40396" spans="28:28" x14ac:dyDescent="0.25">
      <c r="AB40396" s="3" t="e">
        <v>#N/A</v>
      </c>
    </row>
    <row r="40397" spans="28:28" x14ac:dyDescent="0.25">
      <c r="AB40397" s="3" t="e">
        <v>#N/A</v>
      </c>
    </row>
    <row r="40398" spans="28:28" x14ac:dyDescent="0.25">
      <c r="AB40398" s="3" t="e">
        <v>#N/A</v>
      </c>
    </row>
    <row r="40399" spans="28:28" x14ac:dyDescent="0.25">
      <c r="AB40399" s="3" t="e">
        <v>#N/A</v>
      </c>
    </row>
    <row r="40400" spans="28:28" x14ac:dyDescent="0.25">
      <c r="AB40400" s="3" t="e">
        <v>#N/A</v>
      </c>
    </row>
    <row r="40401" spans="28:28" x14ac:dyDescent="0.25">
      <c r="AB40401" s="3" t="e">
        <v>#N/A</v>
      </c>
    </row>
    <row r="40402" spans="28:28" x14ac:dyDescent="0.25">
      <c r="AB40402" s="3" t="e">
        <v>#N/A</v>
      </c>
    </row>
    <row r="40403" spans="28:28" x14ac:dyDescent="0.25">
      <c r="AB40403" s="3" t="e">
        <v>#N/A</v>
      </c>
    </row>
    <row r="40404" spans="28:28" x14ac:dyDescent="0.25">
      <c r="AB40404" s="3" t="e">
        <v>#N/A</v>
      </c>
    </row>
    <row r="40405" spans="28:28" x14ac:dyDescent="0.25">
      <c r="AB40405" s="3" t="e">
        <v>#N/A</v>
      </c>
    </row>
    <row r="40406" spans="28:28" x14ac:dyDescent="0.25">
      <c r="AB40406" s="3" t="e">
        <v>#N/A</v>
      </c>
    </row>
    <row r="40407" spans="28:28" x14ac:dyDescent="0.25">
      <c r="AB40407" s="3" t="e">
        <v>#N/A</v>
      </c>
    </row>
    <row r="40408" spans="28:28" x14ac:dyDescent="0.25">
      <c r="AB40408" s="3" t="e">
        <v>#N/A</v>
      </c>
    </row>
    <row r="40409" spans="28:28" x14ac:dyDescent="0.25">
      <c r="AB40409" s="3" t="e">
        <v>#N/A</v>
      </c>
    </row>
    <row r="40410" spans="28:28" x14ac:dyDescent="0.25">
      <c r="AB40410" s="3" t="e">
        <v>#N/A</v>
      </c>
    </row>
    <row r="40411" spans="28:28" x14ac:dyDescent="0.25">
      <c r="AB40411" s="3" t="e">
        <v>#N/A</v>
      </c>
    </row>
    <row r="40412" spans="28:28" x14ac:dyDescent="0.25">
      <c r="AB40412" s="3" t="e">
        <v>#N/A</v>
      </c>
    </row>
    <row r="40413" spans="28:28" x14ac:dyDescent="0.25">
      <c r="AB40413" s="3" t="e">
        <v>#N/A</v>
      </c>
    </row>
    <row r="40414" spans="28:28" x14ac:dyDescent="0.25">
      <c r="AB40414" s="3" t="e">
        <v>#N/A</v>
      </c>
    </row>
    <row r="40415" spans="28:28" x14ac:dyDescent="0.25">
      <c r="AB40415" s="3" t="e">
        <v>#N/A</v>
      </c>
    </row>
    <row r="40416" spans="28:28" x14ac:dyDescent="0.25">
      <c r="AB40416" s="3" t="e">
        <v>#N/A</v>
      </c>
    </row>
    <row r="40417" spans="28:28" x14ac:dyDescent="0.25">
      <c r="AB40417" s="3" t="e">
        <v>#N/A</v>
      </c>
    </row>
    <row r="40418" spans="28:28" x14ac:dyDescent="0.25">
      <c r="AB40418" s="3" t="e">
        <v>#N/A</v>
      </c>
    </row>
    <row r="40419" spans="28:28" x14ac:dyDescent="0.25">
      <c r="AB40419" s="3" t="e">
        <v>#N/A</v>
      </c>
    </row>
    <row r="40420" spans="28:28" x14ac:dyDescent="0.25">
      <c r="AB40420" s="3" t="e">
        <v>#N/A</v>
      </c>
    </row>
    <row r="40421" spans="28:28" x14ac:dyDescent="0.25">
      <c r="AB40421" s="3" t="e">
        <v>#N/A</v>
      </c>
    </row>
    <row r="40422" spans="28:28" x14ac:dyDescent="0.25">
      <c r="AB40422" s="3" t="e">
        <v>#N/A</v>
      </c>
    </row>
    <row r="40423" spans="28:28" x14ac:dyDescent="0.25">
      <c r="AB40423" s="3" t="e">
        <v>#N/A</v>
      </c>
    </row>
    <row r="40424" spans="28:28" x14ac:dyDescent="0.25">
      <c r="AB40424" s="3" t="e">
        <v>#N/A</v>
      </c>
    </row>
    <row r="40425" spans="28:28" x14ac:dyDescent="0.25">
      <c r="AB40425" s="3" t="e">
        <v>#N/A</v>
      </c>
    </row>
    <row r="40426" spans="28:28" x14ac:dyDescent="0.25">
      <c r="AB40426" s="3" t="e">
        <v>#N/A</v>
      </c>
    </row>
    <row r="40427" spans="28:28" x14ac:dyDescent="0.25">
      <c r="AB40427" s="3" t="e">
        <v>#N/A</v>
      </c>
    </row>
    <row r="40428" spans="28:28" x14ac:dyDescent="0.25">
      <c r="AB40428" s="3" t="e">
        <v>#N/A</v>
      </c>
    </row>
    <row r="40429" spans="28:28" x14ac:dyDescent="0.25">
      <c r="AB40429" s="3" t="e">
        <v>#N/A</v>
      </c>
    </row>
    <row r="40430" spans="28:28" x14ac:dyDescent="0.25">
      <c r="AB40430" s="3" t="e">
        <v>#N/A</v>
      </c>
    </row>
    <row r="40431" spans="28:28" x14ac:dyDescent="0.25">
      <c r="AB40431" s="3" t="e">
        <v>#N/A</v>
      </c>
    </row>
    <row r="40432" spans="28:28" x14ac:dyDescent="0.25">
      <c r="AB40432" s="3" t="e">
        <v>#N/A</v>
      </c>
    </row>
    <row r="40433" spans="28:28" x14ac:dyDescent="0.25">
      <c r="AB40433" s="3" t="e">
        <v>#N/A</v>
      </c>
    </row>
    <row r="40434" spans="28:28" x14ac:dyDescent="0.25">
      <c r="AB40434" s="3" t="e">
        <v>#N/A</v>
      </c>
    </row>
    <row r="40435" spans="28:28" x14ac:dyDescent="0.25">
      <c r="AB40435" s="3" t="e">
        <v>#N/A</v>
      </c>
    </row>
    <row r="40436" spans="28:28" x14ac:dyDescent="0.25">
      <c r="AB40436" s="3" t="e">
        <v>#N/A</v>
      </c>
    </row>
    <row r="40437" spans="28:28" x14ac:dyDescent="0.25">
      <c r="AB40437" s="3" t="e">
        <v>#N/A</v>
      </c>
    </row>
    <row r="40438" spans="28:28" x14ac:dyDescent="0.25">
      <c r="AB40438" s="3" t="e">
        <v>#N/A</v>
      </c>
    </row>
    <row r="40439" spans="28:28" x14ac:dyDescent="0.25">
      <c r="AB40439" s="3" t="e">
        <v>#N/A</v>
      </c>
    </row>
    <row r="40440" spans="28:28" x14ac:dyDescent="0.25">
      <c r="AB40440" s="3" t="e">
        <v>#N/A</v>
      </c>
    </row>
    <row r="40441" spans="28:28" x14ac:dyDescent="0.25">
      <c r="AB40441" s="3" t="e">
        <v>#N/A</v>
      </c>
    </row>
    <row r="40442" spans="28:28" x14ac:dyDescent="0.25">
      <c r="AB40442" s="3" t="e">
        <v>#N/A</v>
      </c>
    </row>
    <row r="40443" spans="28:28" x14ac:dyDescent="0.25">
      <c r="AB40443" s="3" t="e">
        <v>#N/A</v>
      </c>
    </row>
    <row r="40444" spans="28:28" x14ac:dyDescent="0.25">
      <c r="AB40444" s="3" t="e">
        <v>#N/A</v>
      </c>
    </row>
    <row r="40445" spans="28:28" x14ac:dyDescent="0.25">
      <c r="AB40445" s="3" t="e">
        <v>#N/A</v>
      </c>
    </row>
    <row r="40446" spans="28:28" x14ac:dyDescent="0.25">
      <c r="AB40446" s="3" t="e">
        <v>#N/A</v>
      </c>
    </row>
    <row r="40447" spans="28:28" x14ac:dyDescent="0.25">
      <c r="AB40447" s="3" t="e">
        <v>#N/A</v>
      </c>
    </row>
    <row r="40448" spans="28:28" x14ac:dyDescent="0.25">
      <c r="AB40448" s="3" t="e">
        <v>#N/A</v>
      </c>
    </row>
    <row r="40449" spans="28:28" x14ac:dyDescent="0.25">
      <c r="AB40449" s="3" t="e">
        <v>#N/A</v>
      </c>
    </row>
    <row r="40450" spans="28:28" x14ac:dyDescent="0.25">
      <c r="AB40450" s="3" t="e">
        <v>#N/A</v>
      </c>
    </row>
    <row r="40451" spans="28:28" x14ac:dyDescent="0.25">
      <c r="AB40451" s="3" t="e">
        <v>#N/A</v>
      </c>
    </row>
    <row r="40452" spans="28:28" x14ac:dyDescent="0.25">
      <c r="AB40452" s="3" t="e">
        <v>#N/A</v>
      </c>
    </row>
    <row r="40453" spans="28:28" x14ac:dyDescent="0.25">
      <c r="AB40453" s="3" t="e">
        <v>#N/A</v>
      </c>
    </row>
    <row r="40454" spans="28:28" x14ac:dyDescent="0.25">
      <c r="AB40454" s="3" t="e">
        <v>#N/A</v>
      </c>
    </row>
    <row r="40455" spans="28:28" x14ac:dyDescent="0.25">
      <c r="AB40455" s="3" t="e">
        <v>#N/A</v>
      </c>
    </row>
    <row r="40456" spans="28:28" x14ac:dyDescent="0.25">
      <c r="AB40456" s="3" t="e">
        <v>#N/A</v>
      </c>
    </row>
    <row r="40457" spans="28:28" x14ac:dyDescent="0.25">
      <c r="AB40457" s="3" t="e">
        <v>#N/A</v>
      </c>
    </row>
    <row r="40458" spans="28:28" x14ac:dyDescent="0.25">
      <c r="AB40458" s="3" t="e">
        <v>#N/A</v>
      </c>
    </row>
    <row r="40459" spans="28:28" x14ac:dyDescent="0.25">
      <c r="AB40459" s="3" t="e">
        <v>#N/A</v>
      </c>
    </row>
    <row r="40460" spans="28:28" x14ac:dyDescent="0.25">
      <c r="AB40460" s="3" t="e">
        <v>#N/A</v>
      </c>
    </row>
    <row r="40461" spans="28:28" x14ac:dyDescent="0.25">
      <c r="AB40461" s="3" t="e">
        <v>#N/A</v>
      </c>
    </row>
    <row r="40462" spans="28:28" x14ac:dyDescent="0.25">
      <c r="AB40462" s="3" t="e">
        <v>#N/A</v>
      </c>
    </row>
    <row r="40463" spans="28:28" x14ac:dyDescent="0.25">
      <c r="AB40463" s="3" t="e">
        <v>#N/A</v>
      </c>
    </row>
    <row r="40464" spans="28:28" x14ac:dyDescent="0.25">
      <c r="AB40464" s="3" t="e">
        <v>#N/A</v>
      </c>
    </row>
    <row r="40465" spans="28:28" x14ac:dyDescent="0.25">
      <c r="AB40465" s="3" t="e">
        <v>#N/A</v>
      </c>
    </row>
    <row r="40466" spans="28:28" x14ac:dyDescent="0.25">
      <c r="AB40466" s="3" t="e">
        <v>#N/A</v>
      </c>
    </row>
    <row r="40467" spans="28:28" x14ac:dyDescent="0.25">
      <c r="AB40467" s="3" t="e">
        <v>#N/A</v>
      </c>
    </row>
    <row r="40468" spans="28:28" x14ac:dyDescent="0.25">
      <c r="AB40468" s="3" t="e">
        <v>#N/A</v>
      </c>
    </row>
    <row r="40469" spans="28:28" x14ac:dyDescent="0.25">
      <c r="AB40469" s="3" t="e">
        <v>#N/A</v>
      </c>
    </row>
    <row r="40470" spans="28:28" x14ac:dyDescent="0.25">
      <c r="AB40470" s="3" t="e">
        <v>#N/A</v>
      </c>
    </row>
    <row r="40471" spans="28:28" x14ac:dyDescent="0.25">
      <c r="AB40471" s="3" t="e">
        <v>#N/A</v>
      </c>
    </row>
    <row r="40472" spans="28:28" x14ac:dyDescent="0.25">
      <c r="AB40472" s="3" t="e">
        <v>#N/A</v>
      </c>
    </row>
    <row r="40473" spans="28:28" x14ac:dyDescent="0.25">
      <c r="AB40473" s="3" t="e">
        <v>#N/A</v>
      </c>
    </row>
    <row r="40474" spans="28:28" x14ac:dyDescent="0.25">
      <c r="AB40474" s="3" t="e">
        <v>#N/A</v>
      </c>
    </row>
    <row r="40475" spans="28:28" x14ac:dyDescent="0.25">
      <c r="AB40475" s="3" t="e">
        <v>#N/A</v>
      </c>
    </row>
    <row r="40476" spans="28:28" x14ac:dyDescent="0.25">
      <c r="AB40476" s="3" t="e">
        <v>#N/A</v>
      </c>
    </row>
    <row r="40477" spans="28:28" x14ac:dyDescent="0.25">
      <c r="AB40477" s="3" t="e">
        <v>#N/A</v>
      </c>
    </row>
    <row r="40478" spans="28:28" x14ac:dyDescent="0.25">
      <c r="AB40478" s="3" t="e">
        <v>#N/A</v>
      </c>
    </row>
    <row r="40479" spans="28:28" x14ac:dyDescent="0.25">
      <c r="AB40479" s="3" t="e">
        <v>#N/A</v>
      </c>
    </row>
    <row r="40480" spans="28:28" x14ac:dyDescent="0.25">
      <c r="AB40480" s="3" t="e">
        <v>#N/A</v>
      </c>
    </row>
    <row r="40481" spans="28:28" x14ac:dyDescent="0.25">
      <c r="AB40481" s="3" t="e">
        <v>#N/A</v>
      </c>
    </row>
    <row r="40482" spans="28:28" x14ac:dyDescent="0.25">
      <c r="AB40482" s="3" t="e">
        <v>#N/A</v>
      </c>
    </row>
    <row r="40483" spans="28:28" x14ac:dyDescent="0.25">
      <c r="AB40483" s="3" t="e">
        <v>#N/A</v>
      </c>
    </row>
    <row r="40484" spans="28:28" x14ac:dyDescent="0.25">
      <c r="AB40484" s="3" t="e">
        <v>#N/A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" sqref="D1"/>
    </sheetView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MarketData</vt:lpstr>
      <vt:lpstr>Sheet2</vt:lpstr>
      <vt:lpstr>Sheet3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Schlenkrich, Sebastian</cp:lastModifiedBy>
  <dcterms:created xsi:type="dcterms:W3CDTF">2014-05-13T17:20:27Z</dcterms:created>
  <dcterms:modified xsi:type="dcterms:W3CDTF">2018-08-10T19:16:15Z</dcterms:modified>
</cp:coreProperties>
</file>